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10" windowWidth="15600" windowHeight="7815" tabRatio="815" activeTab="1"/>
  </bookViews>
  <sheets>
    <sheet name="TỔNG HỢP DOANH THU" sheetId="118" r:id="rId1"/>
    <sheet name="BC QUỸ" sheetId="120" r:id="rId2"/>
    <sheet name="BC NỘP TIỀN" sheetId="121" r:id="rId3"/>
    <sheet name="BC NT T5" sheetId="122" r:id="rId4"/>
    <sheet name="DTN" sheetId="124" r:id="rId5"/>
    <sheet name="Voucher bán ra" sheetId="125" r:id="rId6"/>
    <sheet name="DT Lũy Kế T12018" sheetId="126" r:id="rId7"/>
    <sheet name="DT theo giờ" sheetId="127" r:id="rId8"/>
    <sheet name="Sheet1" sheetId="128" r:id="rId9"/>
  </sheets>
  <externalReferences>
    <externalReference r:id="rId10"/>
    <externalReference r:id="rId11"/>
  </externalReferences>
  <definedNames>
    <definedName name="_Fill" localSheetId="2" hidden="1">#REF!</definedName>
    <definedName name="_Fill" localSheetId="4" hidden="1">#REF!</definedName>
    <definedName name="_Fill" localSheetId="5" hidden="1">#REF!</definedName>
    <definedName name="_Fill" hidden="1">#REF!</definedName>
    <definedName name="DAÏNG_BOÄT" localSheetId="2">[1]THU0108!#REF!</definedName>
    <definedName name="DAÏNG_BOÄT" localSheetId="4">[1]THU0108!#REF!</definedName>
    <definedName name="DAÏNG_BOÄT" localSheetId="5">[1]THU0108!#REF!</definedName>
    <definedName name="DAÏNG_BOÄT">[1]THU0108!#REF!</definedName>
    <definedName name="DSKH" localSheetId="2">#REF!</definedName>
    <definedName name="DSKH" localSheetId="4">#REF!</definedName>
    <definedName name="DSKH" localSheetId="5">#REF!</definedName>
    <definedName name="DSKH">#REF!</definedName>
    <definedName name="JOTUN">'[2]PHAI TRA'!$B$4:$C$22</definedName>
    <definedName name="LOAI">#REF!</definedName>
    <definedName name="madv">#REF!</definedName>
    <definedName name="MAHANG">#REF!</definedName>
    <definedName name="MAKH">#REF!</definedName>
    <definedName name="MAKHNO">#REF!</definedName>
    <definedName name="Mkhnh">#REF!</definedName>
    <definedName name="MKHnn">#REF!</definedName>
    <definedName name="SL">#REF!</definedName>
    <definedName name="SLEP">#REF!</definedName>
    <definedName name="SLMX">#REF!</definedName>
    <definedName name="SLPE">#REF!</definedName>
    <definedName name="TENKH">#REF!</definedName>
    <definedName name="TIEN">#REF!</definedName>
    <definedName name="TONKHO">#REF!</definedName>
    <definedName name="TTEP">#REF!</definedName>
    <definedName name="TTMX">#REF!</definedName>
    <definedName name="TTPE">#REF!</definedName>
    <definedName name="USD">#REF!</definedName>
    <definedName name="USDNH">#REF!</definedName>
  </definedNames>
  <calcPr calcId="144525"/>
</workbook>
</file>

<file path=xl/calcChain.xml><?xml version="1.0" encoding="utf-8"?>
<calcChain xmlns="http://schemas.openxmlformats.org/spreadsheetml/2006/main">
  <c r="F460" i="122" l="1"/>
  <c r="F461" i="122"/>
  <c r="F462" i="122"/>
  <c r="F463" i="122"/>
  <c r="F464" i="122"/>
  <c r="C135" i="122" l="1"/>
  <c r="F116" i="122" l="1"/>
  <c r="F111" i="122"/>
  <c r="F112" i="122"/>
  <c r="F113" i="122"/>
  <c r="F114" i="122"/>
  <c r="F115" i="122"/>
  <c r="F117" i="122"/>
  <c r="F118" i="122"/>
  <c r="F119" i="122"/>
  <c r="F110" i="122"/>
  <c r="F120" i="122"/>
  <c r="F43" i="122" l="1"/>
  <c r="F327" i="122" l="1"/>
  <c r="F328" i="122"/>
  <c r="F329" i="122"/>
  <c r="F325" i="122"/>
  <c r="F326" i="122"/>
  <c r="F307" i="122"/>
  <c r="F308" i="122"/>
  <c r="F309" i="122"/>
  <c r="F310" i="122"/>
  <c r="F311" i="122"/>
  <c r="F312" i="122"/>
  <c r="F313" i="122"/>
  <c r="F314" i="122"/>
  <c r="F315" i="122"/>
  <c r="F306" i="122"/>
  <c r="P25" i="118" l="1"/>
  <c r="P26" i="118"/>
  <c r="P27" i="118"/>
  <c r="C45" i="122" l="1"/>
  <c r="C35" i="126" l="1"/>
  <c r="H26" i="118"/>
  <c r="K26" i="118" s="1"/>
  <c r="F7" i="124" l="1"/>
  <c r="G7" i="124" s="1"/>
  <c r="I7" i="124" s="1"/>
  <c r="F6" i="124"/>
  <c r="G6" i="124" s="1"/>
  <c r="I6" i="124" s="1"/>
  <c r="C270" i="122"/>
  <c r="U26" i="118"/>
  <c r="H25" i="118"/>
  <c r="K25" i="118" s="1"/>
  <c r="U25" i="118" s="1"/>
  <c r="C75" i="122" l="1"/>
  <c r="C60" i="122" l="1"/>
  <c r="V41" i="118" l="1"/>
  <c r="P13" i="118"/>
  <c r="P14" i="118"/>
  <c r="P15" i="118"/>
  <c r="P16" i="118"/>
  <c r="P17" i="118"/>
  <c r="P18" i="118"/>
  <c r="P19" i="118"/>
  <c r="P20" i="118"/>
  <c r="P21" i="118"/>
  <c r="P22" i="118"/>
  <c r="P23" i="118"/>
  <c r="P24" i="118"/>
  <c r="P28" i="118"/>
  <c r="P29" i="118"/>
  <c r="P30" i="118"/>
  <c r="P31" i="118"/>
  <c r="P32" i="118"/>
  <c r="P33" i="118"/>
  <c r="P34" i="118"/>
  <c r="P35" i="118"/>
  <c r="P36" i="118"/>
  <c r="P37" i="118"/>
  <c r="P38" i="118"/>
  <c r="P39" i="118"/>
  <c r="P40" i="118"/>
  <c r="P10" i="118"/>
  <c r="P11" i="118"/>
  <c r="AG8" i="121"/>
  <c r="AG9" i="121"/>
  <c r="C466" i="122" l="1"/>
  <c r="F457" i="122"/>
  <c r="F458" i="122"/>
  <c r="F459" i="122"/>
  <c r="F465" i="122"/>
  <c r="F456" i="122"/>
  <c r="F441" i="122"/>
  <c r="C451" i="122"/>
  <c r="F466" i="122" l="1"/>
  <c r="C436" i="122"/>
  <c r="C316" i="122" l="1"/>
  <c r="C301" i="122" l="1"/>
  <c r="P12" i="118" l="1"/>
  <c r="C30" i="122" l="1"/>
  <c r="C15" i="122" l="1"/>
  <c r="C421" i="122" l="1"/>
  <c r="C331" i="122" l="1"/>
  <c r="C285" i="122" l="1"/>
  <c r="F254" i="122" l="1"/>
  <c r="F253" i="122"/>
  <c r="F252" i="122"/>
  <c r="F251" i="122"/>
  <c r="F250" i="122"/>
  <c r="F249" i="122"/>
  <c r="F248" i="122"/>
  <c r="F247" i="122"/>
  <c r="F246" i="122"/>
  <c r="F245" i="122"/>
  <c r="C255" i="122"/>
  <c r="F255" i="122" l="1"/>
  <c r="C90" i="122"/>
  <c r="Z10" i="118" l="1"/>
  <c r="Z11" i="118" s="1"/>
  <c r="Z12" i="118" s="1"/>
  <c r="Z13" i="118" s="1"/>
  <c r="Z14" i="118" s="1"/>
  <c r="Z15" i="118" s="1"/>
  <c r="Z16" i="118" s="1"/>
  <c r="Z17" i="118" s="1"/>
  <c r="Z18" i="118" s="1"/>
  <c r="Z19" i="118" s="1"/>
  <c r="Z20" i="118" s="1"/>
  <c r="Z21" i="118" s="1"/>
  <c r="Z22" i="118" s="1"/>
  <c r="Z23" i="118" s="1"/>
  <c r="Z24" i="118" s="1"/>
  <c r="Z25" i="118" s="1"/>
  <c r="Z26" i="118" s="1"/>
  <c r="Z27" i="118" s="1"/>
  <c r="Z28" i="118" s="1"/>
  <c r="Z29" i="118" s="1"/>
  <c r="Z30" i="118" s="1"/>
  <c r="Z31" i="118" s="1"/>
  <c r="Z32" i="118" s="1"/>
  <c r="Z33" i="118" s="1"/>
  <c r="Z34" i="118" s="1"/>
  <c r="Z35" i="118" s="1"/>
  <c r="Z36" i="118" s="1"/>
  <c r="Z37" i="118" s="1"/>
  <c r="Z38" i="118" s="1"/>
  <c r="Z39" i="118" s="1"/>
  <c r="Z40" i="118" s="1"/>
  <c r="H10" i="118"/>
  <c r="K10" i="118" s="1"/>
  <c r="H11" i="118"/>
  <c r="K11" i="118" s="1"/>
  <c r="H12" i="118"/>
  <c r="K12" i="118" s="1"/>
  <c r="H13" i="118"/>
  <c r="K13" i="118" s="1"/>
  <c r="H14" i="118"/>
  <c r="K14" i="118" s="1"/>
  <c r="H15" i="118"/>
  <c r="K15" i="118" s="1"/>
  <c r="H16" i="118"/>
  <c r="K16" i="118" s="1"/>
  <c r="H17" i="118"/>
  <c r="K17" i="118" s="1"/>
  <c r="H18" i="118"/>
  <c r="K18" i="118" s="1"/>
  <c r="H19" i="118"/>
  <c r="K19" i="118" s="1"/>
  <c r="H20" i="118"/>
  <c r="K20" i="118" s="1"/>
  <c r="H21" i="118"/>
  <c r="K21" i="118" s="1"/>
  <c r="H22" i="118"/>
  <c r="K22" i="118" s="1"/>
  <c r="H23" i="118"/>
  <c r="K23" i="118" s="1"/>
  <c r="H24" i="118"/>
  <c r="K24" i="118" s="1"/>
  <c r="H27" i="118"/>
  <c r="K27" i="118" s="1"/>
  <c r="H28" i="118"/>
  <c r="K28" i="118" s="1"/>
  <c r="H29" i="118"/>
  <c r="K29" i="118" s="1"/>
  <c r="H30" i="118"/>
  <c r="K30" i="118" s="1"/>
  <c r="H31" i="118"/>
  <c r="K31" i="118" s="1"/>
  <c r="H32" i="118"/>
  <c r="K32" i="118" s="1"/>
  <c r="H33" i="118"/>
  <c r="K33" i="118" s="1"/>
  <c r="H34" i="118"/>
  <c r="K34" i="118" s="1"/>
  <c r="H35" i="118"/>
  <c r="K35" i="118" s="1"/>
  <c r="H36" i="118"/>
  <c r="K36" i="118" s="1"/>
  <c r="H37" i="118"/>
  <c r="K37" i="118" s="1"/>
  <c r="H38" i="118"/>
  <c r="K38" i="118" s="1"/>
  <c r="H39" i="118"/>
  <c r="K39" i="118" s="1"/>
  <c r="H40" i="118"/>
  <c r="K40" i="118" s="1"/>
  <c r="F420" i="122" l="1"/>
  <c r="F419" i="122"/>
  <c r="F418" i="122"/>
  <c r="F417" i="122"/>
  <c r="F416" i="122"/>
  <c r="F415" i="122"/>
  <c r="F414" i="122"/>
  <c r="F413" i="122"/>
  <c r="F412" i="122"/>
  <c r="F411" i="122"/>
  <c r="C406" i="122"/>
  <c r="F405" i="122"/>
  <c r="F404" i="122"/>
  <c r="F403" i="122"/>
  <c r="F402" i="122"/>
  <c r="F401" i="122"/>
  <c r="F400" i="122"/>
  <c r="F399" i="122"/>
  <c r="F398" i="122"/>
  <c r="F397" i="122"/>
  <c r="F396" i="122"/>
  <c r="C391" i="122"/>
  <c r="F390" i="122"/>
  <c r="F389" i="122"/>
  <c r="F388" i="122"/>
  <c r="F387" i="122"/>
  <c r="F386" i="122"/>
  <c r="F385" i="122"/>
  <c r="F384" i="122"/>
  <c r="F383" i="122"/>
  <c r="F382" i="122"/>
  <c r="F381" i="122"/>
  <c r="C376" i="122"/>
  <c r="F375" i="122"/>
  <c r="F374" i="122"/>
  <c r="F373" i="122"/>
  <c r="F372" i="122"/>
  <c r="F371" i="122"/>
  <c r="F370" i="122"/>
  <c r="F369" i="122"/>
  <c r="F368" i="122"/>
  <c r="F367" i="122"/>
  <c r="F366" i="122"/>
  <c r="F421" i="122" l="1"/>
  <c r="F406" i="122"/>
  <c r="F376" i="122"/>
  <c r="F391" i="122"/>
  <c r="C361" i="122"/>
  <c r="F360" i="122"/>
  <c r="F359" i="122"/>
  <c r="F358" i="122"/>
  <c r="F357" i="122"/>
  <c r="F356" i="122"/>
  <c r="F355" i="122"/>
  <c r="F354" i="122"/>
  <c r="F353" i="122"/>
  <c r="F352" i="122"/>
  <c r="F351" i="122"/>
  <c r="F361" i="122" l="1"/>
  <c r="C346" i="122" l="1"/>
  <c r="F345" i="122"/>
  <c r="F344" i="122"/>
  <c r="F343" i="122"/>
  <c r="F342" i="122"/>
  <c r="F341" i="122"/>
  <c r="F340" i="122"/>
  <c r="F339" i="122"/>
  <c r="F338" i="122"/>
  <c r="F337" i="122"/>
  <c r="F336" i="122"/>
  <c r="F330" i="122"/>
  <c r="F324" i="122"/>
  <c r="F323" i="122"/>
  <c r="F322" i="122"/>
  <c r="F321" i="122"/>
  <c r="F300" i="122"/>
  <c r="F299" i="122"/>
  <c r="F298" i="122"/>
  <c r="F297" i="122"/>
  <c r="F296" i="122"/>
  <c r="F295" i="122"/>
  <c r="F294" i="122"/>
  <c r="F293" i="122"/>
  <c r="F292" i="122"/>
  <c r="F291" i="122"/>
  <c r="F301" i="122" l="1"/>
  <c r="F316" i="122"/>
  <c r="F346" i="122"/>
  <c r="F331" i="122"/>
  <c r="F284" i="122" l="1"/>
  <c r="F283" i="122"/>
  <c r="F282" i="122"/>
  <c r="F281" i="122"/>
  <c r="F280" i="122"/>
  <c r="F279" i="122"/>
  <c r="F278" i="122"/>
  <c r="F277" i="122"/>
  <c r="F276" i="122"/>
  <c r="F275" i="122"/>
  <c r="F285" i="122" l="1"/>
  <c r="F269" i="122"/>
  <c r="F268" i="122"/>
  <c r="F267" i="122"/>
  <c r="F266" i="122"/>
  <c r="F265" i="122"/>
  <c r="F264" i="122"/>
  <c r="F263" i="122"/>
  <c r="F262" i="122"/>
  <c r="F261" i="122"/>
  <c r="F260" i="122"/>
  <c r="F270" i="122" l="1"/>
  <c r="C240" i="122" l="1"/>
  <c r="F239" i="122"/>
  <c r="F238" i="122"/>
  <c r="F237" i="122"/>
  <c r="F236" i="122"/>
  <c r="F235" i="122"/>
  <c r="F234" i="122"/>
  <c r="F233" i="122"/>
  <c r="F232" i="122"/>
  <c r="F231" i="122"/>
  <c r="F230" i="122"/>
  <c r="F240" i="122" l="1"/>
  <c r="C225" i="122" l="1"/>
  <c r="F224" i="122"/>
  <c r="F223" i="122"/>
  <c r="F222" i="122"/>
  <c r="F221" i="122"/>
  <c r="F220" i="122"/>
  <c r="F219" i="122"/>
  <c r="F218" i="122"/>
  <c r="F217" i="122"/>
  <c r="F216" i="122"/>
  <c r="F215" i="122"/>
  <c r="F225" i="122" l="1"/>
  <c r="C210" i="122"/>
  <c r="F209" i="122"/>
  <c r="F208" i="122"/>
  <c r="F207" i="122"/>
  <c r="F206" i="122"/>
  <c r="F205" i="122"/>
  <c r="F204" i="122"/>
  <c r="F203" i="122"/>
  <c r="F202" i="122"/>
  <c r="F201" i="122"/>
  <c r="F200" i="122"/>
  <c r="C195" i="122"/>
  <c r="F194" i="122"/>
  <c r="F193" i="122"/>
  <c r="F192" i="122"/>
  <c r="F191" i="122"/>
  <c r="F190" i="122"/>
  <c r="F189" i="122"/>
  <c r="F188" i="122"/>
  <c r="F187" i="122"/>
  <c r="F186" i="122"/>
  <c r="F185" i="122"/>
  <c r="F195" i="122" l="1"/>
  <c r="F210" i="122"/>
  <c r="C150" i="122"/>
  <c r="F149" i="122"/>
  <c r="F148" i="122"/>
  <c r="F147" i="122"/>
  <c r="F146" i="122"/>
  <c r="F145" i="122"/>
  <c r="F144" i="122"/>
  <c r="F143" i="122"/>
  <c r="F142" i="122"/>
  <c r="F141" i="122"/>
  <c r="F140" i="122"/>
  <c r="C165" i="122"/>
  <c r="F164" i="122"/>
  <c r="F163" i="122"/>
  <c r="F162" i="122"/>
  <c r="F161" i="122"/>
  <c r="F160" i="122"/>
  <c r="F159" i="122"/>
  <c r="F158" i="122"/>
  <c r="F157" i="122"/>
  <c r="F156" i="122"/>
  <c r="F155" i="122"/>
  <c r="C180" i="122"/>
  <c r="F179" i="122"/>
  <c r="F178" i="122"/>
  <c r="F177" i="122"/>
  <c r="F176" i="122"/>
  <c r="F175" i="122"/>
  <c r="F174" i="122"/>
  <c r="F173" i="122"/>
  <c r="F172" i="122"/>
  <c r="F171" i="122"/>
  <c r="F170" i="122"/>
  <c r="F150" i="122" l="1"/>
  <c r="F180" i="122"/>
  <c r="F165" i="122"/>
  <c r="F134" i="122"/>
  <c r="F133" i="122"/>
  <c r="F132" i="122"/>
  <c r="F131" i="122"/>
  <c r="F130" i="122"/>
  <c r="F129" i="122"/>
  <c r="F128" i="122"/>
  <c r="F127" i="122"/>
  <c r="F126" i="122"/>
  <c r="F125" i="122"/>
  <c r="F135" i="122" l="1"/>
  <c r="C120" i="122"/>
  <c r="C105" i="122" l="1"/>
  <c r="F104" i="122"/>
  <c r="F103" i="122"/>
  <c r="F102" i="122"/>
  <c r="F101" i="122"/>
  <c r="F100" i="122"/>
  <c r="F99" i="122"/>
  <c r="F98" i="122"/>
  <c r="F97" i="122"/>
  <c r="F96" i="122"/>
  <c r="F95" i="122"/>
  <c r="F89" i="122"/>
  <c r="F88" i="122"/>
  <c r="F87" i="122"/>
  <c r="F86" i="122"/>
  <c r="F85" i="122"/>
  <c r="F84" i="122"/>
  <c r="F83" i="122"/>
  <c r="F82" i="122"/>
  <c r="F81" i="122"/>
  <c r="F80" i="122"/>
  <c r="F105" i="122" l="1"/>
  <c r="F90" i="122"/>
  <c r="F74" i="122"/>
  <c r="F73" i="122"/>
  <c r="F72" i="122"/>
  <c r="F71" i="122"/>
  <c r="F70" i="122"/>
  <c r="F69" i="122"/>
  <c r="F68" i="122"/>
  <c r="F67" i="122"/>
  <c r="F66" i="122"/>
  <c r="F65" i="122"/>
  <c r="F75" i="122" l="1"/>
  <c r="F59" i="122"/>
  <c r="F58" i="122"/>
  <c r="F57" i="122"/>
  <c r="F56" i="122"/>
  <c r="F55" i="122"/>
  <c r="F54" i="122"/>
  <c r="F53" i="122"/>
  <c r="F52" i="122"/>
  <c r="F51" i="122"/>
  <c r="F50" i="122"/>
  <c r="F44" i="122"/>
  <c r="F42" i="122"/>
  <c r="F41" i="122"/>
  <c r="F40" i="122"/>
  <c r="F39" i="122"/>
  <c r="F38" i="122"/>
  <c r="F37" i="122"/>
  <c r="F36" i="122"/>
  <c r="F35" i="122"/>
  <c r="F29" i="122"/>
  <c r="F28" i="122"/>
  <c r="F27" i="122"/>
  <c r="F26" i="122"/>
  <c r="F25" i="122"/>
  <c r="F24" i="122"/>
  <c r="F23" i="122"/>
  <c r="F22" i="122"/>
  <c r="F21" i="122"/>
  <c r="F20" i="122"/>
  <c r="F60" i="122" l="1"/>
  <c r="F45" i="122"/>
  <c r="F30" i="122"/>
  <c r="F14" i="122"/>
  <c r="F13" i="122"/>
  <c r="F12" i="122"/>
  <c r="F11" i="122"/>
  <c r="F10" i="122"/>
  <c r="F9" i="122"/>
  <c r="F8" i="122"/>
  <c r="F7" i="122"/>
  <c r="F6" i="122"/>
  <c r="F5" i="122"/>
  <c r="F15" i="122" l="1"/>
  <c r="D10" i="127" l="1"/>
  <c r="D13" i="127"/>
  <c r="D7" i="127"/>
  <c r="D4" i="127"/>
  <c r="D2" i="127"/>
  <c r="D16" i="127" l="1"/>
  <c r="F450" i="122" l="1"/>
  <c r="F449" i="122"/>
  <c r="F448" i="122"/>
  <c r="F447" i="122"/>
  <c r="F446" i="122"/>
  <c r="F445" i="122"/>
  <c r="F444" i="122"/>
  <c r="F443" i="122"/>
  <c r="F442" i="122"/>
  <c r="F451" i="122" l="1"/>
  <c r="F426" i="122"/>
  <c r="F435" i="122"/>
  <c r="F434" i="122"/>
  <c r="F433" i="122"/>
  <c r="F432" i="122"/>
  <c r="F431" i="122"/>
  <c r="F430" i="122"/>
  <c r="F429" i="122"/>
  <c r="F428" i="122"/>
  <c r="F427" i="122"/>
  <c r="F436" i="122" l="1"/>
  <c r="N41" i="118" l="1"/>
  <c r="W16" i="118" l="1"/>
  <c r="G43" i="124" l="1"/>
  <c r="F29" i="124"/>
  <c r="G29" i="124" s="1"/>
  <c r="F30" i="124"/>
  <c r="G30" i="124" s="1"/>
  <c r="F31" i="124"/>
  <c r="G31" i="124" s="1"/>
  <c r="F32" i="124"/>
  <c r="G32" i="124" s="1"/>
  <c r="F33" i="124"/>
  <c r="G33" i="124" s="1"/>
  <c r="F34" i="124"/>
  <c r="G34" i="124" s="1"/>
  <c r="F35" i="124"/>
  <c r="G35" i="124" s="1"/>
  <c r="F36" i="124"/>
  <c r="G36" i="124" s="1"/>
  <c r="F37" i="124"/>
  <c r="G37" i="124" s="1"/>
  <c r="F38" i="124"/>
  <c r="G38" i="124" s="1"/>
  <c r="F39" i="124"/>
  <c r="G39" i="124" s="1"/>
  <c r="F40" i="124"/>
  <c r="G40" i="124" s="1"/>
  <c r="F41" i="124"/>
  <c r="G41" i="124" s="1"/>
  <c r="F42" i="124"/>
  <c r="G42" i="124" s="1"/>
  <c r="F43" i="124"/>
  <c r="F28" i="124" l="1"/>
  <c r="G28" i="124" s="1"/>
  <c r="F27" i="124"/>
  <c r="G27" i="124" s="1"/>
  <c r="F26" i="124"/>
  <c r="G26" i="124" s="1"/>
  <c r="M41" i="118" l="1"/>
  <c r="F4" i="124" l="1"/>
  <c r="G4" i="124" s="1"/>
  <c r="I4" i="124" s="1"/>
  <c r="F5" i="124"/>
  <c r="G5" i="124" s="1"/>
  <c r="I5" i="124" s="1"/>
  <c r="F8" i="124"/>
  <c r="G8" i="124" s="1"/>
  <c r="F9" i="124"/>
  <c r="G9" i="124" s="1"/>
  <c r="F10" i="124"/>
  <c r="G10" i="124" s="1"/>
  <c r="F11" i="124"/>
  <c r="G11" i="124" s="1"/>
  <c r="F12" i="124"/>
  <c r="G12" i="124" s="1"/>
  <c r="F13" i="124"/>
  <c r="G13" i="124" s="1"/>
  <c r="F14" i="124"/>
  <c r="G14" i="124" s="1"/>
  <c r="F15" i="124"/>
  <c r="G15" i="124" s="1"/>
  <c r="F16" i="124"/>
  <c r="G16" i="124" s="1"/>
  <c r="F17" i="124"/>
  <c r="G17" i="124" s="1"/>
  <c r="F18" i="124"/>
  <c r="G18" i="124" s="1"/>
  <c r="D11" i="121" l="1"/>
  <c r="U39" i="118" l="1"/>
  <c r="W39" i="118" l="1"/>
  <c r="B11" i="121" l="1"/>
  <c r="F44" i="124" l="1"/>
  <c r="F25" i="124"/>
  <c r="I44" i="124" l="1"/>
  <c r="G44" i="124"/>
  <c r="G25" i="124"/>
  <c r="F24" i="124"/>
  <c r="G24" i="124" s="1"/>
  <c r="F23" i="124" l="1"/>
  <c r="G23" i="124" l="1"/>
  <c r="F22" i="124"/>
  <c r="G22" i="124" l="1"/>
  <c r="F21" i="124"/>
  <c r="G21" i="124" s="1"/>
  <c r="F20" i="124" l="1"/>
  <c r="G20" i="124" l="1"/>
  <c r="F19" i="124"/>
  <c r="G19" i="124" s="1"/>
  <c r="W24" i="118" l="1"/>
  <c r="AF11" i="121" l="1"/>
  <c r="AG10" i="121" l="1"/>
  <c r="T41" i="118"/>
  <c r="S41" i="118"/>
  <c r="R41" i="118"/>
  <c r="Q41" i="118"/>
  <c r="O41" i="118"/>
  <c r="L41" i="118"/>
  <c r="J41" i="118"/>
  <c r="I41" i="118"/>
  <c r="G41" i="118"/>
  <c r="F41" i="118"/>
  <c r="E41" i="118"/>
  <c r="D41" i="118"/>
  <c r="C41" i="118"/>
  <c r="B41" i="118"/>
  <c r="H45" i="124" l="1"/>
  <c r="I45" i="124" l="1"/>
  <c r="AE11" i="121"/>
  <c r="E49" i="125" l="1"/>
  <c r="F49" i="125" s="1"/>
  <c r="D50" i="125"/>
  <c r="C50" i="125"/>
  <c r="B50" i="125"/>
  <c r="G49" i="125" l="1"/>
  <c r="U40" i="118" l="1"/>
  <c r="W40" i="118"/>
  <c r="F45" i="124" l="1"/>
  <c r="G45" i="124" s="1"/>
  <c r="E48" i="125" l="1"/>
  <c r="E47" i="125"/>
  <c r="E46" i="125"/>
  <c r="E45" i="125"/>
  <c r="F45" i="125" s="1"/>
  <c r="E44" i="125"/>
  <c r="E43" i="125"/>
  <c r="F43" i="125" s="1"/>
  <c r="E42" i="125"/>
  <c r="E41" i="125"/>
  <c r="F41" i="125" s="1"/>
  <c r="E40" i="125"/>
  <c r="E39" i="125"/>
  <c r="F39" i="125" s="1"/>
  <c r="E38" i="125"/>
  <c r="E37" i="125"/>
  <c r="F37" i="125" s="1"/>
  <c r="E36" i="125"/>
  <c r="E35" i="125"/>
  <c r="F35" i="125" s="1"/>
  <c r="E34" i="125"/>
  <c r="E33" i="125"/>
  <c r="F33" i="125" s="1"/>
  <c r="E32" i="125"/>
  <c r="E31" i="125"/>
  <c r="F31" i="125" s="1"/>
  <c r="E30" i="125"/>
  <c r="E29" i="125"/>
  <c r="F29" i="125" s="1"/>
  <c r="E28" i="125"/>
  <c r="E27" i="125"/>
  <c r="F27" i="125" s="1"/>
  <c r="E26" i="125"/>
  <c r="E25" i="125"/>
  <c r="F25" i="125" s="1"/>
  <c r="E24" i="125"/>
  <c r="E23" i="125"/>
  <c r="F23" i="125" s="1"/>
  <c r="E22" i="125"/>
  <c r="E21" i="125"/>
  <c r="F21" i="125" s="1"/>
  <c r="E20" i="125"/>
  <c r="W10" i="118"/>
  <c r="F20" i="125" l="1"/>
  <c r="E50" i="125"/>
  <c r="G21" i="125"/>
  <c r="G25" i="125"/>
  <c r="G27" i="125"/>
  <c r="G29" i="125"/>
  <c r="G33" i="125"/>
  <c r="G37" i="125"/>
  <c r="G41" i="125"/>
  <c r="G45" i="125"/>
  <c r="G23" i="125"/>
  <c r="G31" i="125"/>
  <c r="G35" i="125"/>
  <c r="G39" i="125"/>
  <c r="G43" i="125"/>
  <c r="G47" i="125"/>
  <c r="F22" i="125"/>
  <c r="G22" i="125" s="1"/>
  <c r="F24" i="125"/>
  <c r="G24" i="125" s="1"/>
  <c r="F26" i="125"/>
  <c r="G26" i="125" s="1"/>
  <c r="G28" i="125"/>
  <c r="F30" i="125"/>
  <c r="G30" i="125" s="1"/>
  <c r="F32" i="125"/>
  <c r="G32" i="125" s="1"/>
  <c r="F34" i="125"/>
  <c r="G34" i="125" s="1"/>
  <c r="F36" i="125"/>
  <c r="G36" i="125" s="1"/>
  <c r="F38" i="125"/>
  <c r="G38" i="125" s="1"/>
  <c r="F40" i="125"/>
  <c r="G40" i="125" s="1"/>
  <c r="F42" i="125"/>
  <c r="G42" i="125" s="1"/>
  <c r="F44" i="125"/>
  <c r="G44" i="125" s="1"/>
  <c r="F46" i="125"/>
  <c r="G46" i="125" s="1"/>
  <c r="F48" i="125"/>
  <c r="G20" i="125"/>
  <c r="E9" i="125"/>
  <c r="C15" i="125"/>
  <c r="E13" i="125"/>
  <c r="F13" i="125" s="1"/>
  <c r="D13" i="125"/>
  <c r="D11" i="125"/>
  <c r="D9" i="125"/>
  <c r="G48" i="125" l="1"/>
  <c r="G50" i="125" s="1"/>
  <c r="F50" i="125"/>
  <c r="D15" i="125"/>
  <c r="G11" i="125"/>
  <c r="H11" i="125" s="1"/>
  <c r="F11" i="125"/>
  <c r="F15" i="125" s="1"/>
  <c r="G9" i="125"/>
  <c r="H13" i="125"/>
  <c r="E15" i="125"/>
  <c r="H9" i="125" l="1"/>
  <c r="H15" i="125" s="1"/>
  <c r="G15" i="125"/>
  <c r="W38" i="118" l="1"/>
  <c r="W37" i="118"/>
  <c r="W36" i="118"/>
  <c r="W35" i="118"/>
  <c r="W34" i="118"/>
  <c r="W33" i="118"/>
  <c r="W32" i="118"/>
  <c r="W31" i="118"/>
  <c r="W30" i="118"/>
  <c r="W29" i="118"/>
  <c r="W28" i="118"/>
  <c r="W27" i="118"/>
  <c r="W26" i="118"/>
  <c r="W25" i="118"/>
  <c r="W23" i="118"/>
  <c r="W22" i="118"/>
  <c r="W21" i="118"/>
  <c r="W20" i="118"/>
  <c r="W19" i="118"/>
  <c r="W18" i="118"/>
  <c r="W17" i="118"/>
  <c r="W15" i="118"/>
  <c r="W14" i="118"/>
  <c r="W13" i="118"/>
  <c r="AD11" i="121" l="1"/>
  <c r="AC11" i="121"/>
  <c r="AB11" i="121"/>
  <c r="AA11" i="121"/>
  <c r="Z11" i="121"/>
  <c r="Y11" i="121"/>
  <c r="X11" i="121"/>
  <c r="W11" i="121"/>
  <c r="V11" i="121"/>
  <c r="U11" i="121"/>
  <c r="T11" i="121"/>
  <c r="S11" i="121"/>
  <c r="R11" i="121"/>
  <c r="Q11" i="121"/>
  <c r="P11" i="121"/>
  <c r="O11" i="121"/>
  <c r="N11" i="121"/>
  <c r="M11" i="121"/>
  <c r="L11" i="121"/>
  <c r="K11" i="121"/>
  <c r="J11" i="121"/>
  <c r="I11" i="121"/>
  <c r="H11" i="121"/>
  <c r="G11" i="121"/>
  <c r="F11" i="121"/>
  <c r="E11" i="121"/>
  <c r="C11" i="121"/>
  <c r="AG11" i="121" l="1"/>
  <c r="U36" i="118" l="1"/>
  <c r="U30" i="118"/>
  <c r="U33" i="118"/>
  <c r="U34" i="118"/>
  <c r="U14" i="118"/>
  <c r="U16" i="118"/>
  <c r="U15" i="118" l="1"/>
  <c r="U13" i="118"/>
  <c r="U28" i="118"/>
  <c r="W12" i="118"/>
  <c r="H41" i="118"/>
  <c r="W11" i="118"/>
  <c r="U23" i="118"/>
  <c r="U37" i="118"/>
  <c r="U24" i="118"/>
  <c r="U35" i="118"/>
  <c r="U31" i="118"/>
  <c r="U22" i="118"/>
  <c r="U18" i="118"/>
  <c r="U32" i="118"/>
  <c r="U27" i="118"/>
  <c r="U29" i="118"/>
  <c r="U21" i="118"/>
  <c r="U17" i="118"/>
  <c r="U38" i="118"/>
  <c r="U20" i="118"/>
  <c r="U19" i="118"/>
  <c r="W41" i="118" l="1"/>
  <c r="U12" i="118"/>
  <c r="U11" i="118"/>
  <c r="P41" i="118"/>
  <c r="J42" i="118" s="1"/>
  <c r="K41" i="118" l="1"/>
  <c r="K43" i="118" s="1"/>
  <c r="X10" i="118"/>
  <c r="U10" i="118"/>
  <c r="U41" i="118" s="1"/>
  <c r="X11" i="118" l="1"/>
  <c r="AA10" i="118"/>
  <c r="AA11" i="118" l="1"/>
  <c r="X12" i="118"/>
  <c r="AA12" i="118" l="1"/>
  <c r="X13" i="118"/>
  <c r="AA13" i="118" l="1"/>
  <c r="X14" i="118"/>
  <c r="AA14" i="118" l="1"/>
  <c r="X15" i="118"/>
  <c r="AA15" i="118" s="1"/>
  <c r="X16" i="118" l="1"/>
  <c r="AA16" i="118" l="1"/>
  <c r="X17" i="118"/>
  <c r="AA17" i="118" l="1"/>
  <c r="X18" i="118"/>
  <c r="AA18" i="118" l="1"/>
  <c r="X19" i="118"/>
  <c r="AA19" i="118" l="1"/>
  <c r="X20" i="118"/>
  <c r="AA20" i="118" l="1"/>
  <c r="X21" i="118"/>
  <c r="AA21" i="118" l="1"/>
  <c r="X22" i="118"/>
  <c r="AA22" i="118" l="1"/>
  <c r="X23" i="118"/>
  <c r="AA23" i="118" l="1"/>
  <c r="X24" i="118"/>
  <c r="AA24" i="118" l="1"/>
  <c r="X25" i="118"/>
  <c r="AA25" i="118" l="1"/>
  <c r="X26" i="118"/>
  <c r="AA26" i="118" l="1"/>
  <c r="X27" i="118"/>
  <c r="AA27" i="118" l="1"/>
  <c r="X28" i="118"/>
  <c r="AA28" i="118" l="1"/>
  <c r="X29" i="118"/>
  <c r="AA29" i="118" l="1"/>
  <c r="X30" i="118"/>
  <c r="AA30" i="118" l="1"/>
  <c r="X31" i="118"/>
  <c r="AA31" i="118" l="1"/>
  <c r="X32" i="118"/>
  <c r="AA32" i="118" l="1"/>
  <c r="X33" i="118"/>
  <c r="AA33" i="118" l="1"/>
  <c r="X34" i="118"/>
  <c r="AA34" i="118" l="1"/>
  <c r="X35" i="118"/>
  <c r="AA35" i="118" l="1"/>
  <c r="X36" i="118"/>
  <c r="AA36" i="118" l="1"/>
  <c r="X37" i="118"/>
  <c r="X38" i="118" l="1"/>
  <c r="AA37" i="118"/>
  <c r="AA38" i="118" l="1"/>
  <c r="X39" i="118"/>
  <c r="AA39" i="118" l="1"/>
  <c r="X40" i="118"/>
  <c r="AA40" i="118" s="1"/>
  <c r="H8" i="120" l="1"/>
  <c r="H9" i="120" s="1"/>
  <c r="H11" i="120" s="1"/>
  <c r="H12" i="120" s="1"/>
  <c r="H13" i="120" s="1"/>
  <c r="H14" i="120" s="1"/>
  <c r="H15" i="120" s="1"/>
  <c r="H16" i="120" l="1"/>
  <c r="H17" i="120" s="1"/>
  <c r="H18" i="120" s="1"/>
  <c r="H19" i="120" s="1"/>
  <c r="H20" i="120" s="1"/>
  <c r="H21" i="120" s="1"/>
  <c r="H22" i="120" s="1"/>
  <c r="H23" i="120" s="1"/>
  <c r="H24" i="120" s="1"/>
  <c r="H25" i="120" s="1"/>
  <c r="H26" i="120" s="1"/>
  <c r="H27" i="120" s="1"/>
  <c r="H28" i="120" s="1"/>
  <c r="H29" i="120" s="1"/>
  <c r="H30" i="120" s="1"/>
  <c r="H31" i="120" s="1"/>
  <c r="H32" i="120" s="1"/>
  <c r="H33" i="120" s="1"/>
  <c r="H34" i="120" s="1"/>
  <c r="H35" i="120" s="1"/>
  <c r="H36" i="120" s="1"/>
  <c r="H37" i="120" s="1"/>
  <c r="H38" i="120" s="1"/>
  <c r="H39" i="120" s="1"/>
  <c r="H40" i="120" s="1"/>
  <c r="H41" i="120" s="1"/>
  <c r="H42" i="120" s="1"/>
  <c r="H43" i="120" s="1"/>
  <c r="H44" i="120" s="1"/>
  <c r="H45" i="120" s="1"/>
  <c r="H46" i="120" s="1"/>
  <c r="H47" i="120" s="1"/>
  <c r="H48" i="120" s="1"/>
  <c r="H49" i="120" s="1"/>
  <c r="H50" i="120" s="1"/>
  <c r="H51" i="120" s="1"/>
  <c r="H52" i="120" s="1"/>
  <c r="H53" i="120" s="1"/>
  <c r="H54" i="120" s="1"/>
  <c r="H55" i="120" s="1"/>
  <c r="H56" i="120" s="1"/>
  <c r="H57" i="120" s="1"/>
  <c r="H58" i="120" s="1"/>
  <c r="H59" i="120" s="1"/>
  <c r="H60" i="120" s="1"/>
  <c r="H61" i="120" s="1"/>
  <c r="H62" i="120" s="1"/>
  <c r="H63" i="120" s="1"/>
  <c r="H64" i="120" s="1"/>
  <c r="H65" i="120" s="1"/>
  <c r="H66" i="120" s="1"/>
  <c r="H67" i="120" s="1"/>
  <c r="H68" i="120" s="1"/>
  <c r="H69" i="120" s="1"/>
  <c r="H70" i="120" s="1"/>
  <c r="H71" i="120" s="1"/>
  <c r="H72" i="120" s="1"/>
  <c r="H73" i="120" s="1"/>
  <c r="H74" i="120" s="1"/>
  <c r="H75" i="120" s="1"/>
  <c r="H76" i="120" s="1"/>
  <c r="H77" i="120" s="1"/>
  <c r="H78" i="120" s="1"/>
  <c r="H79" i="120" s="1"/>
  <c r="H80" i="120" s="1"/>
  <c r="H81" i="120" s="1"/>
  <c r="H82" i="120" s="1"/>
  <c r="H83" i="120" s="1"/>
  <c r="H84" i="120" s="1"/>
  <c r="H85" i="120" s="1"/>
  <c r="H86" i="120" s="1"/>
  <c r="H87" i="120" s="1"/>
  <c r="H88" i="120" s="1"/>
  <c r="H89" i="120" s="1"/>
  <c r="H90" i="120" s="1"/>
  <c r="H91" i="120" s="1"/>
  <c r="H92" i="120" s="1"/>
  <c r="H93" i="120" s="1"/>
  <c r="H94" i="120" s="1"/>
  <c r="H95" i="120" s="1"/>
  <c r="H111" i="120"/>
</calcChain>
</file>

<file path=xl/comments1.xml><?xml version="1.0" encoding="utf-8"?>
<comments xmlns="http://schemas.openxmlformats.org/spreadsheetml/2006/main">
  <authors>
    <author>bienhoa</author>
  </authors>
  <commentList>
    <comment ref="G8" authorId="0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chưa thanh toán
</t>
        </r>
      </text>
    </comment>
    <comment ref="G37" authorId="0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chưa thu
</t>
        </r>
      </text>
    </comment>
  </commentList>
</comments>
</file>

<file path=xl/sharedStrings.xml><?xml version="1.0" encoding="utf-8"?>
<sst xmlns="http://schemas.openxmlformats.org/spreadsheetml/2006/main" count="669" uniqueCount="216">
  <si>
    <t>BUN</t>
  </si>
  <si>
    <t>NGÀY</t>
  </si>
  <si>
    <t xml:space="preserve">TỔNG DOANH THU </t>
  </si>
  <si>
    <t>VOUCHER</t>
  </si>
  <si>
    <t>CÀ THẺ</t>
  </si>
  <si>
    <t>TIỀN MẶT</t>
  </si>
  <si>
    <t>TIỀN GJ THIẾU</t>
  </si>
  <si>
    <t>CHÊNH LỆCH</t>
  </si>
  <si>
    <t>DT POS</t>
  </si>
  <si>
    <t>DT NGOÀI</t>
  </si>
  <si>
    <t>TỔNG CỘNG</t>
  </si>
  <si>
    <t>CAKE</t>
  </si>
  <si>
    <t>NƯỚC</t>
  </si>
  <si>
    <t>ORTHER</t>
  </si>
  <si>
    <t>DISCOUNT</t>
  </si>
  <si>
    <t>ROUNDING</t>
  </si>
  <si>
    <t>HÀNG HÓA</t>
  </si>
  <si>
    <t>BÁNH</t>
  </si>
  <si>
    <t>SODEXO</t>
  </si>
  <si>
    <t>8=2+3+4+5-6-7</t>
  </si>
  <si>
    <t>11=8+9+10</t>
  </si>
  <si>
    <t xml:space="preserve">TỔNG </t>
  </si>
  <si>
    <t>Cửa hàng: BIÊN HÒA</t>
  </si>
  <si>
    <t>Số phiếu</t>
  </si>
  <si>
    <t>Diễn giải</t>
  </si>
  <si>
    <t>Chi</t>
  </si>
  <si>
    <t>Tồn</t>
  </si>
  <si>
    <t>CHI NHÁNH CÔNG TY CỔ PHẦN BÌNH MINH TOÀN CẦU - CHI NHÁNH BIÊN HÒA</t>
  </si>
  <si>
    <t>L1-04 Tầng trệt, TTTM Vincom, 1096 Phạm Văn Thuận, KP2, Phường Tân Mai, TP. Biên Hoà, Tỉnh Đồng Nai</t>
  </si>
  <si>
    <t>MST : 0309554620-004</t>
  </si>
  <si>
    <t>Ngày tháng ghi sổ</t>
  </si>
  <si>
    <t>Ngày tháng chứng từ</t>
  </si>
  <si>
    <t>Số tiền</t>
  </si>
  <si>
    <t>Thu</t>
  </si>
  <si>
    <t>Số dư đầu kỳ</t>
  </si>
  <si>
    <t>Số dư cuối kỳ</t>
  </si>
  <si>
    <t xml:space="preserve">THẺ </t>
  </si>
  <si>
    <t>TIỀN MẶT NỘP KẾ TOÁN</t>
  </si>
  <si>
    <t>BÁO CÁO NỘP TIỀN CH VINCOM BIÊN HÒA</t>
  </si>
  <si>
    <t>TIỀN MẶT NỘP NGÂN HÀNG (TK CTY NGÂN HÀNG ACB)</t>
  </si>
  <si>
    <t>STT</t>
  </si>
  <si>
    <t>KHOẢN MỤC</t>
  </si>
  <si>
    <t>SỐ TIỀN</t>
  </si>
  <si>
    <t>LOẠI</t>
  </si>
  <si>
    <t>SỐ TỜ</t>
  </si>
  <si>
    <t>THÀNH TIỀN</t>
  </si>
  <si>
    <t>GHI CHÚ</t>
  </si>
  <si>
    <t>Tiền mặt máy POS</t>
  </si>
  <si>
    <t>Thẻ tín dụng</t>
  </si>
  <si>
    <t>Thẻ Voucher</t>
  </si>
  <si>
    <t>Thu tiền ngoài</t>
  </si>
  <si>
    <t>Tiền đặt cọc bánh</t>
  </si>
  <si>
    <t>Ngày</t>
  </si>
  <si>
    <t>Tên DTN</t>
  </si>
  <si>
    <t xml:space="preserve">Số lượng </t>
  </si>
  <si>
    <t>Đơn giá</t>
  </si>
  <si>
    <t>Chiết khấu</t>
  </si>
  <si>
    <t>Thành tiền</t>
  </si>
  <si>
    <t>Tổng cộng</t>
  </si>
  <si>
    <t>Check</t>
  </si>
  <si>
    <r>
      <t xml:space="preserve">CHI NHÁNH CÔNG TY CỔ PHẦN BÌNH MINH TOÀN CẦU - </t>
    </r>
    <r>
      <rPr>
        <b/>
        <sz val="10"/>
        <color rgb="FFFF0000"/>
        <rFont val="Times New Roman"/>
        <family val="1"/>
      </rPr>
      <t>CHI NHÁNH BIÊN HÒA</t>
    </r>
  </si>
  <si>
    <t>Tổng xuất bán</t>
  </si>
  <si>
    <t>Tồn cuối đến ngày ……..</t>
  </si>
  <si>
    <t>Ghi chú</t>
  </si>
  <si>
    <t>Số lượng</t>
  </si>
  <si>
    <t>Mệnh giá</t>
  </si>
  <si>
    <t>CHI TIẾT BÁN</t>
  </si>
  <si>
    <t>Ngày bán</t>
  </si>
  <si>
    <t>Giảm 20%</t>
  </si>
  <si>
    <t>Thành tiền DTN</t>
  </si>
  <si>
    <t>Voucher</t>
  </si>
  <si>
    <t>tiền mặt</t>
  </si>
  <si>
    <t>void</t>
  </si>
  <si>
    <t>ESTEM</t>
  </si>
  <si>
    <t>BT</t>
  </si>
  <si>
    <t>BÁO CÁO VOUCHER THÁNG 03/2017</t>
  </si>
  <si>
    <t>Tồn đầu ngày 01/3</t>
  </si>
  <si>
    <t>Khách nợ
(TM bù VC)</t>
  </si>
  <si>
    <t>% Target</t>
  </si>
  <si>
    <t>GotIt</t>
  </si>
  <si>
    <t>Target's Day</t>
  </si>
  <si>
    <t>Total Target</t>
  </si>
  <si>
    <t>chiếm %
DT</t>
  </si>
  <si>
    <t>Actua Sale</t>
  </si>
  <si>
    <t>THỨ</t>
  </si>
  <si>
    <t>TUE</t>
  </si>
  <si>
    <t>WED</t>
  </si>
  <si>
    <t>THU</t>
  </si>
  <si>
    <t>FRI</t>
  </si>
  <si>
    <t>SAT</t>
  </si>
  <si>
    <t>SUN</t>
  </si>
  <si>
    <t>MON</t>
  </si>
  <si>
    <t>TỔNG</t>
  </si>
  <si>
    <t>Doanh Thu theo thời gian</t>
  </si>
  <si>
    <t>9h-10h</t>
  </si>
  <si>
    <t>10h-11h</t>
  </si>
  <si>
    <t>11h-12h</t>
  </si>
  <si>
    <t>12h-13h</t>
  </si>
  <si>
    <t>13h-14h</t>
  </si>
  <si>
    <t>14h-15h</t>
  </si>
  <si>
    <t>15h-16h</t>
  </si>
  <si>
    <t>16h-17h</t>
  </si>
  <si>
    <t>18h-19h</t>
  </si>
  <si>
    <t>19h-20h</t>
  </si>
  <si>
    <t>20h-21h</t>
  </si>
  <si>
    <t>21h-22h</t>
  </si>
  <si>
    <t>17h-18h</t>
  </si>
  <si>
    <t>7h-10h</t>
  </si>
  <si>
    <t>10h-13h</t>
  </si>
  <si>
    <t>13h-16h</t>
  </si>
  <si>
    <t>16h-19h</t>
  </si>
  <si>
    <t>19h-22h</t>
  </si>
  <si>
    <t>DOANH THU NGOÀI BREADTALK_VINCOM BIÊN HÒA T012/2017</t>
  </si>
  <si>
    <t>DOANH THU T3/2018</t>
  </si>
  <si>
    <t>27/3/2018</t>
  </si>
  <si>
    <t>PC 08</t>
  </si>
  <si>
    <t>Mua rau củ Co.op Mart HĐ 0042859</t>
  </si>
  <si>
    <t>PC 02</t>
  </si>
  <si>
    <t>ứng cho khách tiền hoa hồng</t>
  </si>
  <si>
    <t>PC 01</t>
  </si>
  <si>
    <t>Mua rau củ Co.op Mart HĐ 0044550</t>
  </si>
  <si>
    <t>Mua rau củ Co.op Mart HĐ 0044707, 0044706</t>
  </si>
  <si>
    <t>BÁO CÁO NỘP TIỀN CA NGÀY 07/4/2018</t>
  </si>
  <si>
    <t>BÁO CÁO NỘP TIỀN CA NGÀY 08/4/2018</t>
  </si>
  <si>
    <t>BÁO CÁO NỘP TIỀN CA NGÀY 10/4/2018</t>
  </si>
  <si>
    <t>BÁO CÁO NỘP TIỀN CA NGÀY 11/4/2018</t>
  </si>
  <si>
    <t>dư 100k</t>
  </si>
  <si>
    <t>13/4/2018</t>
  </si>
  <si>
    <t>PC 03</t>
  </si>
  <si>
    <t>Mua rau củ và VDVS Co.op Mart HĐ 0045569,0045570</t>
  </si>
  <si>
    <t>PC 04</t>
  </si>
  <si>
    <t>Mua bao rác đen</t>
  </si>
  <si>
    <t>14/4/2018</t>
  </si>
  <si>
    <t>PC 05</t>
  </si>
  <si>
    <t>tiền điện thoại tháng 3</t>
  </si>
  <si>
    <t>16/4/2018</t>
  </si>
  <si>
    <t>PT 01</t>
  </si>
  <si>
    <t>Thu tiền ứng hoa hồng cho khách</t>
  </si>
  <si>
    <t>PT 02</t>
  </si>
  <si>
    <t>Thu tiền rau củ CO.op Mart HĐ 0042859</t>
  </si>
  <si>
    <t>BÁO CÁO NỘP TIỀN CA NGÀY 18/4/2018</t>
  </si>
  <si>
    <t>BÁO CÁO NỘP TIỀN CA NGÀY 19/4/2018</t>
  </si>
  <si>
    <t>20/042018</t>
  </si>
  <si>
    <t>PC 06</t>
  </si>
  <si>
    <t>Mua rau củ Co.op mart HĐ 0046536</t>
  </si>
  <si>
    <t>24/4/2018</t>
  </si>
  <si>
    <t>PC 07</t>
  </si>
  <si>
    <t>Mua rau củ Co.op Mart HĐ 0047034</t>
  </si>
  <si>
    <t>BÁO CÁO NỘP TIỀN CA NGÀY 29/4/2018</t>
  </si>
  <si>
    <t>BÁO CÁO NỘP TIỀN CA NGÀY 30/4/2018</t>
  </si>
  <si>
    <t>BÁO CÁO NỘP TIỀN CA NGÀY 01/5/2018</t>
  </si>
  <si>
    <t>BÁO CÁO NỘP TIỀN CA NGÀY 02/5/2018</t>
  </si>
  <si>
    <t>BÁO CÁO NỘP TIỀN CA NGÀY 03/5/2018</t>
  </si>
  <si>
    <t>BÁO CÁO NỘP TIỀN CA NGÀY 04/5/2018</t>
  </si>
  <si>
    <t>BÁO CÁO NỘP TIỀN CA NGÀY 05/5/2018</t>
  </si>
  <si>
    <t>BÁO CÁO NỘP TIỀN CA NGÀY 06/5/2018</t>
  </si>
  <si>
    <t>PT 03</t>
  </si>
  <si>
    <t>Thu tiền điện thoại tháng 3</t>
  </si>
  <si>
    <t>PT 04</t>
  </si>
  <si>
    <t>PT 05</t>
  </si>
  <si>
    <t>Thu tiền rau củ CO.op Mart HĐ 0044707,0044706, 0044550</t>
  </si>
  <si>
    <t>BÁO CÁO NỘP TIỀN CA NGÀY 09/5/2018</t>
  </si>
  <si>
    <t>BÁO CÁO THU CHI THÁNG 5/2017</t>
  </si>
  <si>
    <t>28/4/2018</t>
  </si>
  <si>
    <t>Mua rau củ Co.op Mart 47616,</t>
  </si>
  <si>
    <t>PC 09</t>
  </si>
  <si>
    <t>Mua rau củ Co.op Mart HĐ 48822</t>
  </si>
  <si>
    <t>PT 06</t>
  </si>
  <si>
    <t>Thu tiền rau củ Co.op Mart HĐ 0046536</t>
  </si>
  <si>
    <t>Chi tiền DDT tháng 4 HĐ 0306214</t>
  </si>
  <si>
    <t>PC 10</t>
  </si>
  <si>
    <t>Chi tiền rau củ Co.op Mart HĐ 0049623</t>
  </si>
  <si>
    <t>BÁO CÁO NỘP TIỀN CA NGÀY 12/5/2018</t>
  </si>
  <si>
    <t>BÁO CÁO NỘP TIỀN CA NGÀY 13/5/2018</t>
  </si>
  <si>
    <t>BÁO CÁO NỘP TIỀN CA NGÀY 14/5/2018</t>
  </si>
  <si>
    <t>BÁO CÁO NỘP TIỀN CA NGÀY 15/5/2018</t>
  </si>
  <si>
    <t>BÁO CÁO NỘP TIỀN CA NGÀY 16/5/2018</t>
  </si>
  <si>
    <t>BÁO CÁO NỘP TIỀN CA NGÀY 17/5/2018</t>
  </si>
  <si>
    <t>BÁO CÁO NỘP TIỀN CA NGÀY 20/5/2018</t>
  </si>
  <si>
    <t>BÁO CÁO NỘP TIỀN CA NGÀY 21/5/2018</t>
  </si>
  <si>
    <t>BÁO CÁO NỘP TIỀN CA NGÀY 22/5/2018</t>
  </si>
  <si>
    <t>BÁO CÁO NỘP TIỀN CA NGÀY 23/5/2018</t>
  </si>
  <si>
    <t>BÁO CÁO NỘP TIỀN CA NGÀY 24/5/2018</t>
  </si>
  <si>
    <t>thiếu 917k tiền xe hàng</t>
  </si>
  <si>
    <t>BÁO CÁO NỘP TIỀN CA NGÀY 25/5/2018</t>
  </si>
  <si>
    <t>BÁO CÁO NỘP TIỀN CA NGÀY 26/5/2018</t>
  </si>
  <si>
    <t>BÁO CÁO NỘP TIỀN CA NGÀY 27/5/2018</t>
  </si>
  <si>
    <t>BÁO CÁO NỘP TIỀN CA NGÀY 28/5/2018</t>
  </si>
  <si>
    <t>PC 11</t>
  </si>
  <si>
    <t>Chi tiền rau củ Co.op Mart HĐ 0048249</t>
  </si>
  <si>
    <t>15/5/2018</t>
  </si>
  <si>
    <t>PC 12</t>
  </si>
  <si>
    <t>Chi tiền rau củ Co.op Mart HĐ 0050025</t>
  </si>
  <si>
    <t>23/5/2018</t>
  </si>
  <si>
    <t>PC 13</t>
  </si>
  <si>
    <t>Chi tiền rau củ Co.op Mart HĐ 0051159,0051160</t>
  </si>
  <si>
    <t>13/5/2018</t>
  </si>
  <si>
    <t>PC 14</t>
  </si>
  <si>
    <t>Tiền Dâu Vincom HĐ 0010153</t>
  </si>
  <si>
    <t>PC 15</t>
  </si>
  <si>
    <t>Tiền dâu hóa đơn lẻ</t>
  </si>
  <si>
    <t>20/5/2018</t>
  </si>
  <si>
    <t>PC 16</t>
  </si>
  <si>
    <t>BÙ TIỀN 25/5 XE HÀNG 917K</t>
  </si>
  <si>
    <t>31/5/2018</t>
  </si>
  <si>
    <t>PC 17</t>
  </si>
  <si>
    <t>Mua rau củ Co.op Mart HĐ 0052206,, 0052205</t>
  </si>
  <si>
    <t>29/5/2018</t>
  </si>
  <si>
    <t>PT 07</t>
  </si>
  <si>
    <t>Thu tiền điện Thoại tháng 4/2018</t>
  </si>
  <si>
    <t>PT 08</t>
  </si>
  <si>
    <t>Thu tiền rau củ Co.op Mart HĐ 49623</t>
  </si>
  <si>
    <t>PT 09</t>
  </si>
  <si>
    <t>Thu tiền rau củ Co.op Mart HĐ 47034, 47616,48821, 48822, 490054,</t>
  </si>
  <si>
    <t>Thu tiền rau củ và VDVS Co.op Mart HĐ 0045569,0045570 và bao rác đen</t>
  </si>
  <si>
    <t>BÁO CÁO NỘP TIỀN NGÀY 31/5/2018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</si>
</sst>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₫_-;\-* #,##0\ _₫_-;_-* &quot;-&quot;\ _₫_-;_-@_-"/>
    <numFmt numFmtId="165" formatCode="_-* #,##0.00\ _₫_-;\-* #,##0.00\ _₫_-;_-* &quot;-&quot;??\ _₫_-;_-@_-"/>
    <numFmt numFmtId="166" formatCode="_(* #,##0_);_(* \(#,##0\);_(* &quot;-&quot;??_);_(@_)"/>
    <numFmt numFmtId="167" formatCode="_-* #,##0\ _₫_-;\-* #,##0\ _₫_-;_-* &quot;-&quot;??\ _₫_-;_-@_-"/>
    <numFmt numFmtId="168" formatCode="_-* #,##0.00\ _€_-;\-* #,##0.00\ _€_-;_-* &quot;-&quot;??\ _€_-;_-@_-"/>
    <numFmt numFmtId="169" formatCode="###\ ###\ ###\ ###\ ##0"/>
    <numFmt numFmtId="170" formatCode="00.000"/>
    <numFmt numFmtId="171" formatCode="&quot;?&quot;#,##0;&quot;?&quot;\-#,##0"/>
    <numFmt numFmtId="172" formatCode="_-* #,##0_-;\-* #,##0_-;_-* &quot;-&quot;_-;_-@_-"/>
    <numFmt numFmtId="173" formatCode="#,#00;[Red]\-#,#00;_@&quot;-&quot;"/>
    <numFmt numFmtId="174" formatCode="\$#,##0_);\(\$#,##0\)"/>
    <numFmt numFmtId="175" formatCode="#,##0\ &quot;€&quot;_);[Red]\(#,##0\ &quot;€&quot;\)"/>
    <numFmt numFmtId="176" formatCode="_-* #,##0.00_-;\-* #,##0.00_-;_-* &quot;-&quot;??_-;_-@_-"/>
    <numFmt numFmtId="177" formatCode="_-* #,##0\ _D_M_-;\-* #,##0\ _D_M_-;_-* &quot;-&quot;\ _D_M_-;_-@_-"/>
    <numFmt numFmtId="178" formatCode="_-* #,##0.00\ _D_M_-;\-* #,##0.00\ _D_M_-;_-* &quot;-&quot;??\ _D_M_-;_-@_-"/>
    <numFmt numFmtId="179" formatCode="#."/>
    <numFmt numFmtId="180" formatCode="#,###"/>
    <numFmt numFmtId="181" formatCode="_-* #,##0\ _€_-;\-* #,##0\ _€_-;_-* &quot;-&quot;\ _€_-;_-@_-"/>
    <numFmt numFmtId="182" formatCode="#,##0.00\ &quot;F&quot;;[Red]\-#,##0.00\ &quot;F&quot;"/>
    <numFmt numFmtId="183" formatCode="_-* #,##0\ &quot;F&quot;_-;\-* #,##0\ &quot;F&quot;_-;_-* &quot;-&quot;\ &quot;F&quot;_-;_-@_-"/>
    <numFmt numFmtId="184" formatCode="#,##0\ &quot;F&quot;;[Red]\-#,##0\ &quot;F&quot;"/>
    <numFmt numFmtId="185" formatCode="#,##0.00\ &quot;F&quot;;\-#,##0.00\ &quot;F&quot;"/>
    <numFmt numFmtId="186" formatCode="_-* #,##0\ &quot;DM&quot;_-;\-* #,##0\ &quot;DM&quot;_-;_-* &quot;-&quot;\ &quot;DM&quot;_-;_-@_-"/>
    <numFmt numFmtId="187" formatCode="_-* #,##0.00\ &quot;DM&quot;_-;\-* #,##0.00\ &quot;DM&quot;_-;_-* &quot;-&quot;??\ &quot;DM&quot;_-;_-@_-"/>
    <numFmt numFmtId="188" formatCode="&quot;￥&quot;#,##0;&quot;￥&quot;\-#,##0"/>
    <numFmt numFmtId="189" formatCode="_-&quot;€&quot;* #,##0_-;\-&quot;€&quot;* #,##0_-;_-&quot;€&quot;* &quot;-&quot;_-;_-@_-"/>
    <numFmt numFmtId="190" formatCode="#,##0\ &quot;€&quot;;[Red]\-#,##0\ &quot;€&quot;"/>
    <numFmt numFmtId="191" formatCode="_-&quot;€&quot;* #,##0.00_-;\-&quot;€&quot;* #,##0.00_-;_-&quot;€&quot;* &quot;-&quot;??_-;_-@_-"/>
    <numFmt numFmtId="192" formatCode="dd/mm"/>
    <numFmt numFmtId="193" formatCode="_-* #,##0_-;_-* #,##0\-;_-* &quot;-&quot;??_-;_-@_-"/>
    <numFmt numFmtId="194" formatCode="[$-1010000]d/m/yyyy;@"/>
    <numFmt numFmtId="195" formatCode="_([$$-409]* #,##0.00_);_([$$-409]* \(#,##0.00\);_([$$-409]* &quot;-&quot;??_);_(@_)"/>
  </numFmts>
  <fonts count="8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name val="VNI-Times"/>
    </font>
    <font>
      <sz val="12"/>
      <name val="Times New Roman"/>
      <family val="1"/>
    </font>
    <font>
      <b/>
      <sz val="24"/>
      <name val="Times New Roman"/>
      <family val="1"/>
    </font>
    <font>
      <sz val="10"/>
      <name val="Arial"/>
      <family val="2"/>
    </font>
    <font>
      <sz val="12"/>
      <name val=".VnTime"/>
      <family val="2"/>
    </font>
    <font>
      <b/>
      <sz val="11"/>
      <color indexed="8"/>
      <name val="Arial"/>
      <family val="2"/>
    </font>
    <font>
      <b/>
      <i/>
      <sz val="11"/>
      <color indexed="8"/>
      <name val="Arial"/>
      <family val="2"/>
    </font>
    <font>
      <b/>
      <sz val="11"/>
      <name val="Arial"/>
      <family val="2"/>
    </font>
    <font>
      <sz val="11"/>
      <color indexed="8"/>
      <name val="Arial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b/>
      <u/>
      <sz val="14"/>
      <color indexed="8"/>
      <name val=".VnBook-AntiquaH"/>
      <family val="2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4"/>
      <name val=".VnTimeH"/>
      <family val="2"/>
    </font>
    <font>
      <sz val="14"/>
      <name val=".VnTime"/>
      <family val="2"/>
    </font>
    <font>
      <sz val="12"/>
      <name val="¹UAAA¼"/>
      <family val="3"/>
      <charset val="129"/>
    </font>
    <font>
      <sz val="12"/>
      <name val=".VnTime"/>
      <family val="1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"/>
      <color indexed="8"/>
      <name val="Courier"/>
      <family val="3"/>
    </font>
    <font>
      <b/>
      <sz val="14"/>
      <name val=".VnTimeH"/>
      <family val="2"/>
    </font>
    <font>
      <u/>
      <sz val="10"/>
      <color indexed="12"/>
      <name val=".VnArial"/>
      <family val="2"/>
    </font>
    <font>
      <sz val="10"/>
      <name val=".VnAvant"/>
      <family val="2"/>
    </font>
    <font>
      <sz val="12"/>
      <name val="Arial"/>
      <family val="2"/>
    </font>
    <font>
      <sz val="11"/>
      <name val="–¾’©"/>
      <family val="1"/>
      <charset val="128"/>
    </font>
    <font>
      <sz val="10"/>
      <name val=".VnTime"/>
      <family val="2"/>
    </font>
    <font>
      <sz val="10"/>
      <name val="VNbook-Antiqua"/>
    </font>
    <font>
      <sz val="13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2"/>
      <name val="바탕체"/>
      <family val="1"/>
      <charset val="129"/>
    </font>
    <font>
      <sz val="11"/>
      <name val="돋움"/>
      <family val="3"/>
    </font>
    <font>
      <sz val="10"/>
      <name val="굴림체"/>
      <family val="3"/>
    </font>
    <font>
      <sz val="9"/>
      <name val="Arial"/>
      <family val="2"/>
    </font>
    <font>
      <sz val="12"/>
      <name val="Courier"/>
      <family val="3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name val="Calibri"/>
      <family val="2"/>
      <charset val="163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b/>
      <sz val="15"/>
      <name val="Times New Roman"/>
      <family val="1"/>
    </font>
    <font>
      <b/>
      <sz val="11"/>
      <name val="Times New Roman"/>
      <family val="1"/>
    </font>
    <font>
      <b/>
      <sz val="10"/>
      <color rgb="FFFF0000"/>
      <name val="Times New Roman"/>
      <family val="1"/>
    </font>
    <font>
      <b/>
      <sz val="18"/>
      <name val="Times New Roman"/>
      <family val="1"/>
    </font>
    <font>
      <sz val="11"/>
      <name val="Arial"/>
      <family val="2"/>
    </font>
    <font>
      <b/>
      <i/>
      <sz val="11"/>
      <name val="Arial"/>
      <family val="2"/>
    </font>
    <font>
      <sz val="24"/>
      <name val="Times New Roman"/>
      <family val="1"/>
    </font>
    <font>
      <i/>
      <sz val="11"/>
      <name val="Arial"/>
      <family val="2"/>
    </font>
    <font>
      <sz val="16"/>
      <name val="Times New Roman"/>
      <family val="1"/>
    </font>
    <font>
      <sz val="11"/>
      <color theme="1"/>
      <name val="Times New Roman"/>
      <family val="1"/>
      <charset val="163"/>
    </font>
    <font>
      <b/>
      <sz val="11"/>
      <color rgb="FFFF0000"/>
      <name val="Arial"/>
      <family val="2"/>
    </font>
    <font>
      <b/>
      <sz val="11"/>
      <color theme="1"/>
      <name val="Times New Roman"/>
      <family val="1"/>
      <charset val="163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N   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 style="thin">
        <color rgb="FFFF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 style="thin">
        <color indexed="64"/>
      </right>
      <top style="thin">
        <color rgb="FFFF0000"/>
      </top>
      <bottom style="thin">
        <color rgb="FFFF0000"/>
      </bottom>
      <diagonal/>
    </border>
  </borders>
  <cellStyleXfs count="110">
    <xf numFmtId="0" fontId="0" fillId="0" borderId="0"/>
    <xf numFmtId="0" fontId="2" fillId="0" borderId="0"/>
    <xf numFmtId="0" fontId="4" fillId="0" borderId="0"/>
    <xf numFmtId="43" fontId="8" fillId="0" borderId="0" applyFont="0" applyFill="0" applyBorder="0" applyAlignment="0" applyProtection="0"/>
    <xf numFmtId="0" fontId="13" fillId="0" borderId="0"/>
    <xf numFmtId="43" fontId="16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7" fillId="0" borderId="0"/>
    <xf numFmtId="0" fontId="3" fillId="0" borderId="0"/>
    <xf numFmtId="165" fontId="1" fillId="0" borderId="0" applyFont="0" applyFill="0" applyBorder="0" applyAlignment="0" applyProtection="0"/>
    <xf numFmtId="0" fontId="1" fillId="0" borderId="0"/>
    <xf numFmtId="0" fontId="17" fillId="0" borderId="0"/>
    <xf numFmtId="168" fontId="8" fillId="0" borderId="0" applyFont="0" applyFill="0" applyBorder="0" applyAlignment="0" applyProtection="0"/>
    <xf numFmtId="0" fontId="3" fillId="0" borderId="0"/>
    <xf numFmtId="0" fontId="3" fillId="0" borderId="0"/>
    <xf numFmtId="169" fontId="22" fillId="0" borderId="0" applyFont="0" applyFill="0" applyBorder="0" applyAlignment="0" applyProtection="0">
      <protection locked="0"/>
    </xf>
    <xf numFmtId="170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1" fontId="23" fillId="0" borderId="0" applyFont="0" applyFill="0" applyBorder="0" applyAlignment="0" applyProtection="0"/>
    <xf numFmtId="40" fontId="24" fillId="0" borderId="0" applyFont="0" applyFill="0" applyBorder="0" applyAlignment="0" applyProtection="0"/>
    <xf numFmtId="38" fontId="24" fillId="0" borderId="0" applyFont="0" applyFill="0" applyBorder="0" applyAlignment="0" applyProtection="0"/>
    <xf numFmtId="172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7" fillId="0" borderId="0"/>
    <xf numFmtId="173" fontId="22" fillId="0" borderId="0" applyFont="0" applyFill="0" applyBorder="0" applyAlignment="0" applyProtection="0"/>
    <xf numFmtId="0" fontId="28" fillId="4" borderId="0"/>
    <xf numFmtId="0" fontId="29" fillId="4" borderId="0"/>
    <xf numFmtId="0" fontId="17" fillId="0" borderId="0"/>
    <xf numFmtId="0" fontId="17" fillId="0" borderId="0"/>
    <xf numFmtId="0" fontId="30" fillId="4" borderId="0"/>
    <xf numFmtId="0" fontId="31" fillId="0" borderId="0">
      <alignment wrapText="1"/>
    </xf>
    <xf numFmtId="166" fontId="32" fillId="0" borderId="8" applyNumberFormat="0" applyFont="0" applyBorder="0" applyAlignment="0">
      <alignment horizontal="center" vertical="center"/>
    </xf>
    <xf numFmtId="3" fontId="33" fillId="0" borderId="0">
      <alignment vertical="center"/>
    </xf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66" fontId="17" fillId="0" borderId="14" applyFont="0" applyAlignment="0">
      <alignment horizontal="right"/>
    </xf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/>
    <xf numFmtId="0" fontId="34" fillId="0" borderId="0"/>
    <xf numFmtId="174" fontId="17" fillId="0" borderId="0" applyFill="0" applyBorder="0" applyAlignment="0"/>
    <xf numFmtId="174" fontId="17" fillId="0" borderId="0" applyFill="0" applyBorder="0" applyAlignment="0"/>
    <xf numFmtId="168" fontId="17" fillId="0" borderId="0" applyFont="0" applyFill="0" applyBorder="0" applyAlignment="0" applyProtection="0"/>
    <xf numFmtId="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175" fontId="35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4" fontId="22" fillId="0" borderId="0" applyFont="0" applyFill="0" applyBorder="0" applyAlignment="0" applyProtection="0"/>
    <xf numFmtId="177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3" fontId="17" fillId="0" borderId="0" applyFont="0" applyBorder="0" applyAlignment="0"/>
    <xf numFmtId="3" fontId="17" fillId="0" borderId="0" applyFont="0" applyBorder="0" applyAlignment="0"/>
    <xf numFmtId="2" fontId="16" fillId="0" borderId="0" applyFont="0" applyFill="0" applyBorder="0" applyAlignment="0" applyProtection="0"/>
    <xf numFmtId="2" fontId="16" fillId="0" borderId="0" applyFont="0" applyFill="0" applyBorder="0" applyAlignment="0" applyProtection="0"/>
    <xf numFmtId="38" fontId="36" fillId="4" borderId="0" applyNumberFormat="0" applyBorder="0" applyAlignment="0" applyProtection="0"/>
    <xf numFmtId="0" fontId="37" fillId="0" borderId="15" applyNumberFormat="0" applyAlignment="0" applyProtection="0">
      <alignment horizontal="left" vertical="center"/>
    </xf>
    <xf numFmtId="0" fontId="37" fillId="0" borderId="5">
      <alignment horizontal="left" vertical="center"/>
    </xf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9" fontId="39" fillId="0" borderId="0">
      <protection locked="0"/>
    </xf>
    <xf numFmtId="179" fontId="39" fillId="0" borderId="0">
      <protection locked="0"/>
    </xf>
    <xf numFmtId="49" fontId="40" fillId="0" borderId="2">
      <alignment vertical="center"/>
    </xf>
    <xf numFmtId="0" fontId="41" fillId="0" borderId="0" applyNumberFormat="0" applyFill="0" applyBorder="0" applyAlignment="0" applyProtection="0">
      <alignment vertical="top"/>
      <protection locked="0"/>
    </xf>
    <xf numFmtId="10" fontId="36" fillId="5" borderId="2" applyNumberFormat="0" applyBorder="0" applyAlignment="0" applyProtection="0"/>
    <xf numFmtId="180" fontId="42" fillId="0" borderId="16"/>
    <xf numFmtId="0" fontId="43" fillId="0" borderId="0" applyNumberFormat="0" applyFont="0" applyFill="0" applyAlignment="0"/>
    <xf numFmtId="0" fontId="16" fillId="0" borderId="0"/>
    <xf numFmtId="169" fontId="22" fillId="0" borderId="0">
      <protection locked="0"/>
    </xf>
    <xf numFmtId="168" fontId="44" fillId="0" borderId="0" applyFont="0" applyFill="0" applyBorder="0" applyAlignment="0" applyProtection="0"/>
    <xf numFmtId="181" fontId="44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0" fillId="0" borderId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0" fontId="45" fillId="0" borderId="0" applyNumberFormat="0" applyFill="0" applyBorder="0" applyAlignment="0" applyProtection="0"/>
    <xf numFmtId="14" fontId="46" fillId="0" borderId="0"/>
    <xf numFmtId="182" fontId="47" fillId="0" borderId="4">
      <alignment horizontal="right" vertical="center"/>
    </xf>
    <xf numFmtId="0" fontId="16" fillId="0" borderId="17" applyNumberFormat="0" applyFont="0" applyFill="0" applyAlignment="0" applyProtection="0"/>
    <xf numFmtId="183" fontId="47" fillId="0" borderId="4">
      <alignment horizontal="center"/>
    </xf>
    <xf numFmtId="184" fontId="47" fillId="0" borderId="0"/>
    <xf numFmtId="185" fontId="47" fillId="0" borderId="2"/>
    <xf numFmtId="186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14" fillId="0" borderId="0">
      <alignment vertical="center"/>
    </xf>
    <xf numFmtId="40" fontId="50" fillId="0" borderId="0" applyFont="0" applyFill="0" applyBorder="0" applyAlignment="0" applyProtection="0"/>
    <xf numFmtId="38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52" fillId="0" borderId="0"/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188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0" fontId="55" fillId="0" borderId="0"/>
    <xf numFmtId="0" fontId="43" fillId="0" borderId="0"/>
    <xf numFmtId="172" fontId="56" fillId="0" borderId="0" applyFont="0" applyFill="0" applyBorder="0" applyAlignment="0" applyProtection="0"/>
    <xf numFmtId="176" fontId="56" fillId="0" borderId="0" applyFont="0" applyFill="0" applyBorder="0" applyAlignment="0" applyProtection="0"/>
    <xf numFmtId="189" fontId="56" fillId="0" borderId="0" applyFont="0" applyFill="0" applyBorder="0" applyAlignment="0" applyProtection="0"/>
    <xf numFmtId="190" fontId="57" fillId="0" borderId="0" applyFont="0" applyFill="0" applyBorder="0" applyAlignment="0" applyProtection="0"/>
    <xf numFmtId="191" fontId="56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65" fillId="0" borderId="0">
      <alignment vertical="top"/>
    </xf>
    <xf numFmtId="43" fontId="65" fillId="0" borderId="0" applyFont="0" applyFill="0" applyBorder="0" applyAlignment="0" applyProtection="0">
      <alignment vertical="top"/>
    </xf>
    <xf numFmtId="44" fontId="3" fillId="0" borderId="0" applyFont="0" applyFill="0" applyBorder="0" applyAlignment="0" applyProtection="0"/>
  </cellStyleXfs>
  <cellXfs count="373">
    <xf numFmtId="0" fontId="0" fillId="0" borderId="0" xfId="0"/>
    <xf numFmtId="0" fontId="6" fillId="0" borderId="0" xfId="0" applyFont="1" applyFill="1"/>
    <xf numFmtId="0" fontId="7" fillId="0" borderId="0" xfId="0" applyFont="1" applyBorder="1" applyAlignment="1">
      <alignment horizontal="center"/>
    </xf>
    <xf numFmtId="0" fontId="6" fillId="0" borderId="0" xfId="0" applyFont="1" applyAlignment="1">
      <alignment horizontal="left"/>
    </xf>
    <xf numFmtId="167" fontId="6" fillId="0" borderId="0" xfId="3" applyNumberFormat="1" applyFont="1" applyAlignment="1">
      <alignment horizontal="left"/>
    </xf>
    <xf numFmtId="166" fontId="6" fillId="0" borderId="0" xfId="3" applyNumberFormat="1" applyFont="1" applyAlignment="1">
      <alignment horizontal="left"/>
    </xf>
    <xf numFmtId="0" fontId="10" fillId="0" borderId="0" xfId="0" applyFont="1" applyFill="1"/>
    <xf numFmtId="0" fontId="9" fillId="2" borderId="2" xfId="0" applyFont="1" applyFill="1" applyBorder="1" applyAlignment="1">
      <alignment horizontal="center" vertical="center"/>
    </xf>
    <xf numFmtId="167" fontId="9" fillId="2" borderId="2" xfId="3" applyNumberFormat="1" applyFont="1" applyFill="1" applyBorder="1" applyAlignment="1">
      <alignment horizontal="center" vertical="center"/>
    </xf>
    <xf numFmtId="166" fontId="9" fillId="2" borderId="2" xfId="3" applyNumberFormat="1" applyFont="1" applyFill="1" applyBorder="1" applyAlignment="1">
      <alignment vertical="center"/>
    </xf>
    <xf numFmtId="166" fontId="9" fillId="2" borderId="2" xfId="3" applyNumberFormat="1" applyFont="1" applyFill="1" applyBorder="1" applyAlignment="1">
      <alignment horizontal="center" vertical="center" wrapText="1"/>
    </xf>
    <xf numFmtId="0" fontId="10" fillId="2" borderId="2" xfId="0" quotePrefix="1" applyNumberFormat="1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6" fillId="0" borderId="2" xfId="0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/>
    <xf numFmtId="166" fontId="6" fillId="0" borderId="2" xfId="3" applyNumberFormat="1" applyFont="1" applyFill="1" applyBorder="1"/>
    <xf numFmtId="166" fontId="9" fillId="0" borderId="2" xfId="3" applyNumberFormat="1" applyFont="1" applyFill="1" applyBorder="1" applyAlignment="1">
      <alignment vertical="center" wrapText="1"/>
    </xf>
    <xf numFmtId="0" fontId="6" fillId="0" borderId="1" xfId="0" applyNumberFormat="1" applyFont="1" applyFill="1" applyBorder="1" applyAlignment="1">
      <alignment horizontal="center"/>
    </xf>
    <xf numFmtId="166" fontId="9" fillId="0" borderId="2" xfId="3" applyNumberFormat="1" applyFont="1" applyFill="1" applyBorder="1" applyAlignment="1"/>
    <xf numFmtId="0" fontId="9" fillId="0" borderId="0" xfId="0" applyFont="1" applyFill="1"/>
    <xf numFmtId="14" fontId="0" fillId="0" borderId="0" xfId="0" applyNumberFormat="1" applyFont="1"/>
    <xf numFmtId="0" fontId="0" fillId="0" borderId="0" xfId="0" applyFont="1"/>
    <xf numFmtId="166" fontId="3" fillId="0" borderId="0" xfId="3" applyNumberFormat="1" applyFont="1"/>
    <xf numFmtId="0" fontId="12" fillId="0" borderId="0" xfId="0" applyFont="1"/>
    <xf numFmtId="166" fontId="6" fillId="0" borderId="0" xfId="3" applyNumberFormat="1" applyFont="1" applyFill="1"/>
    <xf numFmtId="0" fontId="12" fillId="0" borderId="0" xfId="0" applyFont="1" applyAlignment="1">
      <alignment horizontal="right"/>
    </xf>
    <xf numFmtId="166" fontId="0" fillId="0" borderId="0" xfId="0" applyNumberFormat="1" applyFont="1"/>
    <xf numFmtId="166" fontId="0" fillId="0" borderId="0" xfId="0" applyNumberFormat="1" applyFont="1" applyBorder="1"/>
    <xf numFmtId="14" fontId="6" fillId="0" borderId="0" xfId="0" applyNumberFormat="1" applyFont="1" applyFill="1"/>
    <xf numFmtId="167" fontId="6" fillId="0" borderId="0" xfId="3" applyNumberFormat="1" applyFont="1" applyFill="1"/>
    <xf numFmtId="166" fontId="9" fillId="2" borderId="1" xfId="3" applyNumberFormat="1" applyFont="1" applyFill="1" applyBorder="1" applyAlignment="1">
      <alignment horizontal="center" vertical="center" wrapText="1"/>
    </xf>
    <xf numFmtId="0" fontId="9" fillId="0" borderId="0" xfId="7" applyFont="1"/>
    <xf numFmtId="0" fontId="3" fillId="0" borderId="0" xfId="8"/>
    <xf numFmtId="0" fontId="1" fillId="0" borderId="0" xfId="10"/>
    <xf numFmtId="0" fontId="15" fillId="0" borderId="0" xfId="11" applyFont="1" applyAlignment="1"/>
    <xf numFmtId="0" fontId="19" fillId="0" borderId="0" xfId="8" applyFont="1" applyAlignment="1">
      <alignment horizontal="center"/>
    </xf>
    <xf numFmtId="0" fontId="20" fillId="3" borderId="2" xfId="8" applyFont="1" applyFill="1" applyBorder="1" applyAlignment="1">
      <alignment horizontal="center" vertical="center"/>
    </xf>
    <xf numFmtId="0" fontId="20" fillId="3" borderId="2" xfId="8" applyFont="1" applyFill="1" applyBorder="1" applyAlignment="1">
      <alignment horizontal="center" vertical="center" wrapText="1"/>
    </xf>
    <xf numFmtId="3" fontId="20" fillId="3" borderId="2" xfId="12" applyNumberFormat="1" applyFont="1" applyFill="1" applyBorder="1" applyAlignment="1">
      <alignment horizontal="center" vertical="center"/>
    </xf>
    <xf numFmtId="14" fontId="21" fillId="0" borderId="2" xfId="13" applyNumberFormat="1" applyFont="1" applyBorder="1" applyAlignment="1">
      <alignment horizontal="center"/>
    </xf>
    <xf numFmtId="0" fontId="21" fillId="0" borderId="2" xfId="13" applyFont="1" applyBorder="1" applyAlignment="1">
      <alignment horizontal="center"/>
    </xf>
    <xf numFmtId="14" fontId="21" fillId="0" borderId="2" xfId="14" applyNumberFormat="1" applyFont="1" applyBorder="1" applyAlignment="1">
      <alignment horizontal="center"/>
    </xf>
    <xf numFmtId="0" fontId="21" fillId="0" borderId="2" xfId="14" applyFont="1" applyBorder="1" applyAlignment="1">
      <alignment horizontal="center"/>
    </xf>
    <xf numFmtId="0" fontId="14" fillId="0" borderId="0" xfId="4" applyFont="1"/>
    <xf numFmtId="0" fontId="58" fillId="0" borderId="0" xfId="0" applyFont="1"/>
    <xf numFmtId="0" fontId="5" fillId="0" borderId="0" xfId="0" applyFont="1" applyAlignment="1">
      <alignment horizontal="center"/>
    </xf>
    <xf numFmtId="0" fontId="59" fillId="0" borderId="2" xfId="0" applyFont="1" applyBorder="1" applyAlignment="1">
      <alignment horizontal="center"/>
    </xf>
    <xf numFmtId="164" fontId="58" fillId="0" borderId="2" xfId="6" applyNumberFormat="1" applyFont="1" applyBorder="1"/>
    <xf numFmtId="164" fontId="58" fillId="0" borderId="2" xfId="6" applyNumberFormat="1" applyFont="1" applyBorder="1" applyAlignment="1">
      <alignment horizontal="left"/>
    </xf>
    <xf numFmtId="0" fontId="59" fillId="0" borderId="0" xfId="0" applyFont="1" applyAlignment="1">
      <alignment horizontal="center"/>
    </xf>
    <xf numFmtId="0" fontId="60" fillId="0" borderId="1" xfId="0" applyFont="1" applyBorder="1" applyAlignment="1">
      <alignment horizontal="center"/>
    </xf>
    <xf numFmtId="192" fontId="60" fillId="0" borderId="1" xfId="0" applyNumberFormat="1" applyFont="1" applyBorder="1" applyAlignment="1">
      <alignment horizontal="center"/>
    </xf>
    <xf numFmtId="0" fontId="58" fillId="0" borderId="2" xfId="0" applyFont="1" applyBorder="1"/>
    <xf numFmtId="3" fontId="58" fillId="0" borderId="2" xfId="0" applyNumberFormat="1" applyFont="1" applyBorder="1"/>
    <xf numFmtId="3" fontId="58" fillId="0" borderId="2" xfId="0" applyNumberFormat="1" applyFont="1" applyBorder="1" applyAlignment="1">
      <alignment horizontal="right"/>
    </xf>
    <xf numFmtId="166" fontId="14" fillId="0" borderId="2" xfId="4" applyNumberFormat="1" applyFont="1" applyBorder="1"/>
    <xf numFmtId="166" fontId="14" fillId="0" borderId="2" xfId="3" applyNumberFormat="1" applyFont="1" applyFill="1" applyBorder="1"/>
    <xf numFmtId="0" fontId="58" fillId="6" borderId="2" xfId="0" applyFont="1" applyFill="1" applyBorder="1"/>
    <xf numFmtId="3" fontId="58" fillId="0" borderId="2" xfId="6" applyNumberFormat="1" applyFont="1" applyBorder="1"/>
    <xf numFmtId="3" fontId="58" fillId="0" borderId="2" xfId="6" applyNumberFormat="1" applyFont="1" applyBorder="1" applyAlignment="1">
      <alignment horizontal="left"/>
    </xf>
    <xf numFmtId="164" fontId="59" fillId="0" borderId="2" xfId="6" applyNumberFormat="1" applyFont="1" applyBorder="1"/>
    <xf numFmtId="0" fontId="59" fillId="0" borderId="0" xfId="0" applyFont="1"/>
    <xf numFmtId="0" fontId="7" fillId="0" borderId="8" xfId="0" applyFont="1" applyBorder="1" applyAlignment="1"/>
    <xf numFmtId="14" fontId="9" fillId="2" borderId="1" xfId="0" applyNumberFormat="1" applyFont="1" applyFill="1" applyBorder="1" applyAlignment="1">
      <alignment vertical="center"/>
    </xf>
    <xf numFmtId="166" fontId="9" fillId="2" borderId="1" xfId="3" applyNumberFormat="1" applyFont="1" applyFill="1" applyBorder="1" applyAlignment="1">
      <alignment vertical="center" wrapText="1"/>
    </xf>
    <xf numFmtId="14" fontId="9" fillId="2" borderId="3" xfId="0" applyNumberFormat="1" applyFont="1" applyFill="1" applyBorder="1" applyAlignment="1">
      <alignment vertical="center"/>
    </xf>
    <xf numFmtId="166" fontId="9" fillId="2" borderId="3" xfId="3" applyNumberFormat="1" applyFont="1" applyFill="1" applyBorder="1" applyAlignment="1">
      <alignment vertical="center" wrapText="1"/>
    </xf>
    <xf numFmtId="14" fontId="9" fillId="2" borderId="7" xfId="0" applyNumberFormat="1" applyFont="1" applyFill="1" applyBorder="1" applyAlignment="1">
      <alignment vertical="center"/>
    </xf>
    <xf numFmtId="166" fontId="9" fillId="2" borderId="7" xfId="3" applyNumberFormat="1" applyFont="1" applyFill="1" applyBorder="1" applyAlignment="1">
      <alignment vertical="center" wrapText="1"/>
    </xf>
    <xf numFmtId="0" fontId="11" fillId="0" borderId="2" xfId="0" applyFont="1" applyFill="1" applyBorder="1"/>
    <xf numFmtId="164" fontId="58" fillId="0" borderId="0" xfId="0" applyNumberFormat="1" applyFont="1"/>
    <xf numFmtId="0" fontId="62" fillId="0" borderId="0" xfId="0" applyFont="1"/>
    <xf numFmtId="0" fontId="63" fillId="0" borderId="2" xfId="0" applyFont="1" applyBorder="1" applyAlignment="1">
      <alignment horizontal="center"/>
    </xf>
    <xf numFmtId="0" fontId="63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3" fontId="0" fillId="0" borderId="2" xfId="0" applyNumberFormat="1" applyBorder="1"/>
    <xf numFmtId="193" fontId="3" fillId="0" borderId="2" xfId="6" applyNumberFormat="1" applyFont="1" applyBorder="1"/>
    <xf numFmtId="0" fontId="63" fillId="0" borderId="2" xfId="0" applyFont="1" applyBorder="1"/>
    <xf numFmtId="193" fontId="3" fillId="0" borderId="2" xfId="6" applyNumberFormat="1" applyFont="1" applyFill="1" applyBorder="1"/>
    <xf numFmtId="167" fontId="0" fillId="0" borderId="2" xfId="106" applyNumberFormat="1" applyFont="1" applyBorder="1"/>
    <xf numFmtId="167" fontId="1" fillId="0" borderId="0" xfId="106" applyNumberFormat="1" applyFont="1"/>
    <xf numFmtId="14" fontId="66" fillId="0" borderId="0" xfId="107" applyNumberFormat="1" applyFont="1" applyAlignment="1"/>
    <xf numFmtId="0" fontId="67" fillId="0" borderId="0" xfId="107" applyFont="1" applyAlignment="1"/>
    <xf numFmtId="0" fontId="67" fillId="0" borderId="0" xfId="107" applyFont="1" applyAlignment="1">
      <alignment horizontal="center"/>
    </xf>
    <xf numFmtId="166" fontId="67" fillId="0" borderId="0" xfId="108" applyNumberFormat="1" applyFont="1" applyAlignment="1">
      <alignment horizontal="center"/>
    </xf>
    <xf numFmtId="166" fontId="6" fillId="0" borderId="0" xfId="108" applyNumberFormat="1" applyFont="1" applyAlignment="1">
      <alignment horizontal="center"/>
    </xf>
    <xf numFmtId="0" fontId="60" fillId="0" borderId="0" xfId="107" applyFont="1" applyAlignment="1"/>
    <xf numFmtId="0" fontId="6" fillId="0" borderId="0" xfId="107" applyFont="1" applyAlignment="1"/>
    <xf numFmtId="14" fontId="6" fillId="0" borderId="0" xfId="107" applyNumberFormat="1" applyFont="1" applyAlignment="1"/>
    <xf numFmtId="0" fontId="6" fillId="0" borderId="0" xfId="107" applyFont="1" applyAlignment="1">
      <alignment horizontal="center"/>
    </xf>
    <xf numFmtId="166" fontId="67" fillId="0" borderId="0" xfId="108" applyNumberFormat="1" applyFont="1" applyBorder="1" applyAlignment="1">
      <alignment horizontal="center"/>
    </xf>
    <xf numFmtId="14" fontId="67" fillId="0" borderId="2" xfId="107" applyNumberFormat="1" applyFont="1" applyBorder="1" applyAlignment="1">
      <alignment horizontal="center"/>
    </xf>
    <xf numFmtId="0" fontId="67" fillId="0" borderId="2" xfId="107" applyFont="1" applyBorder="1" applyAlignment="1">
      <alignment horizontal="center"/>
    </xf>
    <xf numFmtId="166" fontId="67" fillId="0" borderId="2" xfId="108" applyNumberFormat="1" applyFont="1" applyBorder="1" applyAlignment="1">
      <alignment horizontal="center"/>
    </xf>
    <xf numFmtId="0" fontId="67" fillId="0" borderId="2" xfId="107" applyFont="1" applyBorder="1" applyAlignment="1"/>
    <xf numFmtId="14" fontId="6" fillId="0" borderId="2" xfId="107" applyNumberFormat="1" applyFont="1" applyBorder="1" applyAlignment="1"/>
    <xf numFmtId="0" fontId="6" fillId="0" borderId="2" xfId="107" applyFont="1" applyBorder="1" applyAlignment="1"/>
    <xf numFmtId="0" fontId="6" fillId="0" borderId="2" xfId="107" applyFont="1" applyBorder="1" applyAlignment="1">
      <alignment horizontal="center"/>
    </xf>
    <xf numFmtId="166" fontId="6" fillId="0" borderId="2" xfId="108" applyNumberFormat="1" applyFont="1" applyBorder="1" applyAlignment="1">
      <alignment horizontal="center"/>
    </xf>
    <xf numFmtId="166" fontId="60" fillId="0" borderId="2" xfId="108" applyNumberFormat="1" applyFont="1" applyBorder="1" applyAlignment="1">
      <alignment horizontal="center"/>
    </xf>
    <xf numFmtId="0" fontId="9" fillId="0" borderId="0" xfId="7" applyFont="1" applyFill="1"/>
    <xf numFmtId="0" fontId="0" fillId="7" borderId="2" xfId="0" applyFill="1" applyBorder="1" applyAlignment="1">
      <alignment horizontal="center"/>
    </xf>
    <xf numFmtId="167" fontId="0" fillId="7" borderId="2" xfId="106" applyNumberFormat="1" applyFont="1" applyFill="1" applyBorder="1" applyAlignment="1">
      <alignment horizontal="center"/>
    </xf>
    <xf numFmtId="167" fontId="0" fillId="0" borderId="2" xfId="0" applyNumberFormat="1" applyBorder="1"/>
    <xf numFmtId="167" fontId="0" fillId="3" borderId="2" xfId="106" applyNumberFormat="1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167" fontId="0" fillId="8" borderId="2" xfId="106" applyNumberFormat="1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167" fontId="0" fillId="9" borderId="2" xfId="106" applyNumberFormat="1" applyFont="1" applyFill="1" applyBorder="1" applyAlignment="1">
      <alignment horizontal="center"/>
    </xf>
    <xf numFmtId="167" fontId="63" fillId="0" borderId="2" xfId="106" applyNumberFormat="1" applyFont="1" applyBorder="1"/>
    <xf numFmtId="167" fontId="0" fillId="3" borderId="0" xfId="106" applyNumberFormat="1" applyFont="1" applyFill="1" applyAlignment="1">
      <alignment horizontal="center"/>
    </xf>
    <xf numFmtId="0" fontId="0" fillId="3" borderId="0" xfId="0" applyFill="1"/>
    <xf numFmtId="167" fontId="63" fillId="3" borderId="0" xfId="106" applyNumberFormat="1" applyFont="1" applyFill="1" applyAlignment="1">
      <alignment horizontal="left"/>
    </xf>
    <xf numFmtId="0" fontId="63" fillId="7" borderId="2" xfId="0" applyFont="1" applyFill="1" applyBorder="1" applyAlignment="1">
      <alignment horizontal="center" vertical="center"/>
    </xf>
    <xf numFmtId="0" fontId="63" fillId="8" borderId="2" xfId="0" applyFont="1" applyFill="1" applyBorder="1" applyAlignment="1">
      <alignment horizontal="center" vertical="center"/>
    </xf>
    <xf numFmtId="0" fontId="63" fillId="9" borderId="2" xfId="0" applyFont="1" applyFill="1" applyBorder="1" applyAlignment="1">
      <alignment horizontal="center" vertical="center"/>
    </xf>
    <xf numFmtId="167" fontId="63" fillId="7" borderId="2" xfId="106" applyNumberFormat="1" applyFont="1" applyFill="1" applyBorder="1" applyAlignment="1">
      <alignment horizontal="center" vertical="center"/>
    </xf>
    <xf numFmtId="167" fontId="63" fillId="8" borderId="2" xfId="106" applyNumberFormat="1" applyFont="1" applyFill="1" applyBorder="1" applyAlignment="1">
      <alignment horizontal="center" vertical="center"/>
    </xf>
    <xf numFmtId="167" fontId="63" fillId="9" borderId="2" xfId="106" applyNumberFormat="1" applyFont="1" applyFill="1" applyBorder="1" applyAlignment="1">
      <alignment horizontal="center" vertical="center"/>
    </xf>
    <xf numFmtId="167" fontId="0" fillId="0" borderId="0" xfId="0" applyNumberFormat="1"/>
    <xf numFmtId="0" fontId="0" fillId="3" borderId="2" xfId="0" applyFill="1" applyBorder="1" applyAlignment="1">
      <alignment horizontal="center"/>
    </xf>
    <xf numFmtId="0" fontId="63" fillId="0" borderId="7" xfId="0" applyFont="1" applyBorder="1" applyAlignment="1">
      <alignment horizontal="center" vertical="center"/>
    </xf>
    <xf numFmtId="167" fontId="58" fillId="0" borderId="2" xfId="106" applyNumberFormat="1" applyFont="1" applyBorder="1"/>
    <xf numFmtId="166" fontId="6" fillId="0" borderId="0" xfId="0" applyNumberFormat="1" applyFont="1" applyFill="1"/>
    <xf numFmtId="167" fontId="58" fillId="3" borderId="2" xfId="106" applyNumberFormat="1" applyFont="1" applyFill="1" applyBorder="1"/>
    <xf numFmtId="167" fontId="63" fillId="3" borderId="2" xfId="106" applyNumberFormat="1" applyFont="1" applyFill="1" applyBorder="1" applyAlignment="1">
      <alignment horizontal="center" vertical="center"/>
    </xf>
    <xf numFmtId="14" fontId="9" fillId="0" borderId="2" xfId="7" applyNumberFormat="1" applyFont="1" applyFill="1" applyBorder="1" applyAlignment="1">
      <alignment horizontal="center" vertical="center"/>
    </xf>
    <xf numFmtId="167" fontId="63" fillId="0" borderId="2" xfId="0" applyNumberFormat="1" applyFont="1" applyBorder="1"/>
    <xf numFmtId="0" fontId="0" fillId="0" borderId="7" xfId="0" applyFont="1" applyBorder="1" applyAlignment="1">
      <alignment horizontal="center" vertical="center"/>
    </xf>
    <xf numFmtId="167" fontId="61" fillId="3" borderId="0" xfId="106" applyNumberFormat="1" applyFont="1" applyFill="1" applyBorder="1" applyAlignment="1">
      <alignment horizontal="center" wrapText="1"/>
    </xf>
    <xf numFmtId="0" fontId="63" fillId="0" borderId="7" xfId="0" applyFont="1" applyBorder="1" applyAlignment="1">
      <alignment horizontal="center" vertical="center"/>
    </xf>
    <xf numFmtId="167" fontId="61" fillId="3" borderId="0" xfId="106" applyNumberFormat="1" applyFont="1" applyFill="1"/>
    <xf numFmtId="167" fontId="64" fillId="3" borderId="0" xfId="106" applyNumberFormat="1" applyFont="1" applyFill="1"/>
    <xf numFmtId="14" fontId="70" fillId="3" borderId="2" xfId="10" applyNumberFormat="1" applyFont="1" applyFill="1" applyBorder="1"/>
    <xf numFmtId="0" fontId="70" fillId="3" borderId="2" xfId="10" applyFont="1" applyFill="1" applyBorder="1"/>
    <xf numFmtId="167" fontId="70" fillId="3" borderId="2" xfId="9" applyNumberFormat="1" applyFont="1" applyFill="1" applyBorder="1"/>
    <xf numFmtId="167" fontId="70" fillId="3" borderId="2" xfId="10" applyNumberFormat="1" applyFont="1" applyFill="1" applyBorder="1"/>
    <xf numFmtId="167" fontId="70" fillId="3" borderId="2" xfId="9" applyNumberFormat="1" applyFont="1" applyFill="1" applyBorder="1" applyAlignment="1">
      <alignment horizontal="left"/>
    </xf>
    <xf numFmtId="0" fontId="70" fillId="3" borderId="2" xfId="10" applyFont="1" applyFill="1" applyBorder="1" applyAlignment="1">
      <alignment horizontal="left" wrapText="1"/>
    </xf>
    <xf numFmtId="166" fontId="67" fillId="0" borderId="2" xfId="107" applyNumberFormat="1" applyFont="1" applyBorder="1" applyAlignment="1"/>
    <xf numFmtId="0" fontId="70" fillId="0" borderId="2" xfId="13" applyFont="1" applyBorder="1" applyAlignment="1">
      <alignment horizontal="left"/>
    </xf>
    <xf numFmtId="167" fontId="70" fillId="0" borderId="2" xfId="9" applyNumberFormat="1" applyFont="1" applyBorder="1" applyAlignment="1"/>
    <xf numFmtId="167" fontId="61" fillId="0" borderId="0" xfId="106" applyNumberFormat="1" applyFont="1"/>
    <xf numFmtId="0" fontId="70" fillId="0" borderId="2" xfId="13" applyFont="1" applyBorder="1" applyAlignment="1">
      <alignment horizontal="center"/>
    </xf>
    <xf numFmtId="167" fontId="0" fillId="0" borderId="0" xfId="106" applyNumberFormat="1" applyFont="1"/>
    <xf numFmtId="0" fontId="61" fillId="0" borderId="0" xfId="10" applyFont="1"/>
    <xf numFmtId="0" fontId="61" fillId="3" borderId="0" xfId="10" applyFont="1" applyFill="1"/>
    <xf numFmtId="0" fontId="70" fillId="0" borderId="2" xfId="13" applyFont="1" applyBorder="1" applyAlignment="1">
      <alignment horizontal="left" wrapText="1"/>
    </xf>
    <xf numFmtId="167" fontId="6" fillId="0" borderId="0" xfId="106" applyNumberFormat="1" applyFont="1" applyFill="1"/>
    <xf numFmtId="167" fontId="70" fillId="0" borderId="2" xfId="9" applyNumberFormat="1" applyFont="1" applyBorder="1" applyAlignment="1">
      <alignment horizontal="left"/>
    </xf>
    <xf numFmtId="3" fontId="70" fillId="3" borderId="2" xfId="12" applyNumberFormat="1" applyFont="1" applyFill="1" applyBorder="1" applyAlignment="1"/>
    <xf numFmtId="0" fontId="64" fillId="3" borderId="0" xfId="10" applyFont="1" applyFill="1"/>
    <xf numFmtId="3" fontId="20" fillId="3" borderId="2" xfId="12" applyNumberFormat="1" applyFont="1" applyFill="1" applyBorder="1" applyAlignment="1"/>
    <xf numFmtId="0" fontId="64" fillId="0" borderId="0" xfId="8" applyFont="1"/>
    <xf numFmtId="0" fontId="72" fillId="0" borderId="0" xfId="11" applyFont="1" applyAlignment="1"/>
    <xf numFmtId="0" fontId="73" fillId="0" borderId="0" xfId="8" applyFont="1" applyAlignment="1">
      <alignment horizontal="center"/>
    </xf>
    <xf numFmtId="0" fontId="70" fillId="3" borderId="2" xfId="10" applyFont="1" applyFill="1" applyBorder="1" applyAlignment="1">
      <alignment horizontal="center" wrapText="1"/>
    </xf>
    <xf numFmtId="0" fontId="70" fillId="0" borderId="2" xfId="14" applyFont="1" applyBorder="1" applyAlignment="1">
      <alignment horizontal="center"/>
    </xf>
    <xf numFmtId="167" fontId="64" fillId="0" borderId="0" xfId="9" applyNumberFormat="1" applyFont="1"/>
    <xf numFmtId="3" fontId="71" fillId="0" borderId="0" xfId="8" applyNumberFormat="1" applyFont="1" applyAlignment="1"/>
    <xf numFmtId="167" fontId="20" fillId="3" borderId="2" xfId="10" applyNumberFormat="1" applyFont="1" applyFill="1" applyBorder="1"/>
    <xf numFmtId="167" fontId="74" fillId="0" borderId="0" xfId="106" applyNumberFormat="1" applyFont="1" applyAlignment="1"/>
    <xf numFmtId="167" fontId="73" fillId="0" borderId="0" xfId="9" applyNumberFormat="1" applyFont="1" applyAlignment="1"/>
    <xf numFmtId="167" fontId="70" fillId="3" borderId="2" xfId="9" applyNumberFormat="1" applyFont="1" applyFill="1" applyBorder="1" applyAlignment="1">
      <alignment horizontal="center" vertical="center"/>
    </xf>
    <xf numFmtId="0" fontId="70" fillId="3" borderId="2" xfId="10" applyFont="1" applyFill="1" applyBorder="1" applyAlignment="1">
      <alignment horizontal="left"/>
    </xf>
    <xf numFmtId="166" fontId="12" fillId="0" borderId="0" xfId="0" applyNumberFormat="1" applyFont="1"/>
    <xf numFmtId="194" fontId="70" fillId="3" borderId="2" xfId="10" applyNumberFormat="1" applyFont="1" applyFill="1" applyBorder="1"/>
    <xf numFmtId="14" fontId="6" fillId="0" borderId="7" xfId="107" applyNumberFormat="1" applyFont="1" applyBorder="1" applyAlignment="1">
      <alignment horizontal="center" vertical="center"/>
    </xf>
    <xf numFmtId="166" fontId="67" fillId="0" borderId="7" xfId="107" applyNumberFormat="1" applyFont="1" applyBorder="1" applyAlignment="1">
      <alignment horizontal="center"/>
    </xf>
    <xf numFmtId="14" fontId="6" fillId="0" borderId="2" xfId="107" applyNumberFormat="1" applyFont="1" applyBorder="1" applyAlignment="1">
      <alignment vertical="center"/>
    </xf>
    <xf numFmtId="14" fontId="6" fillId="0" borderId="2" xfId="107" applyNumberFormat="1" applyFont="1" applyBorder="1" applyAlignment="1">
      <alignment horizontal="center" vertical="center"/>
    </xf>
    <xf numFmtId="166" fontId="67" fillId="0" borderId="2" xfId="107" applyNumberFormat="1" applyFont="1" applyBorder="1" applyAlignment="1">
      <alignment vertical="center"/>
    </xf>
    <xf numFmtId="43" fontId="3" fillId="0" borderId="0" xfId="3" applyNumberFormat="1" applyFont="1"/>
    <xf numFmtId="167" fontId="6" fillId="0" borderId="2" xfId="106" applyNumberFormat="1" applyFont="1" applyFill="1" applyBorder="1"/>
    <xf numFmtId="10" fontId="6" fillId="3" borderId="2" xfId="0" applyNumberFormat="1" applyFont="1" applyFill="1" applyBorder="1"/>
    <xf numFmtId="3" fontId="75" fillId="0" borderId="2" xfId="0" applyNumberFormat="1" applyFont="1" applyFill="1" applyBorder="1" applyAlignment="1"/>
    <xf numFmtId="0" fontId="9" fillId="0" borderId="2" xfId="0" applyFont="1" applyFill="1" applyBorder="1"/>
    <xf numFmtId="3" fontId="75" fillId="0" borderId="2" xfId="0" applyNumberFormat="1" applyFont="1" applyBorder="1" applyAlignment="1"/>
    <xf numFmtId="9" fontId="75" fillId="10" borderId="2" xfId="0" applyNumberFormat="1" applyFont="1" applyFill="1" applyBorder="1" applyAlignment="1"/>
    <xf numFmtId="166" fontId="6" fillId="3" borderId="2" xfId="0" applyNumberFormat="1" applyFont="1" applyFill="1" applyBorder="1"/>
    <xf numFmtId="3" fontId="75" fillId="0" borderId="2" xfId="0" applyNumberFormat="1" applyFont="1" applyFill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3" fontId="75" fillId="10" borderId="2" xfId="0" applyNumberFormat="1" applyFont="1" applyFill="1" applyBorder="1" applyAlignment="1">
      <alignment horizontal="center"/>
    </xf>
    <xf numFmtId="0" fontId="77" fillId="0" borderId="2" xfId="0" applyFont="1" applyBorder="1" applyAlignment="1">
      <alignment horizontal="center"/>
    </xf>
    <xf numFmtId="0" fontId="75" fillId="0" borderId="0" xfId="0" applyFont="1"/>
    <xf numFmtId="0" fontId="75" fillId="0" borderId="2" xfId="0" applyFont="1" applyFill="1" applyBorder="1" applyAlignment="1">
      <alignment horizontal="center"/>
    </xf>
    <xf numFmtId="0" fontId="75" fillId="10" borderId="2" xfId="0" applyFont="1" applyFill="1" applyBorder="1"/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10" fontId="6" fillId="0" borderId="2" xfId="0" applyNumberFormat="1" applyFont="1" applyFill="1" applyBorder="1"/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195" fontId="0" fillId="0" borderId="2" xfId="0" applyNumberFormat="1" applyBorder="1" applyAlignment="1">
      <alignment horizontal="center"/>
    </xf>
    <xf numFmtId="0" fontId="80" fillId="0" borderId="26" xfId="0" applyFont="1" applyBorder="1" applyAlignment="1">
      <alignment horizontal="center"/>
    </xf>
    <xf numFmtId="0" fontId="80" fillId="12" borderId="23" xfId="0" applyFont="1" applyFill="1" applyBorder="1" applyAlignment="1">
      <alignment horizontal="center"/>
    </xf>
    <xf numFmtId="195" fontId="0" fillId="12" borderId="19" xfId="109" applyNumberFormat="1" applyFont="1" applyFill="1" applyBorder="1" applyAlignment="1">
      <alignment horizontal="center"/>
    </xf>
    <xf numFmtId="195" fontId="0" fillId="13" borderId="21" xfId="109" applyNumberFormat="1" applyFont="1" applyFill="1" applyBorder="1" applyAlignment="1">
      <alignment horizontal="center"/>
    </xf>
    <xf numFmtId="195" fontId="0" fillId="13" borderId="12" xfId="109" applyNumberFormat="1" applyFont="1" applyFill="1" applyBorder="1" applyAlignment="1">
      <alignment horizontal="center"/>
    </xf>
    <xf numFmtId="195" fontId="0" fillId="13" borderId="4" xfId="109" applyNumberFormat="1" applyFont="1" applyFill="1" applyBorder="1" applyAlignment="1">
      <alignment horizontal="center"/>
    </xf>
    <xf numFmtId="0" fontId="80" fillId="11" borderId="25" xfId="0" applyFont="1" applyFill="1" applyBorder="1" applyAlignment="1">
      <alignment horizontal="center"/>
    </xf>
    <xf numFmtId="195" fontId="0" fillId="11" borderId="21" xfId="109" applyNumberFormat="1" applyFont="1" applyFill="1" applyBorder="1" applyAlignment="1">
      <alignment horizontal="center"/>
    </xf>
    <xf numFmtId="0" fontId="80" fillId="11" borderId="24" xfId="0" applyFont="1" applyFill="1" applyBorder="1" applyAlignment="1">
      <alignment horizontal="center"/>
    </xf>
    <xf numFmtId="195" fontId="0" fillId="11" borderId="20" xfId="109" applyNumberFormat="1" applyFont="1" applyFill="1" applyBorder="1" applyAlignment="1">
      <alignment horizontal="center"/>
    </xf>
    <xf numFmtId="0" fontId="80" fillId="11" borderId="6" xfId="0" applyFont="1" applyFill="1" applyBorder="1" applyAlignment="1">
      <alignment horizontal="center"/>
    </xf>
    <xf numFmtId="195" fontId="0" fillId="11" borderId="4" xfId="109" applyNumberFormat="1" applyFont="1" applyFill="1" applyBorder="1" applyAlignment="1">
      <alignment horizontal="center"/>
    </xf>
    <xf numFmtId="0" fontId="80" fillId="7" borderId="25" xfId="0" applyFont="1" applyFill="1" applyBorder="1" applyAlignment="1">
      <alignment horizontal="center"/>
    </xf>
    <xf numFmtId="0" fontId="80" fillId="7" borderId="24" xfId="0" applyFont="1" applyFill="1" applyBorder="1" applyAlignment="1">
      <alignment horizontal="center"/>
    </xf>
    <xf numFmtId="195" fontId="0" fillId="7" borderId="20" xfId="109" applyNumberFormat="1" applyFont="1" applyFill="1" applyBorder="1" applyAlignment="1">
      <alignment horizontal="center"/>
    </xf>
    <xf numFmtId="0" fontId="80" fillId="7" borderId="6" xfId="0" applyFont="1" applyFill="1" applyBorder="1" applyAlignment="1">
      <alignment horizontal="center"/>
    </xf>
    <xf numFmtId="195" fontId="0" fillId="7" borderId="4" xfId="109" applyNumberFormat="1" applyFont="1" applyFill="1" applyBorder="1" applyAlignment="1">
      <alignment horizontal="center"/>
    </xf>
    <xf numFmtId="0" fontId="80" fillId="14" borderId="23" xfId="0" applyFont="1" applyFill="1" applyBorder="1" applyAlignment="1">
      <alignment horizontal="center"/>
    </xf>
    <xf numFmtId="195" fontId="0" fillId="14" borderId="19" xfId="109" applyNumberFormat="1" applyFont="1" applyFill="1" applyBorder="1" applyAlignment="1">
      <alignment horizontal="center"/>
    </xf>
    <xf numFmtId="0" fontId="80" fillId="14" borderId="24" xfId="0" applyFont="1" applyFill="1" applyBorder="1" applyAlignment="1">
      <alignment horizontal="center"/>
    </xf>
    <xf numFmtId="195" fontId="0" fillId="14" borderId="20" xfId="109" applyNumberFormat="1" applyFont="1" applyFill="1" applyBorder="1" applyAlignment="1">
      <alignment horizontal="center"/>
    </xf>
    <xf numFmtId="0" fontId="80" fillId="14" borderId="6" xfId="0" applyFont="1" applyFill="1" applyBorder="1" applyAlignment="1">
      <alignment horizontal="center"/>
    </xf>
    <xf numFmtId="195" fontId="0" fillId="14" borderId="4" xfId="109" applyNumberFormat="1" applyFont="1" applyFill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14" fontId="70" fillId="3" borderId="2" xfId="10" applyNumberFormat="1" applyFont="1" applyFill="1" applyBorder="1" applyAlignment="1">
      <alignment horizontal="right" vertic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3" xfId="0" applyFont="1" applyFill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166" fontId="6" fillId="0" borderId="2" xfId="0" applyNumberFormat="1" applyFont="1" applyFill="1" applyBorder="1"/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" fillId="15" borderId="2" xfId="0" applyNumberFormat="1" applyFont="1" applyFill="1" applyBorder="1" applyAlignment="1">
      <alignment horizontal="center"/>
    </xf>
    <xf numFmtId="166" fontId="6" fillId="15" borderId="2" xfId="3" applyNumberFormat="1" applyFont="1" applyFill="1" applyBorder="1" applyAlignment="1"/>
    <xf numFmtId="166" fontId="6" fillId="15" borderId="2" xfId="3" applyNumberFormat="1" applyFont="1" applyFill="1" applyBorder="1"/>
    <xf numFmtId="166" fontId="9" fillId="15" borderId="2" xfId="3" applyNumberFormat="1" applyFont="1" applyFill="1" applyBorder="1" applyAlignment="1">
      <alignment vertical="center" wrapText="1"/>
    </xf>
    <xf numFmtId="167" fontId="6" fillId="15" borderId="2" xfId="106" applyNumberFormat="1" applyFont="1" applyFill="1" applyBorder="1"/>
    <xf numFmtId="10" fontId="6" fillId="15" borderId="2" xfId="0" applyNumberFormat="1" applyFont="1" applyFill="1" applyBorder="1"/>
    <xf numFmtId="166" fontId="6" fillId="15" borderId="2" xfId="0" applyNumberFormat="1" applyFont="1" applyFill="1" applyBorder="1"/>
    <xf numFmtId="3" fontId="75" fillId="15" borderId="2" xfId="0" applyNumberFormat="1" applyFont="1" applyFill="1" applyBorder="1" applyAlignment="1">
      <alignment horizontal="center"/>
    </xf>
    <xf numFmtId="3" fontId="75" fillId="15" borderId="2" xfId="0" applyNumberFormat="1" applyFont="1" applyFill="1" applyBorder="1" applyAlignment="1"/>
    <xf numFmtId="9" fontId="75" fillId="15" borderId="2" xfId="0" applyNumberFormat="1" applyFont="1" applyFill="1" applyBorder="1" applyAlignment="1"/>
    <xf numFmtId="0" fontId="6" fillId="15" borderId="1" xfId="0" applyNumberFormat="1" applyFont="1" applyFill="1" applyBorder="1" applyAlignment="1">
      <alignment horizontal="center"/>
    </xf>
    <xf numFmtId="3" fontId="76" fillId="0" borderId="2" xfId="12" applyNumberFormat="1" applyFont="1" applyBorder="1" applyAlignment="1"/>
    <xf numFmtId="0" fontId="70" fillId="10" borderId="2" xfId="13" applyFont="1" applyFill="1" applyBorder="1" applyAlignment="1">
      <alignment horizontal="left"/>
    </xf>
    <xf numFmtId="14" fontId="18" fillId="0" borderId="0" xfId="8" applyNumberFormat="1" applyFont="1" applyAlignment="1">
      <alignment horizontal="right"/>
    </xf>
    <xf numFmtId="0" fontId="15" fillId="0" borderId="0" xfId="11" applyFont="1" applyAlignment="1">
      <alignment horizontal="right"/>
    </xf>
    <xf numFmtId="0" fontId="19" fillId="0" borderId="0" xfId="8" applyFont="1" applyAlignment="1">
      <alignment horizontal="right"/>
    </xf>
    <xf numFmtId="14" fontId="21" fillId="0" borderId="2" xfId="13" applyNumberFormat="1" applyFont="1" applyBorder="1" applyAlignment="1">
      <alignment horizontal="right"/>
    </xf>
    <xf numFmtId="14" fontId="70" fillId="3" borderId="2" xfId="10" applyNumberFormat="1" applyFont="1" applyFill="1" applyBorder="1" applyAlignment="1">
      <alignment horizontal="right"/>
    </xf>
    <xf numFmtId="194" fontId="70" fillId="3" borderId="2" xfId="10" applyNumberFormat="1" applyFont="1" applyFill="1" applyBorder="1" applyAlignment="1">
      <alignment horizontal="right"/>
    </xf>
    <xf numFmtId="14" fontId="21" fillId="0" borderId="2" xfId="14" applyNumberFormat="1" applyFont="1" applyBorder="1" applyAlignment="1">
      <alignment horizontal="right"/>
    </xf>
    <xf numFmtId="0" fontId="1" fillId="0" borderId="0" xfId="10" applyAlignment="1">
      <alignment horizontal="right"/>
    </xf>
    <xf numFmtId="0" fontId="63" fillId="0" borderId="2" xfId="0" applyFont="1" applyBorder="1" applyAlignment="1">
      <alignment horizontal="center"/>
    </xf>
    <xf numFmtId="193" fontId="3" fillId="0" borderId="0" xfId="6" applyNumberFormat="1" applyFont="1" applyFill="1" applyBorder="1"/>
    <xf numFmtId="0" fontId="70" fillId="16" borderId="2" xfId="13" applyFont="1" applyFill="1" applyBorder="1" applyAlignment="1">
      <alignment horizontal="center"/>
    </xf>
    <xf numFmtId="167" fontId="70" fillId="16" borderId="2" xfId="9" applyNumberFormat="1" applyFont="1" applyFill="1" applyBorder="1" applyAlignment="1"/>
    <xf numFmtId="3" fontId="76" fillId="16" borderId="2" xfId="12" applyNumberFormat="1" applyFont="1" applyFill="1" applyBorder="1" applyAlignment="1"/>
    <xf numFmtId="0" fontId="80" fillId="17" borderId="25" xfId="0" applyFont="1" applyFill="1" applyBorder="1" applyAlignment="1">
      <alignment horizontal="center"/>
    </xf>
    <xf numFmtId="0" fontId="80" fillId="17" borderId="13" xfId="0" applyFont="1" applyFill="1" applyBorder="1" applyAlignment="1">
      <alignment horizontal="center"/>
    </xf>
    <xf numFmtId="0" fontId="80" fillId="17" borderId="6" xfId="0" applyFont="1" applyFill="1" applyBorder="1" applyAlignment="1">
      <alignment horizontal="center"/>
    </xf>
    <xf numFmtId="195" fontId="0" fillId="18" borderId="21" xfId="109" applyNumberFormat="1" applyFont="1" applyFill="1" applyBorder="1" applyAlignment="1">
      <alignment horizontal="center"/>
    </xf>
    <xf numFmtId="0" fontId="75" fillId="3" borderId="0" xfId="0" applyFont="1" applyFill="1"/>
    <xf numFmtId="0" fontId="75" fillId="3" borderId="2" xfId="0" applyFont="1" applyFill="1" applyBorder="1" applyAlignment="1">
      <alignment horizontal="center"/>
    </xf>
    <xf numFmtId="3" fontId="75" fillId="3" borderId="2" xfId="0" applyNumberFormat="1" applyFont="1" applyFill="1" applyBorder="1" applyAlignment="1">
      <alignment horizontal="center"/>
    </xf>
    <xf numFmtId="167" fontId="70" fillId="10" borderId="2" xfId="9" applyNumberFormat="1" applyFont="1" applyFill="1" applyBorder="1"/>
    <xf numFmtId="0" fontId="70" fillId="3" borderId="2" xfId="13" applyFont="1" applyFill="1" applyBorder="1" applyAlignment="1">
      <alignment horizontal="left"/>
    </xf>
    <xf numFmtId="0" fontId="75" fillId="10" borderId="7" xfId="0" applyFont="1" applyFill="1" applyBorder="1"/>
    <xf numFmtId="0" fontId="75" fillId="3" borderId="13" xfId="0" applyFont="1" applyFill="1" applyBorder="1" applyAlignment="1">
      <alignment horizontal="center" vertical="center"/>
    </xf>
    <xf numFmtId="166" fontId="67" fillId="0" borderId="0" xfId="107" applyNumberFormat="1" applyFont="1" applyAlignment="1"/>
    <xf numFmtId="14" fontId="70" fillId="3" borderId="0" xfId="10" applyNumberFormat="1" applyFont="1" applyFill="1" applyBorder="1" applyAlignment="1">
      <alignment horizontal="right"/>
    </xf>
    <xf numFmtId="0" fontId="75" fillId="3" borderId="6" xfId="0" applyFont="1" applyFill="1" applyBorder="1" applyAlignment="1">
      <alignment horizontal="center"/>
    </xf>
    <xf numFmtId="0" fontId="70" fillId="10" borderId="2" xfId="10" applyFont="1" applyFill="1" applyBorder="1" applyAlignment="1">
      <alignment horizontal="left"/>
    </xf>
    <xf numFmtId="167" fontId="70" fillId="3" borderId="2" xfId="9" applyNumberFormat="1" applyFont="1" applyFill="1" applyBorder="1" applyAlignment="1"/>
    <xf numFmtId="14" fontId="70" fillId="10" borderId="2" xfId="10" applyNumberFormat="1" applyFont="1" applyFill="1" applyBorder="1"/>
    <xf numFmtId="14" fontId="70" fillId="10" borderId="2" xfId="10" applyNumberFormat="1" applyFont="1" applyFill="1" applyBorder="1" applyAlignment="1">
      <alignment horizontal="right"/>
    </xf>
    <xf numFmtId="0" fontId="70" fillId="10" borderId="2" xfId="10" applyFont="1" applyFill="1" applyBorder="1"/>
    <xf numFmtId="0" fontId="61" fillId="10" borderId="0" xfId="10" applyFont="1" applyFill="1"/>
    <xf numFmtId="0" fontId="21" fillId="10" borderId="2" xfId="13" applyFont="1" applyFill="1" applyBorder="1" applyAlignment="1">
      <alignment horizontal="left"/>
    </xf>
    <xf numFmtId="167" fontId="20" fillId="10" borderId="2" xfId="9" applyNumberFormat="1" applyFont="1" applyFill="1" applyBorder="1"/>
    <xf numFmtId="3" fontId="0" fillId="0" borderId="0" xfId="0" applyNumberFormat="1"/>
    <xf numFmtId="0" fontId="84" fillId="0" borderId="2" xfId="0" applyFont="1" applyBorder="1"/>
    <xf numFmtId="0" fontId="0" fillId="10" borderId="2" xfId="0" applyFill="1" applyBorder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167" fontId="7" fillId="0" borderId="1" xfId="106" applyNumberFormat="1" applyFont="1" applyFill="1" applyBorder="1" applyAlignment="1">
      <alignment horizontal="center" vertical="center"/>
    </xf>
    <xf numFmtId="167" fontId="7" fillId="0" borderId="3" xfId="106" applyNumberFormat="1" applyFont="1" applyFill="1" applyBorder="1" applyAlignment="1">
      <alignment horizontal="center" vertical="center"/>
    </xf>
    <xf numFmtId="167" fontId="7" fillId="0" borderId="7" xfId="106" applyNumberFormat="1" applyFont="1" applyFill="1" applyBorder="1" applyAlignment="1">
      <alignment horizontal="center" vertical="center"/>
    </xf>
    <xf numFmtId="167" fontId="7" fillId="0" borderId="1" xfId="106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166" fontId="9" fillId="2" borderId="9" xfId="3" applyNumberFormat="1" applyFont="1" applyFill="1" applyBorder="1" applyAlignment="1">
      <alignment horizontal="center" vertical="center" wrapText="1"/>
    </xf>
    <xf numFmtId="166" fontId="9" fillId="2" borderId="10" xfId="3" applyNumberFormat="1" applyFont="1" applyFill="1" applyBorder="1" applyAlignment="1">
      <alignment horizontal="center" vertical="center" wrapText="1"/>
    </xf>
    <xf numFmtId="166" fontId="9" fillId="2" borderId="11" xfId="3" applyNumberFormat="1" applyFont="1" applyFill="1" applyBorder="1" applyAlignment="1">
      <alignment horizontal="center" vertical="center" wrapText="1"/>
    </xf>
    <xf numFmtId="166" fontId="9" fillId="2" borderId="12" xfId="3" applyNumberFormat="1" applyFont="1" applyFill="1" applyBorder="1" applyAlignment="1">
      <alignment horizontal="center" vertical="center" wrapText="1"/>
    </xf>
    <xf numFmtId="166" fontId="9" fillId="2" borderId="8" xfId="3" applyNumberFormat="1" applyFont="1" applyFill="1" applyBorder="1" applyAlignment="1">
      <alignment horizontal="center" vertical="center" wrapText="1"/>
    </xf>
    <xf numFmtId="166" fontId="9" fillId="2" borderId="13" xfId="3" applyNumberFormat="1" applyFont="1" applyFill="1" applyBorder="1" applyAlignment="1">
      <alignment horizontal="center" vertical="center" wrapText="1"/>
    </xf>
    <xf numFmtId="166" fontId="9" fillId="2" borderId="1" xfId="3" applyNumberFormat="1" applyFont="1" applyFill="1" applyBorder="1" applyAlignment="1">
      <alignment horizontal="center" vertical="center" wrapText="1"/>
    </xf>
    <xf numFmtId="166" fontId="9" fillId="2" borderId="3" xfId="3" applyNumberFormat="1" applyFont="1" applyFill="1" applyBorder="1" applyAlignment="1">
      <alignment horizontal="center" vertical="center" wrapText="1"/>
    </xf>
    <xf numFmtId="166" fontId="9" fillId="2" borderId="7" xfId="3" applyNumberFormat="1" applyFont="1" applyFill="1" applyBorder="1" applyAlignment="1">
      <alignment horizontal="center" vertical="center" wrapText="1"/>
    </xf>
    <xf numFmtId="167" fontId="61" fillId="3" borderId="18" xfId="106" applyNumberFormat="1" applyFont="1" applyFill="1" applyBorder="1" applyAlignment="1">
      <alignment horizontal="center" wrapText="1"/>
    </xf>
    <xf numFmtId="3" fontId="20" fillId="3" borderId="4" xfId="12" applyNumberFormat="1" applyFont="1" applyFill="1" applyBorder="1" applyAlignment="1">
      <alignment horizontal="center" vertical="center"/>
    </xf>
    <xf numFmtId="3" fontId="20" fillId="3" borderId="5" xfId="12" applyNumberFormat="1" applyFont="1" applyFill="1" applyBorder="1" applyAlignment="1">
      <alignment horizontal="center" vertical="center"/>
    </xf>
    <xf numFmtId="3" fontId="20" fillId="3" borderId="6" xfId="12" applyNumberFormat="1" applyFont="1" applyFill="1" applyBorder="1" applyAlignment="1">
      <alignment horizontal="center" vertical="center"/>
    </xf>
    <xf numFmtId="14" fontId="20" fillId="3" borderId="2" xfId="8" applyNumberFormat="1" applyFont="1" applyFill="1" applyBorder="1" applyAlignment="1">
      <alignment horizontal="center" vertical="center" wrapText="1"/>
    </xf>
    <xf numFmtId="14" fontId="20" fillId="3" borderId="2" xfId="8" applyNumberFormat="1" applyFont="1" applyFill="1" applyBorder="1" applyAlignment="1">
      <alignment horizontal="right" vertical="center" wrapText="1"/>
    </xf>
    <xf numFmtId="0" fontId="20" fillId="3" borderId="2" xfId="8" applyFont="1" applyFill="1" applyBorder="1" applyAlignment="1">
      <alignment horizontal="center" vertical="center"/>
    </xf>
    <xf numFmtId="0" fontId="70" fillId="3" borderId="2" xfId="8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63" fillId="0" borderId="1" xfId="0" applyFont="1" applyBorder="1" applyAlignment="1">
      <alignment horizontal="center" vertical="center"/>
    </xf>
    <xf numFmtId="0" fontId="63" fillId="0" borderId="7" xfId="0" applyFont="1" applyBorder="1" applyAlignment="1">
      <alignment horizontal="center" vertical="center"/>
    </xf>
    <xf numFmtId="0" fontId="69" fillId="0" borderId="0" xfId="7" applyFont="1" applyFill="1" applyAlignment="1">
      <alignment horizontal="center"/>
    </xf>
    <xf numFmtId="0" fontId="9" fillId="0" borderId="9" xfId="7" applyFont="1" applyFill="1" applyBorder="1" applyAlignment="1">
      <alignment horizontal="center" vertical="center"/>
    </xf>
    <xf numFmtId="0" fontId="9" fillId="0" borderId="11" xfId="7" applyFont="1" applyFill="1" applyBorder="1" applyAlignment="1">
      <alignment horizontal="center" vertical="center"/>
    </xf>
    <xf numFmtId="0" fontId="9" fillId="0" borderId="12" xfId="7" applyFont="1" applyFill="1" applyBorder="1" applyAlignment="1">
      <alignment horizontal="center" vertical="center"/>
    </xf>
    <xf numFmtId="0" fontId="9" fillId="0" borderId="13" xfId="7" applyFont="1" applyFill="1" applyBorder="1" applyAlignment="1">
      <alignment horizontal="center" vertical="center"/>
    </xf>
    <xf numFmtId="0" fontId="63" fillId="0" borderId="2" xfId="0" applyFont="1" applyBorder="1" applyAlignment="1">
      <alignment horizontal="center"/>
    </xf>
    <xf numFmtId="0" fontId="63" fillId="3" borderId="4" xfId="0" applyFont="1" applyFill="1" applyBorder="1" applyAlignment="1">
      <alignment horizontal="center"/>
    </xf>
    <xf numFmtId="0" fontId="63" fillId="3" borderId="6" xfId="0" applyFont="1" applyFill="1" applyBorder="1" applyAlignment="1">
      <alignment horizontal="center"/>
    </xf>
    <xf numFmtId="0" fontId="9" fillId="0" borderId="2" xfId="7" applyFont="1" applyFill="1" applyBorder="1" applyAlignment="1">
      <alignment horizontal="center" vertical="center"/>
    </xf>
    <xf numFmtId="0" fontId="63" fillId="0" borderId="2" xfId="0" applyFont="1" applyBorder="1" applyAlignment="1">
      <alignment horizontal="center" vertical="center"/>
    </xf>
    <xf numFmtId="0" fontId="78" fillId="13" borderId="1" xfId="0" applyFont="1" applyFill="1" applyBorder="1" applyAlignment="1">
      <alignment horizontal="center" vertical="center"/>
    </xf>
    <xf numFmtId="0" fontId="78" fillId="13" borderId="3" xfId="0" applyFont="1" applyFill="1" applyBorder="1" applyAlignment="1">
      <alignment horizontal="center" vertical="center"/>
    </xf>
    <xf numFmtId="0" fontId="78" fillId="13" borderId="7" xfId="0" applyFont="1" applyFill="1" applyBorder="1" applyAlignment="1">
      <alignment horizontal="center" vertical="center"/>
    </xf>
    <xf numFmtId="0" fontId="81" fillId="0" borderId="9" xfId="0" applyFont="1" applyBorder="1" applyAlignment="1">
      <alignment horizontal="center" vertical="center"/>
    </xf>
    <xf numFmtId="0" fontId="81" fillId="0" borderId="10" xfId="0" applyFont="1" applyBorder="1" applyAlignment="1">
      <alignment horizontal="center" vertical="center"/>
    </xf>
    <xf numFmtId="0" fontId="81" fillId="0" borderId="11" xfId="0" applyFont="1" applyBorder="1" applyAlignment="1">
      <alignment horizontal="center" vertical="center"/>
    </xf>
    <xf numFmtId="195" fontId="79" fillId="12" borderId="1" xfId="0" applyNumberFormat="1" applyFont="1" applyFill="1" applyBorder="1" applyAlignment="1">
      <alignment horizontal="center"/>
    </xf>
    <xf numFmtId="195" fontId="79" fillId="12" borderId="7" xfId="0" applyNumberFormat="1" applyFont="1" applyFill="1" applyBorder="1" applyAlignment="1">
      <alignment horizontal="center"/>
    </xf>
    <xf numFmtId="195" fontId="79" fillId="14" borderId="1" xfId="0" applyNumberFormat="1" applyFont="1" applyFill="1" applyBorder="1" applyAlignment="1">
      <alignment horizontal="center"/>
    </xf>
    <xf numFmtId="0" fontId="79" fillId="14" borderId="3" xfId="0" applyFont="1" applyFill="1" applyBorder="1" applyAlignment="1">
      <alignment horizontal="center"/>
    </xf>
    <xf numFmtId="0" fontId="79" fillId="14" borderId="7" xfId="0" applyFont="1" applyFill="1" applyBorder="1" applyAlignment="1">
      <alignment horizontal="center"/>
    </xf>
    <xf numFmtId="195" fontId="79" fillId="7" borderId="1" xfId="0" applyNumberFormat="1" applyFont="1" applyFill="1" applyBorder="1" applyAlignment="1">
      <alignment horizontal="center"/>
    </xf>
    <xf numFmtId="0" fontId="79" fillId="7" borderId="3" xfId="0" applyFont="1" applyFill="1" applyBorder="1" applyAlignment="1">
      <alignment horizontal="center"/>
    </xf>
    <xf numFmtId="0" fontId="79" fillId="7" borderId="7" xfId="0" applyFont="1" applyFill="1" applyBorder="1" applyAlignment="1">
      <alignment horizontal="center"/>
    </xf>
    <xf numFmtId="195" fontId="79" fillId="11" borderId="1" xfId="0" applyNumberFormat="1" applyFont="1" applyFill="1" applyBorder="1" applyAlignment="1">
      <alignment horizontal="center"/>
    </xf>
    <xf numFmtId="0" fontId="79" fillId="11" borderId="3" xfId="0" applyFont="1" applyFill="1" applyBorder="1" applyAlignment="1">
      <alignment horizontal="center"/>
    </xf>
    <xf numFmtId="0" fontId="79" fillId="11" borderId="7" xfId="0" applyFont="1" applyFill="1" applyBorder="1" applyAlignment="1">
      <alignment horizontal="center"/>
    </xf>
    <xf numFmtId="195" fontId="79" fillId="13" borderId="1" xfId="0" applyNumberFormat="1" applyFont="1" applyFill="1" applyBorder="1" applyAlignment="1">
      <alignment horizontal="center"/>
    </xf>
    <xf numFmtId="0" fontId="79" fillId="13" borderId="3" xfId="0" applyFont="1" applyFill="1" applyBorder="1" applyAlignment="1">
      <alignment horizontal="center"/>
    </xf>
    <xf numFmtId="0" fontId="79" fillId="13" borderId="7" xfId="0" applyFont="1" applyFill="1" applyBorder="1" applyAlignment="1">
      <alignment horizontal="center"/>
    </xf>
    <xf numFmtId="0" fontId="80" fillId="0" borderId="22" xfId="0" applyFont="1" applyFill="1" applyBorder="1" applyAlignment="1">
      <alignment horizontal="center"/>
    </xf>
    <xf numFmtId="0" fontId="80" fillId="0" borderId="26" xfId="0" applyFont="1" applyFill="1" applyBorder="1" applyAlignment="1">
      <alignment horizontal="center"/>
    </xf>
    <xf numFmtId="0" fontId="78" fillId="12" borderId="1" xfId="0" applyFont="1" applyFill="1" applyBorder="1" applyAlignment="1">
      <alignment horizontal="center" vertical="center"/>
    </xf>
    <xf numFmtId="0" fontId="78" fillId="12" borderId="7" xfId="0" applyFont="1" applyFill="1" applyBorder="1" applyAlignment="1">
      <alignment horizontal="center" vertical="center"/>
    </xf>
    <xf numFmtId="0" fontId="78" fillId="14" borderId="1" xfId="0" applyFont="1" applyFill="1" applyBorder="1" applyAlignment="1">
      <alignment horizontal="center" vertical="center"/>
    </xf>
    <xf numFmtId="0" fontId="78" fillId="14" borderId="3" xfId="0" applyFont="1" applyFill="1" applyBorder="1" applyAlignment="1">
      <alignment horizontal="center" vertical="center"/>
    </xf>
    <xf numFmtId="0" fontId="78" fillId="14" borderId="7" xfId="0" applyFont="1" applyFill="1" applyBorder="1" applyAlignment="1">
      <alignment horizontal="center" vertical="center"/>
    </xf>
    <xf numFmtId="0" fontId="78" fillId="7" borderId="1" xfId="0" applyFont="1" applyFill="1" applyBorder="1" applyAlignment="1">
      <alignment horizontal="center" vertical="center"/>
    </xf>
    <xf numFmtId="0" fontId="78" fillId="7" borderId="3" xfId="0" applyFont="1" applyFill="1" applyBorder="1" applyAlignment="1">
      <alignment horizontal="center" vertical="center"/>
    </xf>
    <xf numFmtId="0" fontId="78" fillId="7" borderId="7" xfId="0" applyFont="1" applyFill="1" applyBorder="1" applyAlignment="1">
      <alignment horizontal="center" vertical="center"/>
    </xf>
    <xf numFmtId="0" fontId="78" fillId="11" borderId="1" xfId="0" applyFont="1" applyFill="1" applyBorder="1" applyAlignment="1">
      <alignment horizontal="center" vertical="center"/>
    </xf>
    <xf numFmtId="0" fontId="78" fillId="11" borderId="3" xfId="0" applyFont="1" applyFill="1" applyBorder="1" applyAlignment="1">
      <alignment horizontal="center" vertical="center"/>
    </xf>
    <xf numFmtId="0" fontId="78" fillId="11" borderId="7" xfId="0" applyFont="1" applyFill="1" applyBorder="1" applyAlignment="1">
      <alignment horizontal="center" vertical="center"/>
    </xf>
  </cellXfs>
  <cellStyles count="110">
    <cellStyle name="# ##0" xfId="15"/>
    <cellStyle name="??" xfId="16"/>
    <cellStyle name="?? [0.00]_PRODUCT DETAIL Q1" xfId="17"/>
    <cellStyle name="?? [0]" xfId="18"/>
    <cellStyle name="???? [0.00]_PRODUCT DETAIL Q1" xfId="19"/>
    <cellStyle name="????_PRODUCT DETAIL Q1" xfId="20"/>
    <cellStyle name="???[0]_Book1" xfId="21"/>
    <cellStyle name="???_95" xfId="22"/>
    <cellStyle name="??_(????)??????" xfId="23"/>
    <cellStyle name="00" xfId="24"/>
    <cellStyle name="1" xfId="25"/>
    <cellStyle name="2" xfId="26"/>
    <cellStyle name="20" xfId="27"/>
    <cellStyle name="20 2" xfId="28"/>
    <cellStyle name="3" xfId="29"/>
    <cellStyle name="4" xfId="30"/>
    <cellStyle name="52" xfId="31"/>
    <cellStyle name="a" xfId="32"/>
    <cellStyle name="AeE­ [0]_INQUIRY ¿µ¾÷AßAø " xfId="33"/>
    <cellStyle name="AeE­_INQUIRY ¿µ¾÷AßAø " xfId="34"/>
    <cellStyle name="ATan" xfId="35"/>
    <cellStyle name="AÞ¸¶ [0]_INQUIRY ¿?¾÷AßAø " xfId="36"/>
    <cellStyle name="AÞ¸¶_INQUIRY ¿?¾÷AßAø " xfId="37"/>
    <cellStyle name="C?AØ_¿?¾÷CoE² " xfId="38"/>
    <cellStyle name="C￥AØ_¿μ¾÷CoE² " xfId="39"/>
    <cellStyle name="Calc Currency (0)" xfId="40"/>
    <cellStyle name="Calc Currency (0) 2" xfId="41"/>
    <cellStyle name="Comma" xfId="106" builtinId="3"/>
    <cellStyle name="Comma 2" xfId="3"/>
    <cellStyle name="Comma 2 2" xfId="42"/>
    <cellStyle name="Comma 2 3" xfId="108"/>
    <cellStyle name="Comma 3" xfId="5"/>
    <cellStyle name="Comma 4" xfId="6"/>
    <cellStyle name="Comma 5" xfId="9"/>
    <cellStyle name="Comma 5 2" xfId="12"/>
    <cellStyle name="Comma0" xfId="43"/>
    <cellStyle name="Comma0 2" xfId="44"/>
    <cellStyle name="Currency" xfId="109" builtinId="4"/>
    <cellStyle name="Currency0" xfId="45"/>
    <cellStyle name="Date" xfId="46"/>
    <cellStyle name="Date 2" xfId="47"/>
    <cellStyle name="Dấu_phảy 2" xfId="48"/>
    <cellStyle name="ddmmyy" xfId="49"/>
    <cellStyle name="Dezimal [0]_UXO VII" xfId="50"/>
    <cellStyle name="Dezimal_UXO VII" xfId="51"/>
    <cellStyle name="e" xfId="52"/>
    <cellStyle name="f" xfId="53"/>
    <cellStyle name="Fixed" xfId="54"/>
    <cellStyle name="Fixed 2" xfId="55"/>
    <cellStyle name="Grey" xfId="56"/>
    <cellStyle name="Header1" xfId="57"/>
    <cellStyle name="Header2" xfId="58"/>
    <cellStyle name="Heading 1 2" xfId="59"/>
    <cellStyle name="Heading 2 2" xfId="60"/>
    <cellStyle name="Heading1" xfId="61"/>
    <cellStyle name="Heading2" xfId="62"/>
    <cellStyle name="Hoa-Scholl" xfId="63"/>
    <cellStyle name="Hyperlink 2" xfId="64"/>
    <cellStyle name="Input [yellow]" xfId="65"/>
    <cellStyle name="moi" xfId="66"/>
    <cellStyle name="n" xfId="67"/>
    <cellStyle name="Normal" xfId="0" builtinId="0"/>
    <cellStyle name="Normal - Style1" xfId="68"/>
    <cellStyle name="Normal 2" xfId="1"/>
    <cellStyle name="Normal 2 2" xfId="4"/>
    <cellStyle name="Normal 2 2 2" xfId="11"/>
    <cellStyle name="Normal 2 3" xfId="7"/>
    <cellStyle name="Normal 3" xfId="2"/>
    <cellStyle name="Normal 4" xfId="8"/>
    <cellStyle name="Normal 5" xfId="10"/>
    <cellStyle name="Normal 6" xfId="13"/>
    <cellStyle name="Normal 7" xfId="14"/>
    <cellStyle name="Normal 8" xfId="107"/>
    <cellStyle name="Normal VN" xfId="69"/>
    <cellStyle name="Œ…‹æØ‚è [0.00]_laroux" xfId="70"/>
    <cellStyle name="Œ…‹æØ‚è_laroux" xfId="71"/>
    <cellStyle name="omma [0]_Mktg Prog" xfId="72"/>
    <cellStyle name="ormal_Sheet1_1" xfId="73"/>
    <cellStyle name="Percent [2]" xfId="74"/>
    <cellStyle name="Percent [2] 2" xfId="75"/>
    <cellStyle name="Style 1" xfId="76"/>
    <cellStyle name="Style Date" xfId="77"/>
    <cellStyle name="T" xfId="78"/>
    <cellStyle name="th" xfId="80"/>
    <cellStyle name="Total 2" xfId="79"/>
    <cellStyle name="viet" xfId="81"/>
    <cellStyle name="viet2" xfId="82"/>
    <cellStyle name="Währung [0]_UXO VII" xfId="83"/>
    <cellStyle name="Währung_UXO VII" xfId="84"/>
    <cellStyle name="xuan" xfId="85"/>
    <cellStyle name=" [0.00]_ Att. 1- Cover" xfId="86"/>
    <cellStyle name="_ Att. 1- Cover" xfId="87"/>
    <cellStyle name="?_ Att. 1- Cover" xfId="88"/>
    <cellStyle name="똿뗦먛귟 [0.00]_PRODUCT DETAIL Q1" xfId="89"/>
    <cellStyle name="똿뗦먛귟_PRODUCT DETAIL Q1" xfId="90"/>
    <cellStyle name="믅됞 [0.00]_PRODUCT DETAIL Q1" xfId="91"/>
    <cellStyle name="믅됞_PRODUCT DETAIL Q1" xfId="92"/>
    <cellStyle name="백분율_95" xfId="93"/>
    <cellStyle name="뷭?_BOOKSHIP" xfId="94"/>
    <cellStyle name="콤마 [0]_ 비목별 월별기술 " xfId="95"/>
    <cellStyle name="콤마_ 비목별 월별기술 " xfId="96"/>
    <cellStyle name="통화 [0]_1202" xfId="97"/>
    <cellStyle name="통화_1202" xfId="98"/>
    <cellStyle name="표준_(정보부문)월별인원계획" xfId="99"/>
    <cellStyle name="一般_00Q3902REV.1" xfId="100"/>
    <cellStyle name="千分位[0]_00Q3902REV.1" xfId="101"/>
    <cellStyle name="千分位_00Q3902REV.1" xfId="102"/>
    <cellStyle name="貨幣 [0]_00Q3902REV.1" xfId="103"/>
    <cellStyle name="貨幣[0]_BRE" xfId="104"/>
    <cellStyle name="貨幣_00Q3902REV.1" xfId="10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ACONG/GIACO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a%202005/T9-05/BH%20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 DTL 0308"/>
      <sheetName val="TK0208"/>
      <sheetName val="THU0108"/>
      <sheetName val="Sheet2"/>
      <sheetName val="DOANHTHUSGC"/>
      <sheetName val="zamilsteel"/>
      <sheetName val="ANPHUCTHINH"/>
      <sheetName val="CTY THANHNIEN"/>
      <sheetName val="VIETTHANGLOI"/>
      <sheetName val="ANH QUYEN"/>
      <sheetName val="NTS(P.HOANG)"/>
      <sheetName val="DATNGUYEN"/>
      <sheetName val="HAIAU"/>
      <sheetName val="UN-AVAILABLE"/>
      <sheetName val="CS VINH DUC"/>
      <sheetName val="CS CONG MINH"/>
      <sheetName val="TIENTHINH"/>
      <sheetName val="cs phu loi"/>
      <sheetName val="vutienloc"/>
      <sheetName val="KHANHCU0NG"/>
      <sheetName val="ANHNAM"/>
      <sheetName val="HOATHINH"/>
      <sheetName val="QUYENOTO"/>
      <sheetName val="KL 08"/>
      <sheetName val="LYBINHCUONG"/>
      <sheetName val="TELLBE"/>
      <sheetName val="NAMLIEN"/>
      <sheetName val="TAN GROUP"/>
      <sheetName val="daithanh"/>
      <sheetName val="HuyPhat-khle"/>
      <sheetName val="CHITIETPHUONG DAT"/>
      <sheetName val="PHUONG DAT-dtl"/>
      <sheetName val="TAMTHANHPHAT"/>
      <sheetName val="hkm"/>
      <sheetName val="NAKYCO"/>
      <sheetName val="TRANDUC"/>
      <sheetName val="khach le"/>
      <sheetName val="CTY HAI DUONG"/>
      <sheetName val="CTY HIEN VINH"/>
      <sheetName val="VANLONG"/>
      <sheetName val="MAIHA-TAYNINH (2)"/>
      <sheetName val="MAIHA-TAYNINH"/>
      <sheetName val="PHUQUY"/>
      <sheetName val="quoc ham"/>
      <sheetName val="NHAT HA"/>
      <sheetName val="PHUCUONG"/>
      <sheetName val="Zamil"/>
      <sheetName val="Mythanhgiang-Khaivy"/>
      <sheetName val="sameco "/>
      <sheetName val="bbg "/>
      <sheetName val="Sheet1"/>
      <sheetName val="PHONGTHANH"/>
      <sheetName val="PHUCTIEN"/>
      <sheetName val="KMI"/>
      <sheetName val="C LAN-HONGHIEU"/>
      <sheetName val="DONG DUONG"/>
      <sheetName val="le tran  nk"/>
      <sheetName val="LETRAN XK"/>
      <sheetName val="CAOTHANH"/>
      <sheetName val="PHUONG DAT (2)"/>
      <sheetName val="PHUONG DAT"/>
      <sheetName val="jlgxkho"/>
      <sheetName val=" JLG NKHO"/>
      <sheetName val="DONGTHO "/>
      <sheetName val="BAO CHAU"/>
      <sheetName val="Vinh tuong 2"/>
      <sheetName val="CUONG THINH"/>
      <sheetName val="Hiep thanh"/>
      <sheetName val="huyhoang"/>
      <sheetName val="VTUONG"/>
      <sheetName val="TuongPhat"/>
      <sheetName val="PHAMGIA"/>
      <sheetName val="Eke-ThanhLoi"/>
      <sheetName val="cosoquocthang"/>
      <sheetName val="sonnguyen"/>
      <sheetName val="CDVINHLOC"/>
      <sheetName val="KIEUTAM"/>
      <sheetName val="ngocminhthanh"/>
      <sheetName val="MINH TAN"/>
      <sheetName val="GIANGMINH"/>
      <sheetName val="HUNG PHONG"/>
      <sheetName val="CHITHANH"/>
      <sheetName val="TANPHULOI"/>
      <sheetName val="TANLONGHUY (2)"/>
      <sheetName val="TANLONGHUY"/>
      <sheetName val="BACH HAC"/>
      <sheetName val="CTY BAOBAO"/>
      <sheetName val="THAITHIENPHAT"/>
      <sheetName val="TB DIEN CTD"/>
      <sheetName val="TANHANH"/>
      <sheetName val="SINH DONG"/>
      <sheetName val="VIETHUNG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k0000000"/>
      <sheetName val="l0000000"/>
      <sheetName val="m0000000"/>
      <sheetName val="n0000000"/>
      <sheetName val="o0000000"/>
      <sheetName val="p0000000"/>
      <sheetName val="q0000000"/>
      <sheetName val="r0000000"/>
      <sheetName val="s0000000"/>
      <sheetName val="t0000000"/>
      <sheetName val="u0000000"/>
      <sheetName val="v0000000"/>
      <sheetName val="w0000000"/>
      <sheetName val="x0000000"/>
      <sheetName val="y0000000"/>
      <sheetName val="z0000000"/>
      <sheetName val="01000000"/>
      <sheetName val="11000000"/>
      <sheetName val="21000000"/>
      <sheetName val="31000000"/>
      <sheetName val="41000000"/>
      <sheetName val="51000000"/>
      <sheetName val="XXXXXXXX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XXXXXX0H"/>
      <sheetName val="XXXXXX0I"/>
      <sheetName val="XXXXXX0J"/>
      <sheetName val="XXXXXX0K"/>
      <sheetName val="XXXXXX0L"/>
      <sheetName val="XXXXXX0M"/>
      <sheetName val="XXXXXX0N"/>
      <sheetName val="XXXXXX0O"/>
      <sheetName val="XXXXXX0P"/>
      <sheetName val="XXXXXX0Q"/>
      <sheetName val="XXXXXX0R"/>
      <sheetName val="XXXXXX0S"/>
      <sheetName val="XXXXXX0T"/>
      <sheetName val="XXXXXX0U"/>
      <sheetName val="XXXXXX0V"/>
      <sheetName val="XXXXXX0W"/>
      <sheetName val="XXXXXX0Y"/>
      <sheetName val="XXXXXX0Z"/>
      <sheetName val="XXXXXX1X"/>
      <sheetName val="XXXXXX10"/>
      <sheetName val="XXXXXX11"/>
      <sheetName val="XXXXXX12"/>
      <sheetName val="XXXXXX13"/>
      <sheetName val="XXXXXX14"/>
      <sheetName val="XXXXXX15"/>
      <sheetName val="XXXXXX16"/>
      <sheetName val="XXXXXX17"/>
      <sheetName val="XXXXXX18"/>
      <sheetName val="XXXXXX19"/>
      <sheetName val="XXXXXX1A"/>
      <sheetName val="XXXXXX1B"/>
      <sheetName val="XXXXXX1C"/>
      <sheetName val="XXXXXX1D"/>
      <sheetName val="XXXXXX1E"/>
      <sheetName val="XXXXXX1F"/>
      <sheetName val="XXXXXX1G"/>
      <sheetName val="XXXXXX1H"/>
      <sheetName val="XXXXXX1I"/>
      <sheetName val="XXXXXX1J"/>
      <sheetName val="XXXXXX1K"/>
      <sheetName val="XXXXXX1L"/>
      <sheetName val="XXXXXX1M"/>
      <sheetName val="XXXXXX1N"/>
      <sheetName val="XXXXXX1O"/>
      <sheetName val="XXXXXX1P"/>
      <sheetName val="XXXXXX1Q"/>
      <sheetName val="XXXXXX1R"/>
      <sheetName val="XXXXXX1S"/>
      <sheetName val="XXXXXX1T"/>
      <sheetName val="XXXXXX1U"/>
      <sheetName val="XXXXXX1V"/>
      <sheetName val="XXXXXX1W"/>
      <sheetName val="XXXXXX1Y"/>
      <sheetName val="XXXXXX1Z"/>
      <sheetName val="XXXXXX2X"/>
      <sheetName val="XXXXXX20"/>
      <sheetName val="XXXXXX21"/>
      <sheetName val="XXXXXX22"/>
      <sheetName val="XXXXXX23"/>
      <sheetName val="XXXXXX24"/>
      <sheetName val="XXXXXX25"/>
      <sheetName val="XXXXXX26"/>
      <sheetName val="XXXXXX27"/>
      <sheetName val="XXXXXX28"/>
      <sheetName val="XXXXXX29"/>
      <sheetName val="XXXXXX2A"/>
      <sheetName val="XXXXXX2B"/>
      <sheetName val="XXXXXX2C"/>
      <sheetName val="XXXXXX2D"/>
      <sheetName val="XXXXXX2E"/>
      <sheetName val="XXXXXX2F"/>
      <sheetName val="XXXXXX2G"/>
      <sheetName val="XXXXXX2H"/>
      <sheetName val="XXXXXX2I"/>
      <sheetName val="XXXXXX2J"/>
      <sheetName val="XXXXXX2K"/>
      <sheetName val="XXXXXX2L"/>
      <sheetName val="XXXXXX2M"/>
      <sheetName val="XXXXXX2N"/>
      <sheetName val="XXXXXX2O"/>
      <sheetName val="XXXXXX2P"/>
      <sheetName val="XXXXXX2Q"/>
      <sheetName val="XXXXXX2R"/>
      <sheetName val="XXXXXX2S"/>
      <sheetName val="XXXXXX2T"/>
      <sheetName val="XXXXXX2U"/>
      <sheetName val="XXXXXX2V"/>
      <sheetName val="XXXXXX2W"/>
      <sheetName val="XXXXXX2Y"/>
      <sheetName val="XXXXXX2Z"/>
      <sheetName val="XXXXXX3X"/>
      <sheetName val="XXXXXX30"/>
      <sheetName val="XXXXXX31"/>
      <sheetName val="XXXXXX32"/>
      <sheetName val="XXXXXX33"/>
      <sheetName val="XXXXXX34"/>
      <sheetName val="XXXXXX35"/>
      <sheetName val="XXXXXX36"/>
      <sheetName val="XXXXXX37"/>
      <sheetName val="XXXXXX38"/>
      <sheetName val="XXXXXX39"/>
      <sheetName val="XXXXXX3A"/>
      <sheetName val="XXXXXX3B"/>
      <sheetName val="XXXXXX3C"/>
      <sheetName val="XXXXXX3D"/>
      <sheetName val="XXXXXX3E"/>
      <sheetName val="XXXXXX3F"/>
      <sheetName val="XXXXXX3G"/>
      <sheetName val="XXXXXX3H"/>
      <sheetName val="XXXXXX3I"/>
      <sheetName val="XXXXXX3J"/>
      <sheetName val="XXXXXX3K"/>
      <sheetName val="XXXXXX3L"/>
      <sheetName val="XXXXXX3M"/>
      <sheetName val="XXXXXX3N"/>
      <sheetName val="XXXXXX3O"/>
      <sheetName val="XXXXXX3P"/>
      <sheetName val="XXXXXX3Q"/>
      <sheetName val="XXXXXX3R"/>
      <sheetName val="XXXXXX3S"/>
      <sheetName val="XXXXXX3T"/>
      <sheetName val="XXXXXX3U"/>
      <sheetName val="XXXXXX3V"/>
      <sheetName val="XXXXXX3W"/>
      <sheetName val="XXXXXX3Y"/>
      <sheetName val="XXXXXX3Z"/>
      <sheetName val="XXXXXX4X"/>
      <sheetName val="XXXXXX40"/>
      <sheetName val="XXXXXX41"/>
      <sheetName val="XXXXXX42"/>
      <sheetName val="XXXXXX43"/>
      <sheetName val="XXXXXX44"/>
      <sheetName val="XXXXXX45"/>
      <sheetName val="XXXXXX46"/>
      <sheetName val="XXXXXX47"/>
      <sheetName val="XXXXXX48"/>
      <sheetName val="XXXXXX49"/>
      <sheetName val="XXXXXX4A"/>
      <sheetName val="XXXXXX4B"/>
      <sheetName val="XXXXXX4C"/>
      <sheetName val="XXXXXX4D"/>
      <sheetName val="XXXXXX4E"/>
      <sheetName val="XXXXXX4F"/>
      <sheetName val="XXXXXX4G"/>
      <sheetName val="XXXXXX4H"/>
      <sheetName val="XXXXXX4I"/>
      <sheetName val="XXXXXX4J"/>
      <sheetName val="XXXXXX4K"/>
      <sheetName val="XXXXXX4L"/>
      <sheetName val="XXXXXX4M"/>
      <sheetName val="XXXXXX4N"/>
      <sheetName val="XXXXXX4O"/>
      <sheetName val="XXXXXX4P"/>
      <sheetName val="XXXXXX4Q"/>
      <sheetName val="XXXXXX4R"/>
      <sheetName val="XXXXXX4S"/>
      <sheetName val="XXXXXX4T"/>
      <sheetName val="XXXXXX4U"/>
      <sheetName val="XXXXXX4V"/>
      <sheetName val="XXXXXX4W"/>
      <sheetName val="XXXXXX4Y"/>
      <sheetName val="XXXXXX4Z"/>
      <sheetName val="XXXXXX5X"/>
      <sheetName val="XXXXXX50"/>
      <sheetName val="XXXXXX51"/>
      <sheetName val="XXXXXX52"/>
      <sheetName val="XXXXXX53"/>
      <sheetName val="XXXXXX54"/>
      <sheetName val="XXXXXX55"/>
      <sheetName val="XXXXXX56"/>
      <sheetName val="XXXXXX57"/>
      <sheetName val="XXXXXX58"/>
      <sheetName val="XXXXXX59"/>
      <sheetName val="XXXXXX5A"/>
      <sheetName val="XXXXXX5B"/>
      <sheetName val="XXXXXX5C"/>
      <sheetName val="XXXXXX5D"/>
      <sheetName val="XXXXXX5E"/>
      <sheetName val="XXXXXX5F"/>
      <sheetName val="XXXXXX5G"/>
      <sheetName val="XXXXXX5H"/>
      <sheetName val="XXXXXX5I"/>
      <sheetName val="XXXXXX5J"/>
      <sheetName val="XXXXXX5K"/>
      <sheetName val="XXXXXX5L"/>
      <sheetName val="XXXXXX5M"/>
      <sheetName val="XXXXXX5N"/>
      <sheetName val="XXXXXX5O"/>
      <sheetName val="XXXXXX5P"/>
      <sheetName val="XXXXXX5Q"/>
      <sheetName val="XXXXXX5R"/>
      <sheetName val="XXXXXX5S"/>
      <sheetName val="XXXXXX5T"/>
      <sheetName val="XXXXXX5U"/>
      <sheetName val="XXXXXX5V"/>
      <sheetName val="XXXXXX5W"/>
      <sheetName val="XXXXXX5Y"/>
      <sheetName val="XXXXXX5Z"/>
      <sheetName val="XXXXXX6X"/>
      <sheetName val="XXXXXX60"/>
      <sheetName val="XXXXXX61"/>
      <sheetName val="XXXXXX62"/>
      <sheetName val="XXXXXX63"/>
      <sheetName val="XXXXXX64"/>
      <sheetName val="XXXXXX65"/>
      <sheetName val="XXXXXX66"/>
      <sheetName val="XXXXXX67"/>
      <sheetName val="XXXXXX68"/>
      <sheetName val="XXXXXX69"/>
      <sheetName val="XXXXXX6A"/>
      <sheetName val="XXXXXX6B"/>
      <sheetName val="XXXXXX6C"/>
      <sheetName val="XXXXXX6D"/>
      <sheetName val="XXXXXX6E"/>
      <sheetName val="XXXXXX6F"/>
      <sheetName val="XXXXXX6G"/>
      <sheetName val="XXXXXX6H"/>
      <sheetName val="XXXXXX6I"/>
      <sheetName val="XXXXXX6J"/>
      <sheetName val="XXXXXX6K"/>
      <sheetName val="XXXXXX6L"/>
      <sheetName val="XXXXXX6M"/>
      <sheetName val="XXXXXX6N"/>
      <sheetName val="XXXXXX6O"/>
      <sheetName val="XXXXXX6P"/>
      <sheetName val="XXXXXX6Q"/>
      <sheetName val="XXXXXX6R"/>
      <sheetName val="XXXXXX6S"/>
      <sheetName val="XXXXXX6T"/>
      <sheetName val="XXXXXX6U"/>
      <sheetName val="XXXXXX6V"/>
      <sheetName val="XXXXXX6W"/>
      <sheetName val="XXXXXX6Y"/>
      <sheetName val="XXXXXX6Z"/>
      <sheetName val="XXXXXX7X"/>
      <sheetName val="61000000"/>
      <sheetName val="XXXXXX70"/>
      <sheetName val="XXXXXX71"/>
      <sheetName val="XXXXXX72"/>
      <sheetName val="XXXXXX73"/>
      <sheetName val="XXXXXX74"/>
      <sheetName val="XXXXXX75"/>
      <sheetName val="XXXXXX76"/>
      <sheetName val="XXXXXX77"/>
      <sheetName val="XXXXXX78"/>
      <sheetName val="XXXXXX79"/>
      <sheetName val="71000000"/>
      <sheetName val="XXXXXX7A"/>
      <sheetName val="XXXXXX7B"/>
      <sheetName val="XXXXXX7C"/>
      <sheetName val="XXXXXX7D"/>
      <sheetName val="XXXXXX7E"/>
      <sheetName val="81000000"/>
      <sheetName val="XXXXXX7F"/>
      <sheetName val="91000000"/>
      <sheetName val="a1000000"/>
      <sheetName val="b1000000"/>
      <sheetName val="c1000000"/>
      <sheetName val="d1000000"/>
      <sheetName val="e1000000"/>
      <sheetName val="f1000000"/>
      <sheetName val="g1000000"/>
      <sheetName val="h1000000"/>
      <sheetName val="i1000000"/>
      <sheetName val="j1000000"/>
      <sheetName val="k1000000"/>
      <sheetName val="l1000000"/>
      <sheetName val="m1000000"/>
      <sheetName val="n1000000"/>
      <sheetName val="o1000000"/>
      <sheetName val="p1000000"/>
      <sheetName val="q1000000"/>
      <sheetName val="r1000000"/>
      <sheetName val="s1000000"/>
      <sheetName val="t1000000"/>
      <sheetName val="u1000000"/>
      <sheetName val="v1000000"/>
      <sheetName val="w1000000"/>
      <sheetName val="x1000000"/>
      <sheetName val="y1000000"/>
      <sheetName val="z1000000"/>
      <sheetName val="02000000"/>
      <sheetName val="12000000"/>
      <sheetName val="22000000"/>
      <sheetName val="32000000"/>
      <sheetName val="42000000"/>
      <sheetName val="52000000"/>
      <sheetName val="62000000"/>
      <sheetName val="72000000"/>
      <sheetName val="82000000"/>
      <sheetName val="92000000"/>
      <sheetName val="a2000000"/>
      <sheetName val="b2000000"/>
      <sheetName val="c2000000"/>
      <sheetName val="d2000000"/>
      <sheetName val="e2000000"/>
      <sheetName val="f2000000"/>
      <sheetName val="g2000000"/>
      <sheetName val="h2000000"/>
      <sheetName val="i2000000"/>
      <sheetName val="j2000000"/>
      <sheetName val="k2000000"/>
      <sheetName val="l2000000"/>
      <sheetName val="m2000000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I TRA"/>
      <sheetName val="Sheet1"/>
      <sheetName val="Sheet2"/>
      <sheetName val="Sheet3"/>
      <sheetName val="cn-bs"/>
      <sheetName val="BAN HANG (3)"/>
      <sheetName val="BAN HANG (2)"/>
      <sheetName val="BAN HANG"/>
      <sheetName val="DSKH TX"/>
      <sheetName val="TON KHO"/>
      <sheetName val="MUA HANG"/>
      <sheetName val="btcphsx"/>
      <sheetName val="XL4Poppy"/>
    </sheetNames>
    <sheetDataSet>
      <sheetData sheetId="0" refreshError="1">
        <row r="4">
          <cell r="B4" t="str">
            <v>MKH</v>
          </cell>
          <cell r="C4" t="str">
            <v>TEÂN KHAÙCH HAØNG</v>
          </cell>
        </row>
        <row r="6">
          <cell r="B6" t="str">
            <v>301</v>
          </cell>
          <cell r="C6" t="str">
            <v>AKZO NOBEL</v>
          </cell>
        </row>
        <row r="7">
          <cell r="B7" t="str">
            <v>302</v>
          </cell>
          <cell r="C7" t="str">
            <v>BÌNH TAÂY</v>
          </cell>
        </row>
        <row r="8">
          <cell r="B8" t="str">
            <v>303</v>
          </cell>
          <cell r="C8" t="str">
            <v>JOTUN</v>
          </cell>
        </row>
        <row r="9">
          <cell r="B9" t="str">
            <v>304</v>
          </cell>
          <cell r="C9" t="str">
            <v>ÑAÏI PHUÙ</v>
          </cell>
        </row>
        <row r="10">
          <cell r="B10" t="str">
            <v>305</v>
          </cell>
          <cell r="C10" t="str">
            <v>TIGER DRYLAC</v>
          </cell>
        </row>
        <row r="11">
          <cell r="B11" t="str">
            <v>306</v>
          </cell>
          <cell r="C11" t="str">
            <v>TAÂN NAM PHAÙT</v>
          </cell>
        </row>
        <row r="12">
          <cell r="B12" t="str">
            <v>307</v>
          </cell>
          <cell r="C12" t="str">
            <v>OÂNG BÍNH</v>
          </cell>
        </row>
        <row r="13">
          <cell r="B13" t="str">
            <v>308</v>
          </cell>
          <cell r="C13" t="str">
            <v>VÒNH PHAÙT</v>
          </cell>
        </row>
        <row r="14">
          <cell r="B14" t="str">
            <v>309</v>
          </cell>
          <cell r="C14" t="str">
            <v>HÖÕU TÍN</v>
          </cell>
        </row>
        <row r="15">
          <cell r="B15" t="str">
            <v>310</v>
          </cell>
          <cell r="C15" t="str">
            <v>MKVN</v>
          </cell>
        </row>
        <row r="16">
          <cell r="B16" t="str">
            <v>311</v>
          </cell>
          <cell r="C16" t="str">
            <v>Chò Tuyeát - Filter</v>
          </cell>
        </row>
        <row r="17">
          <cell r="B17" t="str">
            <v>312</v>
          </cell>
          <cell r="C17" t="str">
            <v>HOÀNG MOÄC</v>
          </cell>
        </row>
        <row r="18">
          <cell r="C18" t="str">
            <v>KHANG PHONG</v>
          </cell>
        </row>
        <row r="22">
          <cell r="C22" t="str">
            <v>TOÅNG COÄNG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"/>
  <sheetViews>
    <sheetView zoomScaleNormal="100" workbookViewId="0">
      <pane xSplit="1" ySplit="9" topLeftCell="H31" activePane="bottomRight" state="frozen"/>
      <selection pane="topRight" activeCell="B1" sqref="B1"/>
      <selection pane="bottomLeft" activeCell="A10" sqref="A10"/>
      <selection pane="bottomRight" activeCell="U30" sqref="U30"/>
    </sheetView>
  </sheetViews>
  <sheetFormatPr defaultRowHeight="15"/>
  <cols>
    <col min="1" max="1" width="5.5703125" style="28" customWidth="1"/>
    <col min="2" max="2" width="13.140625" style="1" customWidth="1"/>
    <col min="3" max="3" width="13.7109375" style="1" customWidth="1"/>
    <col min="4" max="4" width="13.28515625" style="1" customWidth="1"/>
    <col min="5" max="5" width="12.140625" style="1" customWidth="1"/>
    <col min="6" max="6" width="10.85546875" style="1" customWidth="1"/>
    <col min="7" max="7" width="11.140625" style="1" customWidth="1"/>
    <col min="8" max="8" width="15.42578125" style="1" customWidth="1"/>
    <col min="9" max="9" width="10.85546875" style="1" customWidth="1"/>
    <col min="10" max="10" width="12.140625" style="29" customWidth="1"/>
    <col min="11" max="11" width="13.85546875" style="1" customWidth="1"/>
    <col min="12" max="12" width="10.5703125" style="24" customWidth="1"/>
    <col min="13" max="13" width="10.85546875" style="24" bestFit="1" customWidth="1"/>
    <col min="14" max="15" width="9.7109375" style="24" customWidth="1"/>
    <col min="16" max="16" width="11" style="24" customWidth="1"/>
    <col min="17" max="17" width="11.7109375" style="1" customWidth="1"/>
    <col min="18" max="18" width="13.42578125" style="1" customWidth="1"/>
    <col min="19" max="19" width="9.7109375" style="1" hidden="1" customWidth="1"/>
    <col min="20" max="20" width="12.28515625" style="1" customWidth="1"/>
    <col min="21" max="21" width="13.42578125" style="1" customWidth="1"/>
    <col min="22" max="22" width="12" style="149" customWidth="1"/>
    <col min="23" max="23" width="10.140625" style="1" customWidth="1"/>
    <col min="24" max="24" width="13.7109375" style="1" customWidth="1"/>
    <col min="25" max="26" width="12.85546875" style="1" customWidth="1"/>
    <col min="27" max="27" width="9.42578125" style="1" customWidth="1"/>
    <col min="28" max="260" width="9.140625" style="1"/>
    <col min="261" max="261" width="3.42578125" style="1" customWidth="1"/>
    <col min="262" max="262" width="12" style="1" bestFit="1" customWidth="1"/>
    <col min="263" max="263" width="11.85546875" style="1" customWidth="1"/>
    <col min="264" max="265" width="10.5703125" style="1" bestFit="1" customWidth="1"/>
    <col min="266" max="266" width="10.85546875" style="1" customWidth="1"/>
    <col min="267" max="267" width="9.140625" style="1" customWidth="1"/>
    <col min="268" max="268" width="12.140625" style="1" bestFit="1" customWidth="1"/>
    <col min="269" max="269" width="9.42578125" style="1" customWidth="1"/>
    <col min="270" max="270" width="10.7109375" style="1" customWidth="1"/>
    <col min="271" max="271" width="12.42578125" style="1" customWidth="1"/>
    <col min="272" max="272" width="10.5703125" style="1" customWidth="1"/>
    <col min="273" max="273" width="10.85546875" style="1" bestFit="1" customWidth="1"/>
    <col min="274" max="274" width="9.7109375" style="1" customWidth="1"/>
    <col min="275" max="275" width="11" style="1" customWidth="1"/>
    <col min="276" max="276" width="10.7109375" style="1" customWidth="1"/>
    <col min="277" max="277" width="11.85546875" style="1" customWidth="1"/>
    <col min="278" max="278" width="0" style="1" hidden="1" customWidth="1"/>
    <col min="279" max="279" width="11.5703125" style="1" bestFit="1" customWidth="1"/>
    <col min="280" max="516" width="9.140625" style="1"/>
    <col min="517" max="517" width="3.42578125" style="1" customWidth="1"/>
    <col min="518" max="518" width="12" style="1" bestFit="1" customWidth="1"/>
    <col min="519" max="519" width="11.85546875" style="1" customWidth="1"/>
    <col min="520" max="521" width="10.5703125" style="1" bestFit="1" customWidth="1"/>
    <col min="522" max="522" width="10.85546875" style="1" customWidth="1"/>
    <col min="523" max="523" width="9.140625" style="1" customWidth="1"/>
    <col min="524" max="524" width="12.140625" style="1" bestFit="1" customWidth="1"/>
    <col min="525" max="525" width="9.42578125" style="1" customWidth="1"/>
    <col min="526" max="526" width="10.7109375" style="1" customWidth="1"/>
    <col min="527" max="527" width="12.42578125" style="1" customWidth="1"/>
    <col min="528" max="528" width="10.5703125" style="1" customWidth="1"/>
    <col min="529" max="529" width="10.85546875" style="1" bestFit="1" customWidth="1"/>
    <col min="530" max="530" width="9.7109375" style="1" customWidth="1"/>
    <col min="531" max="531" width="11" style="1" customWidth="1"/>
    <col min="532" max="532" width="10.7109375" style="1" customWidth="1"/>
    <col min="533" max="533" width="11.85546875" style="1" customWidth="1"/>
    <col min="534" max="534" width="0" style="1" hidden="1" customWidth="1"/>
    <col min="535" max="535" width="11.5703125" style="1" bestFit="1" customWidth="1"/>
    <col min="536" max="772" width="9.140625" style="1"/>
    <col min="773" max="773" width="3.42578125" style="1" customWidth="1"/>
    <col min="774" max="774" width="12" style="1" bestFit="1" customWidth="1"/>
    <col min="775" max="775" width="11.85546875" style="1" customWidth="1"/>
    <col min="776" max="777" width="10.5703125" style="1" bestFit="1" customWidth="1"/>
    <col min="778" max="778" width="10.85546875" style="1" customWidth="1"/>
    <col min="779" max="779" width="9.140625" style="1" customWidth="1"/>
    <col min="780" max="780" width="12.140625" style="1" bestFit="1" customWidth="1"/>
    <col min="781" max="781" width="9.42578125" style="1" customWidth="1"/>
    <col min="782" max="782" width="10.7109375" style="1" customWidth="1"/>
    <col min="783" max="783" width="12.42578125" style="1" customWidth="1"/>
    <col min="784" max="784" width="10.5703125" style="1" customWidth="1"/>
    <col min="785" max="785" width="10.85546875" style="1" bestFit="1" customWidth="1"/>
    <col min="786" max="786" width="9.7109375" style="1" customWidth="1"/>
    <col min="787" max="787" width="11" style="1" customWidth="1"/>
    <col min="788" max="788" width="10.7109375" style="1" customWidth="1"/>
    <col min="789" max="789" width="11.85546875" style="1" customWidth="1"/>
    <col min="790" max="790" width="0" style="1" hidden="1" customWidth="1"/>
    <col min="791" max="791" width="11.5703125" style="1" bestFit="1" customWidth="1"/>
    <col min="792" max="1028" width="9.140625" style="1"/>
    <col min="1029" max="1029" width="3.42578125" style="1" customWidth="1"/>
    <col min="1030" max="1030" width="12" style="1" bestFit="1" customWidth="1"/>
    <col min="1031" max="1031" width="11.85546875" style="1" customWidth="1"/>
    <col min="1032" max="1033" width="10.5703125" style="1" bestFit="1" customWidth="1"/>
    <col min="1034" max="1034" width="10.85546875" style="1" customWidth="1"/>
    <col min="1035" max="1035" width="9.140625" style="1" customWidth="1"/>
    <col min="1036" max="1036" width="12.140625" style="1" bestFit="1" customWidth="1"/>
    <col min="1037" max="1037" width="9.42578125" style="1" customWidth="1"/>
    <col min="1038" max="1038" width="10.7109375" style="1" customWidth="1"/>
    <col min="1039" max="1039" width="12.42578125" style="1" customWidth="1"/>
    <col min="1040" max="1040" width="10.5703125" style="1" customWidth="1"/>
    <col min="1041" max="1041" width="10.85546875" style="1" bestFit="1" customWidth="1"/>
    <col min="1042" max="1042" width="9.7109375" style="1" customWidth="1"/>
    <col min="1043" max="1043" width="11" style="1" customWidth="1"/>
    <col min="1044" max="1044" width="10.7109375" style="1" customWidth="1"/>
    <col min="1045" max="1045" width="11.85546875" style="1" customWidth="1"/>
    <col min="1046" max="1046" width="0" style="1" hidden="1" customWidth="1"/>
    <col min="1047" max="1047" width="11.5703125" style="1" bestFit="1" customWidth="1"/>
    <col min="1048" max="1284" width="9.140625" style="1"/>
    <col min="1285" max="1285" width="3.42578125" style="1" customWidth="1"/>
    <col min="1286" max="1286" width="12" style="1" bestFit="1" customWidth="1"/>
    <col min="1287" max="1287" width="11.85546875" style="1" customWidth="1"/>
    <col min="1288" max="1289" width="10.5703125" style="1" bestFit="1" customWidth="1"/>
    <col min="1290" max="1290" width="10.85546875" style="1" customWidth="1"/>
    <col min="1291" max="1291" width="9.140625" style="1" customWidth="1"/>
    <col min="1292" max="1292" width="12.140625" style="1" bestFit="1" customWidth="1"/>
    <col min="1293" max="1293" width="9.42578125" style="1" customWidth="1"/>
    <col min="1294" max="1294" width="10.7109375" style="1" customWidth="1"/>
    <col min="1295" max="1295" width="12.42578125" style="1" customWidth="1"/>
    <col min="1296" max="1296" width="10.5703125" style="1" customWidth="1"/>
    <col min="1297" max="1297" width="10.85546875" style="1" bestFit="1" customWidth="1"/>
    <col min="1298" max="1298" width="9.7109375" style="1" customWidth="1"/>
    <col min="1299" max="1299" width="11" style="1" customWidth="1"/>
    <col min="1300" max="1300" width="10.7109375" style="1" customWidth="1"/>
    <col min="1301" max="1301" width="11.85546875" style="1" customWidth="1"/>
    <col min="1302" max="1302" width="0" style="1" hidden="1" customWidth="1"/>
    <col min="1303" max="1303" width="11.5703125" style="1" bestFit="1" customWidth="1"/>
    <col min="1304" max="1540" width="9.140625" style="1"/>
    <col min="1541" max="1541" width="3.42578125" style="1" customWidth="1"/>
    <col min="1542" max="1542" width="12" style="1" bestFit="1" customWidth="1"/>
    <col min="1543" max="1543" width="11.85546875" style="1" customWidth="1"/>
    <col min="1544" max="1545" width="10.5703125" style="1" bestFit="1" customWidth="1"/>
    <col min="1546" max="1546" width="10.85546875" style="1" customWidth="1"/>
    <col min="1547" max="1547" width="9.140625" style="1" customWidth="1"/>
    <col min="1548" max="1548" width="12.140625" style="1" bestFit="1" customWidth="1"/>
    <col min="1549" max="1549" width="9.42578125" style="1" customWidth="1"/>
    <col min="1550" max="1550" width="10.7109375" style="1" customWidth="1"/>
    <col min="1551" max="1551" width="12.42578125" style="1" customWidth="1"/>
    <col min="1552" max="1552" width="10.5703125" style="1" customWidth="1"/>
    <col min="1553" max="1553" width="10.85546875" style="1" bestFit="1" customWidth="1"/>
    <col min="1554" max="1554" width="9.7109375" style="1" customWidth="1"/>
    <col min="1555" max="1555" width="11" style="1" customWidth="1"/>
    <col min="1556" max="1556" width="10.7109375" style="1" customWidth="1"/>
    <col min="1557" max="1557" width="11.85546875" style="1" customWidth="1"/>
    <col min="1558" max="1558" width="0" style="1" hidden="1" customWidth="1"/>
    <col min="1559" max="1559" width="11.5703125" style="1" bestFit="1" customWidth="1"/>
    <col min="1560" max="1796" width="9.140625" style="1"/>
    <col min="1797" max="1797" width="3.42578125" style="1" customWidth="1"/>
    <col min="1798" max="1798" width="12" style="1" bestFit="1" customWidth="1"/>
    <col min="1799" max="1799" width="11.85546875" style="1" customWidth="1"/>
    <col min="1800" max="1801" width="10.5703125" style="1" bestFit="1" customWidth="1"/>
    <col min="1802" max="1802" width="10.85546875" style="1" customWidth="1"/>
    <col min="1803" max="1803" width="9.140625" style="1" customWidth="1"/>
    <col min="1804" max="1804" width="12.140625" style="1" bestFit="1" customWidth="1"/>
    <col min="1805" max="1805" width="9.42578125" style="1" customWidth="1"/>
    <col min="1806" max="1806" width="10.7109375" style="1" customWidth="1"/>
    <col min="1807" max="1807" width="12.42578125" style="1" customWidth="1"/>
    <col min="1808" max="1808" width="10.5703125" style="1" customWidth="1"/>
    <col min="1809" max="1809" width="10.85546875" style="1" bestFit="1" customWidth="1"/>
    <col min="1810" max="1810" width="9.7109375" style="1" customWidth="1"/>
    <col min="1811" max="1811" width="11" style="1" customWidth="1"/>
    <col min="1812" max="1812" width="10.7109375" style="1" customWidth="1"/>
    <col min="1813" max="1813" width="11.85546875" style="1" customWidth="1"/>
    <col min="1814" max="1814" width="0" style="1" hidden="1" customWidth="1"/>
    <col min="1815" max="1815" width="11.5703125" style="1" bestFit="1" customWidth="1"/>
    <col min="1816" max="2052" width="9.140625" style="1"/>
    <col min="2053" max="2053" width="3.42578125" style="1" customWidth="1"/>
    <col min="2054" max="2054" width="12" style="1" bestFit="1" customWidth="1"/>
    <col min="2055" max="2055" width="11.85546875" style="1" customWidth="1"/>
    <col min="2056" max="2057" width="10.5703125" style="1" bestFit="1" customWidth="1"/>
    <col min="2058" max="2058" width="10.85546875" style="1" customWidth="1"/>
    <col min="2059" max="2059" width="9.140625" style="1" customWidth="1"/>
    <col min="2060" max="2060" width="12.140625" style="1" bestFit="1" customWidth="1"/>
    <col min="2061" max="2061" width="9.42578125" style="1" customWidth="1"/>
    <col min="2062" max="2062" width="10.7109375" style="1" customWidth="1"/>
    <col min="2063" max="2063" width="12.42578125" style="1" customWidth="1"/>
    <col min="2064" max="2064" width="10.5703125" style="1" customWidth="1"/>
    <col min="2065" max="2065" width="10.85546875" style="1" bestFit="1" customWidth="1"/>
    <col min="2066" max="2066" width="9.7109375" style="1" customWidth="1"/>
    <col min="2067" max="2067" width="11" style="1" customWidth="1"/>
    <col min="2068" max="2068" width="10.7109375" style="1" customWidth="1"/>
    <col min="2069" max="2069" width="11.85546875" style="1" customWidth="1"/>
    <col min="2070" max="2070" width="0" style="1" hidden="1" customWidth="1"/>
    <col min="2071" max="2071" width="11.5703125" style="1" bestFit="1" customWidth="1"/>
    <col min="2072" max="2308" width="9.140625" style="1"/>
    <col min="2309" max="2309" width="3.42578125" style="1" customWidth="1"/>
    <col min="2310" max="2310" width="12" style="1" bestFit="1" customWidth="1"/>
    <col min="2311" max="2311" width="11.85546875" style="1" customWidth="1"/>
    <col min="2312" max="2313" width="10.5703125" style="1" bestFit="1" customWidth="1"/>
    <col min="2314" max="2314" width="10.85546875" style="1" customWidth="1"/>
    <col min="2315" max="2315" width="9.140625" style="1" customWidth="1"/>
    <col min="2316" max="2316" width="12.140625" style="1" bestFit="1" customWidth="1"/>
    <col min="2317" max="2317" width="9.42578125" style="1" customWidth="1"/>
    <col min="2318" max="2318" width="10.7109375" style="1" customWidth="1"/>
    <col min="2319" max="2319" width="12.42578125" style="1" customWidth="1"/>
    <col min="2320" max="2320" width="10.5703125" style="1" customWidth="1"/>
    <col min="2321" max="2321" width="10.85546875" style="1" bestFit="1" customWidth="1"/>
    <col min="2322" max="2322" width="9.7109375" style="1" customWidth="1"/>
    <col min="2323" max="2323" width="11" style="1" customWidth="1"/>
    <col min="2324" max="2324" width="10.7109375" style="1" customWidth="1"/>
    <col min="2325" max="2325" width="11.85546875" style="1" customWidth="1"/>
    <col min="2326" max="2326" width="0" style="1" hidden="1" customWidth="1"/>
    <col min="2327" max="2327" width="11.5703125" style="1" bestFit="1" customWidth="1"/>
    <col min="2328" max="2564" width="9.140625" style="1"/>
    <col min="2565" max="2565" width="3.42578125" style="1" customWidth="1"/>
    <col min="2566" max="2566" width="12" style="1" bestFit="1" customWidth="1"/>
    <col min="2567" max="2567" width="11.85546875" style="1" customWidth="1"/>
    <col min="2568" max="2569" width="10.5703125" style="1" bestFit="1" customWidth="1"/>
    <col min="2570" max="2570" width="10.85546875" style="1" customWidth="1"/>
    <col min="2571" max="2571" width="9.140625" style="1" customWidth="1"/>
    <col min="2572" max="2572" width="12.140625" style="1" bestFit="1" customWidth="1"/>
    <col min="2573" max="2573" width="9.42578125" style="1" customWidth="1"/>
    <col min="2574" max="2574" width="10.7109375" style="1" customWidth="1"/>
    <col min="2575" max="2575" width="12.42578125" style="1" customWidth="1"/>
    <col min="2576" max="2576" width="10.5703125" style="1" customWidth="1"/>
    <col min="2577" max="2577" width="10.85546875" style="1" bestFit="1" customWidth="1"/>
    <col min="2578" max="2578" width="9.7109375" style="1" customWidth="1"/>
    <col min="2579" max="2579" width="11" style="1" customWidth="1"/>
    <col min="2580" max="2580" width="10.7109375" style="1" customWidth="1"/>
    <col min="2581" max="2581" width="11.85546875" style="1" customWidth="1"/>
    <col min="2582" max="2582" width="0" style="1" hidden="1" customWidth="1"/>
    <col min="2583" max="2583" width="11.5703125" style="1" bestFit="1" customWidth="1"/>
    <col min="2584" max="2820" width="9.140625" style="1"/>
    <col min="2821" max="2821" width="3.42578125" style="1" customWidth="1"/>
    <col min="2822" max="2822" width="12" style="1" bestFit="1" customWidth="1"/>
    <col min="2823" max="2823" width="11.85546875" style="1" customWidth="1"/>
    <col min="2824" max="2825" width="10.5703125" style="1" bestFit="1" customWidth="1"/>
    <col min="2826" max="2826" width="10.85546875" style="1" customWidth="1"/>
    <col min="2827" max="2827" width="9.140625" style="1" customWidth="1"/>
    <col min="2828" max="2828" width="12.140625" style="1" bestFit="1" customWidth="1"/>
    <col min="2829" max="2829" width="9.42578125" style="1" customWidth="1"/>
    <col min="2830" max="2830" width="10.7109375" style="1" customWidth="1"/>
    <col min="2831" max="2831" width="12.42578125" style="1" customWidth="1"/>
    <col min="2832" max="2832" width="10.5703125" style="1" customWidth="1"/>
    <col min="2833" max="2833" width="10.85546875" style="1" bestFit="1" customWidth="1"/>
    <col min="2834" max="2834" width="9.7109375" style="1" customWidth="1"/>
    <col min="2835" max="2835" width="11" style="1" customWidth="1"/>
    <col min="2836" max="2836" width="10.7109375" style="1" customWidth="1"/>
    <col min="2837" max="2837" width="11.85546875" style="1" customWidth="1"/>
    <col min="2838" max="2838" width="0" style="1" hidden="1" customWidth="1"/>
    <col min="2839" max="2839" width="11.5703125" style="1" bestFit="1" customWidth="1"/>
    <col min="2840" max="3076" width="9.140625" style="1"/>
    <col min="3077" max="3077" width="3.42578125" style="1" customWidth="1"/>
    <col min="3078" max="3078" width="12" style="1" bestFit="1" customWidth="1"/>
    <col min="3079" max="3079" width="11.85546875" style="1" customWidth="1"/>
    <col min="3080" max="3081" width="10.5703125" style="1" bestFit="1" customWidth="1"/>
    <col min="3082" max="3082" width="10.85546875" style="1" customWidth="1"/>
    <col min="3083" max="3083" width="9.140625" style="1" customWidth="1"/>
    <col min="3084" max="3084" width="12.140625" style="1" bestFit="1" customWidth="1"/>
    <col min="3085" max="3085" width="9.42578125" style="1" customWidth="1"/>
    <col min="3086" max="3086" width="10.7109375" style="1" customWidth="1"/>
    <col min="3087" max="3087" width="12.42578125" style="1" customWidth="1"/>
    <col min="3088" max="3088" width="10.5703125" style="1" customWidth="1"/>
    <col min="3089" max="3089" width="10.85546875" style="1" bestFit="1" customWidth="1"/>
    <col min="3090" max="3090" width="9.7109375" style="1" customWidth="1"/>
    <col min="3091" max="3091" width="11" style="1" customWidth="1"/>
    <col min="3092" max="3092" width="10.7109375" style="1" customWidth="1"/>
    <col min="3093" max="3093" width="11.85546875" style="1" customWidth="1"/>
    <col min="3094" max="3094" width="0" style="1" hidden="1" customWidth="1"/>
    <col min="3095" max="3095" width="11.5703125" style="1" bestFit="1" customWidth="1"/>
    <col min="3096" max="3332" width="9.140625" style="1"/>
    <col min="3333" max="3333" width="3.42578125" style="1" customWidth="1"/>
    <col min="3334" max="3334" width="12" style="1" bestFit="1" customWidth="1"/>
    <col min="3335" max="3335" width="11.85546875" style="1" customWidth="1"/>
    <col min="3336" max="3337" width="10.5703125" style="1" bestFit="1" customWidth="1"/>
    <col min="3338" max="3338" width="10.85546875" style="1" customWidth="1"/>
    <col min="3339" max="3339" width="9.140625" style="1" customWidth="1"/>
    <col min="3340" max="3340" width="12.140625" style="1" bestFit="1" customWidth="1"/>
    <col min="3341" max="3341" width="9.42578125" style="1" customWidth="1"/>
    <col min="3342" max="3342" width="10.7109375" style="1" customWidth="1"/>
    <col min="3343" max="3343" width="12.42578125" style="1" customWidth="1"/>
    <col min="3344" max="3344" width="10.5703125" style="1" customWidth="1"/>
    <col min="3345" max="3345" width="10.85546875" style="1" bestFit="1" customWidth="1"/>
    <col min="3346" max="3346" width="9.7109375" style="1" customWidth="1"/>
    <col min="3347" max="3347" width="11" style="1" customWidth="1"/>
    <col min="3348" max="3348" width="10.7109375" style="1" customWidth="1"/>
    <col min="3349" max="3349" width="11.85546875" style="1" customWidth="1"/>
    <col min="3350" max="3350" width="0" style="1" hidden="1" customWidth="1"/>
    <col min="3351" max="3351" width="11.5703125" style="1" bestFit="1" customWidth="1"/>
    <col min="3352" max="3588" width="9.140625" style="1"/>
    <col min="3589" max="3589" width="3.42578125" style="1" customWidth="1"/>
    <col min="3590" max="3590" width="12" style="1" bestFit="1" customWidth="1"/>
    <col min="3591" max="3591" width="11.85546875" style="1" customWidth="1"/>
    <col min="3592" max="3593" width="10.5703125" style="1" bestFit="1" customWidth="1"/>
    <col min="3594" max="3594" width="10.85546875" style="1" customWidth="1"/>
    <col min="3595" max="3595" width="9.140625" style="1" customWidth="1"/>
    <col min="3596" max="3596" width="12.140625" style="1" bestFit="1" customWidth="1"/>
    <col min="3597" max="3597" width="9.42578125" style="1" customWidth="1"/>
    <col min="3598" max="3598" width="10.7109375" style="1" customWidth="1"/>
    <col min="3599" max="3599" width="12.42578125" style="1" customWidth="1"/>
    <col min="3600" max="3600" width="10.5703125" style="1" customWidth="1"/>
    <col min="3601" max="3601" width="10.85546875" style="1" bestFit="1" customWidth="1"/>
    <col min="3602" max="3602" width="9.7109375" style="1" customWidth="1"/>
    <col min="3603" max="3603" width="11" style="1" customWidth="1"/>
    <col min="3604" max="3604" width="10.7109375" style="1" customWidth="1"/>
    <col min="3605" max="3605" width="11.85546875" style="1" customWidth="1"/>
    <col min="3606" max="3606" width="0" style="1" hidden="1" customWidth="1"/>
    <col min="3607" max="3607" width="11.5703125" style="1" bestFit="1" customWidth="1"/>
    <col min="3608" max="3844" width="9.140625" style="1"/>
    <col min="3845" max="3845" width="3.42578125" style="1" customWidth="1"/>
    <col min="3846" max="3846" width="12" style="1" bestFit="1" customWidth="1"/>
    <col min="3847" max="3847" width="11.85546875" style="1" customWidth="1"/>
    <col min="3848" max="3849" width="10.5703125" style="1" bestFit="1" customWidth="1"/>
    <col min="3850" max="3850" width="10.85546875" style="1" customWidth="1"/>
    <col min="3851" max="3851" width="9.140625" style="1" customWidth="1"/>
    <col min="3852" max="3852" width="12.140625" style="1" bestFit="1" customWidth="1"/>
    <col min="3853" max="3853" width="9.42578125" style="1" customWidth="1"/>
    <col min="3854" max="3854" width="10.7109375" style="1" customWidth="1"/>
    <col min="3855" max="3855" width="12.42578125" style="1" customWidth="1"/>
    <col min="3856" max="3856" width="10.5703125" style="1" customWidth="1"/>
    <col min="3857" max="3857" width="10.85546875" style="1" bestFit="1" customWidth="1"/>
    <col min="3858" max="3858" width="9.7109375" style="1" customWidth="1"/>
    <col min="3859" max="3859" width="11" style="1" customWidth="1"/>
    <col min="3860" max="3860" width="10.7109375" style="1" customWidth="1"/>
    <col min="3861" max="3861" width="11.85546875" style="1" customWidth="1"/>
    <col min="3862" max="3862" width="0" style="1" hidden="1" customWidth="1"/>
    <col min="3863" max="3863" width="11.5703125" style="1" bestFit="1" customWidth="1"/>
    <col min="3864" max="4100" width="9.140625" style="1"/>
    <col min="4101" max="4101" width="3.42578125" style="1" customWidth="1"/>
    <col min="4102" max="4102" width="12" style="1" bestFit="1" customWidth="1"/>
    <col min="4103" max="4103" width="11.85546875" style="1" customWidth="1"/>
    <col min="4104" max="4105" width="10.5703125" style="1" bestFit="1" customWidth="1"/>
    <col min="4106" max="4106" width="10.85546875" style="1" customWidth="1"/>
    <col min="4107" max="4107" width="9.140625" style="1" customWidth="1"/>
    <col min="4108" max="4108" width="12.140625" style="1" bestFit="1" customWidth="1"/>
    <col min="4109" max="4109" width="9.42578125" style="1" customWidth="1"/>
    <col min="4110" max="4110" width="10.7109375" style="1" customWidth="1"/>
    <col min="4111" max="4111" width="12.42578125" style="1" customWidth="1"/>
    <col min="4112" max="4112" width="10.5703125" style="1" customWidth="1"/>
    <col min="4113" max="4113" width="10.85546875" style="1" bestFit="1" customWidth="1"/>
    <col min="4114" max="4114" width="9.7109375" style="1" customWidth="1"/>
    <col min="4115" max="4115" width="11" style="1" customWidth="1"/>
    <col min="4116" max="4116" width="10.7109375" style="1" customWidth="1"/>
    <col min="4117" max="4117" width="11.85546875" style="1" customWidth="1"/>
    <col min="4118" max="4118" width="0" style="1" hidden="1" customWidth="1"/>
    <col min="4119" max="4119" width="11.5703125" style="1" bestFit="1" customWidth="1"/>
    <col min="4120" max="4356" width="9.140625" style="1"/>
    <col min="4357" max="4357" width="3.42578125" style="1" customWidth="1"/>
    <col min="4358" max="4358" width="12" style="1" bestFit="1" customWidth="1"/>
    <col min="4359" max="4359" width="11.85546875" style="1" customWidth="1"/>
    <col min="4360" max="4361" width="10.5703125" style="1" bestFit="1" customWidth="1"/>
    <col min="4362" max="4362" width="10.85546875" style="1" customWidth="1"/>
    <col min="4363" max="4363" width="9.140625" style="1" customWidth="1"/>
    <col min="4364" max="4364" width="12.140625" style="1" bestFit="1" customWidth="1"/>
    <col min="4365" max="4365" width="9.42578125" style="1" customWidth="1"/>
    <col min="4366" max="4366" width="10.7109375" style="1" customWidth="1"/>
    <col min="4367" max="4367" width="12.42578125" style="1" customWidth="1"/>
    <col min="4368" max="4368" width="10.5703125" style="1" customWidth="1"/>
    <col min="4369" max="4369" width="10.85546875" style="1" bestFit="1" customWidth="1"/>
    <col min="4370" max="4370" width="9.7109375" style="1" customWidth="1"/>
    <col min="4371" max="4371" width="11" style="1" customWidth="1"/>
    <col min="4372" max="4372" width="10.7109375" style="1" customWidth="1"/>
    <col min="4373" max="4373" width="11.85546875" style="1" customWidth="1"/>
    <col min="4374" max="4374" width="0" style="1" hidden="1" customWidth="1"/>
    <col min="4375" max="4375" width="11.5703125" style="1" bestFit="1" customWidth="1"/>
    <col min="4376" max="4612" width="9.140625" style="1"/>
    <col min="4613" max="4613" width="3.42578125" style="1" customWidth="1"/>
    <col min="4614" max="4614" width="12" style="1" bestFit="1" customWidth="1"/>
    <col min="4615" max="4615" width="11.85546875" style="1" customWidth="1"/>
    <col min="4616" max="4617" width="10.5703125" style="1" bestFit="1" customWidth="1"/>
    <col min="4618" max="4618" width="10.85546875" style="1" customWidth="1"/>
    <col min="4619" max="4619" width="9.140625" style="1" customWidth="1"/>
    <col min="4620" max="4620" width="12.140625" style="1" bestFit="1" customWidth="1"/>
    <col min="4621" max="4621" width="9.42578125" style="1" customWidth="1"/>
    <col min="4622" max="4622" width="10.7109375" style="1" customWidth="1"/>
    <col min="4623" max="4623" width="12.42578125" style="1" customWidth="1"/>
    <col min="4624" max="4624" width="10.5703125" style="1" customWidth="1"/>
    <col min="4625" max="4625" width="10.85546875" style="1" bestFit="1" customWidth="1"/>
    <col min="4626" max="4626" width="9.7109375" style="1" customWidth="1"/>
    <col min="4627" max="4627" width="11" style="1" customWidth="1"/>
    <col min="4628" max="4628" width="10.7109375" style="1" customWidth="1"/>
    <col min="4629" max="4629" width="11.85546875" style="1" customWidth="1"/>
    <col min="4630" max="4630" width="0" style="1" hidden="1" customWidth="1"/>
    <col min="4631" max="4631" width="11.5703125" style="1" bestFit="1" customWidth="1"/>
    <col min="4632" max="4868" width="9.140625" style="1"/>
    <col min="4869" max="4869" width="3.42578125" style="1" customWidth="1"/>
    <col min="4870" max="4870" width="12" style="1" bestFit="1" customWidth="1"/>
    <col min="4871" max="4871" width="11.85546875" style="1" customWidth="1"/>
    <col min="4872" max="4873" width="10.5703125" style="1" bestFit="1" customWidth="1"/>
    <col min="4874" max="4874" width="10.85546875" style="1" customWidth="1"/>
    <col min="4875" max="4875" width="9.140625" style="1" customWidth="1"/>
    <col min="4876" max="4876" width="12.140625" style="1" bestFit="1" customWidth="1"/>
    <col min="4877" max="4877" width="9.42578125" style="1" customWidth="1"/>
    <col min="4878" max="4878" width="10.7109375" style="1" customWidth="1"/>
    <col min="4879" max="4879" width="12.42578125" style="1" customWidth="1"/>
    <col min="4880" max="4880" width="10.5703125" style="1" customWidth="1"/>
    <col min="4881" max="4881" width="10.85546875" style="1" bestFit="1" customWidth="1"/>
    <col min="4882" max="4882" width="9.7109375" style="1" customWidth="1"/>
    <col min="4883" max="4883" width="11" style="1" customWidth="1"/>
    <col min="4884" max="4884" width="10.7109375" style="1" customWidth="1"/>
    <col min="4885" max="4885" width="11.85546875" style="1" customWidth="1"/>
    <col min="4886" max="4886" width="0" style="1" hidden="1" customWidth="1"/>
    <col min="4887" max="4887" width="11.5703125" style="1" bestFit="1" customWidth="1"/>
    <col min="4888" max="5124" width="9.140625" style="1"/>
    <col min="5125" max="5125" width="3.42578125" style="1" customWidth="1"/>
    <col min="5126" max="5126" width="12" style="1" bestFit="1" customWidth="1"/>
    <col min="5127" max="5127" width="11.85546875" style="1" customWidth="1"/>
    <col min="5128" max="5129" width="10.5703125" style="1" bestFit="1" customWidth="1"/>
    <col min="5130" max="5130" width="10.85546875" style="1" customWidth="1"/>
    <col min="5131" max="5131" width="9.140625" style="1" customWidth="1"/>
    <col min="5132" max="5132" width="12.140625" style="1" bestFit="1" customWidth="1"/>
    <col min="5133" max="5133" width="9.42578125" style="1" customWidth="1"/>
    <col min="5134" max="5134" width="10.7109375" style="1" customWidth="1"/>
    <col min="5135" max="5135" width="12.42578125" style="1" customWidth="1"/>
    <col min="5136" max="5136" width="10.5703125" style="1" customWidth="1"/>
    <col min="5137" max="5137" width="10.85546875" style="1" bestFit="1" customWidth="1"/>
    <col min="5138" max="5138" width="9.7109375" style="1" customWidth="1"/>
    <col min="5139" max="5139" width="11" style="1" customWidth="1"/>
    <col min="5140" max="5140" width="10.7109375" style="1" customWidth="1"/>
    <col min="5141" max="5141" width="11.85546875" style="1" customWidth="1"/>
    <col min="5142" max="5142" width="0" style="1" hidden="1" customWidth="1"/>
    <col min="5143" max="5143" width="11.5703125" style="1" bestFit="1" customWidth="1"/>
    <col min="5144" max="5380" width="9.140625" style="1"/>
    <col min="5381" max="5381" width="3.42578125" style="1" customWidth="1"/>
    <col min="5382" max="5382" width="12" style="1" bestFit="1" customWidth="1"/>
    <col min="5383" max="5383" width="11.85546875" style="1" customWidth="1"/>
    <col min="5384" max="5385" width="10.5703125" style="1" bestFit="1" customWidth="1"/>
    <col min="5386" max="5386" width="10.85546875" style="1" customWidth="1"/>
    <col min="5387" max="5387" width="9.140625" style="1" customWidth="1"/>
    <col min="5388" max="5388" width="12.140625" style="1" bestFit="1" customWidth="1"/>
    <col min="5389" max="5389" width="9.42578125" style="1" customWidth="1"/>
    <col min="5390" max="5390" width="10.7109375" style="1" customWidth="1"/>
    <col min="5391" max="5391" width="12.42578125" style="1" customWidth="1"/>
    <col min="5392" max="5392" width="10.5703125" style="1" customWidth="1"/>
    <col min="5393" max="5393" width="10.85546875" style="1" bestFit="1" customWidth="1"/>
    <col min="5394" max="5394" width="9.7109375" style="1" customWidth="1"/>
    <col min="5395" max="5395" width="11" style="1" customWidth="1"/>
    <col min="5396" max="5396" width="10.7109375" style="1" customWidth="1"/>
    <col min="5397" max="5397" width="11.85546875" style="1" customWidth="1"/>
    <col min="5398" max="5398" width="0" style="1" hidden="1" customWidth="1"/>
    <col min="5399" max="5399" width="11.5703125" style="1" bestFit="1" customWidth="1"/>
    <col min="5400" max="5636" width="9.140625" style="1"/>
    <col min="5637" max="5637" width="3.42578125" style="1" customWidth="1"/>
    <col min="5638" max="5638" width="12" style="1" bestFit="1" customWidth="1"/>
    <col min="5639" max="5639" width="11.85546875" style="1" customWidth="1"/>
    <col min="5640" max="5641" width="10.5703125" style="1" bestFit="1" customWidth="1"/>
    <col min="5642" max="5642" width="10.85546875" style="1" customWidth="1"/>
    <col min="5643" max="5643" width="9.140625" style="1" customWidth="1"/>
    <col min="5644" max="5644" width="12.140625" style="1" bestFit="1" customWidth="1"/>
    <col min="5645" max="5645" width="9.42578125" style="1" customWidth="1"/>
    <col min="5646" max="5646" width="10.7109375" style="1" customWidth="1"/>
    <col min="5647" max="5647" width="12.42578125" style="1" customWidth="1"/>
    <col min="5648" max="5648" width="10.5703125" style="1" customWidth="1"/>
    <col min="5649" max="5649" width="10.85546875" style="1" bestFit="1" customWidth="1"/>
    <col min="5650" max="5650" width="9.7109375" style="1" customWidth="1"/>
    <col min="5651" max="5651" width="11" style="1" customWidth="1"/>
    <col min="5652" max="5652" width="10.7109375" style="1" customWidth="1"/>
    <col min="5653" max="5653" width="11.85546875" style="1" customWidth="1"/>
    <col min="5654" max="5654" width="0" style="1" hidden="1" customWidth="1"/>
    <col min="5655" max="5655" width="11.5703125" style="1" bestFit="1" customWidth="1"/>
    <col min="5656" max="5892" width="9.140625" style="1"/>
    <col min="5893" max="5893" width="3.42578125" style="1" customWidth="1"/>
    <col min="5894" max="5894" width="12" style="1" bestFit="1" customWidth="1"/>
    <col min="5895" max="5895" width="11.85546875" style="1" customWidth="1"/>
    <col min="5896" max="5897" width="10.5703125" style="1" bestFit="1" customWidth="1"/>
    <col min="5898" max="5898" width="10.85546875" style="1" customWidth="1"/>
    <col min="5899" max="5899" width="9.140625" style="1" customWidth="1"/>
    <col min="5900" max="5900" width="12.140625" style="1" bestFit="1" customWidth="1"/>
    <col min="5901" max="5901" width="9.42578125" style="1" customWidth="1"/>
    <col min="5902" max="5902" width="10.7109375" style="1" customWidth="1"/>
    <col min="5903" max="5903" width="12.42578125" style="1" customWidth="1"/>
    <col min="5904" max="5904" width="10.5703125" style="1" customWidth="1"/>
    <col min="5905" max="5905" width="10.85546875" style="1" bestFit="1" customWidth="1"/>
    <col min="5906" max="5906" width="9.7109375" style="1" customWidth="1"/>
    <col min="5907" max="5907" width="11" style="1" customWidth="1"/>
    <col min="5908" max="5908" width="10.7109375" style="1" customWidth="1"/>
    <col min="5909" max="5909" width="11.85546875" style="1" customWidth="1"/>
    <col min="5910" max="5910" width="0" style="1" hidden="1" customWidth="1"/>
    <col min="5911" max="5911" width="11.5703125" style="1" bestFit="1" customWidth="1"/>
    <col min="5912" max="6148" width="9.140625" style="1"/>
    <col min="6149" max="6149" width="3.42578125" style="1" customWidth="1"/>
    <col min="6150" max="6150" width="12" style="1" bestFit="1" customWidth="1"/>
    <col min="6151" max="6151" width="11.85546875" style="1" customWidth="1"/>
    <col min="6152" max="6153" width="10.5703125" style="1" bestFit="1" customWidth="1"/>
    <col min="6154" max="6154" width="10.85546875" style="1" customWidth="1"/>
    <col min="6155" max="6155" width="9.140625" style="1" customWidth="1"/>
    <col min="6156" max="6156" width="12.140625" style="1" bestFit="1" customWidth="1"/>
    <col min="6157" max="6157" width="9.42578125" style="1" customWidth="1"/>
    <col min="6158" max="6158" width="10.7109375" style="1" customWidth="1"/>
    <col min="6159" max="6159" width="12.42578125" style="1" customWidth="1"/>
    <col min="6160" max="6160" width="10.5703125" style="1" customWidth="1"/>
    <col min="6161" max="6161" width="10.85546875" style="1" bestFit="1" customWidth="1"/>
    <col min="6162" max="6162" width="9.7109375" style="1" customWidth="1"/>
    <col min="6163" max="6163" width="11" style="1" customWidth="1"/>
    <col min="6164" max="6164" width="10.7109375" style="1" customWidth="1"/>
    <col min="6165" max="6165" width="11.85546875" style="1" customWidth="1"/>
    <col min="6166" max="6166" width="0" style="1" hidden="1" customWidth="1"/>
    <col min="6167" max="6167" width="11.5703125" style="1" bestFit="1" customWidth="1"/>
    <col min="6168" max="6404" width="9.140625" style="1"/>
    <col min="6405" max="6405" width="3.42578125" style="1" customWidth="1"/>
    <col min="6406" max="6406" width="12" style="1" bestFit="1" customWidth="1"/>
    <col min="6407" max="6407" width="11.85546875" style="1" customWidth="1"/>
    <col min="6408" max="6409" width="10.5703125" style="1" bestFit="1" customWidth="1"/>
    <col min="6410" max="6410" width="10.85546875" style="1" customWidth="1"/>
    <col min="6411" max="6411" width="9.140625" style="1" customWidth="1"/>
    <col min="6412" max="6412" width="12.140625" style="1" bestFit="1" customWidth="1"/>
    <col min="6413" max="6413" width="9.42578125" style="1" customWidth="1"/>
    <col min="6414" max="6414" width="10.7109375" style="1" customWidth="1"/>
    <col min="6415" max="6415" width="12.42578125" style="1" customWidth="1"/>
    <col min="6416" max="6416" width="10.5703125" style="1" customWidth="1"/>
    <col min="6417" max="6417" width="10.85546875" style="1" bestFit="1" customWidth="1"/>
    <col min="6418" max="6418" width="9.7109375" style="1" customWidth="1"/>
    <col min="6419" max="6419" width="11" style="1" customWidth="1"/>
    <col min="6420" max="6420" width="10.7109375" style="1" customWidth="1"/>
    <col min="6421" max="6421" width="11.85546875" style="1" customWidth="1"/>
    <col min="6422" max="6422" width="0" style="1" hidden="1" customWidth="1"/>
    <col min="6423" max="6423" width="11.5703125" style="1" bestFit="1" customWidth="1"/>
    <col min="6424" max="6660" width="9.140625" style="1"/>
    <col min="6661" max="6661" width="3.42578125" style="1" customWidth="1"/>
    <col min="6662" max="6662" width="12" style="1" bestFit="1" customWidth="1"/>
    <col min="6663" max="6663" width="11.85546875" style="1" customWidth="1"/>
    <col min="6664" max="6665" width="10.5703125" style="1" bestFit="1" customWidth="1"/>
    <col min="6666" max="6666" width="10.85546875" style="1" customWidth="1"/>
    <col min="6667" max="6667" width="9.140625" style="1" customWidth="1"/>
    <col min="6668" max="6668" width="12.140625" style="1" bestFit="1" customWidth="1"/>
    <col min="6669" max="6669" width="9.42578125" style="1" customWidth="1"/>
    <col min="6670" max="6670" width="10.7109375" style="1" customWidth="1"/>
    <col min="6671" max="6671" width="12.42578125" style="1" customWidth="1"/>
    <col min="6672" max="6672" width="10.5703125" style="1" customWidth="1"/>
    <col min="6673" max="6673" width="10.85546875" style="1" bestFit="1" customWidth="1"/>
    <col min="6674" max="6674" width="9.7109375" style="1" customWidth="1"/>
    <col min="6675" max="6675" width="11" style="1" customWidth="1"/>
    <col min="6676" max="6676" width="10.7109375" style="1" customWidth="1"/>
    <col min="6677" max="6677" width="11.85546875" style="1" customWidth="1"/>
    <col min="6678" max="6678" width="0" style="1" hidden="1" customWidth="1"/>
    <col min="6679" max="6679" width="11.5703125" style="1" bestFit="1" customWidth="1"/>
    <col min="6680" max="6916" width="9.140625" style="1"/>
    <col min="6917" max="6917" width="3.42578125" style="1" customWidth="1"/>
    <col min="6918" max="6918" width="12" style="1" bestFit="1" customWidth="1"/>
    <col min="6919" max="6919" width="11.85546875" style="1" customWidth="1"/>
    <col min="6920" max="6921" width="10.5703125" style="1" bestFit="1" customWidth="1"/>
    <col min="6922" max="6922" width="10.85546875" style="1" customWidth="1"/>
    <col min="6923" max="6923" width="9.140625" style="1" customWidth="1"/>
    <col min="6924" max="6924" width="12.140625" style="1" bestFit="1" customWidth="1"/>
    <col min="6925" max="6925" width="9.42578125" style="1" customWidth="1"/>
    <col min="6926" max="6926" width="10.7109375" style="1" customWidth="1"/>
    <col min="6927" max="6927" width="12.42578125" style="1" customWidth="1"/>
    <col min="6928" max="6928" width="10.5703125" style="1" customWidth="1"/>
    <col min="6929" max="6929" width="10.85546875" style="1" bestFit="1" customWidth="1"/>
    <col min="6930" max="6930" width="9.7109375" style="1" customWidth="1"/>
    <col min="6931" max="6931" width="11" style="1" customWidth="1"/>
    <col min="6932" max="6932" width="10.7109375" style="1" customWidth="1"/>
    <col min="6933" max="6933" width="11.85546875" style="1" customWidth="1"/>
    <col min="6934" max="6934" width="0" style="1" hidden="1" customWidth="1"/>
    <col min="6935" max="6935" width="11.5703125" style="1" bestFit="1" customWidth="1"/>
    <col min="6936" max="7172" width="9.140625" style="1"/>
    <col min="7173" max="7173" width="3.42578125" style="1" customWidth="1"/>
    <col min="7174" max="7174" width="12" style="1" bestFit="1" customWidth="1"/>
    <col min="7175" max="7175" width="11.85546875" style="1" customWidth="1"/>
    <col min="7176" max="7177" width="10.5703125" style="1" bestFit="1" customWidth="1"/>
    <col min="7178" max="7178" width="10.85546875" style="1" customWidth="1"/>
    <col min="7179" max="7179" width="9.140625" style="1" customWidth="1"/>
    <col min="7180" max="7180" width="12.140625" style="1" bestFit="1" customWidth="1"/>
    <col min="7181" max="7181" width="9.42578125" style="1" customWidth="1"/>
    <col min="7182" max="7182" width="10.7109375" style="1" customWidth="1"/>
    <col min="7183" max="7183" width="12.42578125" style="1" customWidth="1"/>
    <col min="7184" max="7184" width="10.5703125" style="1" customWidth="1"/>
    <col min="7185" max="7185" width="10.85546875" style="1" bestFit="1" customWidth="1"/>
    <col min="7186" max="7186" width="9.7109375" style="1" customWidth="1"/>
    <col min="7187" max="7187" width="11" style="1" customWidth="1"/>
    <col min="7188" max="7188" width="10.7109375" style="1" customWidth="1"/>
    <col min="7189" max="7189" width="11.85546875" style="1" customWidth="1"/>
    <col min="7190" max="7190" width="0" style="1" hidden="1" customWidth="1"/>
    <col min="7191" max="7191" width="11.5703125" style="1" bestFit="1" customWidth="1"/>
    <col min="7192" max="7428" width="9.140625" style="1"/>
    <col min="7429" max="7429" width="3.42578125" style="1" customWidth="1"/>
    <col min="7430" max="7430" width="12" style="1" bestFit="1" customWidth="1"/>
    <col min="7431" max="7431" width="11.85546875" style="1" customWidth="1"/>
    <col min="7432" max="7433" width="10.5703125" style="1" bestFit="1" customWidth="1"/>
    <col min="7434" max="7434" width="10.85546875" style="1" customWidth="1"/>
    <col min="7435" max="7435" width="9.140625" style="1" customWidth="1"/>
    <col min="7436" max="7436" width="12.140625" style="1" bestFit="1" customWidth="1"/>
    <col min="7437" max="7437" width="9.42578125" style="1" customWidth="1"/>
    <col min="7438" max="7438" width="10.7109375" style="1" customWidth="1"/>
    <col min="7439" max="7439" width="12.42578125" style="1" customWidth="1"/>
    <col min="7440" max="7440" width="10.5703125" style="1" customWidth="1"/>
    <col min="7441" max="7441" width="10.85546875" style="1" bestFit="1" customWidth="1"/>
    <col min="7442" max="7442" width="9.7109375" style="1" customWidth="1"/>
    <col min="7443" max="7443" width="11" style="1" customWidth="1"/>
    <col min="7444" max="7444" width="10.7109375" style="1" customWidth="1"/>
    <col min="7445" max="7445" width="11.85546875" style="1" customWidth="1"/>
    <col min="7446" max="7446" width="0" style="1" hidden="1" customWidth="1"/>
    <col min="7447" max="7447" width="11.5703125" style="1" bestFit="1" customWidth="1"/>
    <col min="7448" max="7684" width="9.140625" style="1"/>
    <col min="7685" max="7685" width="3.42578125" style="1" customWidth="1"/>
    <col min="7686" max="7686" width="12" style="1" bestFit="1" customWidth="1"/>
    <col min="7687" max="7687" width="11.85546875" style="1" customWidth="1"/>
    <col min="7688" max="7689" width="10.5703125" style="1" bestFit="1" customWidth="1"/>
    <col min="7690" max="7690" width="10.85546875" style="1" customWidth="1"/>
    <col min="7691" max="7691" width="9.140625" style="1" customWidth="1"/>
    <col min="7692" max="7692" width="12.140625" style="1" bestFit="1" customWidth="1"/>
    <col min="7693" max="7693" width="9.42578125" style="1" customWidth="1"/>
    <col min="7694" max="7694" width="10.7109375" style="1" customWidth="1"/>
    <col min="7695" max="7695" width="12.42578125" style="1" customWidth="1"/>
    <col min="7696" max="7696" width="10.5703125" style="1" customWidth="1"/>
    <col min="7697" max="7697" width="10.85546875" style="1" bestFit="1" customWidth="1"/>
    <col min="7698" max="7698" width="9.7109375" style="1" customWidth="1"/>
    <col min="7699" max="7699" width="11" style="1" customWidth="1"/>
    <col min="7700" max="7700" width="10.7109375" style="1" customWidth="1"/>
    <col min="7701" max="7701" width="11.85546875" style="1" customWidth="1"/>
    <col min="7702" max="7702" width="0" style="1" hidden="1" customWidth="1"/>
    <col min="7703" max="7703" width="11.5703125" style="1" bestFit="1" customWidth="1"/>
    <col min="7704" max="7940" width="9.140625" style="1"/>
    <col min="7941" max="7941" width="3.42578125" style="1" customWidth="1"/>
    <col min="7942" max="7942" width="12" style="1" bestFit="1" customWidth="1"/>
    <col min="7943" max="7943" width="11.85546875" style="1" customWidth="1"/>
    <col min="7944" max="7945" width="10.5703125" style="1" bestFit="1" customWidth="1"/>
    <col min="7946" max="7946" width="10.85546875" style="1" customWidth="1"/>
    <col min="7947" max="7947" width="9.140625" style="1" customWidth="1"/>
    <col min="7948" max="7948" width="12.140625" style="1" bestFit="1" customWidth="1"/>
    <col min="7949" max="7949" width="9.42578125" style="1" customWidth="1"/>
    <col min="7950" max="7950" width="10.7109375" style="1" customWidth="1"/>
    <col min="7951" max="7951" width="12.42578125" style="1" customWidth="1"/>
    <col min="7952" max="7952" width="10.5703125" style="1" customWidth="1"/>
    <col min="7953" max="7953" width="10.85546875" style="1" bestFit="1" customWidth="1"/>
    <col min="7954" max="7954" width="9.7109375" style="1" customWidth="1"/>
    <col min="7955" max="7955" width="11" style="1" customWidth="1"/>
    <col min="7956" max="7956" width="10.7109375" style="1" customWidth="1"/>
    <col min="7957" max="7957" width="11.85546875" style="1" customWidth="1"/>
    <col min="7958" max="7958" width="0" style="1" hidden="1" customWidth="1"/>
    <col min="7959" max="7959" width="11.5703125" style="1" bestFit="1" customWidth="1"/>
    <col min="7960" max="8196" width="9.140625" style="1"/>
    <col min="8197" max="8197" width="3.42578125" style="1" customWidth="1"/>
    <col min="8198" max="8198" width="12" style="1" bestFit="1" customWidth="1"/>
    <col min="8199" max="8199" width="11.85546875" style="1" customWidth="1"/>
    <col min="8200" max="8201" width="10.5703125" style="1" bestFit="1" customWidth="1"/>
    <col min="8202" max="8202" width="10.85546875" style="1" customWidth="1"/>
    <col min="8203" max="8203" width="9.140625" style="1" customWidth="1"/>
    <col min="8204" max="8204" width="12.140625" style="1" bestFit="1" customWidth="1"/>
    <col min="8205" max="8205" width="9.42578125" style="1" customWidth="1"/>
    <col min="8206" max="8206" width="10.7109375" style="1" customWidth="1"/>
    <col min="8207" max="8207" width="12.42578125" style="1" customWidth="1"/>
    <col min="8208" max="8208" width="10.5703125" style="1" customWidth="1"/>
    <col min="8209" max="8209" width="10.85546875" style="1" bestFit="1" customWidth="1"/>
    <col min="8210" max="8210" width="9.7109375" style="1" customWidth="1"/>
    <col min="8211" max="8211" width="11" style="1" customWidth="1"/>
    <col min="8212" max="8212" width="10.7109375" style="1" customWidth="1"/>
    <col min="8213" max="8213" width="11.85546875" style="1" customWidth="1"/>
    <col min="8214" max="8214" width="0" style="1" hidden="1" customWidth="1"/>
    <col min="8215" max="8215" width="11.5703125" style="1" bestFit="1" customWidth="1"/>
    <col min="8216" max="8452" width="9.140625" style="1"/>
    <col min="8453" max="8453" width="3.42578125" style="1" customWidth="1"/>
    <col min="8454" max="8454" width="12" style="1" bestFit="1" customWidth="1"/>
    <col min="8455" max="8455" width="11.85546875" style="1" customWidth="1"/>
    <col min="8456" max="8457" width="10.5703125" style="1" bestFit="1" customWidth="1"/>
    <col min="8458" max="8458" width="10.85546875" style="1" customWidth="1"/>
    <col min="8459" max="8459" width="9.140625" style="1" customWidth="1"/>
    <col min="8460" max="8460" width="12.140625" style="1" bestFit="1" customWidth="1"/>
    <col min="8461" max="8461" width="9.42578125" style="1" customWidth="1"/>
    <col min="8462" max="8462" width="10.7109375" style="1" customWidth="1"/>
    <col min="8463" max="8463" width="12.42578125" style="1" customWidth="1"/>
    <col min="8464" max="8464" width="10.5703125" style="1" customWidth="1"/>
    <col min="8465" max="8465" width="10.85546875" style="1" bestFit="1" customWidth="1"/>
    <col min="8466" max="8466" width="9.7109375" style="1" customWidth="1"/>
    <col min="8467" max="8467" width="11" style="1" customWidth="1"/>
    <col min="8468" max="8468" width="10.7109375" style="1" customWidth="1"/>
    <col min="8469" max="8469" width="11.85546875" style="1" customWidth="1"/>
    <col min="8470" max="8470" width="0" style="1" hidden="1" customWidth="1"/>
    <col min="8471" max="8471" width="11.5703125" style="1" bestFit="1" customWidth="1"/>
    <col min="8472" max="8708" width="9.140625" style="1"/>
    <col min="8709" max="8709" width="3.42578125" style="1" customWidth="1"/>
    <col min="8710" max="8710" width="12" style="1" bestFit="1" customWidth="1"/>
    <col min="8711" max="8711" width="11.85546875" style="1" customWidth="1"/>
    <col min="8712" max="8713" width="10.5703125" style="1" bestFit="1" customWidth="1"/>
    <col min="8714" max="8714" width="10.85546875" style="1" customWidth="1"/>
    <col min="8715" max="8715" width="9.140625" style="1" customWidth="1"/>
    <col min="8716" max="8716" width="12.140625" style="1" bestFit="1" customWidth="1"/>
    <col min="8717" max="8717" width="9.42578125" style="1" customWidth="1"/>
    <col min="8718" max="8718" width="10.7109375" style="1" customWidth="1"/>
    <col min="8719" max="8719" width="12.42578125" style="1" customWidth="1"/>
    <col min="8720" max="8720" width="10.5703125" style="1" customWidth="1"/>
    <col min="8721" max="8721" width="10.85546875" style="1" bestFit="1" customWidth="1"/>
    <col min="8722" max="8722" width="9.7109375" style="1" customWidth="1"/>
    <col min="8723" max="8723" width="11" style="1" customWidth="1"/>
    <col min="8724" max="8724" width="10.7109375" style="1" customWidth="1"/>
    <col min="8725" max="8725" width="11.85546875" style="1" customWidth="1"/>
    <col min="8726" max="8726" width="0" style="1" hidden="1" customWidth="1"/>
    <col min="8727" max="8727" width="11.5703125" style="1" bestFit="1" customWidth="1"/>
    <col min="8728" max="8964" width="9.140625" style="1"/>
    <col min="8965" max="8965" width="3.42578125" style="1" customWidth="1"/>
    <col min="8966" max="8966" width="12" style="1" bestFit="1" customWidth="1"/>
    <col min="8967" max="8967" width="11.85546875" style="1" customWidth="1"/>
    <col min="8968" max="8969" width="10.5703125" style="1" bestFit="1" customWidth="1"/>
    <col min="8970" max="8970" width="10.85546875" style="1" customWidth="1"/>
    <col min="8971" max="8971" width="9.140625" style="1" customWidth="1"/>
    <col min="8972" max="8972" width="12.140625" style="1" bestFit="1" customWidth="1"/>
    <col min="8973" max="8973" width="9.42578125" style="1" customWidth="1"/>
    <col min="8974" max="8974" width="10.7109375" style="1" customWidth="1"/>
    <col min="8975" max="8975" width="12.42578125" style="1" customWidth="1"/>
    <col min="8976" max="8976" width="10.5703125" style="1" customWidth="1"/>
    <col min="8977" max="8977" width="10.85546875" style="1" bestFit="1" customWidth="1"/>
    <col min="8978" max="8978" width="9.7109375" style="1" customWidth="1"/>
    <col min="8979" max="8979" width="11" style="1" customWidth="1"/>
    <col min="8980" max="8980" width="10.7109375" style="1" customWidth="1"/>
    <col min="8981" max="8981" width="11.85546875" style="1" customWidth="1"/>
    <col min="8982" max="8982" width="0" style="1" hidden="1" customWidth="1"/>
    <col min="8983" max="8983" width="11.5703125" style="1" bestFit="1" customWidth="1"/>
    <col min="8984" max="9220" width="9.140625" style="1"/>
    <col min="9221" max="9221" width="3.42578125" style="1" customWidth="1"/>
    <col min="9222" max="9222" width="12" style="1" bestFit="1" customWidth="1"/>
    <col min="9223" max="9223" width="11.85546875" style="1" customWidth="1"/>
    <col min="9224" max="9225" width="10.5703125" style="1" bestFit="1" customWidth="1"/>
    <col min="9226" max="9226" width="10.85546875" style="1" customWidth="1"/>
    <col min="9227" max="9227" width="9.140625" style="1" customWidth="1"/>
    <col min="9228" max="9228" width="12.140625" style="1" bestFit="1" customWidth="1"/>
    <col min="9229" max="9229" width="9.42578125" style="1" customWidth="1"/>
    <col min="9230" max="9230" width="10.7109375" style="1" customWidth="1"/>
    <col min="9231" max="9231" width="12.42578125" style="1" customWidth="1"/>
    <col min="9232" max="9232" width="10.5703125" style="1" customWidth="1"/>
    <col min="9233" max="9233" width="10.85546875" style="1" bestFit="1" customWidth="1"/>
    <col min="9234" max="9234" width="9.7109375" style="1" customWidth="1"/>
    <col min="9235" max="9235" width="11" style="1" customWidth="1"/>
    <col min="9236" max="9236" width="10.7109375" style="1" customWidth="1"/>
    <col min="9237" max="9237" width="11.85546875" style="1" customWidth="1"/>
    <col min="9238" max="9238" width="0" style="1" hidden="1" customWidth="1"/>
    <col min="9239" max="9239" width="11.5703125" style="1" bestFit="1" customWidth="1"/>
    <col min="9240" max="9476" width="9.140625" style="1"/>
    <col min="9477" max="9477" width="3.42578125" style="1" customWidth="1"/>
    <col min="9478" max="9478" width="12" style="1" bestFit="1" customWidth="1"/>
    <col min="9479" max="9479" width="11.85546875" style="1" customWidth="1"/>
    <col min="9480" max="9481" width="10.5703125" style="1" bestFit="1" customWidth="1"/>
    <col min="9482" max="9482" width="10.85546875" style="1" customWidth="1"/>
    <col min="9483" max="9483" width="9.140625" style="1" customWidth="1"/>
    <col min="9484" max="9484" width="12.140625" style="1" bestFit="1" customWidth="1"/>
    <col min="9485" max="9485" width="9.42578125" style="1" customWidth="1"/>
    <col min="9486" max="9486" width="10.7109375" style="1" customWidth="1"/>
    <col min="9487" max="9487" width="12.42578125" style="1" customWidth="1"/>
    <col min="9488" max="9488" width="10.5703125" style="1" customWidth="1"/>
    <col min="9489" max="9489" width="10.85546875" style="1" bestFit="1" customWidth="1"/>
    <col min="9490" max="9490" width="9.7109375" style="1" customWidth="1"/>
    <col min="9491" max="9491" width="11" style="1" customWidth="1"/>
    <col min="9492" max="9492" width="10.7109375" style="1" customWidth="1"/>
    <col min="9493" max="9493" width="11.85546875" style="1" customWidth="1"/>
    <col min="9494" max="9494" width="0" style="1" hidden="1" customWidth="1"/>
    <col min="9495" max="9495" width="11.5703125" style="1" bestFit="1" customWidth="1"/>
    <col min="9496" max="9732" width="9.140625" style="1"/>
    <col min="9733" max="9733" width="3.42578125" style="1" customWidth="1"/>
    <col min="9734" max="9734" width="12" style="1" bestFit="1" customWidth="1"/>
    <col min="9735" max="9735" width="11.85546875" style="1" customWidth="1"/>
    <col min="9736" max="9737" width="10.5703125" style="1" bestFit="1" customWidth="1"/>
    <col min="9738" max="9738" width="10.85546875" style="1" customWidth="1"/>
    <col min="9739" max="9739" width="9.140625" style="1" customWidth="1"/>
    <col min="9740" max="9740" width="12.140625" style="1" bestFit="1" customWidth="1"/>
    <col min="9741" max="9741" width="9.42578125" style="1" customWidth="1"/>
    <col min="9742" max="9742" width="10.7109375" style="1" customWidth="1"/>
    <col min="9743" max="9743" width="12.42578125" style="1" customWidth="1"/>
    <col min="9744" max="9744" width="10.5703125" style="1" customWidth="1"/>
    <col min="9745" max="9745" width="10.85546875" style="1" bestFit="1" customWidth="1"/>
    <col min="9746" max="9746" width="9.7109375" style="1" customWidth="1"/>
    <col min="9747" max="9747" width="11" style="1" customWidth="1"/>
    <col min="9748" max="9748" width="10.7109375" style="1" customWidth="1"/>
    <col min="9749" max="9749" width="11.85546875" style="1" customWidth="1"/>
    <col min="9750" max="9750" width="0" style="1" hidden="1" customWidth="1"/>
    <col min="9751" max="9751" width="11.5703125" style="1" bestFit="1" customWidth="1"/>
    <col min="9752" max="9988" width="9.140625" style="1"/>
    <col min="9989" max="9989" width="3.42578125" style="1" customWidth="1"/>
    <col min="9990" max="9990" width="12" style="1" bestFit="1" customWidth="1"/>
    <col min="9991" max="9991" width="11.85546875" style="1" customWidth="1"/>
    <col min="9992" max="9993" width="10.5703125" style="1" bestFit="1" customWidth="1"/>
    <col min="9994" max="9994" width="10.85546875" style="1" customWidth="1"/>
    <col min="9995" max="9995" width="9.140625" style="1" customWidth="1"/>
    <col min="9996" max="9996" width="12.140625" style="1" bestFit="1" customWidth="1"/>
    <col min="9997" max="9997" width="9.42578125" style="1" customWidth="1"/>
    <col min="9998" max="9998" width="10.7109375" style="1" customWidth="1"/>
    <col min="9999" max="9999" width="12.42578125" style="1" customWidth="1"/>
    <col min="10000" max="10000" width="10.5703125" style="1" customWidth="1"/>
    <col min="10001" max="10001" width="10.85546875" style="1" bestFit="1" customWidth="1"/>
    <col min="10002" max="10002" width="9.7109375" style="1" customWidth="1"/>
    <col min="10003" max="10003" width="11" style="1" customWidth="1"/>
    <col min="10004" max="10004" width="10.7109375" style="1" customWidth="1"/>
    <col min="10005" max="10005" width="11.85546875" style="1" customWidth="1"/>
    <col min="10006" max="10006" width="0" style="1" hidden="1" customWidth="1"/>
    <col min="10007" max="10007" width="11.5703125" style="1" bestFit="1" customWidth="1"/>
    <col min="10008" max="10244" width="9.140625" style="1"/>
    <col min="10245" max="10245" width="3.42578125" style="1" customWidth="1"/>
    <col min="10246" max="10246" width="12" style="1" bestFit="1" customWidth="1"/>
    <col min="10247" max="10247" width="11.85546875" style="1" customWidth="1"/>
    <col min="10248" max="10249" width="10.5703125" style="1" bestFit="1" customWidth="1"/>
    <col min="10250" max="10250" width="10.85546875" style="1" customWidth="1"/>
    <col min="10251" max="10251" width="9.140625" style="1" customWidth="1"/>
    <col min="10252" max="10252" width="12.140625" style="1" bestFit="1" customWidth="1"/>
    <col min="10253" max="10253" width="9.42578125" style="1" customWidth="1"/>
    <col min="10254" max="10254" width="10.7109375" style="1" customWidth="1"/>
    <col min="10255" max="10255" width="12.42578125" style="1" customWidth="1"/>
    <col min="10256" max="10256" width="10.5703125" style="1" customWidth="1"/>
    <col min="10257" max="10257" width="10.85546875" style="1" bestFit="1" customWidth="1"/>
    <col min="10258" max="10258" width="9.7109375" style="1" customWidth="1"/>
    <col min="10259" max="10259" width="11" style="1" customWidth="1"/>
    <col min="10260" max="10260" width="10.7109375" style="1" customWidth="1"/>
    <col min="10261" max="10261" width="11.85546875" style="1" customWidth="1"/>
    <col min="10262" max="10262" width="0" style="1" hidden="1" customWidth="1"/>
    <col min="10263" max="10263" width="11.5703125" style="1" bestFit="1" customWidth="1"/>
    <col min="10264" max="10500" width="9.140625" style="1"/>
    <col min="10501" max="10501" width="3.42578125" style="1" customWidth="1"/>
    <col min="10502" max="10502" width="12" style="1" bestFit="1" customWidth="1"/>
    <col min="10503" max="10503" width="11.85546875" style="1" customWidth="1"/>
    <col min="10504" max="10505" width="10.5703125" style="1" bestFit="1" customWidth="1"/>
    <col min="10506" max="10506" width="10.85546875" style="1" customWidth="1"/>
    <col min="10507" max="10507" width="9.140625" style="1" customWidth="1"/>
    <col min="10508" max="10508" width="12.140625" style="1" bestFit="1" customWidth="1"/>
    <col min="10509" max="10509" width="9.42578125" style="1" customWidth="1"/>
    <col min="10510" max="10510" width="10.7109375" style="1" customWidth="1"/>
    <col min="10511" max="10511" width="12.42578125" style="1" customWidth="1"/>
    <col min="10512" max="10512" width="10.5703125" style="1" customWidth="1"/>
    <col min="10513" max="10513" width="10.85546875" style="1" bestFit="1" customWidth="1"/>
    <col min="10514" max="10514" width="9.7109375" style="1" customWidth="1"/>
    <col min="10515" max="10515" width="11" style="1" customWidth="1"/>
    <col min="10516" max="10516" width="10.7109375" style="1" customWidth="1"/>
    <col min="10517" max="10517" width="11.85546875" style="1" customWidth="1"/>
    <col min="10518" max="10518" width="0" style="1" hidden="1" customWidth="1"/>
    <col min="10519" max="10519" width="11.5703125" style="1" bestFit="1" customWidth="1"/>
    <col min="10520" max="10756" width="9.140625" style="1"/>
    <col min="10757" max="10757" width="3.42578125" style="1" customWidth="1"/>
    <col min="10758" max="10758" width="12" style="1" bestFit="1" customWidth="1"/>
    <col min="10759" max="10759" width="11.85546875" style="1" customWidth="1"/>
    <col min="10760" max="10761" width="10.5703125" style="1" bestFit="1" customWidth="1"/>
    <col min="10762" max="10762" width="10.85546875" style="1" customWidth="1"/>
    <col min="10763" max="10763" width="9.140625" style="1" customWidth="1"/>
    <col min="10764" max="10764" width="12.140625" style="1" bestFit="1" customWidth="1"/>
    <col min="10765" max="10765" width="9.42578125" style="1" customWidth="1"/>
    <col min="10766" max="10766" width="10.7109375" style="1" customWidth="1"/>
    <col min="10767" max="10767" width="12.42578125" style="1" customWidth="1"/>
    <col min="10768" max="10768" width="10.5703125" style="1" customWidth="1"/>
    <col min="10769" max="10769" width="10.85546875" style="1" bestFit="1" customWidth="1"/>
    <col min="10770" max="10770" width="9.7109375" style="1" customWidth="1"/>
    <col min="10771" max="10771" width="11" style="1" customWidth="1"/>
    <col min="10772" max="10772" width="10.7109375" style="1" customWidth="1"/>
    <col min="10773" max="10773" width="11.85546875" style="1" customWidth="1"/>
    <col min="10774" max="10774" width="0" style="1" hidden="1" customWidth="1"/>
    <col min="10775" max="10775" width="11.5703125" style="1" bestFit="1" customWidth="1"/>
    <col min="10776" max="11012" width="9.140625" style="1"/>
    <col min="11013" max="11013" width="3.42578125" style="1" customWidth="1"/>
    <col min="11014" max="11014" width="12" style="1" bestFit="1" customWidth="1"/>
    <col min="11015" max="11015" width="11.85546875" style="1" customWidth="1"/>
    <col min="11016" max="11017" width="10.5703125" style="1" bestFit="1" customWidth="1"/>
    <col min="11018" max="11018" width="10.85546875" style="1" customWidth="1"/>
    <col min="11019" max="11019" width="9.140625" style="1" customWidth="1"/>
    <col min="11020" max="11020" width="12.140625" style="1" bestFit="1" customWidth="1"/>
    <col min="11021" max="11021" width="9.42578125" style="1" customWidth="1"/>
    <col min="11022" max="11022" width="10.7109375" style="1" customWidth="1"/>
    <col min="11023" max="11023" width="12.42578125" style="1" customWidth="1"/>
    <col min="11024" max="11024" width="10.5703125" style="1" customWidth="1"/>
    <col min="11025" max="11025" width="10.85546875" style="1" bestFit="1" customWidth="1"/>
    <col min="11026" max="11026" width="9.7109375" style="1" customWidth="1"/>
    <col min="11027" max="11027" width="11" style="1" customWidth="1"/>
    <col min="11028" max="11028" width="10.7109375" style="1" customWidth="1"/>
    <col min="11029" max="11029" width="11.85546875" style="1" customWidth="1"/>
    <col min="11030" max="11030" width="0" style="1" hidden="1" customWidth="1"/>
    <col min="11031" max="11031" width="11.5703125" style="1" bestFit="1" customWidth="1"/>
    <col min="11032" max="11268" width="9.140625" style="1"/>
    <col min="11269" max="11269" width="3.42578125" style="1" customWidth="1"/>
    <col min="11270" max="11270" width="12" style="1" bestFit="1" customWidth="1"/>
    <col min="11271" max="11271" width="11.85546875" style="1" customWidth="1"/>
    <col min="11272" max="11273" width="10.5703125" style="1" bestFit="1" customWidth="1"/>
    <col min="11274" max="11274" width="10.85546875" style="1" customWidth="1"/>
    <col min="11275" max="11275" width="9.140625" style="1" customWidth="1"/>
    <col min="11276" max="11276" width="12.140625" style="1" bestFit="1" customWidth="1"/>
    <col min="11277" max="11277" width="9.42578125" style="1" customWidth="1"/>
    <col min="11278" max="11278" width="10.7109375" style="1" customWidth="1"/>
    <col min="11279" max="11279" width="12.42578125" style="1" customWidth="1"/>
    <col min="11280" max="11280" width="10.5703125" style="1" customWidth="1"/>
    <col min="11281" max="11281" width="10.85546875" style="1" bestFit="1" customWidth="1"/>
    <col min="11282" max="11282" width="9.7109375" style="1" customWidth="1"/>
    <col min="11283" max="11283" width="11" style="1" customWidth="1"/>
    <col min="11284" max="11284" width="10.7109375" style="1" customWidth="1"/>
    <col min="11285" max="11285" width="11.85546875" style="1" customWidth="1"/>
    <col min="11286" max="11286" width="0" style="1" hidden="1" customWidth="1"/>
    <col min="11287" max="11287" width="11.5703125" style="1" bestFit="1" customWidth="1"/>
    <col min="11288" max="11524" width="9.140625" style="1"/>
    <col min="11525" max="11525" width="3.42578125" style="1" customWidth="1"/>
    <col min="11526" max="11526" width="12" style="1" bestFit="1" customWidth="1"/>
    <col min="11527" max="11527" width="11.85546875" style="1" customWidth="1"/>
    <col min="11528" max="11529" width="10.5703125" style="1" bestFit="1" customWidth="1"/>
    <col min="11530" max="11530" width="10.85546875" style="1" customWidth="1"/>
    <col min="11531" max="11531" width="9.140625" style="1" customWidth="1"/>
    <col min="11532" max="11532" width="12.140625" style="1" bestFit="1" customWidth="1"/>
    <col min="11533" max="11533" width="9.42578125" style="1" customWidth="1"/>
    <col min="11534" max="11534" width="10.7109375" style="1" customWidth="1"/>
    <col min="11535" max="11535" width="12.42578125" style="1" customWidth="1"/>
    <col min="11536" max="11536" width="10.5703125" style="1" customWidth="1"/>
    <col min="11537" max="11537" width="10.85546875" style="1" bestFit="1" customWidth="1"/>
    <col min="11538" max="11538" width="9.7109375" style="1" customWidth="1"/>
    <col min="11539" max="11539" width="11" style="1" customWidth="1"/>
    <col min="11540" max="11540" width="10.7109375" style="1" customWidth="1"/>
    <col min="11541" max="11541" width="11.85546875" style="1" customWidth="1"/>
    <col min="11542" max="11542" width="0" style="1" hidden="1" customWidth="1"/>
    <col min="11543" max="11543" width="11.5703125" style="1" bestFit="1" customWidth="1"/>
    <col min="11544" max="11780" width="9.140625" style="1"/>
    <col min="11781" max="11781" width="3.42578125" style="1" customWidth="1"/>
    <col min="11782" max="11782" width="12" style="1" bestFit="1" customWidth="1"/>
    <col min="11783" max="11783" width="11.85546875" style="1" customWidth="1"/>
    <col min="11784" max="11785" width="10.5703125" style="1" bestFit="1" customWidth="1"/>
    <col min="11786" max="11786" width="10.85546875" style="1" customWidth="1"/>
    <col min="11787" max="11787" width="9.140625" style="1" customWidth="1"/>
    <col min="11788" max="11788" width="12.140625" style="1" bestFit="1" customWidth="1"/>
    <col min="11789" max="11789" width="9.42578125" style="1" customWidth="1"/>
    <col min="11790" max="11790" width="10.7109375" style="1" customWidth="1"/>
    <col min="11791" max="11791" width="12.42578125" style="1" customWidth="1"/>
    <col min="11792" max="11792" width="10.5703125" style="1" customWidth="1"/>
    <col min="11793" max="11793" width="10.85546875" style="1" bestFit="1" customWidth="1"/>
    <col min="11794" max="11794" width="9.7109375" style="1" customWidth="1"/>
    <col min="11795" max="11795" width="11" style="1" customWidth="1"/>
    <col min="11796" max="11796" width="10.7109375" style="1" customWidth="1"/>
    <col min="11797" max="11797" width="11.85546875" style="1" customWidth="1"/>
    <col min="11798" max="11798" width="0" style="1" hidden="1" customWidth="1"/>
    <col min="11799" max="11799" width="11.5703125" style="1" bestFit="1" customWidth="1"/>
    <col min="11800" max="12036" width="9.140625" style="1"/>
    <col min="12037" max="12037" width="3.42578125" style="1" customWidth="1"/>
    <col min="12038" max="12038" width="12" style="1" bestFit="1" customWidth="1"/>
    <col min="12039" max="12039" width="11.85546875" style="1" customWidth="1"/>
    <col min="12040" max="12041" width="10.5703125" style="1" bestFit="1" customWidth="1"/>
    <col min="12042" max="12042" width="10.85546875" style="1" customWidth="1"/>
    <col min="12043" max="12043" width="9.140625" style="1" customWidth="1"/>
    <col min="12044" max="12044" width="12.140625" style="1" bestFit="1" customWidth="1"/>
    <col min="12045" max="12045" width="9.42578125" style="1" customWidth="1"/>
    <col min="12046" max="12046" width="10.7109375" style="1" customWidth="1"/>
    <col min="12047" max="12047" width="12.42578125" style="1" customWidth="1"/>
    <col min="12048" max="12048" width="10.5703125" style="1" customWidth="1"/>
    <col min="12049" max="12049" width="10.85546875" style="1" bestFit="1" customWidth="1"/>
    <col min="12050" max="12050" width="9.7109375" style="1" customWidth="1"/>
    <col min="12051" max="12051" width="11" style="1" customWidth="1"/>
    <col min="12052" max="12052" width="10.7109375" style="1" customWidth="1"/>
    <col min="12053" max="12053" width="11.85546875" style="1" customWidth="1"/>
    <col min="12054" max="12054" width="0" style="1" hidden="1" customWidth="1"/>
    <col min="12055" max="12055" width="11.5703125" style="1" bestFit="1" customWidth="1"/>
    <col min="12056" max="12292" width="9.140625" style="1"/>
    <col min="12293" max="12293" width="3.42578125" style="1" customWidth="1"/>
    <col min="12294" max="12294" width="12" style="1" bestFit="1" customWidth="1"/>
    <col min="12295" max="12295" width="11.85546875" style="1" customWidth="1"/>
    <col min="12296" max="12297" width="10.5703125" style="1" bestFit="1" customWidth="1"/>
    <col min="12298" max="12298" width="10.85546875" style="1" customWidth="1"/>
    <col min="12299" max="12299" width="9.140625" style="1" customWidth="1"/>
    <col min="12300" max="12300" width="12.140625" style="1" bestFit="1" customWidth="1"/>
    <col min="12301" max="12301" width="9.42578125" style="1" customWidth="1"/>
    <col min="12302" max="12302" width="10.7109375" style="1" customWidth="1"/>
    <col min="12303" max="12303" width="12.42578125" style="1" customWidth="1"/>
    <col min="12304" max="12304" width="10.5703125" style="1" customWidth="1"/>
    <col min="12305" max="12305" width="10.85546875" style="1" bestFit="1" customWidth="1"/>
    <col min="12306" max="12306" width="9.7109375" style="1" customWidth="1"/>
    <col min="12307" max="12307" width="11" style="1" customWidth="1"/>
    <col min="12308" max="12308" width="10.7109375" style="1" customWidth="1"/>
    <col min="12309" max="12309" width="11.85546875" style="1" customWidth="1"/>
    <col min="12310" max="12310" width="0" style="1" hidden="1" customWidth="1"/>
    <col min="12311" max="12311" width="11.5703125" style="1" bestFit="1" customWidth="1"/>
    <col min="12312" max="12548" width="9.140625" style="1"/>
    <col min="12549" max="12549" width="3.42578125" style="1" customWidth="1"/>
    <col min="12550" max="12550" width="12" style="1" bestFit="1" customWidth="1"/>
    <col min="12551" max="12551" width="11.85546875" style="1" customWidth="1"/>
    <col min="12552" max="12553" width="10.5703125" style="1" bestFit="1" customWidth="1"/>
    <col min="12554" max="12554" width="10.85546875" style="1" customWidth="1"/>
    <col min="12555" max="12555" width="9.140625" style="1" customWidth="1"/>
    <col min="12556" max="12556" width="12.140625" style="1" bestFit="1" customWidth="1"/>
    <col min="12557" max="12557" width="9.42578125" style="1" customWidth="1"/>
    <col min="12558" max="12558" width="10.7109375" style="1" customWidth="1"/>
    <col min="12559" max="12559" width="12.42578125" style="1" customWidth="1"/>
    <col min="12560" max="12560" width="10.5703125" style="1" customWidth="1"/>
    <col min="12561" max="12561" width="10.85546875" style="1" bestFit="1" customWidth="1"/>
    <col min="12562" max="12562" width="9.7109375" style="1" customWidth="1"/>
    <col min="12563" max="12563" width="11" style="1" customWidth="1"/>
    <col min="12564" max="12564" width="10.7109375" style="1" customWidth="1"/>
    <col min="12565" max="12565" width="11.85546875" style="1" customWidth="1"/>
    <col min="12566" max="12566" width="0" style="1" hidden="1" customWidth="1"/>
    <col min="12567" max="12567" width="11.5703125" style="1" bestFit="1" customWidth="1"/>
    <col min="12568" max="12804" width="9.140625" style="1"/>
    <col min="12805" max="12805" width="3.42578125" style="1" customWidth="1"/>
    <col min="12806" max="12806" width="12" style="1" bestFit="1" customWidth="1"/>
    <col min="12807" max="12807" width="11.85546875" style="1" customWidth="1"/>
    <col min="12808" max="12809" width="10.5703125" style="1" bestFit="1" customWidth="1"/>
    <col min="12810" max="12810" width="10.85546875" style="1" customWidth="1"/>
    <col min="12811" max="12811" width="9.140625" style="1" customWidth="1"/>
    <col min="12812" max="12812" width="12.140625" style="1" bestFit="1" customWidth="1"/>
    <col min="12813" max="12813" width="9.42578125" style="1" customWidth="1"/>
    <col min="12814" max="12814" width="10.7109375" style="1" customWidth="1"/>
    <col min="12815" max="12815" width="12.42578125" style="1" customWidth="1"/>
    <col min="12816" max="12816" width="10.5703125" style="1" customWidth="1"/>
    <col min="12817" max="12817" width="10.85546875" style="1" bestFit="1" customWidth="1"/>
    <col min="12818" max="12818" width="9.7109375" style="1" customWidth="1"/>
    <col min="12819" max="12819" width="11" style="1" customWidth="1"/>
    <col min="12820" max="12820" width="10.7109375" style="1" customWidth="1"/>
    <col min="12821" max="12821" width="11.85546875" style="1" customWidth="1"/>
    <col min="12822" max="12822" width="0" style="1" hidden="1" customWidth="1"/>
    <col min="12823" max="12823" width="11.5703125" style="1" bestFit="1" customWidth="1"/>
    <col min="12824" max="13060" width="9.140625" style="1"/>
    <col min="13061" max="13061" width="3.42578125" style="1" customWidth="1"/>
    <col min="13062" max="13062" width="12" style="1" bestFit="1" customWidth="1"/>
    <col min="13063" max="13063" width="11.85546875" style="1" customWidth="1"/>
    <col min="13064" max="13065" width="10.5703125" style="1" bestFit="1" customWidth="1"/>
    <col min="13066" max="13066" width="10.85546875" style="1" customWidth="1"/>
    <col min="13067" max="13067" width="9.140625" style="1" customWidth="1"/>
    <col min="13068" max="13068" width="12.140625" style="1" bestFit="1" customWidth="1"/>
    <col min="13069" max="13069" width="9.42578125" style="1" customWidth="1"/>
    <col min="13070" max="13070" width="10.7109375" style="1" customWidth="1"/>
    <col min="13071" max="13071" width="12.42578125" style="1" customWidth="1"/>
    <col min="13072" max="13072" width="10.5703125" style="1" customWidth="1"/>
    <col min="13073" max="13073" width="10.85546875" style="1" bestFit="1" customWidth="1"/>
    <col min="13074" max="13074" width="9.7109375" style="1" customWidth="1"/>
    <col min="13075" max="13075" width="11" style="1" customWidth="1"/>
    <col min="13076" max="13076" width="10.7109375" style="1" customWidth="1"/>
    <col min="13077" max="13077" width="11.85546875" style="1" customWidth="1"/>
    <col min="13078" max="13078" width="0" style="1" hidden="1" customWidth="1"/>
    <col min="13079" max="13079" width="11.5703125" style="1" bestFit="1" customWidth="1"/>
    <col min="13080" max="13316" width="9.140625" style="1"/>
    <col min="13317" max="13317" width="3.42578125" style="1" customWidth="1"/>
    <col min="13318" max="13318" width="12" style="1" bestFit="1" customWidth="1"/>
    <col min="13319" max="13319" width="11.85546875" style="1" customWidth="1"/>
    <col min="13320" max="13321" width="10.5703125" style="1" bestFit="1" customWidth="1"/>
    <col min="13322" max="13322" width="10.85546875" style="1" customWidth="1"/>
    <col min="13323" max="13323" width="9.140625" style="1" customWidth="1"/>
    <col min="13324" max="13324" width="12.140625" style="1" bestFit="1" customWidth="1"/>
    <col min="13325" max="13325" width="9.42578125" style="1" customWidth="1"/>
    <col min="13326" max="13326" width="10.7109375" style="1" customWidth="1"/>
    <col min="13327" max="13327" width="12.42578125" style="1" customWidth="1"/>
    <col min="13328" max="13328" width="10.5703125" style="1" customWidth="1"/>
    <col min="13329" max="13329" width="10.85546875" style="1" bestFit="1" customWidth="1"/>
    <col min="13330" max="13330" width="9.7109375" style="1" customWidth="1"/>
    <col min="13331" max="13331" width="11" style="1" customWidth="1"/>
    <col min="13332" max="13332" width="10.7109375" style="1" customWidth="1"/>
    <col min="13333" max="13333" width="11.85546875" style="1" customWidth="1"/>
    <col min="13334" max="13334" width="0" style="1" hidden="1" customWidth="1"/>
    <col min="13335" max="13335" width="11.5703125" style="1" bestFit="1" customWidth="1"/>
    <col min="13336" max="13572" width="9.140625" style="1"/>
    <col min="13573" max="13573" width="3.42578125" style="1" customWidth="1"/>
    <col min="13574" max="13574" width="12" style="1" bestFit="1" customWidth="1"/>
    <col min="13575" max="13575" width="11.85546875" style="1" customWidth="1"/>
    <col min="13576" max="13577" width="10.5703125" style="1" bestFit="1" customWidth="1"/>
    <col min="13578" max="13578" width="10.85546875" style="1" customWidth="1"/>
    <col min="13579" max="13579" width="9.140625" style="1" customWidth="1"/>
    <col min="13580" max="13580" width="12.140625" style="1" bestFit="1" customWidth="1"/>
    <col min="13581" max="13581" width="9.42578125" style="1" customWidth="1"/>
    <col min="13582" max="13582" width="10.7109375" style="1" customWidth="1"/>
    <col min="13583" max="13583" width="12.42578125" style="1" customWidth="1"/>
    <col min="13584" max="13584" width="10.5703125" style="1" customWidth="1"/>
    <col min="13585" max="13585" width="10.85546875" style="1" bestFit="1" customWidth="1"/>
    <col min="13586" max="13586" width="9.7109375" style="1" customWidth="1"/>
    <col min="13587" max="13587" width="11" style="1" customWidth="1"/>
    <col min="13588" max="13588" width="10.7109375" style="1" customWidth="1"/>
    <col min="13589" max="13589" width="11.85546875" style="1" customWidth="1"/>
    <col min="13590" max="13590" width="0" style="1" hidden="1" customWidth="1"/>
    <col min="13591" max="13591" width="11.5703125" style="1" bestFit="1" customWidth="1"/>
    <col min="13592" max="13828" width="9.140625" style="1"/>
    <col min="13829" max="13829" width="3.42578125" style="1" customWidth="1"/>
    <col min="13830" max="13830" width="12" style="1" bestFit="1" customWidth="1"/>
    <col min="13831" max="13831" width="11.85546875" style="1" customWidth="1"/>
    <col min="13832" max="13833" width="10.5703125" style="1" bestFit="1" customWidth="1"/>
    <col min="13834" max="13834" width="10.85546875" style="1" customWidth="1"/>
    <col min="13835" max="13835" width="9.140625" style="1" customWidth="1"/>
    <col min="13836" max="13836" width="12.140625" style="1" bestFit="1" customWidth="1"/>
    <col min="13837" max="13837" width="9.42578125" style="1" customWidth="1"/>
    <col min="13838" max="13838" width="10.7109375" style="1" customWidth="1"/>
    <col min="13839" max="13839" width="12.42578125" style="1" customWidth="1"/>
    <col min="13840" max="13840" width="10.5703125" style="1" customWidth="1"/>
    <col min="13841" max="13841" width="10.85546875" style="1" bestFit="1" customWidth="1"/>
    <col min="13842" max="13842" width="9.7109375" style="1" customWidth="1"/>
    <col min="13843" max="13843" width="11" style="1" customWidth="1"/>
    <col min="13844" max="13844" width="10.7109375" style="1" customWidth="1"/>
    <col min="13845" max="13845" width="11.85546875" style="1" customWidth="1"/>
    <col min="13846" max="13846" width="0" style="1" hidden="1" customWidth="1"/>
    <col min="13847" max="13847" width="11.5703125" style="1" bestFit="1" customWidth="1"/>
    <col min="13848" max="14084" width="9.140625" style="1"/>
    <col min="14085" max="14085" width="3.42578125" style="1" customWidth="1"/>
    <col min="14086" max="14086" width="12" style="1" bestFit="1" customWidth="1"/>
    <col min="14087" max="14087" width="11.85546875" style="1" customWidth="1"/>
    <col min="14088" max="14089" width="10.5703125" style="1" bestFit="1" customWidth="1"/>
    <col min="14090" max="14090" width="10.85546875" style="1" customWidth="1"/>
    <col min="14091" max="14091" width="9.140625" style="1" customWidth="1"/>
    <col min="14092" max="14092" width="12.140625" style="1" bestFit="1" customWidth="1"/>
    <col min="14093" max="14093" width="9.42578125" style="1" customWidth="1"/>
    <col min="14094" max="14094" width="10.7109375" style="1" customWidth="1"/>
    <col min="14095" max="14095" width="12.42578125" style="1" customWidth="1"/>
    <col min="14096" max="14096" width="10.5703125" style="1" customWidth="1"/>
    <col min="14097" max="14097" width="10.85546875" style="1" bestFit="1" customWidth="1"/>
    <col min="14098" max="14098" width="9.7109375" style="1" customWidth="1"/>
    <col min="14099" max="14099" width="11" style="1" customWidth="1"/>
    <col min="14100" max="14100" width="10.7109375" style="1" customWidth="1"/>
    <col min="14101" max="14101" width="11.85546875" style="1" customWidth="1"/>
    <col min="14102" max="14102" width="0" style="1" hidden="1" customWidth="1"/>
    <col min="14103" max="14103" width="11.5703125" style="1" bestFit="1" customWidth="1"/>
    <col min="14104" max="14340" width="9.140625" style="1"/>
    <col min="14341" max="14341" width="3.42578125" style="1" customWidth="1"/>
    <col min="14342" max="14342" width="12" style="1" bestFit="1" customWidth="1"/>
    <col min="14343" max="14343" width="11.85546875" style="1" customWidth="1"/>
    <col min="14344" max="14345" width="10.5703125" style="1" bestFit="1" customWidth="1"/>
    <col min="14346" max="14346" width="10.85546875" style="1" customWidth="1"/>
    <col min="14347" max="14347" width="9.140625" style="1" customWidth="1"/>
    <col min="14348" max="14348" width="12.140625" style="1" bestFit="1" customWidth="1"/>
    <col min="14349" max="14349" width="9.42578125" style="1" customWidth="1"/>
    <col min="14350" max="14350" width="10.7109375" style="1" customWidth="1"/>
    <col min="14351" max="14351" width="12.42578125" style="1" customWidth="1"/>
    <col min="14352" max="14352" width="10.5703125" style="1" customWidth="1"/>
    <col min="14353" max="14353" width="10.85546875" style="1" bestFit="1" customWidth="1"/>
    <col min="14354" max="14354" width="9.7109375" style="1" customWidth="1"/>
    <col min="14355" max="14355" width="11" style="1" customWidth="1"/>
    <col min="14356" max="14356" width="10.7109375" style="1" customWidth="1"/>
    <col min="14357" max="14357" width="11.85546875" style="1" customWidth="1"/>
    <col min="14358" max="14358" width="0" style="1" hidden="1" customWidth="1"/>
    <col min="14359" max="14359" width="11.5703125" style="1" bestFit="1" customWidth="1"/>
    <col min="14360" max="14596" width="9.140625" style="1"/>
    <col min="14597" max="14597" width="3.42578125" style="1" customWidth="1"/>
    <col min="14598" max="14598" width="12" style="1" bestFit="1" customWidth="1"/>
    <col min="14599" max="14599" width="11.85546875" style="1" customWidth="1"/>
    <col min="14600" max="14601" width="10.5703125" style="1" bestFit="1" customWidth="1"/>
    <col min="14602" max="14602" width="10.85546875" style="1" customWidth="1"/>
    <col min="14603" max="14603" width="9.140625" style="1" customWidth="1"/>
    <col min="14604" max="14604" width="12.140625" style="1" bestFit="1" customWidth="1"/>
    <col min="14605" max="14605" width="9.42578125" style="1" customWidth="1"/>
    <col min="14606" max="14606" width="10.7109375" style="1" customWidth="1"/>
    <col min="14607" max="14607" width="12.42578125" style="1" customWidth="1"/>
    <col min="14608" max="14608" width="10.5703125" style="1" customWidth="1"/>
    <col min="14609" max="14609" width="10.85546875" style="1" bestFit="1" customWidth="1"/>
    <col min="14610" max="14610" width="9.7109375" style="1" customWidth="1"/>
    <col min="14611" max="14611" width="11" style="1" customWidth="1"/>
    <col min="14612" max="14612" width="10.7109375" style="1" customWidth="1"/>
    <col min="14613" max="14613" width="11.85546875" style="1" customWidth="1"/>
    <col min="14614" max="14614" width="0" style="1" hidden="1" customWidth="1"/>
    <col min="14615" max="14615" width="11.5703125" style="1" bestFit="1" customWidth="1"/>
    <col min="14616" max="14852" width="9.140625" style="1"/>
    <col min="14853" max="14853" width="3.42578125" style="1" customWidth="1"/>
    <col min="14854" max="14854" width="12" style="1" bestFit="1" customWidth="1"/>
    <col min="14855" max="14855" width="11.85546875" style="1" customWidth="1"/>
    <col min="14856" max="14857" width="10.5703125" style="1" bestFit="1" customWidth="1"/>
    <col min="14858" max="14858" width="10.85546875" style="1" customWidth="1"/>
    <col min="14859" max="14859" width="9.140625" style="1" customWidth="1"/>
    <col min="14860" max="14860" width="12.140625" style="1" bestFit="1" customWidth="1"/>
    <col min="14861" max="14861" width="9.42578125" style="1" customWidth="1"/>
    <col min="14862" max="14862" width="10.7109375" style="1" customWidth="1"/>
    <col min="14863" max="14863" width="12.42578125" style="1" customWidth="1"/>
    <col min="14864" max="14864" width="10.5703125" style="1" customWidth="1"/>
    <col min="14865" max="14865" width="10.85546875" style="1" bestFit="1" customWidth="1"/>
    <col min="14866" max="14866" width="9.7109375" style="1" customWidth="1"/>
    <col min="14867" max="14867" width="11" style="1" customWidth="1"/>
    <col min="14868" max="14868" width="10.7109375" style="1" customWidth="1"/>
    <col min="14869" max="14869" width="11.85546875" style="1" customWidth="1"/>
    <col min="14870" max="14870" width="0" style="1" hidden="1" customWidth="1"/>
    <col min="14871" max="14871" width="11.5703125" style="1" bestFit="1" customWidth="1"/>
    <col min="14872" max="15108" width="9.140625" style="1"/>
    <col min="15109" max="15109" width="3.42578125" style="1" customWidth="1"/>
    <col min="15110" max="15110" width="12" style="1" bestFit="1" customWidth="1"/>
    <col min="15111" max="15111" width="11.85546875" style="1" customWidth="1"/>
    <col min="15112" max="15113" width="10.5703125" style="1" bestFit="1" customWidth="1"/>
    <col min="15114" max="15114" width="10.85546875" style="1" customWidth="1"/>
    <col min="15115" max="15115" width="9.140625" style="1" customWidth="1"/>
    <col min="15116" max="15116" width="12.140625" style="1" bestFit="1" customWidth="1"/>
    <col min="15117" max="15117" width="9.42578125" style="1" customWidth="1"/>
    <col min="15118" max="15118" width="10.7109375" style="1" customWidth="1"/>
    <col min="15119" max="15119" width="12.42578125" style="1" customWidth="1"/>
    <col min="15120" max="15120" width="10.5703125" style="1" customWidth="1"/>
    <col min="15121" max="15121" width="10.85546875" style="1" bestFit="1" customWidth="1"/>
    <col min="15122" max="15122" width="9.7109375" style="1" customWidth="1"/>
    <col min="15123" max="15123" width="11" style="1" customWidth="1"/>
    <col min="15124" max="15124" width="10.7109375" style="1" customWidth="1"/>
    <col min="15125" max="15125" width="11.85546875" style="1" customWidth="1"/>
    <col min="15126" max="15126" width="0" style="1" hidden="1" customWidth="1"/>
    <col min="15127" max="15127" width="11.5703125" style="1" bestFit="1" customWidth="1"/>
    <col min="15128" max="15364" width="9.140625" style="1"/>
    <col min="15365" max="15365" width="3.42578125" style="1" customWidth="1"/>
    <col min="15366" max="15366" width="12" style="1" bestFit="1" customWidth="1"/>
    <col min="15367" max="15367" width="11.85546875" style="1" customWidth="1"/>
    <col min="15368" max="15369" width="10.5703125" style="1" bestFit="1" customWidth="1"/>
    <col min="15370" max="15370" width="10.85546875" style="1" customWidth="1"/>
    <col min="15371" max="15371" width="9.140625" style="1" customWidth="1"/>
    <col min="15372" max="15372" width="12.140625" style="1" bestFit="1" customWidth="1"/>
    <col min="15373" max="15373" width="9.42578125" style="1" customWidth="1"/>
    <col min="15374" max="15374" width="10.7109375" style="1" customWidth="1"/>
    <col min="15375" max="15375" width="12.42578125" style="1" customWidth="1"/>
    <col min="15376" max="15376" width="10.5703125" style="1" customWidth="1"/>
    <col min="15377" max="15377" width="10.85546875" style="1" bestFit="1" customWidth="1"/>
    <col min="15378" max="15378" width="9.7109375" style="1" customWidth="1"/>
    <col min="15379" max="15379" width="11" style="1" customWidth="1"/>
    <col min="15380" max="15380" width="10.7109375" style="1" customWidth="1"/>
    <col min="15381" max="15381" width="11.85546875" style="1" customWidth="1"/>
    <col min="15382" max="15382" width="0" style="1" hidden="1" customWidth="1"/>
    <col min="15383" max="15383" width="11.5703125" style="1" bestFit="1" customWidth="1"/>
    <col min="15384" max="15620" width="9.140625" style="1"/>
    <col min="15621" max="15621" width="3.42578125" style="1" customWidth="1"/>
    <col min="15622" max="15622" width="12" style="1" bestFit="1" customWidth="1"/>
    <col min="15623" max="15623" width="11.85546875" style="1" customWidth="1"/>
    <col min="15624" max="15625" width="10.5703125" style="1" bestFit="1" customWidth="1"/>
    <col min="15626" max="15626" width="10.85546875" style="1" customWidth="1"/>
    <col min="15627" max="15627" width="9.140625" style="1" customWidth="1"/>
    <col min="15628" max="15628" width="12.140625" style="1" bestFit="1" customWidth="1"/>
    <col min="15629" max="15629" width="9.42578125" style="1" customWidth="1"/>
    <col min="15630" max="15630" width="10.7109375" style="1" customWidth="1"/>
    <col min="15631" max="15631" width="12.42578125" style="1" customWidth="1"/>
    <col min="15632" max="15632" width="10.5703125" style="1" customWidth="1"/>
    <col min="15633" max="15633" width="10.85546875" style="1" bestFit="1" customWidth="1"/>
    <col min="15634" max="15634" width="9.7109375" style="1" customWidth="1"/>
    <col min="15635" max="15635" width="11" style="1" customWidth="1"/>
    <col min="15636" max="15636" width="10.7109375" style="1" customWidth="1"/>
    <col min="15637" max="15637" width="11.85546875" style="1" customWidth="1"/>
    <col min="15638" max="15638" width="0" style="1" hidden="1" customWidth="1"/>
    <col min="15639" max="15639" width="11.5703125" style="1" bestFit="1" customWidth="1"/>
    <col min="15640" max="15876" width="9.140625" style="1"/>
    <col min="15877" max="15877" width="3.42578125" style="1" customWidth="1"/>
    <col min="15878" max="15878" width="12" style="1" bestFit="1" customWidth="1"/>
    <col min="15879" max="15879" width="11.85546875" style="1" customWidth="1"/>
    <col min="15880" max="15881" width="10.5703125" style="1" bestFit="1" customWidth="1"/>
    <col min="15882" max="15882" width="10.85546875" style="1" customWidth="1"/>
    <col min="15883" max="15883" width="9.140625" style="1" customWidth="1"/>
    <col min="15884" max="15884" width="12.140625" style="1" bestFit="1" customWidth="1"/>
    <col min="15885" max="15885" width="9.42578125" style="1" customWidth="1"/>
    <col min="15886" max="15886" width="10.7109375" style="1" customWidth="1"/>
    <col min="15887" max="15887" width="12.42578125" style="1" customWidth="1"/>
    <col min="15888" max="15888" width="10.5703125" style="1" customWidth="1"/>
    <col min="15889" max="15889" width="10.85546875" style="1" bestFit="1" customWidth="1"/>
    <col min="15890" max="15890" width="9.7109375" style="1" customWidth="1"/>
    <col min="15891" max="15891" width="11" style="1" customWidth="1"/>
    <col min="15892" max="15892" width="10.7109375" style="1" customWidth="1"/>
    <col min="15893" max="15893" width="11.85546875" style="1" customWidth="1"/>
    <col min="15894" max="15894" width="0" style="1" hidden="1" customWidth="1"/>
    <col min="15895" max="15895" width="11.5703125" style="1" bestFit="1" customWidth="1"/>
    <col min="15896" max="16132" width="9.140625" style="1"/>
    <col min="16133" max="16133" width="3.42578125" style="1" customWidth="1"/>
    <col min="16134" max="16134" width="12" style="1" bestFit="1" customWidth="1"/>
    <col min="16135" max="16135" width="11.85546875" style="1" customWidth="1"/>
    <col min="16136" max="16137" width="10.5703125" style="1" bestFit="1" customWidth="1"/>
    <col min="16138" max="16138" width="10.85546875" style="1" customWidth="1"/>
    <col min="16139" max="16139" width="9.140625" style="1" customWidth="1"/>
    <col min="16140" max="16140" width="12.140625" style="1" bestFit="1" customWidth="1"/>
    <col min="16141" max="16141" width="9.42578125" style="1" customWidth="1"/>
    <col min="16142" max="16142" width="10.7109375" style="1" customWidth="1"/>
    <col min="16143" max="16143" width="12.42578125" style="1" customWidth="1"/>
    <col min="16144" max="16144" width="10.5703125" style="1" customWidth="1"/>
    <col min="16145" max="16145" width="10.85546875" style="1" bestFit="1" customWidth="1"/>
    <col min="16146" max="16146" width="9.7109375" style="1" customWidth="1"/>
    <col min="16147" max="16147" width="11" style="1" customWidth="1"/>
    <col min="16148" max="16148" width="10.7109375" style="1" customWidth="1"/>
    <col min="16149" max="16149" width="11.85546875" style="1" customWidth="1"/>
    <col min="16150" max="16150" width="0" style="1" hidden="1" customWidth="1"/>
    <col min="16151" max="16151" width="11.5703125" style="1" bestFit="1" customWidth="1"/>
    <col min="16152" max="16384" width="9.140625" style="1"/>
  </cols>
  <sheetData>
    <row r="1" spans="1:27">
      <c r="A1" s="31" t="s">
        <v>27</v>
      </c>
    </row>
    <row r="2" spans="1:27">
      <c r="A2" s="31" t="s">
        <v>28</v>
      </c>
    </row>
    <row r="3" spans="1:27">
      <c r="A3" s="31" t="s">
        <v>29</v>
      </c>
    </row>
    <row r="4" spans="1:27" ht="18.75" customHeight="1">
      <c r="A4" s="304">
        <v>6</v>
      </c>
      <c r="B4" s="304"/>
      <c r="C4" s="304"/>
      <c r="D4" s="304"/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04"/>
      <c r="P4" s="304"/>
      <c r="Q4" s="304"/>
      <c r="R4" s="304"/>
      <c r="S4" s="304"/>
      <c r="T4" s="304"/>
      <c r="U4" s="304"/>
    </row>
    <row r="5" spans="1:27" ht="14.25" customHeight="1">
      <c r="A5" s="62"/>
      <c r="B5" s="62"/>
      <c r="C5" s="62" t="s">
        <v>22</v>
      </c>
      <c r="D5" s="62"/>
      <c r="E5" s="62"/>
      <c r="F5" s="2"/>
      <c r="G5" s="2"/>
      <c r="H5" s="2"/>
      <c r="I5" s="3"/>
      <c r="J5" s="4"/>
      <c r="K5" s="3"/>
      <c r="L5" s="5"/>
      <c r="M5" s="5"/>
      <c r="N5" s="5"/>
      <c r="O5" s="5"/>
      <c r="P5" s="5"/>
    </row>
    <row r="6" spans="1:27" s="6" customFormat="1" ht="11.25" customHeight="1">
      <c r="A6" s="63" t="s">
        <v>1</v>
      </c>
      <c r="B6" s="305" t="s">
        <v>2</v>
      </c>
      <c r="C6" s="307"/>
      <c r="D6" s="307"/>
      <c r="E6" s="307"/>
      <c r="F6" s="307"/>
      <c r="G6" s="307"/>
      <c r="H6" s="307"/>
      <c r="I6" s="307"/>
      <c r="J6" s="307"/>
      <c r="K6" s="306"/>
      <c r="L6" s="310" t="s">
        <v>3</v>
      </c>
      <c r="M6" s="311"/>
      <c r="N6" s="311"/>
      <c r="O6" s="311"/>
      <c r="P6" s="312"/>
      <c r="Q6" s="316" t="s">
        <v>4</v>
      </c>
      <c r="R6" s="316" t="s">
        <v>5</v>
      </c>
      <c r="S6" s="64" t="s">
        <v>6</v>
      </c>
      <c r="T6" s="316" t="s">
        <v>77</v>
      </c>
      <c r="U6" s="316" t="s">
        <v>7</v>
      </c>
      <c r="V6" s="300" t="s">
        <v>72</v>
      </c>
      <c r="W6" s="303" t="s">
        <v>82</v>
      </c>
      <c r="X6" s="300" t="s">
        <v>83</v>
      </c>
      <c r="Y6" s="300" t="s">
        <v>80</v>
      </c>
      <c r="Z6" s="300" t="s">
        <v>81</v>
      </c>
      <c r="AA6" s="300" t="s">
        <v>78</v>
      </c>
    </row>
    <row r="7" spans="1:27" s="6" customFormat="1" ht="11.25" customHeight="1">
      <c r="A7" s="65"/>
      <c r="B7" s="305" t="s">
        <v>8</v>
      </c>
      <c r="C7" s="307"/>
      <c r="D7" s="307"/>
      <c r="E7" s="307"/>
      <c r="F7" s="307"/>
      <c r="G7" s="307"/>
      <c r="H7" s="306"/>
      <c r="I7" s="305" t="s">
        <v>9</v>
      </c>
      <c r="J7" s="306"/>
      <c r="K7" s="308" t="s">
        <v>10</v>
      </c>
      <c r="L7" s="313"/>
      <c r="M7" s="314"/>
      <c r="N7" s="314"/>
      <c r="O7" s="314"/>
      <c r="P7" s="315"/>
      <c r="Q7" s="317"/>
      <c r="R7" s="317"/>
      <c r="S7" s="66"/>
      <c r="T7" s="317"/>
      <c r="U7" s="317"/>
      <c r="V7" s="301"/>
      <c r="W7" s="301"/>
      <c r="X7" s="301"/>
      <c r="Y7" s="301"/>
      <c r="Z7" s="301"/>
      <c r="AA7" s="301"/>
    </row>
    <row r="8" spans="1:27" s="6" customFormat="1" ht="12.75" customHeight="1">
      <c r="A8" s="67"/>
      <c r="B8" s="7" t="s">
        <v>0</v>
      </c>
      <c r="C8" s="7" t="s">
        <v>11</v>
      </c>
      <c r="D8" s="7" t="s">
        <v>12</v>
      </c>
      <c r="E8" s="7" t="s">
        <v>13</v>
      </c>
      <c r="F8" s="7" t="s">
        <v>14</v>
      </c>
      <c r="G8" s="7" t="s">
        <v>15</v>
      </c>
      <c r="H8" s="7" t="s">
        <v>10</v>
      </c>
      <c r="I8" s="7" t="s">
        <v>16</v>
      </c>
      <c r="J8" s="8" t="s">
        <v>17</v>
      </c>
      <c r="K8" s="309"/>
      <c r="L8" s="9" t="s">
        <v>18</v>
      </c>
      <c r="M8" s="10" t="s">
        <v>74</v>
      </c>
      <c r="N8" s="10" t="s">
        <v>73</v>
      </c>
      <c r="O8" s="10" t="s">
        <v>79</v>
      </c>
      <c r="P8" s="30" t="s">
        <v>10</v>
      </c>
      <c r="Q8" s="318"/>
      <c r="R8" s="318"/>
      <c r="S8" s="68"/>
      <c r="T8" s="318"/>
      <c r="U8" s="318"/>
      <c r="V8" s="301"/>
      <c r="W8" s="301"/>
      <c r="X8" s="301"/>
      <c r="Y8" s="301"/>
      <c r="Z8" s="301"/>
      <c r="AA8" s="301"/>
    </row>
    <row r="9" spans="1:27" s="6" customFormat="1" ht="11.25" customHeight="1">
      <c r="A9" s="11">
        <v>1</v>
      </c>
      <c r="B9" s="12">
        <v>2</v>
      </c>
      <c r="C9" s="11">
        <v>3</v>
      </c>
      <c r="D9" s="12">
        <v>4</v>
      </c>
      <c r="E9" s="11">
        <v>5</v>
      </c>
      <c r="F9" s="12">
        <v>6</v>
      </c>
      <c r="G9" s="11">
        <v>7</v>
      </c>
      <c r="H9" s="12" t="s">
        <v>19</v>
      </c>
      <c r="I9" s="11">
        <v>9</v>
      </c>
      <c r="J9" s="12">
        <v>10</v>
      </c>
      <c r="K9" s="11" t="s">
        <v>20</v>
      </c>
      <c r="L9" s="11">
        <v>15</v>
      </c>
      <c r="M9" s="12">
        <v>16</v>
      </c>
      <c r="N9" s="11">
        <v>17</v>
      </c>
      <c r="O9" s="12">
        <v>18</v>
      </c>
      <c r="P9" s="11">
        <v>19</v>
      </c>
      <c r="Q9" s="12">
        <v>20</v>
      </c>
      <c r="R9" s="11">
        <v>21</v>
      </c>
      <c r="S9" s="11">
        <v>21</v>
      </c>
      <c r="T9" s="11"/>
      <c r="U9" s="12">
        <v>22</v>
      </c>
      <c r="V9" s="302"/>
      <c r="W9" s="302"/>
      <c r="X9" s="302"/>
      <c r="Y9" s="302"/>
      <c r="Z9" s="302"/>
      <c r="AA9" s="302"/>
    </row>
    <row r="10" spans="1:27" ht="18.75" customHeight="1">
      <c r="A10" s="247">
        <v>1</v>
      </c>
      <c r="B10" s="248">
        <v>22973000</v>
      </c>
      <c r="C10" s="248">
        <v>8737000</v>
      </c>
      <c r="D10" s="248">
        <v>4196000</v>
      </c>
      <c r="E10" s="248">
        <v>1602000</v>
      </c>
      <c r="F10" s="248">
        <v>524000</v>
      </c>
      <c r="G10" s="248">
        <v>500</v>
      </c>
      <c r="H10" s="248">
        <f>+B10+C10+D10+E10-F10-G10</f>
        <v>36983500</v>
      </c>
      <c r="I10" s="248"/>
      <c r="J10" s="248"/>
      <c r="K10" s="248">
        <f t="shared" ref="K10:K40" si="0">+H10+I10+J10</f>
        <v>36983500</v>
      </c>
      <c r="L10" s="248"/>
      <c r="M10" s="248"/>
      <c r="N10" s="248"/>
      <c r="O10" s="248"/>
      <c r="P10" s="14">
        <f t="shared" ref="P10:P40" si="1">SUM(L10:O10)</f>
        <v>0</v>
      </c>
      <c r="Q10" s="249">
        <v>876000</v>
      </c>
      <c r="R10" s="249">
        <v>36108000</v>
      </c>
      <c r="S10" s="249"/>
      <c r="T10" s="249"/>
      <c r="U10" s="250">
        <f t="shared" ref="U10:U40" si="2">+P10+Q10+R10+S10-K10</f>
        <v>500</v>
      </c>
      <c r="V10" s="251">
        <v>1505000</v>
      </c>
      <c r="W10" s="252">
        <f t="shared" ref="W10:W40" si="3">V10/H10</f>
        <v>4.0693822921032352E-2</v>
      </c>
      <c r="X10" s="253">
        <f>K10</f>
        <v>36983500</v>
      </c>
      <c r="Y10" s="254">
        <v>11000000</v>
      </c>
      <c r="Z10" s="255">
        <f>Y10</f>
        <v>11000000</v>
      </c>
      <c r="AA10" s="256">
        <f>X10/Z10</f>
        <v>3.3621363636363637</v>
      </c>
    </row>
    <row r="11" spans="1:27" ht="18.75" customHeight="1">
      <c r="A11" s="13">
        <v>2</v>
      </c>
      <c r="B11" s="14">
        <v>7361000</v>
      </c>
      <c r="C11" s="14">
        <v>2848000</v>
      </c>
      <c r="D11" s="14">
        <v>1095000</v>
      </c>
      <c r="E11" s="14">
        <v>736000</v>
      </c>
      <c r="F11" s="14">
        <v>186000</v>
      </c>
      <c r="G11" s="14"/>
      <c r="H11" s="14">
        <f>+B11+C11+D11+E11-F11-G11</f>
        <v>11854000</v>
      </c>
      <c r="I11" s="14"/>
      <c r="J11" s="14"/>
      <c r="K11" s="14">
        <f t="shared" si="0"/>
        <v>11854000</v>
      </c>
      <c r="L11" s="14"/>
      <c r="M11" s="14"/>
      <c r="N11" s="14"/>
      <c r="O11" s="14"/>
      <c r="P11" s="14">
        <f t="shared" si="1"/>
        <v>0</v>
      </c>
      <c r="Q11" s="15">
        <v>506000</v>
      </c>
      <c r="R11" s="15">
        <v>11348000</v>
      </c>
      <c r="S11" s="15"/>
      <c r="T11" s="15"/>
      <c r="U11" s="16">
        <f>+P11+Q11+R11+S11-K11</f>
        <v>0</v>
      </c>
      <c r="V11" s="174">
        <v>171000</v>
      </c>
      <c r="W11" s="196">
        <f t="shared" si="3"/>
        <v>1.4425510376244306E-2</v>
      </c>
      <c r="X11" s="240">
        <f>X10+K11</f>
        <v>48837500</v>
      </c>
      <c r="Y11" s="181">
        <v>11000000</v>
      </c>
      <c r="Z11" s="176">
        <f>Z10+Y11</f>
        <v>22000000</v>
      </c>
      <c r="AA11" s="179">
        <f>X11/Z11</f>
        <v>2.2198863636363635</v>
      </c>
    </row>
    <row r="12" spans="1:27" ht="18.75" customHeight="1">
      <c r="A12" s="13">
        <v>3</v>
      </c>
      <c r="B12" s="14">
        <v>7331000</v>
      </c>
      <c r="C12" s="14">
        <v>2255000</v>
      </c>
      <c r="D12" s="14">
        <v>1568000</v>
      </c>
      <c r="E12" s="14">
        <v>584000</v>
      </c>
      <c r="F12" s="14">
        <v>214100</v>
      </c>
      <c r="G12" s="14">
        <v>400</v>
      </c>
      <c r="H12" s="14">
        <f>+B12+C12+D12+E12-F12-G12</f>
        <v>11523500</v>
      </c>
      <c r="I12" s="14"/>
      <c r="J12" s="14"/>
      <c r="K12" s="14">
        <f t="shared" si="0"/>
        <v>11523500</v>
      </c>
      <c r="L12" s="14"/>
      <c r="M12" s="14"/>
      <c r="N12" s="14"/>
      <c r="O12" s="14"/>
      <c r="P12" s="14">
        <f>SUM(L12:O12)</f>
        <v>0</v>
      </c>
      <c r="Q12" s="15">
        <v>217000</v>
      </c>
      <c r="R12" s="15">
        <v>11306000</v>
      </c>
      <c r="S12" s="15"/>
      <c r="T12" s="15"/>
      <c r="U12" s="16">
        <f t="shared" si="2"/>
        <v>-500</v>
      </c>
      <c r="V12" s="174">
        <v>339000</v>
      </c>
      <c r="W12" s="196">
        <f t="shared" si="3"/>
        <v>2.9418145528702217E-2</v>
      </c>
      <c r="X12" s="240">
        <f t="shared" ref="X12:X40" si="4">X11+K12</f>
        <v>60361000</v>
      </c>
      <c r="Y12" s="181">
        <v>22000000</v>
      </c>
      <c r="Z12" s="176">
        <f>Z11+Y12</f>
        <v>44000000</v>
      </c>
      <c r="AA12" s="179">
        <f t="shared" ref="AA12:AA40" si="5">X12/Z12</f>
        <v>1.3718409090909092</v>
      </c>
    </row>
    <row r="13" spans="1:27" ht="18.75" customHeight="1">
      <c r="A13" s="13">
        <v>4</v>
      </c>
      <c r="B13" s="14">
        <v>6252000</v>
      </c>
      <c r="C13" s="14">
        <v>4489000</v>
      </c>
      <c r="D13" s="14">
        <v>1412000</v>
      </c>
      <c r="E13" s="14">
        <v>434000</v>
      </c>
      <c r="F13" s="14">
        <v>145400</v>
      </c>
      <c r="G13" s="14">
        <v>100</v>
      </c>
      <c r="H13" s="14">
        <f t="shared" ref="H13:H40" si="6">+B13+C13+D13+E13-F13-G13</f>
        <v>12441500</v>
      </c>
      <c r="I13" s="14"/>
      <c r="J13" s="14"/>
      <c r="K13" s="14">
        <f t="shared" si="0"/>
        <v>12441500</v>
      </c>
      <c r="L13" s="14"/>
      <c r="M13" s="14"/>
      <c r="N13" s="14"/>
      <c r="O13" s="14"/>
      <c r="P13" s="14">
        <f t="shared" si="1"/>
        <v>0</v>
      </c>
      <c r="Q13" s="15">
        <v>50000</v>
      </c>
      <c r="R13" s="15">
        <v>12392000</v>
      </c>
      <c r="S13" s="15"/>
      <c r="T13" s="15"/>
      <c r="U13" s="16">
        <f t="shared" si="2"/>
        <v>500</v>
      </c>
      <c r="V13" s="174">
        <v>449000</v>
      </c>
      <c r="W13" s="175">
        <f t="shared" si="3"/>
        <v>3.6088896033436485E-2</v>
      </c>
      <c r="X13" s="180">
        <f t="shared" si="4"/>
        <v>72802500</v>
      </c>
      <c r="Y13" s="181">
        <v>27000000</v>
      </c>
      <c r="Z13" s="176">
        <f t="shared" ref="Z13:Z40" si="7">Z12+Y13</f>
        <v>71000000</v>
      </c>
      <c r="AA13" s="179">
        <f t="shared" si="5"/>
        <v>1.0253873239436619</v>
      </c>
    </row>
    <row r="14" spans="1:27" ht="18.75" customHeight="1">
      <c r="A14" s="13">
        <v>5</v>
      </c>
      <c r="B14" s="14">
        <v>14207000</v>
      </c>
      <c r="C14" s="14">
        <v>5522000</v>
      </c>
      <c r="D14" s="14">
        <v>3227000</v>
      </c>
      <c r="E14" s="14">
        <v>1040000</v>
      </c>
      <c r="F14" s="14">
        <v>345800</v>
      </c>
      <c r="G14" s="14">
        <v>200</v>
      </c>
      <c r="H14" s="14">
        <f t="shared" si="6"/>
        <v>23650000</v>
      </c>
      <c r="I14" s="14"/>
      <c r="J14" s="14"/>
      <c r="K14" s="14">
        <f t="shared" si="0"/>
        <v>23650000</v>
      </c>
      <c r="L14" s="14"/>
      <c r="M14" s="14"/>
      <c r="N14" s="14">
        <v>100000</v>
      </c>
      <c r="O14" s="14">
        <v>200000</v>
      </c>
      <c r="P14" s="14">
        <f t="shared" si="1"/>
        <v>300000</v>
      </c>
      <c r="Q14" s="15">
        <v>423000</v>
      </c>
      <c r="R14" s="15">
        <v>23127000</v>
      </c>
      <c r="S14" s="15"/>
      <c r="T14" s="15"/>
      <c r="U14" s="16">
        <f t="shared" si="2"/>
        <v>200000</v>
      </c>
      <c r="V14" s="174"/>
      <c r="W14" s="196">
        <f t="shared" si="3"/>
        <v>0</v>
      </c>
      <c r="X14" s="240">
        <f t="shared" si="4"/>
        <v>96452500</v>
      </c>
      <c r="Y14" s="181">
        <v>11000000</v>
      </c>
      <c r="Z14" s="176">
        <f t="shared" si="7"/>
        <v>82000000</v>
      </c>
      <c r="AA14" s="179">
        <f t="shared" si="5"/>
        <v>1.17625</v>
      </c>
    </row>
    <row r="15" spans="1:27" ht="18.75" customHeight="1">
      <c r="A15" s="13">
        <v>6</v>
      </c>
      <c r="B15" s="14">
        <v>17550000</v>
      </c>
      <c r="C15" s="14">
        <v>5222000</v>
      </c>
      <c r="D15" s="14">
        <v>2473000</v>
      </c>
      <c r="E15" s="14">
        <v>1654000</v>
      </c>
      <c r="F15" s="14">
        <v>489000</v>
      </c>
      <c r="G15" s="14"/>
      <c r="H15" s="14">
        <f t="shared" si="6"/>
        <v>26410000</v>
      </c>
      <c r="I15" s="14"/>
      <c r="J15" s="14"/>
      <c r="K15" s="14">
        <f t="shared" si="0"/>
        <v>26410000</v>
      </c>
      <c r="L15" s="14"/>
      <c r="M15" s="14"/>
      <c r="N15" s="14"/>
      <c r="O15" s="14"/>
      <c r="P15" s="14">
        <f t="shared" si="1"/>
        <v>0</v>
      </c>
      <c r="Q15" s="15">
        <v>450000</v>
      </c>
      <c r="R15" s="15">
        <v>25960000</v>
      </c>
      <c r="S15" s="15"/>
      <c r="T15" s="15"/>
      <c r="U15" s="16">
        <f t="shared" si="2"/>
        <v>0</v>
      </c>
      <c r="V15" s="174"/>
      <c r="W15" s="196">
        <f t="shared" si="3"/>
        <v>0</v>
      </c>
      <c r="X15" s="240">
        <f t="shared" si="4"/>
        <v>122862500</v>
      </c>
      <c r="Y15" s="181">
        <v>11000000</v>
      </c>
      <c r="Z15" s="176">
        <f t="shared" si="7"/>
        <v>93000000</v>
      </c>
      <c r="AA15" s="179">
        <f>X15/Z15</f>
        <v>1.3211021505376344</v>
      </c>
    </row>
    <row r="16" spans="1:27" ht="18.75" customHeight="1">
      <c r="A16" s="247">
        <v>7</v>
      </c>
      <c r="B16" s="248">
        <v>6462000</v>
      </c>
      <c r="C16" s="248">
        <v>2475000</v>
      </c>
      <c r="D16" s="248">
        <v>444000</v>
      </c>
      <c r="E16" s="248">
        <v>664000</v>
      </c>
      <c r="F16" s="248">
        <v>138000</v>
      </c>
      <c r="G16" s="248"/>
      <c r="H16" s="248">
        <f t="shared" si="6"/>
        <v>9907000</v>
      </c>
      <c r="I16" s="248"/>
      <c r="J16" s="248"/>
      <c r="K16" s="248">
        <f t="shared" si="0"/>
        <v>9907000</v>
      </c>
      <c r="L16" s="248"/>
      <c r="M16" s="248"/>
      <c r="N16" s="248"/>
      <c r="O16" s="248">
        <v>50000</v>
      </c>
      <c r="P16" s="14">
        <f t="shared" si="1"/>
        <v>50000</v>
      </c>
      <c r="Q16" s="249">
        <v>60000</v>
      </c>
      <c r="R16" s="249">
        <v>9797000</v>
      </c>
      <c r="S16" s="249"/>
      <c r="T16" s="249"/>
      <c r="U16" s="250">
        <f t="shared" si="2"/>
        <v>0</v>
      </c>
      <c r="V16" s="251">
        <v>840000</v>
      </c>
      <c r="W16" s="252">
        <f t="shared" si="3"/>
        <v>8.4788533360250329E-2</v>
      </c>
      <c r="X16" s="253">
        <f t="shared" si="4"/>
        <v>132769500</v>
      </c>
      <c r="Y16" s="254">
        <v>11000000</v>
      </c>
      <c r="Z16" s="255">
        <f t="shared" si="7"/>
        <v>104000000</v>
      </c>
      <c r="AA16" s="256">
        <f t="shared" si="5"/>
        <v>1.2766298076923077</v>
      </c>
    </row>
    <row r="17" spans="1:27" ht="18.75" customHeight="1">
      <c r="A17" s="257">
        <v>8</v>
      </c>
      <c r="B17" s="248">
        <v>7418000</v>
      </c>
      <c r="C17" s="248">
        <v>3113000</v>
      </c>
      <c r="D17" s="248">
        <v>1347000</v>
      </c>
      <c r="E17" s="248">
        <v>578000</v>
      </c>
      <c r="F17" s="248">
        <v>193500</v>
      </c>
      <c r="G17" s="248"/>
      <c r="H17" s="248">
        <f t="shared" si="6"/>
        <v>12262500</v>
      </c>
      <c r="I17" s="248"/>
      <c r="J17" s="248"/>
      <c r="K17" s="248">
        <f t="shared" si="0"/>
        <v>12262500</v>
      </c>
      <c r="L17" s="248"/>
      <c r="M17" s="248"/>
      <c r="N17" s="248"/>
      <c r="O17" s="248"/>
      <c r="P17" s="14">
        <f t="shared" si="1"/>
        <v>0</v>
      </c>
      <c r="Q17" s="249">
        <v>95000</v>
      </c>
      <c r="R17" s="249">
        <v>12167500</v>
      </c>
      <c r="S17" s="249"/>
      <c r="T17" s="249"/>
      <c r="U17" s="250">
        <f t="shared" si="2"/>
        <v>0</v>
      </c>
      <c r="V17" s="251">
        <v>266000</v>
      </c>
      <c r="W17" s="252">
        <f t="shared" si="3"/>
        <v>2.1692150866462794E-2</v>
      </c>
      <c r="X17" s="253">
        <f t="shared" si="4"/>
        <v>145032000</v>
      </c>
      <c r="Y17" s="254">
        <v>11000000</v>
      </c>
      <c r="Z17" s="255">
        <f t="shared" si="7"/>
        <v>115000000</v>
      </c>
      <c r="AA17" s="256">
        <f t="shared" si="5"/>
        <v>1.2611478260869564</v>
      </c>
    </row>
    <row r="18" spans="1:27" ht="18.75" customHeight="1">
      <c r="A18" s="17">
        <v>9</v>
      </c>
      <c r="B18" s="14">
        <v>8294000</v>
      </c>
      <c r="C18" s="14">
        <v>2030000</v>
      </c>
      <c r="D18" s="14">
        <v>1064000</v>
      </c>
      <c r="E18" s="14">
        <v>672000</v>
      </c>
      <c r="F18" s="14">
        <v>194000</v>
      </c>
      <c r="G18" s="14"/>
      <c r="H18" s="14">
        <f t="shared" si="6"/>
        <v>11866000</v>
      </c>
      <c r="I18" s="14"/>
      <c r="J18" s="14"/>
      <c r="K18" s="14">
        <f t="shared" si="0"/>
        <v>11866000</v>
      </c>
      <c r="L18" s="14"/>
      <c r="M18" s="14"/>
      <c r="N18" s="14"/>
      <c r="O18" s="14"/>
      <c r="P18" s="14">
        <f t="shared" si="1"/>
        <v>0</v>
      </c>
      <c r="Q18" s="15">
        <v>53000</v>
      </c>
      <c r="R18" s="15">
        <v>11813000</v>
      </c>
      <c r="S18" s="15"/>
      <c r="T18" s="15"/>
      <c r="U18" s="16">
        <f t="shared" si="2"/>
        <v>0</v>
      </c>
      <c r="V18" s="174">
        <v>112000</v>
      </c>
      <c r="W18" s="196">
        <f t="shared" si="3"/>
        <v>9.4387325130625317E-3</v>
      </c>
      <c r="X18" s="240">
        <f t="shared" si="4"/>
        <v>156898000</v>
      </c>
      <c r="Y18" s="181">
        <v>11000000</v>
      </c>
      <c r="Z18" s="176">
        <f t="shared" si="7"/>
        <v>126000000</v>
      </c>
      <c r="AA18" s="179">
        <f t="shared" si="5"/>
        <v>1.2452222222222222</v>
      </c>
    </row>
    <row r="19" spans="1:27" ht="18.75" customHeight="1">
      <c r="A19" s="17">
        <v>10</v>
      </c>
      <c r="B19" s="14">
        <v>7718000</v>
      </c>
      <c r="C19" s="14">
        <v>3368000</v>
      </c>
      <c r="D19" s="14">
        <v>990000</v>
      </c>
      <c r="E19" s="14">
        <v>626000</v>
      </c>
      <c r="F19" s="14"/>
      <c r="G19" s="14"/>
      <c r="H19" s="14">
        <f t="shared" si="6"/>
        <v>12702000</v>
      </c>
      <c r="I19" s="14"/>
      <c r="J19" s="14"/>
      <c r="K19" s="14">
        <f t="shared" si="0"/>
        <v>12702000</v>
      </c>
      <c r="L19" s="14"/>
      <c r="M19" s="14"/>
      <c r="N19" s="14"/>
      <c r="O19" s="14"/>
      <c r="P19" s="14">
        <f t="shared" si="1"/>
        <v>0</v>
      </c>
      <c r="Q19" s="15">
        <v>134000</v>
      </c>
      <c r="R19" s="15">
        <v>12568000</v>
      </c>
      <c r="S19" s="15"/>
      <c r="T19" s="15"/>
      <c r="U19" s="16">
        <f t="shared" si="2"/>
        <v>0</v>
      </c>
      <c r="V19" s="174">
        <v>826000</v>
      </c>
      <c r="W19" s="196">
        <f t="shared" si="3"/>
        <v>6.5029129270980951E-2</v>
      </c>
      <c r="X19" s="240">
        <f t="shared" si="4"/>
        <v>169600000</v>
      </c>
      <c r="Y19" s="181">
        <v>22000000</v>
      </c>
      <c r="Z19" s="176">
        <f t="shared" si="7"/>
        <v>148000000</v>
      </c>
      <c r="AA19" s="179">
        <f t="shared" si="5"/>
        <v>1.145945945945946</v>
      </c>
    </row>
    <row r="20" spans="1:27" ht="18.75" customHeight="1">
      <c r="A20" s="17">
        <v>11</v>
      </c>
      <c r="B20" s="14">
        <v>8369000</v>
      </c>
      <c r="C20" s="14">
        <v>4012000</v>
      </c>
      <c r="D20" s="14">
        <v>2040000</v>
      </c>
      <c r="E20" s="14">
        <v>664000</v>
      </c>
      <c r="F20" s="14">
        <v>201000</v>
      </c>
      <c r="G20" s="14"/>
      <c r="H20" s="14">
        <f>+B20+C20+D20+E20-F20-G20</f>
        <v>14884000</v>
      </c>
      <c r="I20" s="14"/>
      <c r="J20" s="14"/>
      <c r="K20" s="14">
        <f t="shared" si="0"/>
        <v>14884000</v>
      </c>
      <c r="L20" s="14"/>
      <c r="M20" s="14"/>
      <c r="N20" s="14"/>
      <c r="O20" s="14"/>
      <c r="P20" s="14">
        <f t="shared" si="1"/>
        <v>0</v>
      </c>
      <c r="Q20" s="15"/>
      <c r="R20" s="15">
        <v>14884000</v>
      </c>
      <c r="S20" s="15"/>
      <c r="T20" s="15"/>
      <c r="U20" s="16">
        <f t="shared" si="2"/>
        <v>0</v>
      </c>
      <c r="V20" s="174">
        <v>354000</v>
      </c>
      <c r="W20" s="175">
        <f t="shared" si="3"/>
        <v>2.3783929051330286E-2</v>
      </c>
      <c r="X20" s="180">
        <f t="shared" si="4"/>
        <v>184484000</v>
      </c>
      <c r="Y20" s="181">
        <v>27000000</v>
      </c>
      <c r="Z20" s="176">
        <f t="shared" si="7"/>
        <v>175000000</v>
      </c>
      <c r="AA20" s="179">
        <f t="shared" si="5"/>
        <v>1.0541942857142856</v>
      </c>
    </row>
    <row r="21" spans="1:27" ht="18.75" customHeight="1">
      <c r="A21" s="13">
        <v>12</v>
      </c>
      <c r="B21" s="14">
        <v>15088000</v>
      </c>
      <c r="C21" s="14">
        <v>8795000</v>
      </c>
      <c r="D21" s="14">
        <v>4509000</v>
      </c>
      <c r="E21" s="14">
        <v>1038000</v>
      </c>
      <c r="F21" s="14">
        <v>392000</v>
      </c>
      <c r="G21" s="14"/>
      <c r="H21" s="14">
        <f t="shared" si="6"/>
        <v>29038000</v>
      </c>
      <c r="I21" s="14"/>
      <c r="J21" s="14"/>
      <c r="K21" s="14">
        <f t="shared" si="0"/>
        <v>29038000</v>
      </c>
      <c r="L21" s="14"/>
      <c r="M21" s="14"/>
      <c r="N21" s="14"/>
      <c r="O21" s="14">
        <v>100000</v>
      </c>
      <c r="P21" s="14">
        <f t="shared" si="1"/>
        <v>100000</v>
      </c>
      <c r="Q21" s="15">
        <v>498000</v>
      </c>
      <c r="R21" s="15">
        <v>28440000</v>
      </c>
      <c r="S21" s="15"/>
      <c r="T21" s="15"/>
      <c r="U21" s="16">
        <f t="shared" si="2"/>
        <v>0</v>
      </c>
      <c r="V21" s="174">
        <v>1246000</v>
      </c>
      <c r="W21" s="196">
        <f t="shared" si="3"/>
        <v>4.2909291273503687E-2</v>
      </c>
      <c r="X21" s="240">
        <f t="shared" si="4"/>
        <v>213522000</v>
      </c>
      <c r="Y21" s="181">
        <v>11000000</v>
      </c>
      <c r="Z21" s="176">
        <f t="shared" si="7"/>
        <v>186000000</v>
      </c>
      <c r="AA21" s="179">
        <f t="shared" si="5"/>
        <v>1.1479677419354839</v>
      </c>
    </row>
    <row r="22" spans="1:27" ht="18.75" customHeight="1">
      <c r="A22" s="13">
        <v>13</v>
      </c>
      <c r="B22" s="14">
        <v>17806000</v>
      </c>
      <c r="C22" s="14">
        <v>9919000</v>
      </c>
      <c r="D22" s="14">
        <v>5156000</v>
      </c>
      <c r="E22" s="14">
        <v>1434000</v>
      </c>
      <c r="F22" s="14">
        <v>559000</v>
      </c>
      <c r="G22" s="14"/>
      <c r="H22" s="14">
        <f t="shared" si="6"/>
        <v>33756000</v>
      </c>
      <c r="I22" s="14"/>
      <c r="J22" s="14"/>
      <c r="K22" s="14">
        <f t="shared" si="0"/>
        <v>33756000</v>
      </c>
      <c r="L22" s="14"/>
      <c r="M22" s="14"/>
      <c r="N22" s="14"/>
      <c r="O22" s="14"/>
      <c r="P22" s="14">
        <f t="shared" si="1"/>
        <v>0</v>
      </c>
      <c r="Q22" s="15">
        <v>776000</v>
      </c>
      <c r="R22" s="15">
        <v>32980000</v>
      </c>
      <c r="S22" s="15"/>
      <c r="T22" s="15"/>
      <c r="U22" s="16">
        <f t="shared" si="2"/>
        <v>0</v>
      </c>
      <c r="V22" s="174">
        <v>1742000</v>
      </c>
      <c r="W22" s="196">
        <f t="shared" si="3"/>
        <v>5.160564047872971E-2</v>
      </c>
      <c r="X22" s="240">
        <f t="shared" si="4"/>
        <v>247278000</v>
      </c>
      <c r="Y22" s="181">
        <v>11000000</v>
      </c>
      <c r="Z22" s="176">
        <f t="shared" si="7"/>
        <v>197000000</v>
      </c>
      <c r="AA22" s="179">
        <f t="shared" si="5"/>
        <v>1.2552182741116751</v>
      </c>
    </row>
    <row r="23" spans="1:27" ht="18.75" customHeight="1">
      <c r="A23" s="257">
        <v>14</v>
      </c>
      <c r="B23" s="248">
        <v>6431000</v>
      </c>
      <c r="C23" s="248">
        <v>2002000</v>
      </c>
      <c r="D23" s="248">
        <v>1155000</v>
      </c>
      <c r="E23" s="248">
        <v>458000</v>
      </c>
      <c r="F23" s="248">
        <v>221200</v>
      </c>
      <c r="G23" s="248">
        <v>800</v>
      </c>
      <c r="H23" s="248">
        <f t="shared" si="6"/>
        <v>9824000</v>
      </c>
      <c r="I23" s="248"/>
      <c r="J23" s="248"/>
      <c r="K23" s="248">
        <f t="shared" si="0"/>
        <v>9824000</v>
      </c>
      <c r="L23" s="248"/>
      <c r="M23" s="248"/>
      <c r="N23" s="248"/>
      <c r="O23" s="248"/>
      <c r="P23" s="14">
        <f t="shared" si="1"/>
        <v>0</v>
      </c>
      <c r="Q23" s="249"/>
      <c r="R23" s="249">
        <v>9824000</v>
      </c>
      <c r="S23" s="249"/>
      <c r="T23" s="249"/>
      <c r="U23" s="250">
        <f t="shared" si="2"/>
        <v>0</v>
      </c>
      <c r="V23" s="251">
        <v>555000</v>
      </c>
      <c r="W23" s="252">
        <f t="shared" si="3"/>
        <v>5.6494299674267098E-2</v>
      </c>
      <c r="X23" s="253">
        <f t="shared" si="4"/>
        <v>257102000</v>
      </c>
      <c r="Y23" s="254">
        <v>11000000</v>
      </c>
      <c r="Z23" s="255">
        <f t="shared" si="7"/>
        <v>208000000</v>
      </c>
      <c r="AA23" s="256">
        <f t="shared" si="5"/>
        <v>1.2360673076923077</v>
      </c>
    </row>
    <row r="24" spans="1:27" ht="18.75" customHeight="1">
      <c r="A24" s="257">
        <v>15</v>
      </c>
      <c r="B24" s="248">
        <v>9186000</v>
      </c>
      <c r="C24" s="248">
        <v>4622000</v>
      </c>
      <c r="D24" s="248">
        <v>1558000</v>
      </c>
      <c r="E24" s="248">
        <v>1185000</v>
      </c>
      <c r="F24" s="248">
        <v>162500</v>
      </c>
      <c r="G24" s="248"/>
      <c r="H24" s="248">
        <f t="shared" si="6"/>
        <v>16388500</v>
      </c>
      <c r="I24" s="248"/>
      <c r="J24" s="248"/>
      <c r="K24" s="248">
        <f t="shared" si="0"/>
        <v>16388500</v>
      </c>
      <c r="L24" s="248"/>
      <c r="M24" s="248"/>
      <c r="N24" s="248"/>
      <c r="O24" s="248"/>
      <c r="P24" s="14">
        <f t="shared" si="1"/>
        <v>0</v>
      </c>
      <c r="Q24" s="249">
        <v>85000</v>
      </c>
      <c r="R24" s="249">
        <v>16303500</v>
      </c>
      <c r="S24" s="249"/>
      <c r="T24" s="249"/>
      <c r="U24" s="250">
        <f t="shared" si="2"/>
        <v>0</v>
      </c>
      <c r="V24" s="251"/>
      <c r="W24" s="252">
        <f t="shared" si="3"/>
        <v>0</v>
      </c>
      <c r="X24" s="253">
        <f t="shared" si="4"/>
        <v>273490500</v>
      </c>
      <c r="Y24" s="254">
        <v>11000000</v>
      </c>
      <c r="Z24" s="255">
        <f t="shared" si="7"/>
        <v>219000000</v>
      </c>
      <c r="AA24" s="256">
        <f t="shared" si="5"/>
        <v>1.2488150684931507</v>
      </c>
    </row>
    <row r="25" spans="1:27" ht="18.75" customHeight="1">
      <c r="A25" s="17">
        <v>16</v>
      </c>
      <c r="B25" s="14">
        <v>8055000</v>
      </c>
      <c r="C25" s="14">
        <v>3729000</v>
      </c>
      <c r="D25" s="14">
        <v>1973000</v>
      </c>
      <c r="E25" s="14">
        <v>936000</v>
      </c>
      <c r="F25" s="14">
        <v>118000</v>
      </c>
      <c r="G25" s="14"/>
      <c r="H25" s="14">
        <f t="shared" si="6"/>
        <v>14575000</v>
      </c>
      <c r="I25" s="14"/>
      <c r="J25" s="14"/>
      <c r="K25" s="14">
        <f t="shared" si="0"/>
        <v>14575000</v>
      </c>
      <c r="L25" s="14"/>
      <c r="M25" s="14"/>
      <c r="N25" s="14"/>
      <c r="O25" s="14"/>
      <c r="P25" s="14">
        <f t="shared" si="1"/>
        <v>0</v>
      </c>
      <c r="Q25" s="15">
        <v>114000</v>
      </c>
      <c r="R25" s="15">
        <v>14461000</v>
      </c>
      <c r="S25" s="15"/>
      <c r="T25" s="15"/>
      <c r="U25" s="250">
        <f t="shared" si="2"/>
        <v>0</v>
      </c>
      <c r="V25" s="174"/>
      <c r="W25" s="196">
        <f t="shared" si="3"/>
        <v>0</v>
      </c>
      <c r="X25" s="240">
        <f t="shared" si="4"/>
        <v>288065500</v>
      </c>
      <c r="Y25" s="181">
        <v>11000000</v>
      </c>
      <c r="Z25" s="176">
        <f t="shared" si="7"/>
        <v>230000000</v>
      </c>
      <c r="AA25" s="179">
        <f t="shared" si="5"/>
        <v>1.2524586956521739</v>
      </c>
    </row>
    <row r="26" spans="1:27" ht="18.75" customHeight="1">
      <c r="A26" s="17">
        <v>17</v>
      </c>
      <c r="B26" s="14">
        <v>6392000</v>
      </c>
      <c r="C26" s="14">
        <v>2505000</v>
      </c>
      <c r="D26" s="14">
        <v>1291000</v>
      </c>
      <c r="E26" s="14">
        <v>982000</v>
      </c>
      <c r="F26" s="14">
        <v>165000</v>
      </c>
      <c r="G26" s="14"/>
      <c r="H26" s="14">
        <f t="shared" si="6"/>
        <v>11005000</v>
      </c>
      <c r="I26" s="14"/>
      <c r="J26" s="14"/>
      <c r="K26" s="14">
        <f t="shared" si="0"/>
        <v>11005000</v>
      </c>
      <c r="L26" s="14"/>
      <c r="M26" s="14"/>
      <c r="N26" s="14"/>
      <c r="O26" s="14"/>
      <c r="P26" s="14">
        <f t="shared" si="1"/>
        <v>0</v>
      </c>
      <c r="Q26" s="15">
        <v>288000</v>
      </c>
      <c r="R26" s="15">
        <v>10717000</v>
      </c>
      <c r="S26" s="15"/>
      <c r="T26" s="15"/>
      <c r="U26" s="250">
        <f t="shared" si="2"/>
        <v>0</v>
      </c>
      <c r="V26" s="174"/>
      <c r="W26" s="196">
        <f t="shared" si="3"/>
        <v>0</v>
      </c>
      <c r="X26" s="240">
        <f t="shared" si="4"/>
        <v>299070500</v>
      </c>
      <c r="Y26" s="181">
        <v>22000000</v>
      </c>
      <c r="Z26" s="176">
        <f t="shared" si="7"/>
        <v>252000000</v>
      </c>
      <c r="AA26" s="179">
        <f t="shared" si="5"/>
        <v>1.1867876984126984</v>
      </c>
    </row>
    <row r="27" spans="1:27" ht="18.75" customHeight="1">
      <c r="A27" s="17">
        <v>18</v>
      </c>
      <c r="B27" s="14">
        <v>9076000</v>
      </c>
      <c r="C27" s="14">
        <v>3665000</v>
      </c>
      <c r="D27" s="14">
        <v>2240000</v>
      </c>
      <c r="E27" s="14">
        <v>832000</v>
      </c>
      <c r="F27" s="14">
        <v>137060</v>
      </c>
      <c r="G27" s="14">
        <v>440</v>
      </c>
      <c r="H27" s="14">
        <f t="shared" si="6"/>
        <v>15675500</v>
      </c>
      <c r="I27" s="14"/>
      <c r="J27" s="14"/>
      <c r="K27" s="14">
        <f t="shared" si="0"/>
        <v>15675500</v>
      </c>
      <c r="L27" s="14"/>
      <c r="M27" s="14"/>
      <c r="N27" s="14"/>
      <c r="O27" s="14"/>
      <c r="P27" s="14">
        <f t="shared" si="1"/>
        <v>0</v>
      </c>
      <c r="Q27" s="15">
        <v>589000</v>
      </c>
      <c r="R27" s="15">
        <v>15086000</v>
      </c>
      <c r="S27" s="15"/>
      <c r="T27" s="15"/>
      <c r="U27" s="16">
        <f t="shared" si="2"/>
        <v>-500</v>
      </c>
      <c r="V27" s="174"/>
      <c r="W27" s="175">
        <f t="shared" si="3"/>
        <v>0</v>
      </c>
      <c r="X27" s="180">
        <f t="shared" si="4"/>
        <v>314746000</v>
      </c>
      <c r="Y27" s="181">
        <v>27000000</v>
      </c>
      <c r="Z27" s="176">
        <f t="shared" si="7"/>
        <v>279000000</v>
      </c>
      <c r="AA27" s="179">
        <f t="shared" si="5"/>
        <v>1.1281218637992831</v>
      </c>
    </row>
    <row r="28" spans="1:27" ht="18.75" customHeight="1">
      <c r="A28" s="13">
        <v>19</v>
      </c>
      <c r="B28" s="14">
        <v>13478000</v>
      </c>
      <c r="C28" s="14">
        <v>6402000</v>
      </c>
      <c r="D28" s="14">
        <v>3159000</v>
      </c>
      <c r="E28" s="14">
        <v>1340000</v>
      </c>
      <c r="F28" s="14">
        <v>327840</v>
      </c>
      <c r="G28" s="14">
        <v>660</v>
      </c>
      <c r="H28" s="14">
        <f>+B28+C28+D28+E28-F28-G28</f>
        <v>24050500</v>
      </c>
      <c r="I28" s="14"/>
      <c r="J28" s="14"/>
      <c r="K28" s="14">
        <f t="shared" si="0"/>
        <v>24050500</v>
      </c>
      <c r="L28" s="14"/>
      <c r="M28" s="14"/>
      <c r="N28" s="14"/>
      <c r="O28" s="14"/>
      <c r="P28" s="14">
        <f t="shared" si="1"/>
        <v>0</v>
      </c>
      <c r="Q28" s="15">
        <v>1084000</v>
      </c>
      <c r="R28" s="15">
        <v>22967000</v>
      </c>
      <c r="S28" s="15"/>
      <c r="T28" s="15"/>
      <c r="U28" s="16">
        <f t="shared" si="2"/>
        <v>500</v>
      </c>
      <c r="V28" s="174"/>
      <c r="W28" s="196">
        <f t="shared" si="3"/>
        <v>0</v>
      </c>
      <c r="X28" s="240">
        <f t="shared" si="4"/>
        <v>338796500</v>
      </c>
      <c r="Y28" s="181">
        <v>11000000</v>
      </c>
      <c r="Z28" s="176">
        <f t="shared" si="7"/>
        <v>290000000</v>
      </c>
      <c r="AA28" s="179">
        <f t="shared" si="5"/>
        <v>1.1682637931034483</v>
      </c>
    </row>
    <row r="29" spans="1:27" ht="18.75" customHeight="1">
      <c r="A29" s="13">
        <v>20</v>
      </c>
      <c r="B29" s="14">
        <v>22109000</v>
      </c>
      <c r="C29" s="14">
        <v>10431000</v>
      </c>
      <c r="D29" s="14">
        <v>3624000</v>
      </c>
      <c r="E29" s="14">
        <v>1698000</v>
      </c>
      <c r="F29" s="14">
        <v>384000</v>
      </c>
      <c r="G29" s="14"/>
      <c r="H29" s="14">
        <f t="shared" si="6"/>
        <v>37478000</v>
      </c>
      <c r="I29" s="14"/>
      <c r="J29" s="14"/>
      <c r="K29" s="14">
        <f t="shared" si="0"/>
        <v>37478000</v>
      </c>
      <c r="L29" s="14"/>
      <c r="M29" s="14"/>
      <c r="N29" s="14"/>
      <c r="O29" s="14"/>
      <c r="P29" s="14">
        <f t="shared" si="1"/>
        <v>0</v>
      </c>
      <c r="Q29" s="15">
        <v>544000</v>
      </c>
      <c r="R29" s="15">
        <v>36954000</v>
      </c>
      <c r="S29" s="15"/>
      <c r="T29" s="15"/>
      <c r="U29" s="16">
        <f t="shared" si="2"/>
        <v>20000</v>
      </c>
      <c r="V29" s="174"/>
      <c r="W29" s="196">
        <f t="shared" si="3"/>
        <v>0</v>
      </c>
      <c r="X29" s="240">
        <f t="shared" si="4"/>
        <v>376274500</v>
      </c>
      <c r="Y29" s="181">
        <v>11000000</v>
      </c>
      <c r="Z29" s="176">
        <f t="shared" si="7"/>
        <v>301000000</v>
      </c>
      <c r="AA29" s="179">
        <f t="shared" si="5"/>
        <v>1.2500813953488372</v>
      </c>
    </row>
    <row r="30" spans="1:27" ht="18.75" customHeight="1">
      <c r="A30" s="257">
        <v>21</v>
      </c>
      <c r="B30" s="248">
        <v>7594000</v>
      </c>
      <c r="C30" s="248">
        <v>3508000</v>
      </c>
      <c r="D30" s="248">
        <v>1440000</v>
      </c>
      <c r="E30" s="248">
        <v>1138000</v>
      </c>
      <c r="F30" s="248">
        <v>128000</v>
      </c>
      <c r="G30" s="248"/>
      <c r="H30" s="248">
        <f t="shared" si="6"/>
        <v>13552000</v>
      </c>
      <c r="I30" s="248"/>
      <c r="J30" s="248"/>
      <c r="K30" s="248">
        <f t="shared" si="0"/>
        <v>13552000</v>
      </c>
      <c r="L30" s="248"/>
      <c r="M30" s="248"/>
      <c r="N30" s="248"/>
      <c r="O30" s="248"/>
      <c r="P30" s="14">
        <f t="shared" si="1"/>
        <v>0</v>
      </c>
      <c r="Q30" s="249"/>
      <c r="R30" s="249">
        <v>13600000</v>
      </c>
      <c r="S30" s="249"/>
      <c r="T30" s="249"/>
      <c r="U30" s="250">
        <f t="shared" si="2"/>
        <v>48000</v>
      </c>
      <c r="V30" s="251">
        <v>1160000</v>
      </c>
      <c r="W30" s="252">
        <f t="shared" si="3"/>
        <v>8.5596221959858318E-2</v>
      </c>
      <c r="X30" s="253">
        <f t="shared" si="4"/>
        <v>389826500</v>
      </c>
      <c r="Y30" s="254">
        <v>11000000</v>
      </c>
      <c r="Z30" s="255">
        <f t="shared" si="7"/>
        <v>312000000</v>
      </c>
      <c r="AA30" s="256">
        <f t="shared" si="5"/>
        <v>1.2494439102564103</v>
      </c>
    </row>
    <row r="31" spans="1:27" ht="18.75" customHeight="1">
      <c r="A31" s="257">
        <v>22</v>
      </c>
      <c r="B31" s="248">
        <v>7754000</v>
      </c>
      <c r="C31" s="248">
        <v>2990000</v>
      </c>
      <c r="D31" s="248">
        <v>1091000</v>
      </c>
      <c r="E31" s="248">
        <v>579000</v>
      </c>
      <c r="F31" s="248">
        <v>178000</v>
      </c>
      <c r="G31" s="248"/>
      <c r="H31" s="248">
        <f t="shared" si="6"/>
        <v>12236000</v>
      </c>
      <c r="I31" s="248"/>
      <c r="J31" s="248"/>
      <c r="K31" s="248">
        <f t="shared" si="0"/>
        <v>12236000</v>
      </c>
      <c r="L31" s="248"/>
      <c r="M31" s="248"/>
      <c r="N31" s="248"/>
      <c r="O31" s="248">
        <v>50000</v>
      </c>
      <c r="P31" s="14">
        <f t="shared" si="1"/>
        <v>50000</v>
      </c>
      <c r="Q31" s="249">
        <v>95000</v>
      </c>
      <c r="R31" s="249">
        <v>12100000</v>
      </c>
      <c r="S31" s="249"/>
      <c r="T31" s="249"/>
      <c r="U31" s="250">
        <f t="shared" si="2"/>
        <v>9000</v>
      </c>
      <c r="V31" s="251"/>
      <c r="W31" s="252">
        <f t="shared" si="3"/>
        <v>0</v>
      </c>
      <c r="X31" s="253">
        <f t="shared" si="4"/>
        <v>402062500</v>
      </c>
      <c r="Y31" s="254">
        <v>11000000</v>
      </c>
      <c r="Z31" s="255">
        <f t="shared" si="7"/>
        <v>323000000</v>
      </c>
      <c r="AA31" s="256">
        <f t="shared" si="5"/>
        <v>1.2447755417956656</v>
      </c>
    </row>
    <row r="32" spans="1:27" ht="18.75" customHeight="1">
      <c r="A32" s="17">
        <v>23</v>
      </c>
      <c r="B32" s="14">
        <v>8862000</v>
      </c>
      <c r="C32" s="14">
        <v>3050000</v>
      </c>
      <c r="D32" s="14">
        <v>1884000</v>
      </c>
      <c r="E32" s="14">
        <v>696000</v>
      </c>
      <c r="F32" s="14">
        <v>223160</v>
      </c>
      <c r="G32" s="14">
        <v>340</v>
      </c>
      <c r="H32" s="14">
        <f t="shared" si="6"/>
        <v>14268500</v>
      </c>
      <c r="I32" s="14"/>
      <c r="J32" s="14"/>
      <c r="K32" s="14">
        <f t="shared" si="0"/>
        <v>14268500</v>
      </c>
      <c r="L32" s="14"/>
      <c r="M32" s="14"/>
      <c r="N32" s="14"/>
      <c r="O32" s="14">
        <v>300000</v>
      </c>
      <c r="P32" s="14">
        <f t="shared" si="1"/>
        <v>300000</v>
      </c>
      <c r="Q32" s="15"/>
      <c r="R32" s="15">
        <v>13968500</v>
      </c>
      <c r="S32" s="15"/>
      <c r="T32" s="15"/>
      <c r="U32" s="16">
        <f t="shared" si="2"/>
        <v>0</v>
      </c>
      <c r="V32" s="174">
        <v>798000</v>
      </c>
      <c r="W32" s="196">
        <f t="shared" si="3"/>
        <v>5.5927392507972108E-2</v>
      </c>
      <c r="X32" s="240">
        <f t="shared" si="4"/>
        <v>416331000</v>
      </c>
      <c r="Y32" s="181">
        <v>11000000</v>
      </c>
      <c r="Z32" s="176">
        <f t="shared" si="7"/>
        <v>334000000</v>
      </c>
      <c r="AA32" s="179">
        <f t="shared" si="5"/>
        <v>1.2464999999999999</v>
      </c>
    </row>
    <row r="33" spans="1:27" ht="18.75" customHeight="1">
      <c r="A33" s="17">
        <v>24</v>
      </c>
      <c r="B33" s="14">
        <v>6883000</v>
      </c>
      <c r="C33" s="14">
        <v>2875000</v>
      </c>
      <c r="D33" s="14">
        <v>939000</v>
      </c>
      <c r="E33" s="14">
        <v>490000</v>
      </c>
      <c r="F33" s="14">
        <v>191400</v>
      </c>
      <c r="G33" s="14">
        <v>600</v>
      </c>
      <c r="H33" s="14">
        <f t="shared" si="6"/>
        <v>10995000</v>
      </c>
      <c r="I33" s="14"/>
      <c r="J33" s="14"/>
      <c r="K33" s="14">
        <f t="shared" si="0"/>
        <v>10995000</v>
      </c>
      <c r="L33" s="14"/>
      <c r="M33" s="14"/>
      <c r="N33" s="14"/>
      <c r="O33" s="14"/>
      <c r="P33" s="14">
        <f t="shared" si="1"/>
        <v>0</v>
      </c>
      <c r="Q33" s="15">
        <v>376000</v>
      </c>
      <c r="R33" s="15">
        <v>10619000</v>
      </c>
      <c r="S33" s="15"/>
      <c r="T33" s="15"/>
      <c r="U33" s="16">
        <f>+P33+Q33+R33+S33-K33</f>
        <v>0</v>
      </c>
      <c r="V33" s="174">
        <v>670000</v>
      </c>
      <c r="W33" s="196">
        <f t="shared" si="3"/>
        <v>6.0936789449749888E-2</v>
      </c>
      <c r="X33" s="240">
        <f t="shared" si="4"/>
        <v>427326000</v>
      </c>
      <c r="Y33" s="181">
        <v>22000000</v>
      </c>
      <c r="Z33" s="176">
        <f t="shared" si="7"/>
        <v>356000000</v>
      </c>
      <c r="AA33" s="179">
        <f t="shared" si="5"/>
        <v>1.2003539325842696</v>
      </c>
    </row>
    <row r="34" spans="1:27" ht="18.75" customHeight="1">
      <c r="A34" s="17">
        <v>25</v>
      </c>
      <c r="B34" s="14">
        <v>8784000</v>
      </c>
      <c r="C34" s="14">
        <v>3893000</v>
      </c>
      <c r="D34" s="14">
        <v>1481000</v>
      </c>
      <c r="E34" s="14">
        <v>624000</v>
      </c>
      <c r="F34" s="14">
        <v>236360</v>
      </c>
      <c r="G34" s="14">
        <v>640</v>
      </c>
      <c r="H34" s="14">
        <f t="shared" si="6"/>
        <v>14545000</v>
      </c>
      <c r="I34" s="14"/>
      <c r="J34" s="14"/>
      <c r="K34" s="14">
        <f t="shared" si="0"/>
        <v>14545000</v>
      </c>
      <c r="L34" s="14"/>
      <c r="M34" s="14"/>
      <c r="N34" s="14"/>
      <c r="O34" s="14"/>
      <c r="P34" s="14">
        <f t="shared" si="1"/>
        <v>0</v>
      </c>
      <c r="Q34" s="15">
        <v>94000</v>
      </c>
      <c r="R34" s="15">
        <v>13534000</v>
      </c>
      <c r="S34" s="15"/>
      <c r="T34" s="15"/>
      <c r="U34" s="16">
        <f>+P34+Q34+R34+S34-K34</f>
        <v>-917000</v>
      </c>
      <c r="V34" s="174"/>
      <c r="W34" s="175">
        <f t="shared" si="3"/>
        <v>0</v>
      </c>
      <c r="X34" s="180">
        <f t="shared" si="4"/>
        <v>441871000</v>
      </c>
      <c r="Y34" s="181">
        <v>27000000</v>
      </c>
      <c r="Z34" s="176">
        <f t="shared" si="7"/>
        <v>383000000</v>
      </c>
      <c r="AA34" s="179">
        <f t="shared" si="5"/>
        <v>1.1537101827676239</v>
      </c>
    </row>
    <row r="35" spans="1:27" ht="18.75" customHeight="1">
      <c r="A35" s="13">
        <v>26</v>
      </c>
      <c r="B35" s="14">
        <v>13912000</v>
      </c>
      <c r="C35" s="14">
        <v>6073000</v>
      </c>
      <c r="D35" s="14">
        <v>2927000</v>
      </c>
      <c r="E35" s="14">
        <v>1221000</v>
      </c>
      <c r="F35" s="14">
        <v>359680</v>
      </c>
      <c r="G35" s="14">
        <v>320</v>
      </c>
      <c r="H35" s="14">
        <f t="shared" si="6"/>
        <v>23773000</v>
      </c>
      <c r="I35" s="14"/>
      <c r="J35" s="14"/>
      <c r="K35" s="14">
        <f t="shared" si="0"/>
        <v>23773000</v>
      </c>
      <c r="L35" s="14"/>
      <c r="M35" s="14"/>
      <c r="N35" s="14"/>
      <c r="O35" s="14"/>
      <c r="P35" s="14">
        <f t="shared" si="1"/>
        <v>0</v>
      </c>
      <c r="Q35" s="15">
        <v>560000</v>
      </c>
      <c r="R35" s="15">
        <v>23213000</v>
      </c>
      <c r="S35" s="15"/>
      <c r="T35" s="15"/>
      <c r="U35" s="16">
        <f t="shared" si="2"/>
        <v>0</v>
      </c>
      <c r="V35" s="174"/>
      <c r="W35" s="196">
        <f t="shared" si="3"/>
        <v>0</v>
      </c>
      <c r="X35" s="240">
        <f t="shared" si="4"/>
        <v>465644000</v>
      </c>
      <c r="Y35" s="181">
        <v>11000000</v>
      </c>
      <c r="Z35" s="176">
        <f t="shared" si="7"/>
        <v>394000000</v>
      </c>
      <c r="AA35" s="179">
        <f t="shared" si="5"/>
        <v>1.1818375634517766</v>
      </c>
    </row>
    <row r="36" spans="1:27" ht="18.75" customHeight="1">
      <c r="A36" s="13">
        <v>27</v>
      </c>
      <c r="B36" s="14">
        <v>21064000</v>
      </c>
      <c r="C36" s="14">
        <v>8696000</v>
      </c>
      <c r="D36" s="14">
        <v>5270000</v>
      </c>
      <c r="E36" s="14">
        <v>1942000</v>
      </c>
      <c r="F36" s="14">
        <v>563080</v>
      </c>
      <c r="G36" s="14">
        <v>920</v>
      </c>
      <c r="H36" s="14">
        <f t="shared" si="6"/>
        <v>36408000</v>
      </c>
      <c r="I36" s="14"/>
      <c r="J36" s="14"/>
      <c r="K36" s="14">
        <f t="shared" si="0"/>
        <v>36408000</v>
      </c>
      <c r="L36" s="14"/>
      <c r="M36" s="14"/>
      <c r="N36" s="14">
        <v>100000</v>
      </c>
      <c r="O36" s="14"/>
      <c r="P36" s="14">
        <f t="shared" si="1"/>
        <v>100000</v>
      </c>
      <c r="Q36" s="15">
        <v>459000</v>
      </c>
      <c r="R36" s="15">
        <v>35849000</v>
      </c>
      <c r="S36" s="15"/>
      <c r="T36" s="15"/>
      <c r="U36" s="16">
        <f t="shared" si="2"/>
        <v>0</v>
      </c>
      <c r="V36" s="174"/>
      <c r="W36" s="196">
        <f t="shared" si="3"/>
        <v>0</v>
      </c>
      <c r="X36" s="240">
        <f t="shared" si="4"/>
        <v>502052000</v>
      </c>
      <c r="Y36" s="181">
        <v>11000000</v>
      </c>
      <c r="Z36" s="176">
        <f t="shared" si="7"/>
        <v>405000000</v>
      </c>
      <c r="AA36" s="179">
        <f t="shared" si="5"/>
        <v>1.2396345679012346</v>
      </c>
    </row>
    <row r="37" spans="1:27" ht="18.75" customHeight="1">
      <c r="A37" s="257">
        <v>28</v>
      </c>
      <c r="B37" s="248">
        <v>7471000</v>
      </c>
      <c r="C37" s="248">
        <v>2229000</v>
      </c>
      <c r="D37" s="248">
        <v>2043000</v>
      </c>
      <c r="E37" s="248">
        <v>652000</v>
      </c>
      <c r="F37" s="248">
        <v>209960</v>
      </c>
      <c r="G37" s="248">
        <v>40</v>
      </c>
      <c r="H37" s="248">
        <f t="shared" si="6"/>
        <v>12185000</v>
      </c>
      <c r="I37" s="248"/>
      <c r="J37" s="248"/>
      <c r="K37" s="248">
        <f t="shared" si="0"/>
        <v>12185000</v>
      </c>
      <c r="L37" s="248"/>
      <c r="M37" s="248"/>
      <c r="N37" s="248"/>
      <c r="O37" s="248"/>
      <c r="P37" s="14">
        <f t="shared" si="1"/>
        <v>0</v>
      </c>
      <c r="Q37" s="249">
        <v>28000</v>
      </c>
      <c r="R37" s="249">
        <v>12157000</v>
      </c>
      <c r="S37" s="249"/>
      <c r="T37" s="249"/>
      <c r="U37" s="250">
        <f t="shared" si="2"/>
        <v>0</v>
      </c>
      <c r="V37" s="251">
        <v>599000</v>
      </c>
      <c r="W37" s="252">
        <f t="shared" si="3"/>
        <v>4.9158801805498566E-2</v>
      </c>
      <c r="X37" s="253">
        <f t="shared" si="4"/>
        <v>514237000</v>
      </c>
      <c r="Y37" s="254">
        <v>11000000</v>
      </c>
      <c r="Z37" s="255">
        <f t="shared" si="7"/>
        <v>416000000</v>
      </c>
      <c r="AA37" s="256">
        <f t="shared" si="5"/>
        <v>1.2361466346153847</v>
      </c>
    </row>
    <row r="38" spans="1:27" ht="18.75" customHeight="1">
      <c r="A38" s="257">
        <v>29</v>
      </c>
      <c r="B38" s="248">
        <v>7895000</v>
      </c>
      <c r="C38" s="248">
        <v>2392000</v>
      </c>
      <c r="D38" s="248">
        <v>1069000</v>
      </c>
      <c r="E38" s="248">
        <v>724000</v>
      </c>
      <c r="F38" s="248">
        <v>201200</v>
      </c>
      <c r="G38" s="248">
        <v>300</v>
      </c>
      <c r="H38" s="248">
        <f t="shared" si="6"/>
        <v>11878500</v>
      </c>
      <c r="I38" s="248"/>
      <c r="J38" s="248"/>
      <c r="K38" s="248">
        <f t="shared" si="0"/>
        <v>11878500</v>
      </c>
      <c r="L38" s="248"/>
      <c r="M38" s="248"/>
      <c r="N38" s="248"/>
      <c r="O38" s="248"/>
      <c r="P38" s="14">
        <f t="shared" si="1"/>
        <v>0</v>
      </c>
      <c r="Q38" s="249">
        <v>241000</v>
      </c>
      <c r="R38" s="249">
        <v>12554500</v>
      </c>
      <c r="S38" s="249"/>
      <c r="T38" s="249"/>
      <c r="U38" s="250">
        <f t="shared" si="2"/>
        <v>917000</v>
      </c>
      <c r="V38" s="251"/>
      <c r="W38" s="252">
        <f t="shared" si="3"/>
        <v>0</v>
      </c>
      <c r="X38" s="253">
        <f t="shared" si="4"/>
        <v>526115500</v>
      </c>
      <c r="Y38" s="254">
        <v>11000000</v>
      </c>
      <c r="Z38" s="255">
        <f t="shared" si="7"/>
        <v>427000000</v>
      </c>
      <c r="AA38" s="256">
        <f t="shared" si="5"/>
        <v>1.2321206088992975</v>
      </c>
    </row>
    <row r="39" spans="1:27" ht="18.75" customHeight="1">
      <c r="A39" s="17">
        <v>30</v>
      </c>
      <c r="B39" s="14">
        <v>8235000</v>
      </c>
      <c r="C39" s="14">
        <v>4324000</v>
      </c>
      <c r="D39" s="14">
        <v>2239000</v>
      </c>
      <c r="E39" s="14">
        <v>626000</v>
      </c>
      <c r="F39" s="14">
        <v>203440</v>
      </c>
      <c r="G39" s="14">
        <v>560</v>
      </c>
      <c r="H39" s="14">
        <f t="shared" si="6"/>
        <v>15220000</v>
      </c>
      <c r="I39" s="14"/>
      <c r="J39" s="14"/>
      <c r="K39" s="14">
        <f t="shared" si="0"/>
        <v>15220000</v>
      </c>
      <c r="L39" s="14"/>
      <c r="M39" s="14"/>
      <c r="N39" s="14"/>
      <c r="O39" s="14">
        <v>300000</v>
      </c>
      <c r="P39" s="14">
        <f t="shared" si="1"/>
        <v>300000</v>
      </c>
      <c r="Q39" s="15"/>
      <c r="R39" s="15">
        <v>14920000</v>
      </c>
      <c r="S39" s="15"/>
      <c r="T39" s="15"/>
      <c r="U39" s="16">
        <f t="shared" si="2"/>
        <v>0</v>
      </c>
      <c r="V39" s="174"/>
      <c r="W39" s="196">
        <f t="shared" si="3"/>
        <v>0</v>
      </c>
      <c r="X39" s="240">
        <f t="shared" si="4"/>
        <v>541335500</v>
      </c>
      <c r="Y39" s="181">
        <v>11000000</v>
      </c>
      <c r="Z39" s="176">
        <f t="shared" si="7"/>
        <v>438000000</v>
      </c>
      <c r="AA39" s="179">
        <f t="shared" si="5"/>
        <v>1.235925799086758</v>
      </c>
    </row>
    <row r="40" spans="1:27" ht="18.75" customHeight="1">
      <c r="A40" s="17">
        <v>31</v>
      </c>
      <c r="B40" s="14">
        <v>9371000</v>
      </c>
      <c r="C40" s="14">
        <v>5457000</v>
      </c>
      <c r="D40" s="14">
        <v>2455000</v>
      </c>
      <c r="E40" s="14">
        <v>1402000</v>
      </c>
      <c r="F40" s="14">
        <v>212640</v>
      </c>
      <c r="G40" s="14">
        <v>360</v>
      </c>
      <c r="H40" s="14">
        <f t="shared" si="6"/>
        <v>18472000</v>
      </c>
      <c r="I40" s="14"/>
      <c r="J40" s="14"/>
      <c r="K40" s="14">
        <f t="shared" si="0"/>
        <v>18472000</v>
      </c>
      <c r="L40" s="14"/>
      <c r="M40" s="14"/>
      <c r="N40" s="14"/>
      <c r="O40" s="14"/>
      <c r="P40" s="14">
        <f t="shared" si="1"/>
        <v>0</v>
      </c>
      <c r="Q40" s="15"/>
      <c r="R40" s="15">
        <v>18350000</v>
      </c>
      <c r="S40" s="15"/>
      <c r="T40" s="15"/>
      <c r="U40" s="16">
        <f t="shared" si="2"/>
        <v>-122000</v>
      </c>
      <c r="V40" s="174"/>
      <c r="W40" s="196">
        <f t="shared" si="3"/>
        <v>0</v>
      </c>
      <c r="X40" s="240">
        <f t="shared" si="4"/>
        <v>559807500</v>
      </c>
      <c r="Y40" s="181">
        <v>22000000</v>
      </c>
      <c r="Z40" s="176">
        <f t="shared" si="7"/>
        <v>460000000</v>
      </c>
      <c r="AA40" s="179">
        <f t="shared" si="5"/>
        <v>1.2169728260869566</v>
      </c>
    </row>
    <row r="41" spans="1:27" s="19" customFormat="1" ht="18.75" customHeight="1">
      <c r="A41" s="69" t="s">
        <v>21</v>
      </c>
      <c r="B41" s="18">
        <f t="shared" ref="B41:G41" si="8">SUM(B10:B40)</f>
        <v>329381000</v>
      </c>
      <c r="C41" s="18">
        <f t="shared" si="8"/>
        <v>141628000</v>
      </c>
      <c r="D41" s="18">
        <f t="shared" si="8"/>
        <v>67359000</v>
      </c>
      <c r="E41" s="18">
        <f t="shared" si="8"/>
        <v>29251000</v>
      </c>
      <c r="F41" s="18">
        <f t="shared" si="8"/>
        <v>7804320</v>
      </c>
      <c r="G41" s="18">
        <f t="shared" si="8"/>
        <v>7180</v>
      </c>
      <c r="H41" s="18">
        <f t="shared" ref="H41:W41" si="9">SUM(H10:H40)</f>
        <v>559807500</v>
      </c>
      <c r="I41" s="18">
        <f t="shared" si="9"/>
        <v>0</v>
      </c>
      <c r="J41" s="18">
        <f t="shared" si="9"/>
        <v>0</v>
      </c>
      <c r="K41" s="18">
        <f>SUM(K10:K40)</f>
        <v>559807500</v>
      </c>
      <c r="L41" s="18">
        <f t="shared" si="9"/>
        <v>0</v>
      </c>
      <c r="M41" s="18">
        <f t="shared" si="9"/>
        <v>0</v>
      </c>
      <c r="N41" s="18">
        <f t="shared" ref="N41" si="10">SUM(N10:N40)</f>
        <v>200000</v>
      </c>
      <c r="O41" s="18">
        <f t="shared" si="9"/>
        <v>1000000</v>
      </c>
      <c r="P41" s="18">
        <f t="shared" si="9"/>
        <v>1200000</v>
      </c>
      <c r="Q41" s="18">
        <f t="shared" si="9"/>
        <v>8695000</v>
      </c>
      <c r="R41" s="18">
        <f t="shared" si="9"/>
        <v>550068000</v>
      </c>
      <c r="S41" s="18">
        <f t="shared" si="9"/>
        <v>0</v>
      </c>
      <c r="T41" s="18">
        <f t="shared" si="9"/>
        <v>0</v>
      </c>
      <c r="U41" s="18">
        <f t="shared" si="9"/>
        <v>155500</v>
      </c>
      <c r="V41" s="18">
        <f t="shared" si="9"/>
        <v>11632000</v>
      </c>
      <c r="W41" s="18">
        <f t="shared" si="9"/>
        <v>0.72798728707108162</v>
      </c>
      <c r="X41" s="177"/>
      <c r="Y41" s="178"/>
      <c r="Z41" s="178"/>
      <c r="AA41" s="178"/>
    </row>
    <row r="42" spans="1:27" ht="15" customHeight="1">
      <c r="A42" s="20"/>
      <c r="B42" s="21"/>
      <c r="C42" s="21"/>
      <c r="D42" s="21"/>
      <c r="E42" s="22"/>
      <c r="F42" s="22"/>
      <c r="G42" s="22"/>
      <c r="H42" s="22"/>
      <c r="I42" s="21"/>
      <c r="J42" s="166">
        <f>J41-P41</f>
        <v>-1200000</v>
      </c>
      <c r="K42" s="22"/>
    </row>
    <row r="43" spans="1:27" ht="14.25" customHeight="1">
      <c r="A43" s="20"/>
      <c r="B43" s="21"/>
      <c r="C43" s="21"/>
      <c r="D43" s="25"/>
      <c r="E43" s="22"/>
      <c r="F43" s="22"/>
      <c r="G43" s="22"/>
      <c r="H43" s="22"/>
      <c r="I43" s="26"/>
      <c r="J43" s="23"/>
      <c r="K43" s="173">
        <f>K41/488000000</f>
        <v>1.1471465163934427</v>
      </c>
      <c r="L43" s="22"/>
      <c r="M43" s="22"/>
      <c r="N43" s="22"/>
      <c r="O43" s="22"/>
      <c r="P43" s="22"/>
      <c r="R43" s="124"/>
    </row>
    <row r="44" spans="1:27" ht="14.25" customHeight="1">
      <c r="A44" s="20"/>
      <c r="B44" s="21"/>
      <c r="C44" s="21"/>
      <c r="D44" s="21"/>
      <c r="E44" s="26"/>
      <c r="F44" s="26"/>
      <c r="G44" s="26"/>
      <c r="H44" s="26"/>
      <c r="I44" s="26"/>
      <c r="J44" s="21"/>
      <c r="K44" s="27"/>
      <c r="L44" s="22"/>
      <c r="M44" s="22"/>
      <c r="N44" s="22"/>
      <c r="O44" s="22"/>
      <c r="P44" s="22"/>
      <c r="R44" s="124"/>
    </row>
    <row r="45" spans="1:27">
      <c r="E45" s="26"/>
      <c r="F45" s="26"/>
      <c r="G45" s="26"/>
      <c r="H45" s="26"/>
    </row>
    <row r="46" spans="1:27">
      <c r="E46" s="26"/>
      <c r="F46" s="26"/>
      <c r="G46" s="26"/>
      <c r="H46" s="26"/>
    </row>
    <row r="47" spans="1:27">
      <c r="E47" s="26"/>
      <c r="F47" s="26"/>
      <c r="G47" s="26"/>
      <c r="H47" s="26"/>
    </row>
    <row r="48" spans="1:27">
      <c r="E48" s="26"/>
      <c r="F48" s="26"/>
      <c r="G48" s="26"/>
      <c r="H48" s="26"/>
    </row>
  </sheetData>
  <mergeCells count="16">
    <mergeCell ref="A4:U4"/>
    <mergeCell ref="I7:J7"/>
    <mergeCell ref="B7:H7"/>
    <mergeCell ref="K7:K8"/>
    <mergeCell ref="L6:P7"/>
    <mergeCell ref="Q6:Q8"/>
    <mergeCell ref="R6:R8"/>
    <mergeCell ref="T6:T8"/>
    <mergeCell ref="U6:U8"/>
    <mergeCell ref="B6:K6"/>
    <mergeCell ref="V6:V9"/>
    <mergeCell ref="W6:W9"/>
    <mergeCell ref="Y6:Y9"/>
    <mergeCell ref="Z6:Z9"/>
    <mergeCell ref="AA6:AA9"/>
    <mergeCell ref="X6:X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1"/>
  <sheetViews>
    <sheetView tabSelected="1" workbookViewId="0">
      <pane xSplit="5" ySplit="10" topLeftCell="F11" activePane="bottomRight" state="frozen"/>
      <selection pane="topRight" activeCell="F1" sqref="F1"/>
      <selection pane="bottomLeft" activeCell="A9" sqref="A9"/>
      <selection pane="bottomRight" activeCell="E33" sqref="E33"/>
    </sheetView>
  </sheetViews>
  <sheetFormatPr defaultColWidth="9.140625" defaultRowHeight="15"/>
  <cols>
    <col min="1" max="1" width="12.85546875" style="33" customWidth="1"/>
    <col min="2" max="2" width="12.85546875" style="267" customWidth="1"/>
    <col min="3" max="3" width="12.5703125" style="33" customWidth="1"/>
    <col min="4" max="4" width="13.5703125" style="33" customWidth="1"/>
    <col min="5" max="5" width="54.85546875" style="146" customWidth="1"/>
    <col min="6" max="6" width="16.140625" style="159" customWidth="1"/>
    <col min="7" max="7" width="19.85546875" style="159" customWidth="1"/>
    <col min="8" max="8" width="20.85546875" style="146" customWidth="1"/>
    <col min="9" max="9" width="17.7109375" style="81" customWidth="1"/>
    <col min="10" max="16384" width="9.140625" style="33"/>
  </cols>
  <sheetData>
    <row r="1" spans="1:9">
      <c r="A1" s="31" t="s">
        <v>27</v>
      </c>
      <c r="B1" s="260"/>
      <c r="C1" s="32"/>
      <c r="D1" s="32"/>
      <c r="E1" s="154"/>
      <c r="H1" s="154"/>
    </row>
    <row r="2" spans="1:9">
      <c r="A2" s="31" t="s">
        <v>28</v>
      </c>
      <c r="B2" s="260"/>
      <c r="C2" s="32"/>
      <c r="D2" s="32"/>
      <c r="E2" s="154"/>
      <c r="H2" s="154"/>
    </row>
    <row r="3" spans="1:9">
      <c r="A3" s="31" t="s">
        <v>29</v>
      </c>
      <c r="B3" s="260"/>
      <c r="C3" s="32"/>
      <c r="D3" s="32"/>
      <c r="E3" s="154"/>
      <c r="H3" s="154"/>
    </row>
    <row r="4" spans="1:9" ht="30.75">
      <c r="A4" s="34"/>
      <c r="B4" s="261"/>
      <c r="C4" s="34"/>
      <c r="D4" s="34"/>
      <c r="E4" s="155" t="s">
        <v>162</v>
      </c>
      <c r="F4" s="155"/>
      <c r="G4" s="162"/>
      <c r="H4" s="34"/>
    </row>
    <row r="5" spans="1:9">
      <c r="A5" s="35"/>
      <c r="B5" s="262"/>
      <c r="C5" s="35"/>
      <c r="D5" s="35"/>
      <c r="E5" s="156"/>
      <c r="F5" s="163"/>
      <c r="G5" s="163"/>
      <c r="H5" s="160"/>
    </row>
    <row r="6" spans="1:9" ht="15" customHeight="1">
      <c r="A6" s="323" t="s">
        <v>30</v>
      </c>
      <c r="B6" s="324" t="s">
        <v>31</v>
      </c>
      <c r="C6" s="325" t="s">
        <v>23</v>
      </c>
      <c r="D6" s="325"/>
      <c r="E6" s="326" t="s">
        <v>24</v>
      </c>
      <c r="F6" s="320" t="s">
        <v>32</v>
      </c>
      <c r="G6" s="321"/>
      <c r="H6" s="322"/>
    </row>
    <row r="7" spans="1:9">
      <c r="A7" s="323"/>
      <c r="B7" s="324"/>
      <c r="C7" s="36" t="s">
        <v>33</v>
      </c>
      <c r="D7" s="37" t="s">
        <v>25</v>
      </c>
      <c r="E7" s="326"/>
      <c r="F7" s="164" t="s">
        <v>33</v>
      </c>
      <c r="G7" s="164" t="s">
        <v>25</v>
      </c>
      <c r="H7" s="38" t="s">
        <v>26</v>
      </c>
    </row>
    <row r="8" spans="1:9" s="146" customFormat="1">
      <c r="A8" s="289">
        <v>43346</v>
      </c>
      <c r="B8" s="290"/>
      <c r="C8" s="291"/>
      <c r="D8" s="291" t="s">
        <v>117</v>
      </c>
      <c r="E8" s="292" t="s">
        <v>118</v>
      </c>
      <c r="F8" s="280"/>
      <c r="G8" s="280">
        <v>470000</v>
      </c>
      <c r="H8" s="153">
        <f>H10+F8-G8</f>
        <v>2530000</v>
      </c>
      <c r="I8" s="143"/>
    </row>
    <row r="9" spans="1:9">
      <c r="A9" s="289" t="s">
        <v>114</v>
      </c>
      <c r="B9" s="290"/>
      <c r="C9" s="293"/>
      <c r="D9" s="291" t="s">
        <v>115</v>
      </c>
      <c r="E9" s="259" t="s">
        <v>116</v>
      </c>
      <c r="F9" s="294"/>
      <c r="G9" s="280">
        <v>142041</v>
      </c>
      <c r="H9" s="153">
        <f>H8+F9-G9</f>
        <v>2387959</v>
      </c>
    </row>
    <row r="10" spans="1:9">
      <c r="A10" s="39"/>
      <c r="B10" s="263"/>
      <c r="C10" s="40"/>
      <c r="D10" s="40"/>
      <c r="E10" s="270" t="s">
        <v>34</v>
      </c>
      <c r="F10" s="271"/>
      <c r="G10" s="271"/>
      <c r="H10" s="272">
        <v>3000000</v>
      </c>
    </row>
    <row r="11" spans="1:9" s="146" customFormat="1">
      <c r="A11" s="134">
        <v>43255</v>
      </c>
      <c r="B11" s="264"/>
      <c r="C11" s="135"/>
      <c r="D11" s="135" t="s">
        <v>119</v>
      </c>
      <c r="E11" s="147" t="s">
        <v>120</v>
      </c>
      <c r="F11" s="136"/>
      <c r="G11" s="136">
        <v>260033</v>
      </c>
      <c r="H11" s="153">
        <f>H9+F11-G11</f>
        <v>2127926</v>
      </c>
      <c r="I11" s="143"/>
    </row>
    <row r="12" spans="1:9" s="146" customFormat="1">
      <c r="A12" s="134">
        <v>43316</v>
      </c>
      <c r="B12" s="264"/>
      <c r="C12" s="281"/>
      <c r="D12" s="135" t="s">
        <v>117</v>
      </c>
      <c r="E12" s="281" t="s">
        <v>121</v>
      </c>
      <c r="F12" s="136"/>
      <c r="G12" s="136">
        <v>162638</v>
      </c>
      <c r="H12" s="153">
        <f t="shared" ref="H12:H72" si="0">H11+F12-G12</f>
        <v>1965288</v>
      </c>
      <c r="I12" s="143"/>
    </row>
    <row r="13" spans="1:9" s="146" customFormat="1">
      <c r="A13" s="134" t="s">
        <v>127</v>
      </c>
      <c r="B13" s="264"/>
      <c r="C13" s="281"/>
      <c r="D13" s="135" t="s">
        <v>128</v>
      </c>
      <c r="E13" s="281" t="s">
        <v>129</v>
      </c>
      <c r="F13" s="288"/>
      <c r="G13" s="288">
        <v>474346.8</v>
      </c>
      <c r="H13" s="153">
        <f t="shared" si="0"/>
        <v>1490941.2</v>
      </c>
      <c r="I13" s="143"/>
    </row>
    <row r="14" spans="1:9" s="147" customFormat="1">
      <c r="A14" s="134" t="s">
        <v>127</v>
      </c>
      <c r="B14" s="264"/>
      <c r="C14" s="135"/>
      <c r="D14" s="135" t="s">
        <v>130</v>
      </c>
      <c r="E14" s="281" t="s">
        <v>131</v>
      </c>
      <c r="F14" s="288"/>
      <c r="G14" s="288">
        <v>103000</v>
      </c>
      <c r="H14" s="153">
        <f t="shared" si="0"/>
        <v>1387941.2</v>
      </c>
      <c r="I14" s="132"/>
    </row>
    <row r="15" spans="1:9" s="147" customFormat="1">
      <c r="A15" s="134" t="s">
        <v>132</v>
      </c>
      <c r="B15" s="264"/>
      <c r="C15" s="135"/>
      <c r="D15" s="135" t="s">
        <v>133</v>
      </c>
      <c r="E15" s="281" t="s">
        <v>134</v>
      </c>
      <c r="F15" s="136"/>
      <c r="G15" s="288">
        <v>880484</v>
      </c>
      <c r="H15" s="153">
        <f t="shared" si="0"/>
        <v>507457.19999999995</v>
      </c>
      <c r="I15" s="132"/>
    </row>
    <row r="16" spans="1:9" s="147" customFormat="1">
      <c r="A16" s="134" t="s">
        <v>135</v>
      </c>
      <c r="B16" s="264"/>
      <c r="C16" s="135" t="s">
        <v>136</v>
      </c>
      <c r="D16" s="135"/>
      <c r="E16" s="281" t="s">
        <v>137</v>
      </c>
      <c r="F16" s="136">
        <v>470000</v>
      </c>
      <c r="G16" s="288"/>
      <c r="H16" s="153">
        <f t="shared" si="0"/>
        <v>977457.2</v>
      </c>
      <c r="I16" s="132"/>
    </row>
    <row r="17" spans="1:9" s="147" customFormat="1">
      <c r="A17" s="134" t="s">
        <v>135</v>
      </c>
      <c r="B17" s="264"/>
      <c r="C17" s="135" t="s">
        <v>138</v>
      </c>
      <c r="D17" s="135"/>
      <c r="E17" s="281" t="s">
        <v>139</v>
      </c>
      <c r="F17" s="288">
        <v>142041</v>
      </c>
      <c r="G17" s="288"/>
      <c r="H17" s="153">
        <f t="shared" si="0"/>
        <v>1119498.2</v>
      </c>
      <c r="I17" s="132"/>
    </row>
    <row r="18" spans="1:9" s="147" customFormat="1">
      <c r="A18" s="134" t="s">
        <v>142</v>
      </c>
      <c r="B18" s="264"/>
      <c r="C18" s="135"/>
      <c r="D18" s="135" t="s">
        <v>143</v>
      </c>
      <c r="E18" s="281" t="s">
        <v>144</v>
      </c>
      <c r="F18" s="136"/>
      <c r="G18" s="288">
        <v>334606.84999999998</v>
      </c>
      <c r="H18" s="153">
        <f t="shared" si="0"/>
        <v>784891.35</v>
      </c>
      <c r="I18" s="132"/>
    </row>
    <row r="19" spans="1:9" s="152" customFormat="1">
      <c r="A19" s="134" t="s">
        <v>145</v>
      </c>
      <c r="B19" s="264"/>
      <c r="C19" s="135"/>
      <c r="D19" s="135" t="s">
        <v>146</v>
      </c>
      <c r="E19" s="281" t="s">
        <v>147</v>
      </c>
      <c r="F19" s="136"/>
      <c r="G19" s="136">
        <v>394797.42</v>
      </c>
      <c r="H19" s="153">
        <f t="shared" si="0"/>
        <v>390093.93</v>
      </c>
      <c r="I19" s="133"/>
    </row>
    <row r="20" spans="1:9" s="147" customFormat="1">
      <c r="A20" s="134">
        <v>43105</v>
      </c>
      <c r="B20" s="264"/>
      <c r="C20" s="135" t="s">
        <v>156</v>
      </c>
      <c r="D20" s="135"/>
      <c r="E20" s="141" t="s">
        <v>157</v>
      </c>
      <c r="F20" s="142">
        <v>889484</v>
      </c>
      <c r="G20" s="136"/>
      <c r="H20" s="153">
        <f t="shared" si="0"/>
        <v>1279577.93</v>
      </c>
      <c r="I20" s="132"/>
    </row>
    <row r="21" spans="1:9" s="147" customFormat="1">
      <c r="A21" s="134"/>
      <c r="B21" s="264"/>
      <c r="C21" s="135" t="s">
        <v>158</v>
      </c>
      <c r="D21" s="135"/>
      <c r="E21" s="141" t="s">
        <v>214</v>
      </c>
      <c r="F21" s="142">
        <v>577347</v>
      </c>
      <c r="G21" s="136"/>
      <c r="H21" s="153">
        <f t="shared" si="0"/>
        <v>1856924.93</v>
      </c>
      <c r="I21" s="132"/>
    </row>
    <row r="22" spans="1:9" s="147" customFormat="1">
      <c r="A22" s="134"/>
      <c r="B22" s="264"/>
      <c r="C22" s="135" t="s">
        <v>159</v>
      </c>
      <c r="D22" s="135"/>
      <c r="E22" s="141" t="s">
        <v>160</v>
      </c>
      <c r="F22" s="136">
        <v>422671</v>
      </c>
      <c r="G22" s="136"/>
      <c r="H22" s="153">
        <f t="shared" si="0"/>
        <v>2279595.9299999997</v>
      </c>
      <c r="I22" s="132"/>
    </row>
    <row r="23" spans="1:9" s="147" customFormat="1">
      <c r="A23" s="134" t="s">
        <v>163</v>
      </c>
      <c r="B23" s="264"/>
      <c r="C23" s="141"/>
      <c r="D23" s="135" t="s">
        <v>115</v>
      </c>
      <c r="E23" s="139" t="s">
        <v>164</v>
      </c>
      <c r="F23" s="142"/>
      <c r="G23" s="136">
        <v>146216.4</v>
      </c>
      <c r="H23" s="153">
        <f t="shared" si="0"/>
        <v>2133379.5299999998</v>
      </c>
      <c r="I23" s="132"/>
    </row>
    <row r="24" spans="1:9" s="147" customFormat="1">
      <c r="A24" s="134">
        <v>43105</v>
      </c>
      <c r="B24" s="285"/>
      <c r="C24" s="141"/>
      <c r="D24" s="135" t="s">
        <v>165</v>
      </c>
      <c r="E24" s="139" t="s">
        <v>166</v>
      </c>
      <c r="F24" s="142"/>
      <c r="G24" s="136">
        <v>180081.8</v>
      </c>
      <c r="H24" s="153">
        <f t="shared" si="0"/>
        <v>1953297.7299999997</v>
      </c>
      <c r="I24" s="132"/>
    </row>
    <row r="25" spans="1:9" s="147" customFormat="1">
      <c r="A25" s="134">
        <v>43136</v>
      </c>
      <c r="C25" s="141" t="s">
        <v>167</v>
      </c>
      <c r="D25" s="135"/>
      <c r="E25" s="139" t="s">
        <v>168</v>
      </c>
      <c r="F25" s="142">
        <v>334607</v>
      </c>
      <c r="G25" s="136"/>
      <c r="H25" s="153">
        <f t="shared" si="0"/>
        <v>2287904.7299999995</v>
      </c>
      <c r="I25" s="132"/>
    </row>
    <row r="26" spans="1:9" s="147" customFormat="1">
      <c r="A26" s="134">
        <v>43439</v>
      </c>
      <c r="B26" s="230"/>
      <c r="C26" s="135"/>
      <c r="D26" s="135" t="s">
        <v>165</v>
      </c>
      <c r="E26" s="147" t="s">
        <v>169</v>
      </c>
      <c r="F26" s="136"/>
      <c r="G26" s="147">
        <v>867110</v>
      </c>
      <c r="H26" s="153">
        <f t="shared" si="0"/>
        <v>1420794.7299999995</v>
      </c>
      <c r="I26" s="132"/>
    </row>
    <row r="27" spans="1:9" s="147" customFormat="1">
      <c r="A27" s="134">
        <v>43439</v>
      </c>
      <c r="B27" s="230"/>
      <c r="C27" s="135"/>
      <c r="D27" s="147" t="s">
        <v>170</v>
      </c>
      <c r="E27" s="141" t="s">
        <v>171</v>
      </c>
      <c r="F27" s="142"/>
      <c r="G27" s="142">
        <v>181343</v>
      </c>
      <c r="H27" s="153">
        <f t="shared" si="0"/>
        <v>1239451.7299999995</v>
      </c>
      <c r="I27" s="132"/>
    </row>
    <row r="28" spans="1:9" s="147" customFormat="1">
      <c r="A28" s="134">
        <v>43164</v>
      </c>
      <c r="B28" s="230"/>
      <c r="C28" s="141"/>
      <c r="D28" s="135" t="s">
        <v>188</v>
      </c>
      <c r="E28" s="141" t="s">
        <v>189</v>
      </c>
      <c r="F28" s="136"/>
      <c r="G28" s="142">
        <v>427849</v>
      </c>
      <c r="H28" s="153">
        <f t="shared" si="0"/>
        <v>811602.72999999952</v>
      </c>
      <c r="I28" s="132"/>
    </row>
    <row r="29" spans="1:9" s="147" customFormat="1">
      <c r="A29" s="134" t="s">
        <v>190</v>
      </c>
      <c r="B29" s="230"/>
      <c r="C29" s="135"/>
      <c r="D29" s="135" t="s">
        <v>191</v>
      </c>
      <c r="E29" s="141" t="s">
        <v>192</v>
      </c>
      <c r="F29" s="136"/>
      <c r="G29" s="136">
        <v>319124</v>
      </c>
      <c r="H29" s="153">
        <f t="shared" si="0"/>
        <v>492478.72999999952</v>
      </c>
      <c r="I29" s="132"/>
    </row>
    <row r="30" spans="1:9" s="147" customFormat="1">
      <c r="A30" s="134" t="s">
        <v>193</v>
      </c>
      <c r="B30" s="230"/>
      <c r="C30" s="135"/>
      <c r="D30" s="135" t="s">
        <v>194</v>
      </c>
      <c r="E30" s="141" t="s">
        <v>195</v>
      </c>
      <c r="F30" s="136"/>
      <c r="G30" s="136">
        <v>652810</v>
      </c>
      <c r="H30" s="153">
        <f t="shared" si="0"/>
        <v>-160331.27000000048</v>
      </c>
      <c r="I30" s="132"/>
    </row>
    <row r="31" spans="1:9" s="147" customFormat="1">
      <c r="A31" s="134" t="s">
        <v>196</v>
      </c>
      <c r="B31" s="230"/>
      <c r="C31" s="141"/>
      <c r="D31" s="135" t="s">
        <v>197</v>
      </c>
      <c r="E31" s="141" t="s">
        <v>198</v>
      </c>
      <c r="F31" s="136"/>
      <c r="G31" s="136">
        <v>130713</v>
      </c>
      <c r="H31" s="153">
        <f t="shared" si="0"/>
        <v>-291044.27000000048</v>
      </c>
      <c r="I31" s="132"/>
    </row>
    <row r="32" spans="1:9" s="147" customFormat="1">
      <c r="A32" s="134" t="s">
        <v>190</v>
      </c>
      <c r="B32" s="230"/>
      <c r="C32" s="141"/>
      <c r="D32" s="135" t="s">
        <v>199</v>
      </c>
      <c r="E32" s="141" t="s">
        <v>200</v>
      </c>
      <c r="F32" s="136"/>
      <c r="G32" s="136">
        <v>110000</v>
      </c>
      <c r="H32" s="153">
        <f t="shared" si="0"/>
        <v>-401044.27000000048</v>
      </c>
      <c r="I32" s="132"/>
    </row>
    <row r="33" spans="1:9" s="147" customFormat="1">
      <c r="A33" s="134" t="s">
        <v>201</v>
      </c>
      <c r="B33" s="264"/>
      <c r="C33" s="135"/>
      <c r="D33" s="141" t="s">
        <v>202</v>
      </c>
      <c r="E33" s="139" t="s">
        <v>200</v>
      </c>
      <c r="F33" s="136"/>
      <c r="G33" s="136">
        <v>240000</v>
      </c>
      <c r="H33" s="153">
        <f t="shared" si="0"/>
        <v>-641044.27000000048</v>
      </c>
      <c r="I33" s="132"/>
    </row>
    <row r="34" spans="1:9" s="147" customFormat="1">
      <c r="A34" s="134" t="s">
        <v>204</v>
      </c>
      <c r="B34" s="264"/>
      <c r="C34" s="135"/>
      <c r="D34" s="135" t="s">
        <v>205</v>
      </c>
      <c r="E34" s="141" t="s">
        <v>206</v>
      </c>
      <c r="F34" s="142"/>
      <c r="G34" s="136">
        <v>566729.4</v>
      </c>
      <c r="H34" s="153">
        <f t="shared" si="0"/>
        <v>-1207773.6700000004</v>
      </c>
      <c r="I34" s="132"/>
    </row>
    <row r="35" spans="1:9" s="147" customFormat="1">
      <c r="A35" s="134" t="s">
        <v>207</v>
      </c>
      <c r="B35" s="264"/>
      <c r="C35" s="141" t="s">
        <v>208</v>
      </c>
      <c r="D35" s="165"/>
      <c r="E35" s="141" t="s">
        <v>209</v>
      </c>
      <c r="F35" s="142">
        <v>867110</v>
      </c>
      <c r="G35" s="142"/>
      <c r="H35" s="153">
        <f t="shared" si="0"/>
        <v>-340663.67000000039</v>
      </c>
      <c r="I35" s="132"/>
    </row>
    <row r="36" spans="1:9" s="147" customFormat="1">
      <c r="A36" s="134"/>
      <c r="B36" s="264"/>
      <c r="C36" s="165" t="s">
        <v>210</v>
      </c>
      <c r="D36" s="141"/>
      <c r="E36" s="141" t="s">
        <v>211</v>
      </c>
      <c r="F36" s="136">
        <v>181343</v>
      </c>
      <c r="G36" s="136"/>
      <c r="H36" s="153">
        <f t="shared" si="0"/>
        <v>-159320.67000000039</v>
      </c>
      <c r="I36" s="132"/>
    </row>
    <row r="37" spans="1:9" s="147" customFormat="1">
      <c r="A37" s="134"/>
      <c r="B37" s="264"/>
      <c r="C37" s="165" t="s">
        <v>212</v>
      </c>
      <c r="D37" s="287"/>
      <c r="E37" s="259" t="s">
        <v>213</v>
      </c>
      <c r="F37" s="136">
        <v>1093731</v>
      </c>
      <c r="G37" s="280"/>
      <c r="H37" s="153">
        <f t="shared" si="0"/>
        <v>934410.32999999961</v>
      </c>
      <c r="I37" s="132"/>
    </row>
    <row r="38" spans="1:9" s="147" customFormat="1">
      <c r="A38" s="134"/>
      <c r="B38" s="264"/>
      <c r="C38" s="141"/>
      <c r="D38" s="165"/>
      <c r="E38" s="141"/>
      <c r="F38" s="136"/>
      <c r="G38" s="136"/>
      <c r="H38" s="153">
        <f t="shared" si="0"/>
        <v>934410.32999999961</v>
      </c>
      <c r="I38" s="132"/>
    </row>
    <row r="39" spans="1:9" s="147" customFormat="1">
      <c r="A39" s="134"/>
      <c r="B39" s="264"/>
      <c r="C39" s="141"/>
      <c r="D39" s="165"/>
      <c r="E39" s="141"/>
      <c r="F39" s="136"/>
      <c r="G39" s="136"/>
      <c r="H39" s="153">
        <f t="shared" si="0"/>
        <v>934410.32999999961</v>
      </c>
      <c r="I39" s="132"/>
    </row>
    <row r="40" spans="1:9" s="147" customFormat="1">
      <c r="A40" s="134"/>
      <c r="B40" s="264"/>
      <c r="C40" s="165"/>
      <c r="D40" s="141"/>
      <c r="E40" s="139"/>
      <c r="F40" s="136"/>
      <c r="G40" s="136"/>
      <c r="H40" s="153">
        <f t="shared" si="0"/>
        <v>934410.32999999961</v>
      </c>
      <c r="I40" s="132"/>
    </row>
    <row r="41" spans="1:9" s="147" customFormat="1">
      <c r="A41" s="134"/>
      <c r="B41" s="264"/>
      <c r="C41" s="165"/>
      <c r="D41" s="165"/>
      <c r="E41" s="141"/>
      <c r="F41" s="136"/>
      <c r="G41" s="136"/>
      <c r="H41" s="153">
        <f t="shared" si="0"/>
        <v>934410.32999999961</v>
      </c>
      <c r="I41" s="132"/>
    </row>
    <row r="42" spans="1:9" s="147" customFormat="1">
      <c r="A42" s="134"/>
      <c r="B42" s="264"/>
      <c r="C42" s="141"/>
      <c r="D42" s="165"/>
      <c r="E42" s="141"/>
      <c r="F42" s="142"/>
      <c r="G42" s="136"/>
      <c r="H42" s="153">
        <f t="shared" si="0"/>
        <v>934410.32999999961</v>
      </c>
      <c r="I42" s="132"/>
    </row>
    <row r="43" spans="1:9" s="147" customFormat="1">
      <c r="A43" s="134"/>
      <c r="B43" s="264"/>
      <c r="C43" s="141"/>
      <c r="D43" s="165"/>
      <c r="E43" s="141"/>
      <c r="F43" s="142"/>
      <c r="G43" s="136"/>
      <c r="H43" s="153">
        <f t="shared" si="0"/>
        <v>934410.32999999961</v>
      </c>
      <c r="I43" s="132"/>
    </row>
    <row r="44" spans="1:9" s="147" customFormat="1">
      <c r="A44" s="134"/>
      <c r="B44" s="264"/>
      <c r="C44" s="165"/>
      <c r="D44" s="165"/>
      <c r="E44" s="139"/>
      <c r="F44" s="136"/>
      <c r="G44" s="136"/>
      <c r="H44" s="153">
        <f t="shared" si="0"/>
        <v>934410.32999999961</v>
      </c>
      <c r="I44" s="132"/>
    </row>
    <row r="45" spans="1:9" s="147" customFormat="1">
      <c r="A45" s="134"/>
      <c r="B45" s="264"/>
      <c r="C45" s="165"/>
      <c r="D45" s="165"/>
      <c r="E45" s="141"/>
      <c r="F45" s="136"/>
      <c r="G45" s="136"/>
      <c r="H45" s="153">
        <f t="shared" si="0"/>
        <v>934410.32999999961</v>
      </c>
      <c r="I45" s="132"/>
    </row>
    <row r="46" spans="1:9" s="147" customFormat="1">
      <c r="A46" s="134"/>
      <c r="B46" s="264"/>
      <c r="C46" s="141"/>
      <c r="D46" s="165"/>
      <c r="E46" s="141"/>
      <c r="F46" s="136"/>
      <c r="G46" s="136"/>
      <c r="H46" s="153">
        <f t="shared" si="0"/>
        <v>934410.32999999961</v>
      </c>
      <c r="I46" s="132"/>
    </row>
    <row r="47" spans="1:9" s="147" customFormat="1">
      <c r="A47" s="134"/>
      <c r="B47" s="264"/>
      <c r="C47" s="165"/>
      <c r="D47" s="165"/>
      <c r="E47" s="148"/>
      <c r="F47" s="136"/>
      <c r="G47" s="136"/>
      <c r="H47" s="153">
        <f t="shared" si="0"/>
        <v>934410.32999999961</v>
      </c>
      <c r="I47" s="132"/>
    </row>
    <row r="48" spans="1:9" s="147" customFormat="1">
      <c r="A48" s="134"/>
      <c r="B48" s="264"/>
      <c r="C48" s="141"/>
      <c r="D48" s="165"/>
      <c r="E48" s="141"/>
      <c r="F48" s="136"/>
      <c r="G48" s="136"/>
      <c r="H48" s="153">
        <f t="shared" si="0"/>
        <v>934410.32999999961</v>
      </c>
      <c r="I48" s="132"/>
    </row>
    <row r="49" spans="1:9" s="147" customFormat="1">
      <c r="A49" s="134"/>
      <c r="B49" s="264"/>
      <c r="C49" s="141"/>
      <c r="D49" s="165"/>
      <c r="E49" s="141"/>
      <c r="F49" s="136"/>
      <c r="G49" s="136"/>
      <c r="H49" s="153">
        <f t="shared" si="0"/>
        <v>934410.32999999961</v>
      </c>
      <c r="I49" s="132"/>
    </row>
    <row r="50" spans="1:9" s="147" customFormat="1">
      <c r="A50" s="134"/>
      <c r="B50" s="264"/>
      <c r="C50" s="141"/>
      <c r="D50" s="165"/>
      <c r="E50" s="141"/>
      <c r="F50" s="136"/>
      <c r="G50" s="136"/>
      <c r="H50" s="153">
        <f t="shared" si="0"/>
        <v>934410.32999999961</v>
      </c>
      <c r="I50" s="132"/>
    </row>
    <row r="51" spans="1:9" s="147" customFormat="1">
      <c r="A51" s="134"/>
      <c r="B51" s="264"/>
      <c r="C51" s="141"/>
      <c r="D51" s="165"/>
      <c r="E51" s="141"/>
      <c r="F51" s="136"/>
      <c r="G51" s="136"/>
      <c r="H51" s="153">
        <f t="shared" si="0"/>
        <v>934410.32999999961</v>
      </c>
      <c r="I51" s="132"/>
    </row>
    <row r="52" spans="1:9" s="147" customFormat="1">
      <c r="A52" s="134"/>
      <c r="B52" s="264"/>
      <c r="C52" s="141"/>
      <c r="D52" s="165"/>
      <c r="E52" s="141"/>
      <c r="F52" s="136"/>
      <c r="G52" s="136"/>
      <c r="H52" s="153">
        <f t="shared" si="0"/>
        <v>934410.32999999961</v>
      </c>
      <c r="I52" s="132"/>
    </row>
    <row r="53" spans="1:9" s="147" customFormat="1">
      <c r="A53" s="134"/>
      <c r="B53" s="264"/>
      <c r="C53" s="141"/>
      <c r="D53" s="165"/>
      <c r="E53" s="141"/>
      <c r="F53" s="136"/>
      <c r="G53" s="136"/>
      <c r="H53" s="153">
        <f t="shared" si="0"/>
        <v>934410.32999999961</v>
      </c>
      <c r="I53" s="132"/>
    </row>
    <row r="54" spans="1:9" s="147" customFormat="1">
      <c r="A54" s="134"/>
      <c r="B54" s="264"/>
      <c r="C54" s="141"/>
      <c r="D54" s="165"/>
      <c r="E54" s="141"/>
      <c r="F54" s="136"/>
      <c r="G54" s="142"/>
      <c r="H54" s="153">
        <f t="shared" si="0"/>
        <v>934410.32999999961</v>
      </c>
      <c r="I54" s="132"/>
    </row>
    <row r="55" spans="1:9" s="147" customFormat="1">
      <c r="A55" s="134"/>
      <c r="B55" s="264"/>
      <c r="C55" s="165"/>
      <c r="D55" s="165"/>
      <c r="E55" s="139"/>
      <c r="F55" s="136"/>
      <c r="G55" s="136"/>
      <c r="H55" s="153">
        <f t="shared" si="0"/>
        <v>934410.32999999961</v>
      </c>
      <c r="I55" s="132"/>
    </row>
    <row r="56" spans="1:9" s="147" customFormat="1">
      <c r="A56" s="134"/>
      <c r="B56" s="264"/>
      <c r="C56" s="165"/>
      <c r="D56" s="165"/>
      <c r="E56" s="141"/>
      <c r="F56" s="142"/>
      <c r="G56" s="136"/>
      <c r="H56" s="153">
        <f t="shared" si="0"/>
        <v>934410.32999999961</v>
      </c>
      <c r="I56" s="132"/>
    </row>
    <row r="57" spans="1:9" s="147" customFormat="1">
      <c r="A57" s="134"/>
      <c r="B57" s="264"/>
      <c r="C57" s="165"/>
      <c r="D57" s="165"/>
      <c r="E57" s="141"/>
      <c r="F57" s="142"/>
      <c r="G57" s="142"/>
      <c r="H57" s="153">
        <f t="shared" si="0"/>
        <v>934410.32999999961</v>
      </c>
      <c r="I57" s="132"/>
    </row>
    <row r="58" spans="1:9" s="147" customFormat="1">
      <c r="A58" s="134"/>
      <c r="B58" s="264"/>
      <c r="C58" s="141"/>
      <c r="D58" s="165"/>
      <c r="E58" s="141"/>
      <c r="F58" s="136"/>
      <c r="G58" s="142"/>
      <c r="H58" s="153">
        <f t="shared" si="0"/>
        <v>934410.32999999961</v>
      </c>
      <c r="I58" s="132"/>
    </row>
    <row r="59" spans="1:9" s="147" customFormat="1">
      <c r="A59" s="134"/>
      <c r="B59" s="264"/>
      <c r="C59" s="165"/>
      <c r="D59" s="141"/>
      <c r="E59" s="139"/>
      <c r="F59" s="136"/>
      <c r="G59" s="136"/>
      <c r="H59" s="153">
        <f t="shared" si="0"/>
        <v>934410.32999999961</v>
      </c>
      <c r="I59" s="132"/>
    </row>
    <row r="60" spans="1:9" s="147" customFormat="1">
      <c r="A60" s="134"/>
      <c r="B60" s="264"/>
      <c r="C60" s="165"/>
      <c r="D60" s="165"/>
      <c r="E60" s="141"/>
      <c r="F60" s="136"/>
      <c r="G60" s="136"/>
      <c r="H60" s="153">
        <f t="shared" si="0"/>
        <v>934410.32999999961</v>
      </c>
      <c r="I60" s="132"/>
    </row>
    <row r="61" spans="1:9" s="147" customFormat="1">
      <c r="A61" s="134"/>
      <c r="B61" s="264"/>
      <c r="C61" s="141"/>
      <c r="D61" s="165"/>
      <c r="E61" s="141"/>
      <c r="F61" s="142"/>
      <c r="G61" s="136"/>
      <c r="H61" s="153">
        <f t="shared" si="0"/>
        <v>934410.32999999961</v>
      </c>
      <c r="I61" s="132"/>
    </row>
    <row r="62" spans="1:9" s="147" customFormat="1">
      <c r="A62" s="134"/>
      <c r="B62" s="264"/>
      <c r="C62" s="141"/>
      <c r="D62" s="165"/>
      <c r="E62" s="141"/>
      <c r="F62" s="142"/>
      <c r="G62" s="136"/>
      <c r="H62" s="153">
        <f t="shared" si="0"/>
        <v>934410.32999999961</v>
      </c>
      <c r="I62" s="132"/>
    </row>
    <row r="63" spans="1:9" s="147" customFormat="1">
      <c r="A63" s="134"/>
      <c r="B63" s="264"/>
      <c r="C63" s="165"/>
      <c r="D63" s="141"/>
      <c r="E63" s="139"/>
      <c r="F63" s="136"/>
      <c r="G63" s="136"/>
      <c r="H63" s="153">
        <f t="shared" si="0"/>
        <v>934410.32999999961</v>
      </c>
      <c r="I63" s="132"/>
    </row>
    <row r="64" spans="1:9" s="147" customFormat="1">
      <c r="A64" s="134"/>
      <c r="B64" s="264"/>
      <c r="C64" s="165"/>
      <c r="D64" s="165"/>
      <c r="E64" s="141"/>
      <c r="F64" s="136"/>
      <c r="G64" s="136"/>
      <c r="H64" s="153">
        <f t="shared" si="0"/>
        <v>934410.32999999961</v>
      </c>
      <c r="I64" s="132"/>
    </row>
    <row r="65" spans="1:9" s="147" customFormat="1">
      <c r="A65" s="134"/>
      <c r="B65" s="264"/>
      <c r="C65" s="141"/>
      <c r="D65" s="165"/>
      <c r="E65" s="141"/>
      <c r="F65" s="136"/>
      <c r="G65" s="136"/>
      <c r="H65" s="153">
        <f t="shared" si="0"/>
        <v>934410.32999999961</v>
      </c>
      <c r="I65" s="132"/>
    </row>
    <row r="66" spans="1:9" s="147" customFormat="1">
      <c r="A66" s="134"/>
      <c r="B66" s="264"/>
      <c r="C66" s="141"/>
      <c r="D66" s="165"/>
      <c r="E66" s="141"/>
      <c r="F66" s="136"/>
      <c r="G66" s="136"/>
      <c r="H66" s="153">
        <f t="shared" si="0"/>
        <v>934410.32999999961</v>
      </c>
      <c r="I66" s="132"/>
    </row>
    <row r="67" spans="1:9" s="147" customFormat="1">
      <c r="A67" s="134"/>
      <c r="B67" s="264"/>
      <c r="C67" s="165"/>
      <c r="D67" s="165"/>
      <c r="E67" s="139"/>
      <c r="F67" s="136"/>
      <c r="G67" s="136"/>
      <c r="H67" s="153">
        <f t="shared" si="0"/>
        <v>934410.32999999961</v>
      </c>
      <c r="I67" s="132"/>
    </row>
    <row r="68" spans="1:9" s="147" customFormat="1">
      <c r="A68" s="134"/>
      <c r="B68" s="264"/>
      <c r="C68" s="165"/>
      <c r="D68" s="165"/>
      <c r="E68" s="141"/>
      <c r="F68" s="136"/>
      <c r="G68" s="136"/>
      <c r="H68" s="153">
        <f t="shared" si="0"/>
        <v>934410.32999999961</v>
      </c>
      <c r="I68" s="132"/>
    </row>
    <row r="69" spans="1:9" s="147" customFormat="1">
      <c r="A69" s="134"/>
      <c r="B69" s="264"/>
      <c r="C69" s="141"/>
      <c r="D69" s="165"/>
      <c r="E69" s="141"/>
      <c r="F69" s="136"/>
      <c r="G69" s="136"/>
      <c r="H69" s="153">
        <f t="shared" si="0"/>
        <v>934410.32999999961</v>
      </c>
      <c r="I69" s="132"/>
    </row>
    <row r="70" spans="1:9" s="147" customFormat="1">
      <c r="A70" s="134"/>
      <c r="B70" s="264"/>
      <c r="C70" s="141"/>
      <c r="D70" s="165"/>
      <c r="E70" s="141"/>
      <c r="F70" s="136"/>
      <c r="G70" s="136"/>
      <c r="H70" s="153">
        <f t="shared" si="0"/>
        <v>934410.32999999961</v>
      </c>
      <c r="I70" s="132"/>
    </row>
    <row r="71" spans="1:9" s="147" customFormat="1">
      <c r="A71" s="134"/>
      <c r="B71" s="264"/>
      <c r="C71" s="165"/>
      <c r="D71" s="165"/>
      <c r="E71" s="139"/>
      <c r="F71" s="136"/>
      <c r="G71" s="136"/>
      <c r="H71" s="153">
        <f t="shared" si="0"/>
        <v>934410.32999999961</v>
      </c>
      <c r="I71" s="132"/>
    </row>
    <row r="72" spans="1:9" s="147" customFormat="1">
      <c r="A72" s="134"/>
      <c r="B72" s="264"/>
      <c r="C72" s="165"/>
      <c r="D72" s="165"/>
      <c r="E72" s="139"/>
      <c r="F72" s="136"/>
      <c r="G72" s="136"/>
      <c r="H72" s="153">
        <f t="shared" si="0"/>
        <v>934410.32999999961</v>
      </c>
      <c r="I72" s="132"/>
    </row>
    <row r="73" spans="1:9" s="147" customFormat="1">
      <c r="A73" s="134"/>
      <c r="B73" s="264"/>
      <c r="C73" s="165"/>
      <c r="D73" s="165"/>
      <c r="E73" s="141"/>
      <c r="F73" s="136"/>
      <c r="G73" s="136"/>
      <c r="H73" s="153">
        <f t="shared" ref="H73:H95" si="1">H72+F73-G73</f>
        <v>934410.32999999961</v>
      </c>
      <c r="I73" s="132"/>
    </row>
    <row r="74" spans="1:9" s="147" customFormat="1">
      <c r="A74" s="134"/>
      <c r="B74" s="264"/>
      <c r="C74" s="141"/>
      <c r="D74" s="165"/>
      <c r="E74" s="141"/>
      <c r="F74" s="136"/>
      <c r="G74" s="136"/>
      <c r="H74" s="153">
        <f t="shared" si="1"/>
        <v>934410.32999999961</v>
      </c>
      <c r="I74" s="132"/>
    </row>
    <row r="75" spans="1:9" s="147" customFormat="1">
      <c r="A75" s="134"/>
      <c r="B75" s="264"/>
      <c r="C75" s="165"/>
      <c r="D75" s="165"/>
      <c r="E75" s="139"/>
      <c r="F75" s="136"/>
      <c r="G75" s="136"/>
      <c r="H75" s="153">
        <f t="shared" si="1"/>
        <v>934410.32999999961</v>
      </c>
      <c r="I75" s="132"/>
    </row>
    <row r="76" spans="1:9" s="147" customFormat="1">
      <c r="A76" s="134"/>
      <c r="B76" s="264"/>
      <c r="C76" s="165"/>
      <c r="D76" s="165"/>
      <c r="E76" s="141"/>
      <c r="F76" s="142"/>
      <c r="G76" s="142"/>
      <c r="H76" s="153">
        <f t="shared" si="1"/>
        <v>934410.32999999961</v>
      </c>
      <c r="I76" s="132"/>
    </row>
    <row r="77" spans="1:9" s="147" customFormat="1">
      <c r="A77" s="134"/>
      <c r="B77" s="264"/>
      <c r="C77" s="141"/>
      <c r="D77" s="165"/>
      <c r="E77" s="141"/>
      <c r="F77" s="138"/>
      <c r="G77" s="142"/>
      <c r="H77" s="153">
        <f t="shared" si="1"/>
        <v>934410.32999999961</v>
      </c>
      <c r="I77" s="132"/>
    </row>
    <row r="78" spans="1:9" s="147" customFormat="1">
      <c r="A78" s="134"/>
      <c r="B78" s="264"/>
      <c r="C78" s="141"/>
      <c r="D78" s="165"/>
      <c r="E78" s="141"/>
      <c r="F78" s="138"/>
      <c r="G78" s="142"/>
      <c r="H78" s="153">
        <f t="shared" si="1"/>
        <v>934410.32999999961</v>
      </c>
      <c r="I78" s="132"/>
    </row>
    <row r="79" spans="1:9" s="147" customFormat="1">
      <c r="A79" s="134"/>
      <c r="B79" s="264"/>
      <c r="C79" s="165"/>
      <c r="D79" s="165"/>
      <c r="E79" s="139"/>
      <c r="F79" s="136"/>
      <c r="G79" s="136"/>
      <c r="H79" s="153">
        <f t="shared" si="1"/>
        <v>934410.32999999961</v>
      </c>
      <c r="I79" s="132"/>
    </row>
    <row r="80" spans="1:9" s="147" customFormat="1">
      <c r="A80" s="134"/>
      <c r="B80" s="264"/>
      <c r="C80" s="165"/>
      <c r="D80" s="165"/>
      <c r="E80" s="141"/>
      <c r="F80" s="150"/>
      <c r="G80" s="150"/>
      <c r="H80" s="153">
        <f t="shared" si="1"/>
        <v>934410.32999999961</v>
      </c>
      <c r="I80" s="132"/>
    </row>
    <row r="81" spans="1:9" s="147" customFormat="1">
      <c r="A81" s="134"/>
      <c r="B81" s="264"/>
      <c r="C81" s="165"/>
      <c r="D81" s="165"/>
      <c r="E81" s="141"/>
      <c r="F81" s="142"/>
      <c r="G81" s="142"/>
      <c r="H81" s="153">
        <f t="shared" si="1"/>
        <v>934410.32999999961</v>
      </c>
      <c r="I81" s="132"/>
    </row>
    <row r="82" spans="1:9" s="147" customFormat="1">
      <c r="A82" s="134"/>
      <c r="B82" s="264"/>
      <c r="C82" s="141"/>
      <c r="D82" s="165"/>
      <c r="E82" s="141"/>
      <c r="F82" s="136"/>
      <c r="G82" s="142"/>
      <c r="H82" s="153">
        <f t="shared" si="1"/>
        <v>934410.32999999961</v>
      </c>
      <c r="I82" s="132"/>
    </row>
    <row r="83" spans="1:9" s="147" customFormat="1">
      <c r="A83" s="134"/>
      <c r="B83" s="264"/>
      <c r="C83" s="165"/>
      <c r="D83" s="165"/>
      <c r="E83" s="139"/>
      <c r="F83" s="136"/>
      <c r="G83" s="136"/>
      <c r="H83" s="153">
        <f t="shared" si="1"/>
        <v>934410.32999999961</v>
      </c>
      <c r="I83" s="132"/>
    </row>
    <row r="84" spans="1:9" s="147" customFormat="1">
      <c r="A84" s="134"/>
      <c r="B84" s="264"/>
      <c r="C84" s="165"/>
      <c r="D84" s="165"/>
      <c r="E84" s="141"/>
      <c r="F84" s="136"/>
      <c r="G84" s="136"/>
      <c r="H84" s="153">
        <f t="shared" si="1"/>
        <v>934410.32999999961</v>
      </c>
      <c r="I84" s="132"/>
    </row>
    <row r="85" spans="1:9" s="147" customFormat="1">
      <c r="A85" s="167"/>
      <c r="B85" s="265"/>
      <c r="C85" s="141"/>
      <c r="D85" s="165"/>
      <c r="E85" s="141"/>
      <c r="F85" s="136"/>
      <c r="G85" s="136"/>
      <c r="H85" s="153">
        <f t="shared" si="1"/>
        <v>934410.32999999961</v>
      </c>
      <c r="I85" s="132"/>
    </row>
    <row r="86" spans="1:9" s="147" customFormat="1">
      <c r="A86" s="167"/>
      <c r="B86" s="265"/>
      <c r="C86" s="165"/>
      <c r="D86" s="141"/>
      <c r="E86" s="139"/>
      <c r="F86" s="136"/>
      <c r="G86" s="136"/>
      <c r="H86" s="153">
        <f t="shared" si="1"/>
        <v>934410.32999999961</v>
      </c>
      <c r="I86" s="132"/>
    </row>
    <row r="87" spans="1:9" s="147" customFormat="1">
      <c r="A87" s="134"/>
      <c r="B87" s="264"/>
      <c r="C87" s="165"/>
      <c r="D87" s="165"/>
      <c r="E87" s="141"/>
      <c r="F87" s="136"/>
      <c r="G87" s="136"/>
      <c r="H87" s="153">
        <f t="shared" si="1"/>
        <v>934410.32999999961</v>
      </c>
      <c r="I87" s="132"/>
    </row>
    <row r="88" spans="1:9" s="147" customFormat="1">
      <c r="A88" s="134"/>
      <c r="B88" s="264"/>
      <c r="C88" s="141"/>
      <c r="D88" s="165"/>
      <c r="E88" s="141"/>
      <c r="F88" s="136"/>
      <c r="G88" s="136"/>
      <c r="H88" s="153">
        <f t="shared" si="1"/>
        <v>934410.32999999961</v>
      </c>
      <c r="I88" s="132"/>
    </row>
    <row r="89" spans="1:9" s="147" customFormat="1">
      <c r="A89" s="134"/>
      <c r="B89" s="264"/>
      <c r="C89" s="165"/>
      <c r="D89" s="165"/>
      <c r="E89" s="139"/>
      <c r="F89" s="136"/>
      <c r="G89" s="136"/>
      <c r="H89" s="153">
        <f t="shared" si="1"/>
        <v>934410.32999999961</v>
      </c>
      <c r="I89" s="132"/>
    </row>
    <row r="90" spans="1:9" s="147" customFormat="1">
      <c r="A90" s="134"/>
      <c r="B90" s="264"/>
      <c r="C90" s="165"/>
      <c r="D90" s="165"/>
      <c r="E90" s="141"/>
      <c r="F90" s="136"/>
      <c r="G90" s="136"/>
      <c r="H90" s="153">
        <f t="shared" si="1"/>
        <v>934410.32999999961</v>
      </c>
      <c r="I90" s="132"/>
    </row>
    <row r="91" spans="1:9" s="147" customFormat="1">
      <c r="A91" s="134"/>
      <c r="B91" s="264"/>
      <c r="C91" s="141"/>
      <c r="D91" s="165"/>
      <c r="E91" s="141"/>
      <c r="F91" s="142"/>
      <c r="G91" s="136"/>
      <c r="H91" s="153">
        <f t="shared" si="1"/>
        <v>934410.32999999961</v>
      </c>
      <c r="I91" s="319"/>
    </row>
    <row r="92" spans="1:9" s="147" customFormat="1">
      <c r="A92" s="134"/>
      <c r="B92" s="264"/>
      <c r="C92" s="165"/>
      <c r="D92" s="165"/>
      <c r="E92" s="139"/>
      <c r="F92" s="136"/>
      <c r="G92" s="136"/>
      <c r="H92" s="153">
        <f t="shared" si="1"/>
        <v>934410.32999999961</v>
      </c>
      <c r="I92" s="319"/>
    </row>
    <row r="93" spans="1:9" s="147" customFormat="1">
      <c r="A93" s="134"/>
      <c r="B93" s="264"/>
      <c r="C93" s="165"/>
      <c r="D93" s="165"/>
      <c r="E93" s="139"/>
      <c r="F93" s="136"/>
      <c r="G93" s="136"/>
      <c r="H93" s="153">
        <f t="shared" si="1"/>
        <v>934410.32999999961</v>
      </c>
      <c r="I93" s="130"/>
    </row>
    <row r="94" spans="1:9" s="147" customFormat="1">
      <c r="A94" s="134"/>
      <c r="B94" s="264"/>
      <c r="C94" s="135"/>
      <c r="D94" s="135"/>
      <c r="E94" s="141"/>
      <c r="F94" s="142"/>
      <c r="G94" s="142"/>
      <c r="H94" s="153">
        <f t="shared" si="1"/>
        <v>934410.32999999961</v>
      </c>
      <c r="I94" s="130"/>
    </row>
    <row r="95" spans="1:9" s="147" customFormat="1">
      <c r="A95" s="134"/>
      <c r="B95" s="264"/>
      <c r="C95" s="135"/>
      <c r="D95" s="135"/>
      <c r="E95" s="135"/>
      <c r="F95" s="136"/>
      <c r="G95" s="142"/>
      <c r="H95" s="153">
        <f t="shared" si="1"/>
        <v>934410.32999999961</v>
      </c>
      <c r="I95" s="130"/>
    </row>
    <row r="96" spans="1:9" s="147" customFormat="1">
      <c r="A96" s="134"/>
      <c r="B96" s="264"/>
      <c r="C96" s="135"/>
      <c r="D96" s="135"/>
      <c r="E96" s="141"/>
      <c r="F96" s="136"/>
      <c r="G96" s="136"/>
      <c r="H96" s="137"/>
      <c r="I96" s="130"/>
    </row>
    <row r="97" spans="1:9" s="147" customFormat="1">
      <c r="A97" s="134"/>
      <c r="B97" s="264"/>
      <c r="C97" s="135"/>
      <c r="D97" s="135"/>
      <c r="E97" s="139"/>
      <c r="F97" s="136"/>
      <c r="G97" s="136"/>
      <c r="H97" s="137"/>
      <c r="I97" s="130"/>
    </row>
    <row r="98" spans="1:9" s="147" customFormat="1">
      <c r="A98" s="134"/>
      <c r="B98" s="264"/>
      <c r="C98" s="135"/>
      <c r="D98" s="135"/>
      <c r="E98" s="141"/>
      <c r="F98" s="136"/>
      <c r="G98" s="136"/>
      <c r="H98" s="137"/>
      <c r="I98" s="130"/>
    </row>
    <row r="99" spans="1:9" s="147" customFormat="1">
      <c r="A99" s="134"/>
      <c r="B99" s="264"/>
      <c r="C99" s="144"/>
      <c r="D99" s="135"/>
      <c r="E99" s="141"/>
      <c r="F99" s="136"/>
      <c r="G99" s="136"/>
      <c r="H99" s="137"/>
      <c r="I99" s="130"/>
    </row>
    <row r="100" spans="1:9" s="147" customFormat="1">
      <c r="A100" s="134"/>
      <c r="B100" s="264"/>
      <c r="C100" s="135"/>
      <c r="D100" s="135"/>
      <c r="E100" s="157"/>
      <c r="F100" s="136"/>
      <c r="G100" s="136"/>
      <c r="H100" s="161"/>
      <c r="I100" s="130"/>
    </row>
    <row r="101" spans="1:9" s="147" customFormat="1">
      <c r="A101" s="134"/>
      <c r="B101" s="264"/>
      <c r="C101" s="135"/>
      <c r="D101" s="135"/>
      <c r="E101" s="141"/>
      <c r="F101" s="136"/>
      <c r="G101" s="136"/>
      <c r="H101" s="137"/>
      <c r="I101" s="130"/>
    </row>
    <row r="102" spans="1:9" s="147" customFormat="1">
      <c r="A102" s="134"/>
      <c r="B102" s="264"/>
      <c r="C102" s="144"/>
      <c r="D102" s="135"/>
      <c r="E102" s="141"/>
      <c r="F102" s="136"/>
      <c r="G102" s="136"/>
      <c r="H102" s="137"/>
      <c r="I102" s="132"/>
    </row>
    <row r="103" spans="1:9" s="147" customFormat="1">
      <c r="A103" s="134"/>
      <c r="B103" s="264"/>
      <c r="C103" s="144"/>
      <c r="D103" s="135"/>
      <c r="E103" s="141"/>
      <c r="F103" s="136"/>
      <c r="G103" s="136"/>
      <c r="H103" s="137"/>
      <c r="I103" s="132"/>
    </row>
    <row r="104" spans="1:9" s="147" customFormat="1">
      <c r="A104" s="134"/>
      <c r="B104" s="264"/>
      <c r="C104" s="135"/>
      <c r="D104" s="144"/>
      <c r="E104" s="157"/>
      <c r="F104" s="136"/>
      <c r="G104" s="136"/>
      <c r="H104" s="161"/>
      <c r="I104" s="132"/>
    </row>
    <row r="105" spans="1:9" s="147" customFormat="1">
      <c r="A105" s="134"/>
      <c r="B105" s="264"/>
      <c r="C105" s="135"/>
      <c r="D105" s="135"/>
      <c r="E105" s="141"/>
      <c r="F105" s="136"/>
      <c r="G105" s="136"/>
      <c r="H105" s="137"/>
      <c r="I105" s="132"/>
    </row>
    <row r="106" spans="1:9" s="147" customFormat="1">
      <c r="A106" s="134"/>
      <c r="B106" s="264"/>
      <c r="C106" s="144"/>
      <c r="D106" s="135"/>
      <c r="E106" s="141"/>
      <c r="F106" s="136"/>
      <c r="G106" s="136"/>
      <c r="H106" s="137"/>
      <c r="I106" s="132"/>
    </row>
    <row r="107" spans="1:9" s="147" customFormat="1">
      <c r="A107" s="134"/>
      <c r="B107" s="264"/>
      <c r="C107" s="135"/>
      <c r="D107" s="144"/>
      <c r="E107" s="157"/>
      <c r="F107" s="136"/>
      <c r="G107" s="136"/>
      <c r="H107" s="161"/>
      <c r="I107" s="132"/>
    </row>
    <row r="108" spans="1:9" s="147" customFormat="1">
      <c r="A108" s="134"/>
      <c r="B108" s="264"/>
      <c r="C108" s="135"/>
      <c r="D108" s="135"/>
      <c r="E108" s="141"/>
      <c r="F108" s="136"/>
      <c r="G108" s="136"/>
      <c r="H108" s="137"/>
      <c r="I108" s="132"/>
    </row>
    <row r="109" spans="1:9" s="147" customFormat="1">
      <c r="A109" s="134"/>
      <c r="B109" s="264"/>
      <c r="C109" s="144"/>
      <c r="D109" s="135"/>
      <c r="E109" s="141"/>
      <c r="F109" s="142"/>
      <c r="G109" s="136"/>
      <c r="H109" s="151"/>
      <c r="I109" s="132"/>
    </row>
    <row r="110" spans="1:9" s="147" customFormat="1">
      <c r="A110" s="134"/>
      <c r="B110" s="264"/>
      <c r="C110" s="135"/>
      <c r="D110" s="135"/>
      <c r="E110" s="157"/>
      <c r="F110" s="136"/>
      <c r="G110" s="136"/>
      <c r="H110" s="161"/>
      <c r="I110" s="132"/>
    </row>
    <row r="111" spans="1:9">
      <c r="A111" s="41"/>
      <c r="B111" s="266"/>
      <c r="C111" s="42"/>
      <c r="D111" s="42"/>
      <c r="E111" s="158" t="s">
        <v>35</v>
      </c>
      <c r="F111" s="142"/>
      <c r="G111" s="142"/>
      <c r="H111" s="258">
        <f>H15</f>
        <v>507457.19999999995</v>
      </c>
    </row>
  </sheetData>
  <mergeCells count="6">
    <mergeCell ref="I91:I92"/>
    <mergeCell ref="F6:H6"/>
    <mergeCell ref="A6:A7"/>
    <mergeCell ref="B6:B7"/>
    <mergeCell ref="C6:D6"/>
    <mergeCell ref="E6:E7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"/>
  <sheetViews>
    <sheetView zoomScale="96" zoomScaleNormal="96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F9" sqref="AF9"/>
    </sheetView>
  </sheetViews>
  <sheetFormatPr defaultColWidth="17.85546875" defaultRowHeight="15"/>
  <cols>
    <col min="1" max="1" width="56.140625" style="44" customWidth="1"/>
    <col min="2" max="2" width="16.140625" style="44" customWidth="1"/>
    <col min="3" max="3" width="14.85546875" style="44" bestFit="1" customWidth="1"/>
    <col min="4" max="4" width="14.5703125" style="44" bestFit="1" customWidth="1"/>
    <col min="5" max="8" width="13.85546875" style="44" bestFit="1" customWidth="1"/>
    <col min="9" max="10" width="14.85546875" style="44" bestFit="1" customWidth="1"/>
    <col min="11" max="16" width="13.85546875" style="44" bestFit="1" customWidth="1"/>
    <col min="17" max="17" width="14.85546875" style="44" bestFit="1" customWidth="1"/>
    <col min="18" max="23" width="13.85546875" style="44" bestFit="1" customWidth="1"/>
    <col min="24" max="24" width="14.85546875" style="44" bestFit="1" customWidth="1"/>
    <col min="25" max="25" width="15" style="44" customWidth="1"/>
    <col min="26" max="26" width="15.140625" style="44" customWidth="1"/>
    <col min="27" max="27" width="15.85546875" style="44" customWidth="1"/>
    <col min="28" max="28" width="15" style="44" customWidth="1"/>
    <col min="29" max="32" width="14" style="44" customWidth="1"/>
    <col min="33" max="33" width="16.5703125" style="44" bestFit="1" customWidth="1"/>
    <col min="34" max="16384" width="17.85546875" style="44"/>
  </cols>
  <sheetData>
    <row r="1" spans="1:33" ht="15.75">
      <c r="A1" s="31" t="s">
        <v>27</v>
      </c>
      <c r="B1" s="31"/>
      <c r="C1" s="43"/>
    </row>
    <row r="2" spans="1:33" ht="15.75">
      <c r="A2" s="31" t="s">
        <v>28</v>
      </c>
      <c r="B2" s="31"/>
      <c r="C2" s="43"/>
    </row>
    <row r="3" spans="1:33" ht="15.75">
      <c r="A3" s="31" t="s">
        <v>29</v>
      </c>
      <c r="B3" s="31"/>
      <c r="C3" s="43"/>
    </row>
    <row r="5" spans="1:33" ht="30">
      <c r="A5" s="327" t="s">
        <v>38</v>
      </c>
      <c r="B5" s="327"/>
      <c r="C5" s="327"/>
      <c r="D5" s="327"/>
      <c r="E5" s="327"/>
      <c r="F5" s="327"/>
      <c r="G5" s="327"/>
      <c r="H5" s="327"/>
      <c r="I5" s="327"/>
      <c r="J5" s="327"/>
    </row>
    <row r="6" spans="1:33" ht="18.75">
      <c r="A6" s="45"/>
      <c r="B6" s="45"/>
      <c r="C6" s="45"/>
      <c r="D6" s="45"/>
      <c r="E6" s="45"/>
      <c r="F6" s="45"/>
    </row>
    <row r="7" spans="1:33" s="49" customFormat="1" ht="14.25">
      <c r="A7" s="50" t="s">
        <v>1</v>
      </c>
      <c r="B7" s="51">
        <v>43191</v>
      </c>
      <c r="C7" s="51">
        <v>43192</v>
      </c>
      <c r="D7" s="51">
        <v>43193</v>
      </c>
      <c r="E7" s="51">
        <v>43194</v>
      </c>
      <c r="F7" s="51">
        <v>43195</v>
      </c>
      <c r="G7" s="51">
        <v>43196</v>
      </c>
      <c r="H7" s="51">
        <v>43197</v>
      </c>
      <c r="I7" s="51">
        <v>43198</v>
      </c>
      <c r="J7" s="51">
        <v>43199</v>
      </c>
      <c r="K7" s="51">
        <v>43200</v>
      </c>
      <c r="L7" s="51">
        <v>43201</v>
      </c>
      <c r="M7" s="51">
        <v>43202</v>
      </c>
      <c r="N7" s="51">
        <v>43203</v>
      </c>
      <c r="O7" s="51">
        <v>43204</v>
      </c>
      <c r="P7" s="51">
        <v>43205</v>
      </c>
      <c r="Q7" s="51">
        <v>43206</v>
      </c>
      <c r="R7" s="51">
        <v>43207</v>
      </c>
      <c r="S7" s="51">
        <v>43208</v>
      </c>
      <c r="T7" s="51">
        <v>43209</v>
      </c>
      <c r="U7" s="51">
        <v>43210</v>
      </c>
      <c r="V7" s="51">
        <v>43211</v>
      </c>
      <c r="W7" s="51">
        <v>43212</v>
      </c>
      <c r="X7" s="51">
        <v>43213</v>
      </c>
      <c r="Y7" s="51">
        <v>43214</v>
      </c>
      <c r="Z7" s="51">
        <v>43215</v>
      </c>
      <c r="AA7" s="51">
        <v>43216</v>
      </c>
      <c r="AB7" s="51">
        <v>43217</v>
      </c>
      <c r="AC7" s="51">
        <v>43218</v>
      </c>
      <c r="AD7" s="51">
        <v>43219</v>
      </c>
      <c r="AE7" s="51">
        <v>43220</v>
      </c>
      <c r="AF7" s="51"/>
      <c r="AG7" s="50" t="s">
        <v>10</v>
      </c>
    </row>
    <row r="8" spans="1:33" ht="15.75">
      <c r="A8" s="52" t="s">
        <v>39</v>
      </c>
      <c r="B8" s="123"/>
      <c r="C8" s="53"/>
      <c r="D8" s="53"/>
      <c r="E8" s="53"/>
      <c r="F8" s="53"/>
      <c r="G8" s="54"/>
      <c r="H8" s="54"/>
      <c r="I8" s="54"/>
      <c r="J8" s="53"/>
      <c r="K8" s="53"/>
      <c r="L8" s="53"/>
      <c r="M8" s="53"/>
      <c r="N8" s="53"/>
      <c r="O8" s="53"/>
      <c r="P8" s="53"/>
      <c r="Q8" s="55"/>
      <c r="R8" s="53"/>
      <c r="S8" s="53"/>
      <c r="T8" s="53"/>
      <c r="U8" s="53"/>
      <c r="V8" s="53"/>
      <c r="W8" s="53"/>
      <c r="X8" s="53"/>
      <c r="Y8" s="53"/>
      <c r="Z8" s="15"/>
      <c r="AA8" s="53"/>
      <c r="AB8" s="53"/>
      <c r="AC8" s="53"/>
      <c r="AD8" s="53"/>
      <c r="AE8" s="53"/>
      <c r="AF8" s="53"/>
      <c r="AG8" s="47">
        <f t="shared" ref="AG8:AG9" si="0">SUM(C8:AF8)</f>
        <v>0</v>
      </c>
    </row>
    <row r="9" spans="1:33" ht="15.75">
      <c r="A9" s="52" t="s">
        <v>36</v>
      </c>
      <c r="B9" s="53"/>
      <c r="C9" s="53"/>
      <c r="D9" s="53"/>
      <c r="E9" s="53"/>
      <c r="F9" s="53"/>
      <c r="G9" s="54"/>
      <c r="H9" s="54"/>
      <c r="I9" s="54"/>
      <c r="J9" s="56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47">
        <f t="shared" si="0"/>
        <v>0</v>
      </c>
    </row>
    <row r="10" spans="1:33">
      <c r="A10" s="57" t="s">
        <v>37</v>
      </c>
      <c r="B10" s="52"/>
      <c r="C10" s="125"/>
      <c r="D10" s="47"/>
      <c r="E10" s="58"/>
      <c r="F10" s="58"/>
      <c r="G10" s="48"/>
      <c r="H10" s="48"/>
      <c r="I10" s="59"/>
      <c r="J10" s="53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2"/>
      <c r="AA10" s="52"/>
      <c r="AB10" s="52"/>
      <c r="AC10" s="52"/>
      <c r="AD10" s="53"/>
      <c r="AE10" s="123"/>
      <c r="AF10" s="123"/>
      <c r="AG10" s="47">
        <f>SUM(C10:AF10)</f>
        <v>0</v>
      </c>
    </row>
    <row r="11" spans="1:33" s="61" customFormat="1" ht="14.25">
      <c r="A11" s="46" t="s">
        <v>10</v>
      </c>
      <c r="B11" s="60">
        <f>SUM(B8:B10)</f>
        <v>0</v>
      </c>
      <c r="C11" s="60">
        <f>SUM(C8:C10)</f>
        <v>0</v>
      </c>
      <c r="D11" s="60">
        <f>SUM(D8:D10)</f>
        <v>0</v>
      </c>
      <c r="E11" s="60">
        <f t="shared" ref="E11:AG11" si="1">SUM(E8:E10)</f>
        <v>0</v>
      </c>
      <c r="F11" s="60">
        <f t="shared" si="1"/>
        <v>0</v>
      </c>
      <c r="G11" s="60">
        <f t="shared" si="1"/>
        <v>0</v>
      </c>
      <c r="H11" s="60">
        <f t="shared" si="1"/>
        <v>0</v>
      </c>
      <c r="I11" s="60">
        <f t="shared" si="1"/>
        <v>0</v>
      </c>
      <c r="J11" s="60">
        <f t="shared" si="1"/>
        <v>0</v>
      </c>
      <c r="K11" s="60">
        <f t="shared" si="1"/>
        <v>0</v>
      </c>
      <c r="L11" s="60">
        <f t="shared" si="1"/>
        <v>0</v>
      </c>
      <c r="M11" s="60">
        <f t="shared" si="1"/>
        <v>0</v>
      </c>
      <c r="N11" s="60">
        <f t="shared" si="1"/>
        <v>0</v>
      </c>
      <c r="O11" s="60">
        <f t="shared" si="1"/>
        <v>0</v>
      </c>
      <c r="P11" s="60">
        <f t="shared" si="1"/>
        <v>0</v>
      </c>
      <c r="Q11" s="60">
        <f t="shared" si="1"/>
        <v>0</v>
      </c>
      <c r="R11" s="60">
        <f t="shared" si="1"/>
        <v>0</v>
      </c>
      <c r="S11" s="60">
        <f t="shared" si="1"/>
        <v>0</v>
      </c>
      <c r="T11" s="60">
        <f t="shared" si="1"/>
        <v>0</v>
      </c>
      <c r="U11" s="60">
        <f t="shared" si="1"/>
        <v>0</v>
      </c>
      <c r="V11" s="60">
        <f t="shared" si="1"/>
        <v>0</v>
      </c>
      <c r="W11" s="60">
        <f t="shared" si="1"/>
        <v>0</v>
      </c>
      <c r="X11" s="60">
        <f t="shared" si="1"/>
        <v>0</v>
      </c>
      <c r="Y11" s="60">
        <f t="shared" si="1"/>
        <v>0</v>
      </c>
      <c r="Z11" s="60">
        <f t="shared" si="1"/>
        <v>0</v>
      </c>
      <c r="AA11" s="60">
        <f t="shared" si="1"/>
        <v>0</v>
      </c>
      <c r="AB11" s="60">
        <f t="shared" si="1"/>
        <v>0</v>
      </c>
      <c r="AC11" s="60">
        <f t="shared" si="1"/>
        <v>0</v>
      </c>
      <c r="AD11" s="60">
        <f t="shared" si="1"/>
        <v>0</v>
      </c>
      <c r="AE11" s="60">
        <f t="shared" si="1"/>
        <v>0</v>
      </c>
      <c r="AF11" s="60">
        <f t="shared" si="1"/>
        <v>0</v>
      </c>
      <c r="AG11" s="60">
        <f t="shared" si="1"/>
        <v>0</v>
      </c>
    </row>
    <row r="13" spans="1:33">
      <c r="AG13" s="70"/>
    </row>
    <row r="14" spans="1:33">
      <c r="AG14" s="70"/>
    </row>
  </sheetData>
  <mergeCells count="1">
    <mergeCell ref="A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6"/>
  <sheetViews>
    <sheetView topLeftCell="A448" zoomScale="115" zoomScaleNormal="115" workbookViewId="0">
      <selection activeCell="F466" sqref="F466"/>
    </sheetView>
  </sheetViews>
  <sheetFormatPr defaultRowHeight="15"/>
  <cols>
    <col min="1" max="1" width="5.5703125" customWidth="1"/>
    <col min="2" max="2" width="17.85546875" customWidth="1"/>
    <col min="3" max="3" width="15.85546875" customWidth="1"/>
    <col min="4" max="4" width="10.7109375" customWidth="1"/>
    <col min="6" max="6" width="13.7109375" customWidth="1"/>
    <col min="7" max="7" width="17.42578125" customWidth="1"/>
    <col min="8" max="8" width="11.140625" bestFit="1" customWidth="1"/>
    <col min="9" max="9" width="14.85546875" bestFit="1" customWidth="1"/>
    <col min="10" max="10" width="11.140625" bestFit="1" customWidth="1"/>
    <col min="202" max="202" width="5.5703125" customWidth="1"/>
    <col min="203" max="203" width="17.85546875" customWidth="1"/>
    <col min="204" max="204" width="15.85546875" customWidth="1"/>
    <col min="205" max="205" width="10.7109375" customWidth="1"/>
    <col min="207" max="207" width="13.7109375" customWidth="1"/>
    <col min="208" max="208" width="17.42578125" customWidth="1"/>
    <col min="458" max="458" width="5.5703125" customWidth="1"/>
    <col min="459" max="459" width="17.85546875" customWidth="1"/>
    <col min="460" max="460" width="15.85546875" customWidth="1"/>
    <col min="461" max="461" width="10.7109375" customWidth="1"/>
    <col min="463" max="463" width="13.7109375" customWidth="1"/>
    <col min="464" max="464" width="17.42578125" customWidth="1"/>
    <col min="714" max="714" width="5.5703125" customWidth="1"/>
    <col min="715" max="715" width="17.85546875" customWidth="1"/>
    <col min="716" max="716" width="15.85546875" customWidth="1"/>
    <col min="717" max="717" width="10.7109375" customWidth="1"/>
    <col min="719" max="719" width="13.7109375" customWidth="1"/>
    <col min="720" max="720" width="17.42578125" customWidth="1"/>
    <col min="970" max="970" width="5.5703125" customWidth="1"/>
    <col min="971" max="971" width="17.85546875" customWidth="1"/>
    <col min="972" max="972" width="15.85546875" customWidth="1"/>
    <col min="973" max="973" width="10.7109375" customWidth="1"/>
    <col min="975" max="975" width="13.7109375" customWidth="1"/>
    <col min="976" max="976" width="17.42578125" customWidth="1"/>
    <col min="1226" max="1226" width="5.5703125" customWidth="1"/>
    <col min="1227" max="1227" width="17.85546875" customWidth="1"/>
    <col min="1228" max="1228" width="15.85546875" customWidth="1"/>
    <col min="1229" max="1229" width="10.7109375" customWidth="1"/>
    <col min="1231" max="1231" width="13.7109375" customWidth="1"/>
    <col min="1232" max="1232" width="17.42578125" customWidth="1"/>
    <col min="1482" max="1482" width="5.5703125" customWidth="1"/>
    <col min="1483" max="1483" width="17.85546875" customWidth="1"/>
    <col min="1484" max="1484" width="15.85546875" customWidth="1"/>
    <col min="1485" max="1485" width="10.7109375" customWidth="1"/>
    <col min="1487" max="1487" width="13.7109375" customWidth="1"/>
    <col min="1488" max="1488" width="17.42578125" customWidth="1"/>
    <col min="1738" max="1738" width="5.5703125" customWidth="1"/>
    <col min="1739" max="1739" width="17.85546875" customWidth="1"/>
    <col min="1740" max="1740" width="15.85546875" customWidth="1"/>
    <col min="1741" max="1741" width="10.7109375" customWidth="1"/>
    <col min="1743" max="1743" width="13.7109375" customWidth="1"/>
    <col min="1744" max="1744" width="17.42578125" customWidth="1"/>
    <col min="1994" max="1994" width="5.5703125" customWidth="1"/>
    <col min="1995" max="1995" width="17.85546875" customWidth="1"/>
    <col min="1996" max="1996" width="15.85546875" customWidth="1"/>
    <col min="1997" max="1997" width="10.7109375" customWidth="1"/>
    <col min="1999" max="1999" width="13.7109375" customWidth="1"/>
    <col min="2000" max="2000" width="17.42578125" customWidth="1"/>
    <col min="2250" max="2250" width="5.5703125" customWidth="1"/>
    <col min="2251" max="2251" width="17.85546875" customWidth="1"/>
    <col min="2252" max="2252" width="15.85546875" customWidth="1"/>
    <col min="2253" max="2253" width="10.7109375" customWidth="1"/>
    <col min="2255" max="2255" width="13.7109375" customWidth="1"/>
    <col min="2256" max="2256" width="17.42578125" customWidth="1"/>
    <col min="2506" max="2506" width="5.5703125" customWidth="1"/>
    <col min="2507" max="2507" width="17.85546875" customWidth="1"/>
    <col min="2508" max="2508" width="15.85546875" customWidth="1"/>
    <col min="2509" max="2509" width="10.7109375" customWidth="1"/>
    <col min="2511" max="2511" width="13.7109375" customWidth="1"/>
    <col min="2512" max="2512" width="17.42578125" customWidth="1"/>
    <col min="2762" max="2762" width="5.5703125" customWidth="1"/>
    <col min="2763" max="2763" width="17.85546875" customWidth="1"/>
    <col min="2764" max="2764" width="15.85546875" customWidth="1"/>
    <col min="2765" max="2765" width="10.7109375" customWidth="1"/>
    <col min="2767" max="2767" width="13.7109375" customWidth="1"/>
    <col min="2768" max="2768" width="17.42578125" customWidth="1"/>
    <col min="3018" max="3018" width="5.5703125" customWidth="1"/>
    <col min="3019" max="3019" width="17.85546875" customWidth="1"/>
    <col min="3020" max="3020" width="15.85546875" customWidth="1"/>
    <col min="3021" max="3021" width="10.7109375" customWidth="1"/>
    <col min="3023" max="3023" width="13.7109375" customWidth="1"/>
    <col min="3024" max="3024" width="17.42578125" customWidth="1"/>
    <col min="3274" max="3274" width="5.5703125" customWidth="1"/>
    <col min="3275" max="3275" width="17.85546875" customWidth="1"/>
    <col min="3276" max="3276" width="15.85546875" customWidth="1"/>
    <col min="3277" max="3277" width="10.7109375" customWidth="1"/>
    <col min="3279" max="3279" width="13.7109375" customWidth="1"/>
    <col min="3280" max="3280" width="17.42578125" customWidth="1"/>
    <col min="3530" max="3530" width="5.5703125" customWidth="1"/>
    <col min="3531" max="3531" width="17.85546875" customWidth="1"/>
    <col min="3532" max="3532" width="15.85546875" customWidth="1"/>
    <col min="3533" max="3533" width="10.7109375" customWidth="1"/>
    <col min="3535" max="3535" width="13.7109375" customWidth="1"/>
    <col min="3536" max="3536" width="17.42578125" customWidth="1"/>
    <col min="3786" max="3786" width="5.5703125" customWidth="1"/>
    <col min="3787" max="3787" width="17.85546875" customWidth="1"/>
    <col min="3788" max="3788" width="15.85546875" customWidth="1"/>
    <col min="3789" max="3789" width="10.7109375" customWidth="1"/>
    <col min="3791" max="3791" width="13.7109375" customWidth="1"/>
    <col min="3792" max="3792" width="17.42578125" customWidth="1"/>
    <col min="4042" max="4042" width="5.5703125" customWidth="1"/>
    <col min="4043" max="4043" width="17.85546875" customWidth="1"/>
    <col min="4044" max="4044" width="15.85546875" customWidth="1"/>
    <col min="4045" max="4045" width="10.7109375" customWidth="1"/>
    <col min="4047" max="4047" width="13.7109375" customWidth="1"/>
    <col min="4048" max="4048" width="17.42578125" customWidth="1"/>
    <col min="4298" max="4298" width="5.5703125" customWidth="1"/>
    <col min="4299" max="4299" width="17.85546875" customWidth="1"/>
    <col min="4300" max="4300" width="15.85546875" customWidth="1"/>
    <col min="4301" max="4301" width="10.7109375" customWidth="1"/>
    <col min="4303" max="4303" width="13.7109375" customWidth="1"/>
    <col min="4304" max="4304" width="17.42578125" customWidth="1"/>
    <col min="4554" max="4554" width="5.5703125" customWidth="1"/>
    <col min="4555" max="4555" width="17.85546875" customWidth="1"/>
    <col min="4556" max="4556" width="15.85546875" customWidth="1"/>
    <col min="4557" max="4557" width="10.7109375" customWidth="1"/>
    <col min="4559" max="4559" width="13.7109375" customWidth="1"/>
    <col min="4560" max="4560" width="17.42578125" customWidth="1"/>
    <col min="4810" max="4810" width="5.5703125" customWidth="1"/>
    <col min="4811" max="4811" width="17.85546875" customWidth="1"/>
    <col min="4812" max="4812" width="15.85546875" customWidth="1"/>
    <col min="4813" max="4813" width="10.7109375" customWidth="1"/>
    <col min="4815" max="4815" width="13.7109375" customWidth="1"/>
    <col min="4816" max="4816" width="17.42578125" customWidth="1"/>
    <col min="5066" max="5066" width="5.5703125" customWidth="1"/>
    <col min="5067" max="5067" width="17.85546875" customWidth="1"/>
    <col min="5068" max="5068" width="15.85546875" customWidth="1"/>
    <col min="5069" max="5069" width="10.7109375" customWidth="1"/>
    <col min="5071" max="5071" width="13.7109375" customWidth="1"/>
    <col min="5072" max="5072" width="17.42578125" customWidth="1"/>
    <col min="5322" max="5322" width="5.5703125" customWidth="1"/>
    <col min="5323" max="5323" width="17.85546875" customWidth="1"/>
    <col min="5324" max="5324" width="15.85546875" customWidth="1"/>
    <col min="5325" max="5325" width="10.7109375" customWidth="1"/>
    <col min="5327" max="5327" width="13.7109375" customWidth="1"/>
    <col min="5328" max="5328" width="17.42578125" customWidth="1"/>
    <col min="5578" max="5578" width="5.5703125" customWidth="1"/>
    <col min="5579" max="5579" width="17.85546875" customWidth="1"/>
    <col min="5580" max="5580" width="15.85546875" customWidth="1"/>
    <col min="5581" max="5581" width="10.7109375" customWidth="1"/>
    <col min="5583" max="5583" width="13.7109375" customWidth="1"/>
    <col min="5584" max="5584" width="17.42578125" customWidth="1"/>
    <col min="5834" max="5834" width="5.5703125" customWidth="1"/>
    <col min="5835" max="5835" width="17.85546875" customWidth="1"/>
    <col min="5836" max="5836" width="15.85546875" customWidth="1"/>
    <col min="5837" max="5837" width="10.7109375" customWidth="1"/>
    <col min="5839" max="5839" width="13.7109375" customWidth="1"/>
    <col min="5840" max="5840" width="17.42578125" customWidth="1"/>
    <col min="6090" max="6090" width="5.5703125" customWidth="1"/>
    <col min="6091" max="6091" width="17.85546875" customWidth="1"/>
    <col min="6092" max="6092" width="15.85546875" customWidth="1"/>
    <col min="6093" max="6093" width="10.7109375" customWidth="1"/>
    <col min="6095" max="6095" width="13.7109375" customWidth="1"/>
    <col min="6096" max="6096" width="17.42578125" customWidth="1"/>
    <col min="6346" max="6346" width="5.5703125" customWidth="1"/>
    <col min="6347" max="6347" width="17.85546875" customWidth="1"/>
    <col min="6348" max="6348" width="15.85546875" customWidth="1"/>
    <col min="6349" max="6349" width="10.7109375" customWidth="1"/>
    <col min="6351" max="6351" width="13.7109375" customWidth="1"/>
    <col min="6352" max="6352" width="17.42578125" customWidth="1"/>
    <col min="6602" max="6602" width="5.5703125" customWidth="1"/>
    <col min="6603" max="6603" width="17.85546875" customWidth="1"/>
    <col min="6604" max="6604" width="15.85546875" customWidth="1"/>
    <col min="6605" max="6605" width="10.7109375" customWidth="1"/>
    <col min="6607" max="6607" width="13.7109375" customWidth="1"/>
    <col min="6608" max="6608" width="17.42578125" customWidth="1"/>
    <col min="6858" max="6858" width="5.5703125" customWidth="1"/>
    <col min="6859" max="6859" width="17.85546875" customWidth="1"/>
    <col min="6860" max="6860" width="15.85546875" customWidth="1"/>
    <col min="6861" max="6861" width="10.7109375" customWidth="1"/>
    <col min="6863" max="6863" width="13.7109375" customWidth="1"/>
    <col min="6864" max="6864" width="17.42578125" customWidth="1"/>
    <col min="7114" max="7114" width="5.5703125" customWidth="1"/>
    <col min="7115" max="7115" width="17.85546875" customWidth="1"/>
    <col min="7116" max="7116" width="15.85546875" customWidth="1"/>
    <col min="7117" max="7117" width="10.7109375" customWidth="1"/>
    <col min="7119" max="7119" width="13.7109375" customWidth="1"/>
    <col min="7120" max="7120" width="17.42578125" customWidth="1"/>
    <col min="7370" max="7370" width="5.5703125" customWidth="1"/>
    <col min="7371" max="7371" width="17.85546875" customWidth="1"/>
    <col min="7372" max="7372" width="15.85546875" customWidth="1"/>
    <col min="7373" max="7373" width="10.7109375" customWidth="1"/>
    <col min="7375" max="7375" width="13.7109375" customWidth="1"/>
    <col min="7376" max="7376" width="17.42578125" customWidth="1"/>
    <col min="7626" max="7626" width="5.5703125" customWidth="1"/>
    <col min="7627" max="7627" width="17.85546875" customWidth="1"/>
    <col min="7628" max="7628" width="15.85546875" customWidth="1"/>
    <col min="7629" max="7629" width="10.7109375" customWidth="1"/>
    <col min="7631" max="7631" width="13.7109375" customWidth="1"/>
    <col min="7632" max="7632" width="17.42578125" customWidth="1"/>
    <col min="7882" max="7882" width="5.5703125" customWidth="1"/>
    <col min="7883" max="7883" width="17.85546875" customWidth="1"/>
    <col min="7884" max="7884" width="15.85546875" customWidth="1"/>
    <col min="7885" max="7885" width="10.7109375" customWidth="1"/>
    <col min="7887" max="7887" width="13.7109375" customWidth="1"/>
    <col min="7888" max="7888" width="17.42578125" customWidth="1"/>
    <col min="8138" max="8138" width="5.5703125" customWidth="1"/>
    <col min="8139" max="8139" width="17.85546875" customWidth="1"/>
    <col min="8140" max="8140" width="15.85546875" customWidth="1"/>
    <col min="8141" max="8141" width="10.7109375" customWidth="1"/>
    <col min="8143" max="8143" width="13.7109375" customWidth="1"/>
    <col min="8144" max="8144" width="17.42578125" customWidth="1"/>
    <col min="8394" max="8394" width="5.5703125" customWidth="1"/>
    <col min="8395" max="8395" width="17.85546875" customWidth="1"/>
    <col min="8396" max="8396" width="15.85546875" customWidth="1"/>
    <col min="8397" max="8397" width="10.7109375" customWidth="1"/>
    <col min="8399" max="8399" width="13.7109375" customWidth="1"/>
    <col min="8400" max="8400" width="17.42578125" customWidth="1"/>
    <col min="8650" max="8650" width="5.5703125" customWidth="1"/>
    <col min="8651" max="8651" width="17.85546875" customWidth="1"/>
    <col min="8652" max="8652" width="15.85546875" customWidth="1"/>
    <col min="8653" max="8653" width="10.7109375" customWidth="1"/>
    <col min="8655" max="8655" width="13.7109375" customWidth="1"/>
    <col min="8656" max="8656" width="17.42578125" customWidth="1"/>
    <col min="8906" max="8906" width="5.5703125" customWidth="1"/>
    <col min="8907" max="8907" width="17.85546875" customWidth="1"/>
    <col min="8908" max="8908" width="15.85546875" customWidth="1"/>
    <col min="8909" max="8909" width="10.7109375" customWidth="1"/>
    <col min="8911" max="8911" width="13.7109375" customWidth="1"/>
    <col min="8912" max="8912" width="17.42578125" customWidth="1"/>
    <col min="9162" max="9162" width="5.5703125" customWidth="1"/>
    <col min="9163" max="9163" width="17.85546875" customWidth="1"/>
    <col min="9164" max="9164" width="15.85546875" customWidth="1"/>
    <col min="9165" max="9165" width="10.7109375" customWidth="1"/>
    <col min="9167" max="9167" width="13.7109375" customWidth="1"/>
    <col min="9168" max="9168" width="17.42578125" customWidth="1"/>
    <col min="9418" max="9418" width="5.5703125" customWidth="1"/>
    <col min="9419" max="9419" width="17.85546875" customWidth="1"/>
    <col min="9420" max="9420" width="15.85546875" customWidth="1"/>
    <col min="9421" max="9421" width="10.7109375" customWidth="1"/>
    <col min="9423" max="9423" width="13.7109375" customWidth="1"/>
    <col min="9424" max="9424" width="17.42578125" customWidth="1"/>
    <col min="9674" max="9674" width="5.5703125" customWidth="1"/>
    <col min="9675" max="9675" width="17.85546875" customWidth="1"/>
    <col min="9676" max="9676" width="15.85546875" customWidth="1"/>
    <col min="9677" max="9677" width="10.7109375" customWidth="1"/>
    <col min="9679" max="9679" width="13.7109375" customWidth="1"/>
    <col min="9680" max="9680" width="17.42578125" customWidth="1"/>
    <col min="9930" max="9930" width="5.5703125" customWidth="1"/>
    <col min="9931" max="9931" width="17.85546875" customWidth="1"/>
    <col min="9932" max="9932" width="15.85546875" customWidth="1"/>
    <col min="9933" max="9933" width="10.7109375" customWidth="1"/>
    <col min="9935" max="9935" width="13.7109375" customWidth="1"/>
    <col min="9936" max="9936" width="17.42578125" customWidth="1"/>
    <col min="10186" max="10186" width="5.5703125" customWidth="1"/>
    <col min="10187" max="10187" width="17.85546875" customWidth="1"/>
    <col min="10188" max="10188" width="15.85546875" customWidth="1"/>
    <col min="10189" max="10189" width="10.7109375" customWidth="1"/>
    <col min="10191" max="10191" width="13.7109375" customWidth="1"/>
    <col min="10192" max="10192" width="17.42578125" customWidth="1"/>
    <col min="10442" max="10442" width="5.5703125" customWidth="1"/>
    <col min="10443" max="10443" width="17.85546875" customWidth="1"/>
    <col min="10444" max="10444" width="15.85546875" customWidth="1"/>
    <col min="10445" max="10445" width="10.7109375" customWidth="1"/>
    <col min="10447" max="10447" width="13.7109375" customWidth="1"/>
    <col min="10448" max="10448" width="17.42578125" customWidth="1"/>
    <col min="10698" max="10698" width="5.5703125" customWidth="1"/>
    <col min="10699" max="10699" width="17.85546875" customWidth="1"/>
    <col min="10700" max="10700" width="15.85546875" customWidth="1"/>
    <col min="10701" max="10701" width="10.7109375" customWidth="1"/>
    <col min="10703" max="10703" width="13.7109375" customWidth="1"/>
    <col min="10704" max="10704" width="17.42578125" customWidth="1"/>
    <col min="10954" max="10954" width="5.5703125" customWidth="1"/>
    <col min="10955" max="10955" width="17.85546875" customWidth="1"/>
    <col min="10956" max="10956" width="15.85546875" customWidth="1"/>
    <col min="10957" max="10957" width="10.7109375" customWidth="1"/>
    <col min="10959" max="10959" width="13.7109375" customWidth="1"/>
    <col min="10960" max="10960" width="17.42578125" customWidth="1"/>
    <col min="11210" max="11210" width="5.5703125" customWidth="1"/>
    <col min="11211" max="11211" width="17.85546875" customWidth="1"/>
    <col min="11212" max="11212" width="15.85546875" customWidth="1"/>
    <col min="11213" max="11213" width="10.7109375" customWidth="1"/>
    <col min="11215" max="11215" width="13.7109375" customWidth="1"/>
    <col min="11216" max="11216" width="17.42578125" customWidth="1"/>
    <col min="11466" max="11466" width="5.5703125" customWidth="1"/>
    <col min="11467" max="11467" width="17.85546875" customWidth="1"/>
    <col min="11468" max="11468" width="15.85546875" customWidth="1"/>
    <col min="11469" max="11469" width="10.7109375" customWidth="1"/>
    <col min="11471" max="11471" width="13.7109375" customWidth="1"/>
    <col min="11472" max="11472" width="17.42578125" customWidth="1"/>
    <col min="11722" max="11722" width="5.5703125" customWidth="1"/>
    <col min="11723" max="11723" width="17.85546875" customWidth="1"/>
    <col min="11724" max="11724" width="15.85546875" customWidth="1"/>
    <col min="11725" max="11725" width="10.7109375" customWidth="1"/>
    <col min="11727" max="11727" width="13.7109375" customWidth="1"/>
    <col min="11728" max="11728" width="17.42578125" customWidth="1"/>
    <col min="11978" max="11978" width="5.5703125" customWidth="1"/>
    <col min="11979" max="11979" width="17.85546875" customWidth="1"/>
    <col min="11980" max="11980" width="15.85546875" customWidth="1"/>
    <col min="11981" max="11981" width="10.7109375" customWidth="1"/>
    <col min="11983" max="11983" width="13.7109375" customWidth="1"/>
    <col min="11984" max="11984" width="17.42578125" customWidth="1"/>
    <col min="12234" max="12234" width="5.5703125" customWidth="1"/>
    <col min="12235" max="12235" width="17.85546875" customWidth="1"/>
    <col min="12236" max="12236" width="15.85546875" customWidth="1"/>
    <col min="12237" max="12237" width="10.7109375" customWidth="1"/>
    <col min="12239" max="12239" width="13.7109375" customWidth="1"/>
    <col min="12240" max="12240" width="17.42578125" customWidth="1"/>
    <col min="12490" max="12490" width="5.5703125" customWidth="1"/>
    <col min="12491" max="12491" width="17.85546875" customWidth="1"/>
    <col min="12492" max="12492" width="15.85546875" customWidth="1"/>
    <col min="12493" max="12493" width="10.7109375" customWidth="1"/>
    <col min="12495" max="12495" width="13.7109375" customWidth="1"/>
    <col min="12496" max="12496" width="17.42578125" customWidth="1"/>
    <col min="12746" max="12746" width="5.5703125" customWidth="1"/>
    <col min="12747" max="12747" width="17.85546875" customWidth="1"/>
    <col min="12748" max="12748" width="15.85546875" customWidth="1"/>
    <col min="12749" max="12749" width="10.7109375" customWidth="1"/>
    <col min="12751" max="12751" width="13.7109375" customWidth="1"/>
    <col min="12752" max="12752" width="17.42578125" customWidth="1"/>
    <col min="13002" max="13002" width="5.5703125" customWidth="1"/>
    <col min="13003" max="13003" width="17.85546875" customWidth="1"/>
    <col min="13004" max="13004" width="15.85546875" customWidth="1"/>
    <col min="13005" max="13005" width="10.7109375" customWidth="1"/>
    <col min="13007" max="13007" width="13.7109375" customWidth="1"/>
    <col min="13008" max="13008" width="17.42578125" customWidth="1"/>
    <col min="13258" max="13258" width="5.5703125" customWidth="1"/>
    <col min="13259" max="13259" width="17.85546875" customWidth="1"/>
    <col min="13260" max="13260" width="15.85546875" customWidth="1"/>
    <col min="13261" max="13261" width="10.7109375" customWidth="1"/>
    <col min="13263" max="13263" width="13.7109375" customWidth="1"/>
    <col min="13264" max="13264" width="17.42578125" customWidth="1"/>
    <col min="13514" max="13514" width="5.5703125" customWidth="1"/>
    <col min="13515" max="13515" width="17.85546875" customWidth="1"/>
    <col min="13516" max="13516" width="15.85546875" customWidth="1"/>
    <col min="13517" max="13517" width="10.7109375" customWidth="1"/>
    <col min="13519" max="13519" width="13.7109375" customWidth="1"/>
    <col min="13520" max="13520" width="17.42578125" customWidth="1"/>
    <col min="13770" max="13770" width="5.5703125" customWidth="1"/>
    <col min="13771" max="13771" width="17.85546875" customWidth="1"/>
    <col min="13772" max="13772" width="15.85546875" customWidth="1"/>
    <col min="13773" max="13773" width="10.7109375" customWidth="1"/>
    <col min="13775" max="13775" width="13.7109375" customWidth="1"/>
    <col min="13776" max="13776" width="17.42578125" customWidth="1"/>
    <col min="14026" max="14026" width="5.5703125" customWidth="1"/>
    <col min="14027" max="14027" width="17.85546875" customWidth="1"/>
    <col min="14028" max="14028" width="15.85546875" customWidth="1"/>
    <col min="14029" max="14029" width="10.7109375" customWidth="1"/>
    <col min="14031" max="14031" width="13.7109375" customWidth="1"/>
    <col min="14032" max="14032" width="17.42578125" customWidth="1"/>
    <col min="14282" max="14282" width="5.5703125" customWidth="1"/>
    <col min="14283" max="14283" width="17.85546875" customWidth="1"/>
    <col min="14284" max="14284" width="15.85546875" customWidth="1"/>
    <col min="14285" max="14285" width="10.7109375" customWidth="1"/>
    <col min="14287" max="14287" width="13.7109375" customWidth="1"/>
    <col min="14288" max="14288" width="17.42578125" customWidth="1"/>
    <col min="14538" max="14538" width="5.5703125" customWidth="1"/>
    <col min="14539" max="14539" width="17.85546875" customWidth="1"/>
    <col min="14540" max="14540" width="15.85546875" customWidth="1"/>
    <col min="14541" max="14541" width="10.7109375" customWidth="1"/>
    <col min="14543" max="14543" width="13.7109375" customWidth="1"/>
    <col min="14544" max="14544" width="17.42578125" customWidth="1"/>
    <col min="14794" max="14794" width="5.5703125" customWidth="1"/>
    <col min="14795" max="14795" width="17.85546875" customWidth="1"/>
    <col min="14796" max="14796" width="15.85546875" customWidth="1"/>
    <col min="14797" max="14797" width="10.7109375" customWidth="1"/>
    <col min="14799" max="14799" width="13.7109375" customWidth="1"/>
    <col min="14800" max="14800" width="17.42578125" customWidth="1"/>
    <col min="15050" max="15050" width="5.5703125" customWidth="1"/>
    <col min="15051" max="15051" width="17.85546875" customWidth="1"/>
    <col min="15052" max="15052" width="15.85546875" customWidth="1"/>
    <col min="15053" max="15053" width="10.7109375" customWidth="1"/>
    <col min="15055" max="15055" width="13.7109375" customWidth="1"/>
    <col min="15056" max="15056" width="17.42578125" customWidth="1"/>
    <col min="15306" max="15306" width="5.5703125" customWidth="1"/>
    <col min="15307" max="15307" width="17.85546875" customWidth="1"/>
    <col min="15308" max="15308" width="15.85546875" customWidth="1"/>
    <col min="15309" max="15309" width="10.7109375" customWidth="1"/>
    <col min="15311" max="15311" width="13.7109375" customWidth="1"/>
    <col min="15312" max="15312" width="17.42578125" customWidth="1"/>
    <col min="15562" max="15562" width="5.5703125" customWidth="1"/>
    <col min="15563" max="15563" width="17.85546875" customWidth="1"/>
    <col min="15564" max="15564" width="15.85546875" customWidth="1"/>
    <col min="15565" max="15565" width="10.7109375" customWidth="1"/>
    <col min="15567" max="15567" width="13.7109375" customWidth="1"/>
    <col min="15568" max="15568" width="17.42578125" customWidth="1"/>
    <col min="15818" max="15818" width="5.5703125" customWidth="1"/>
    <col min="15819" max="15819" width="17.85546875" customWidth="1"/>
    <col min="15820" max="15820" width="15.85546875" customWidth="1"/>
    <col min="15821" max="15821" width="10.7109375" customWidth="1"/>
    <col min="15823" max="15823" width="13.7109375" customWidth="1"/>
    <col min="15824" max="15824" width="17.42578125" customWidth="1"/>
    <col min="16074" max="16074" width="5.5703125" customWidth="1"/>
    <col min="16075" max="16075" width="17.85546875" customWidth="1"/>
    <col min="16076" max="16076" width="15.85546875" customWidth="1"/>
    <col min="16077" max="16077" width="10.7109375" customWidth="1"/>
    <col min="16079" max="16079" width="13.7109375" customWidth="1"/>
    <col min="16080" max="16080" width="17.42578125" customWidth="1"/>
  </cols>
  <sheetData>
    <row r="2" spans="1:7" ht="18.75">
      <c r="B2" s="71" t="s">
        <v>150</v>
      </c>
    </row>
    <row r="3" spans="1:7" ht="18.75">
      <c r="B3" s="71"/>
    </row>
    <row r="4" spans="1:7">
      <c r="A4" s="238" t="s">
        <v>40</v>
      </c>
      <c r="B4" s="238" t="s">
        <v>41</v>
      </c>
      <c r="C4" s="238" t="s">
        <v>42</v>
      </c>
      <c r="D4" s="238" t="s">
        <v>43</v>
      </c>
      <c r="E4" s="73" t="s">
        <v>44</v>
      </c>
      <c r="F4" s="73" t="s">
        <v>45</v>
      </c>
      <c r="G4" s="73" t="s">
        <v>46</v>
      </c>
    </row>
    <row r="5" spans="1:7">
      <c r="A5" s="74">
        <v>1</v>
      </c>
      <c r="B5" s="75" t="s">
        <v>47</v>
      </c>
      <c r="C5" s="76">
        <v>36107500</v>
      </c>
      <c r="D5" s="77">
        <v>500000</v>
      </c>
      <c r="E5" s="75">
        <v>40</v>
      </c>
      <c r="F5" s="76">
        <f t="shared" ref="F5:F14" si="0">D5*E5</f>
        <v>20000000</v>
      </c>
      <c r="G5" s="75"/>
    </row>
    <row r="6" spans="1:7">
      <c r="A6" s="74"/>
      <c r="B6" s="75"/>
      <c r="C6" s="76"/>
      <c r="D6" s="77">
        <v>200000</v>
      </c>
      <c r="E6" s="75">
        <v>23</v>
      </c>
      <c r="F6" s="76">
        <f t="shared" si="0"/>
        <v>4600000</v>
      </c>
      <c r="G6" s="75"/>
    </row>
    <row r="7" spans="1:7">
      <c r="A7" s="74">
        <v>2</v>
      </c>
      <c r="B7" s="75" t="s">
        <v>48</v>
      </c>
      <c r="C7" s="76">
        <v>876000</v>
      </c>
      <c r="D7" s="77">
        <v>100000</v>
      </c>
      <c r="E7" s="297">
        <v>96</v>
      </c>
      <c r="F7" s="76">
        <f t="shared" si="0"/>
        <v>9600000</v>
      </c>
      <c r="G7" s="75"/>
    </row>
    <row r="8" spans="1:7">
      <c r="A8" s="74"/>
      <c r="B8" s="75"/>
      <c r="C8" s="75"/>
      <c r="D8" s="77">
        <v>50000</v>
      </c>
      <c r="E8" s="75">
        <v>38</v>
      </c>
      <c r="F8" s="76">
        <f t="shared" si="0"/>
        <v>1900000</v>
      </c>
      <c r="G8" s="75"/>
    </row>
    <row r="9" spans="1:7">
      <c r="A9" s="74">
        <v>3</v>
      </c>
      <c r="B9" s="75" t="s">
        <v>49</v>
      </c>
      <c r="C9" s="76"/>
      <c r="D9" s="77">
        <v>20000</v>
      </c>
      <c r="E9" s="75"/>
      <c r="F9" s="76">
        <f t="shared" si="0"/>
        <v>0</v>
      </c>
      <c r="G9" s="75"/>
    </row>
    <row r="10" spans="1:7">
      <c r="A10" s="75"/>
      <c r="B10" s="78"/>
      <c r="C10" s="75"/>
      <c r="D10" s="77">
        <v>10000</v>
      </c>
      <c r="E10" s="75"/>
      <c r="F10" s="76">
        <f t="shared" si="0"/>
        <v>0</v>
      </c>
      <c r="G10" s="75"/>
    </row>
    <row r="11" spans="1:7">
      <c r="A11" s="74">
        <v>4</v>
      </c>
      <c r="B11" s="75" t="s">
        <v>50</v>
      </c>
      <c r="C11" s="76"/>
      <c r="D11" s="79">
        <v>5000</v>
      </c>
      <c r="E11" s="75"/>
      <c r="F11" s="76">
        <f t="shared" si="0"/>
        <v>0</v>
      </c>
      <c r="G11" s="75"/>
    </row>
    <row r="12" spans="1:7">
      <c r="A12" s="75"/>
      <c r="B12" s="75"/>
      <c r="C12" s="76"/>
      <c r="D12" s="79">
        <v>2000</v>
      </c>
      <c r="E12" s="75">
        <v>3</v>
      </c>
      <c r="F12" s="76">
        <f t="shared" si="0"/>
        <v>6000</v>
      </c>
      <c r="G12" s="75"/>
    </row>
    <row r="13" spans="1:7">
      <c r="A13" s="74">
        <v>5</v>
      </c>
      <c r="B13" s="75" t="s">
        <v>51</v>
      </c>
      <c r="C13" s="75"/>
      <c r="D13" s="79">
        <v>1000</v>
      </c>
      <c r="E13" s="75">
        <v>2</v>
      </c>
      <c r="F13" s="76">
        <f t="shared" si="0"/>
        <v>2000</v>
      </c>
      <c r="G13" s="75"/>
    </row>
    <row r="14" spans="1:7">
      <c r="A14" s="75"/>
      <c r="B14" s="75"/>
      <c r="C14" s="75"/>
      <c r="D14" s="79">
        <v>500</v>
      </c>
      <c r="E14" s="75"/>
      <c r="F14" s="76">
        <f t="shared" si="0"/>
        <v>0</v>
      </c>
      <c r="G14" s="75"/>
    </row>
    <row r="15" spans="1:7">
      <c r="A15" s="75"/>
      <c r="B15" s="78" t="s">
        <v>10</v>
      </c>
      <c r="C15" s="76">
        <f>SUM(C5:C14)</f>
        <v>36983500</v>
      </c>
      <c r="D15" s="79"/>
      <c r="E15" s="75"/>
      <c r="F15" s="76">
        <f>SUM(F5:F14)</f>
        <v>36108000</v>
      </c>
      <c r="G15" s="75"/>
    </row>
    <row r="17" spans="1:8" ht="18.75">
      <c r="B17" s="71" t="s">
        <v>151</v>
      </c>
    </row>
    <row r="18" spans="1:8" ht="18.75">
      <c r="B18" s="71"/>
    </row>
    <row r="19" spans="1:8">
      <c r="A19" s="239" t="s">
        <v>40</v>
      </c>
      <c r="B19" s="239" t="s">
        <v>41</v>
      </c>
      <c r="C19" s="239" t="s">
        <v>42</v>
      </c>
      <c r="D19" s="239" t="s">
        <v>43</v>
      </c>
      <c r="E19" s="73" t="s">
        <v>44</v>
      </c>
      <c r="F19" s="73" t="s">
        <v>45</v>
      </c>
      <c r="G19" s="73" t="s">
        <v>46</v>
      </c>
      <c r="H19" s="235"/>
    </row>
    <row r="20" spans="1:8">
      <c r="A20" s="74">
        <v>1</v>
      </c>
      <c r="B20" s="75" t="s">
        <v>47</v>
      </c>
      <c r="C20" s="76">
        <v>11348000</v>
      </c>
      <c r="D20" s="77">
        <v>500000</v>
      </c>
      <c r="E20" s="75">
        <v>10</v>
      </c>
      <c r="F20" s="76">
        <f t="shared" ref="F20:F29" si="1">D20*E20</f>
        <v>5000000</v>
      </c>
      <c r="G20" s="75"/>
    </row>
    <row r="21" spans="1:8">
      <c r="A21" s="74"/>
      <c r="B21" s="75"/>
      <c r="C21" s="76"/>
      <c r="D21" s="77">
        <v>200000</v>
      </c>
      <c r="E21" s="75">
        <v>12</v>
      </c>
      <c r="F21" s="76">
        <f t="shared" si="1"/>
        <v>2400000</v>
      </c>
      <c r="G21" s="75"/>
    </row>
    <row r="22" spans="1:8">
      <c r="A22" s="74">
        <v>2</v>
      </c>
      <c r="B22" s="75" t="s">
        <v>48</v>
      </c>
      <c r="C22" s="76">
        <v>506000</v>
      </c>
      <c r="D22" s="77">
        <v>100000</v>
      </c>
      <c r="E22" s="75">
        <v>35</v>
      </c>
      <c r="F22" s="76">
        <f t="shared" si="1"/>
        <v>3500000</v>
      </c>
      <c r="G22" s="75"/>
    </row>
    <row r="23" spans="1:8">
      <c r="A23" s="74"/>
      <c r="B23" s="75"/>
      <c r="C23" s="75"/>
      <c r="D23" s="77">
        <v>50000</v>
      </c>
      <c r="E23" s="75">
        <v>7</v>
      </c>
      <c r="F23" s="76">
        <f t="shared" si="1"/>
        <v>350000</v>
      </c>
      <c r="G23" s="75"/>
    </row>
    <row r="24" spans="1:8">
      <c r="A24" s="74">
        <v>3</v>
      </c>
      <c r="B24" s="75" t="s">
        <v>49</v>
      </c>
      <c r="C24" s="76"/>
      <c r="D24" s="77">
        <v>20000</v>
      </c>
      <c r="E24" s="75">
        <v>4</v>
      </c>
      <c r="F24" s="76">
        <f t="shared" si="1"/>
        <v>80000</v>
      </c>
      <c r="G24" s="75"/>
    </row>
    <row r="25" spans="1:8">
      <c r="A25" s="75"/>
      <c r="B25" s="78"/>
      <c r="C25" s="75"/>
      <c r="D25" s="77">
        <v>10000</v>
      </c>
      <c r="E25" s="75"/>
      <c r="F25" s="76">
        <f t="shared" si="1"/>
        <v>0</v>
      </c>
      <c r="G25" s="75"/>
    </row>
    <row r="26" spans="1:8">
      <c r="A26" s="74">
        <v>4</v>
      </c>
      <c r="B26" s="75" t="s">
        <v>50</v>
      </c>
      <c r="C26" s="76"/>
      <c r="D26" s="79">
        <v>5000</v>
      </c>
      <c r="E26" s="75">
        <v>3</v>
      </c>
      <c r="F26" s="76">
        <f t="shared" si="1"/>
        <v>15000</v>
      </c>
      <c r="G26" s="75"/>
    </row>
    <row r="27" spans="1:8">
      <c r="A27" s="75"/>
      <c r="B27" s="75"/>
      <c r="C27" s="76"/>
      <c r="D27" s="79">
        <v>2000</v>
      </c>
      <c r="E27" s="75">
        <v>1</v>
      </c>
      <c r="F27" s="76">
        <f t="shared" si="1"/>
        <v>2000</v>
      </c>
      <c r="G27" s="75"/>
    </row>
    <row r="28" spans="1:8">
      <c r="A28" s="74">
        <v>5</v>
      </c>
      <c r="B28" s="75" t="s">
        <v>51</v>
      </c>
      <c r="C28" s="75"/>
      <c r="D28" s="79">
        <v>1000</v>
      </c>
      <c r="E28" s="75">
        <v>1</v>
      </c>
      <c r="F28" s="76">
        <f t="shared" si="1"/>
        <v>1000</v>
      </c>
      <c r="G28" s="75"/>
    </row>
    <row r="29" spans="1:8">
      <c r="A29" s="75"/>
      <c r="B29" s="75"/>
      <c r="C29" s="75"/>
      <c r="D29" s="79">
        <v>500</v>
      </c>
      <c r="E29" s="75"/>
      <c r="F29" s="76">
        <f t="shared" si="1"/>
        <v>0</v>
      </c>
      <c r="G29" s="75"/>
    </row>
    <row r="30" spans="1:8">
      <c r="A30" s="75"/>
      <c r="B30" s="78" t="s">
        <v>10</v>
      </c>
      <c r="C30" s="76">
        <f>SUM(C20:C29)</f>
        <v>11854000</v>
      </c>
      <c r="D30" s="79"/>
      <c r="E30" s="75"/>
      <c r="F30" s="76">
        <f>SUM(F20:F29)</f>
        <v>11348000</v>
      </c>
      <c r="G30" s="75"/>
    </row>
    <row r="32" spans="1:8" ht="18.75">
      <c r="B32" s="71" t="s">
        <v>152</v>
      </c>
    </row>
    <row r="33" spans="1:7" ht="18.75">
      <c r="B33" s="71"/>
    </row>
    <row r="34" spans="1:7">
      <c r="A34" s="239" t="s">
        <v>40</v>
      </c>
      <c r="B34" s="239" t="s">
        <v>41</v>
      </c>
      <c r="C34" s="239" t="s">
        <v>42</v>
      </c>
      <c r="D34" s="239" t="s">
        <v>43</v>
      </c>
      <c r="E34" s="73" t="s">
        <v>44</v>
      </c>
      <c r="F34" s="73" t="s">
        <v>45</v>
      </c>
      <c r="G34" s="73" t="s">
        <v>46</v>
      </c>
    </row>
    <row r="35" spans="1:7">
      <c r="A35" s="74">
        <v>1</v>
      </c>
      <c r="B35" s="75" t="s">
        <v>47</v>
      </c>
      <c r="C35" s="76">
        <v>11306500</v>
      </c>
      <c r="D35" s="77">
        <v>500000</v>
      </c>
      <c r="E35" s="75">
        <v>14</v>
      </c>
      <c r="F35" s="76">
        <f t="shared" ref="F35:F44" si="2">D35*E35</f>
        <v>7000000</v>
      </c>
      <c r="G35" s="75"/>
    </row>
    <row r="36" spans="1:7">
      <c r="A36" s="74"/>
      <c r="B36" s="75"/>
      <c r="C36" s="76"/>
      <c r="D36" s="77">
        <v>200000</v>
      </c>
      <c r="E36" s="75">
        <v>10</v>
      </c>
      <c r="F36" s="76">
        <f t="shared" si="2"/>
        <v>2000000</v>
      </c>
      <c r="G36" s="75"/>
    </row>
    <row r="37" spans="1:7">
      <c r="A37" s="74">
        <v>2</v>
      </c>
      <c r="B37" s="75" t="s">
        <v>48</v>
      </c>
      <c r="C37" s="76">
        <v>217000</v>
      </c>
      <c r="D37" s="77">
        <v>100000</v>
      </c>
      <c r="E37" s="75">
        <v>23</v>
      </c>
      <c r="F37" s="76">
        <f t="shared" si="2"/>
        <v>2300000</v>
      </c>
      <c r="G37" s="75"/>
    </row>
    <row r="38" spans="1:7">
      <c r="A38" s="74"/>
      <c r="B38" s="75"/>
      <c r="C38" s="75"/>
      <c r="D38" s="77">
        <v>50000</v>
      </c>
      <c r="E38" s="75"/>
      <c r="F38" s="76">
        <f t="shared" si="2"/>
        <v>0</v>
      </c>
      <c r="G38" s="75"/>
    </row>
    <row r="39" spans="1:7">
      <c r="A39" s="74">
        <v>3</v>
      </c>
      <c r="B39" s="75" t="s">
        <v>49</v>
      </c>
      <c r="C39" s="76"/>
      <c r="D39" s="77">
        <v>20000</v>
      </c>
      <c r="E39" s="75"/>
      <c r="F39" s="76">
        <f t="shared" si="2"/>
        <v>0</v>
      </c>
      <c r="G39" s="75"/>
    </row>
    <row r="40" spans="1:7">
      <c r="A40" s="75"/>
      <c r="B40" s="78"/>
      <c r="C40" s="75"/>
      <c r="D40" s="77">
        <v>10000</v>
      </c>
      <c r="E40" s="75"/>
      <c r="F40" s="76">
        <f t="shared" si="2"/>
        <v>0</v>
      </c>
      <c r="G40" s="75"/>
    </row>
    <row r="41" spans="1:7">
      <c r="A41" s="74">
        <v>4</v>
      </c>
      <c r="B41" s="75" t="s">
        <v>50</v>
      </c>
      <c r="C41" s="76"/>
      <c r="D41" s="79">
        <v>5000</v>
      </c>
      <c r="E41" s="75"/>
      <c r="F41" s="76">
        <f t="shared" si="2"/>
        <v>0</v>
      </c>
      <c r="G41" s="75"/>
    </row>
    <row r="42" spans="1:7">
      <c r="A42" s="75"/>
      <c r="B42" s="75"/>
      <c r="C42" s="76"/>
      <c r="D42" s="79">
        <v>2000</v>
      </c>
      <c r="E42" s="75"/>
      <c r="F42" s="76">
        <f t="shared" si="2"/>
        <v>0</v>
      </c>
      <c r="G42" s="75"/>
    </row>
    <row r="43" spans="1:7">
      <c r="A43" s="74">
        <v>5</v>
      </c>
      <c r="B43" s="75" t="s">
        <v>51</v>
      </c>
      <c r="C43" s="75"/>
      <c r="D43" s="79">
        <v>1000</v>
      </c>
      <c r="E43" s="75">
        <v>6</v>
      </c>
      <c r="F43" s="76">
        <f t="shared" si="2"/>
        <v>6000</v>
      </c>
      <c r="G43" s="75"/>
    </row>
    <row r="44" spans="1:7">
      <c r="A44" s="75"/>
      <c r="B44" s="75"/>
      <c r="C44" s="75"/>
      <c r="D44" s="79">
        <v>500</v>
      </c>
      <c r="E44" s="75"/>
      <c r="F44" s="76">
        <f t="shared" si="2"/>
        <v>0</v>
      </c>
      <c r="G44" s="75"/>
    </row>
    <row r="45" spans="1:7">
      <c r="A45" s="75"/>
      <c r="B45" s="78" t="s">
        <v>10</v>
      </c>
      <c r="C45" s="76">
        <f>SUM(C35:C44)</f>
        <v>11523500</v>
      </c>
      <c r="D45" s="79"/>
      <c r="E45" s="75"/>
      <c r="F45" s="76">
        <f>SUM(F35:F44)</f>
        <v>11306000</v>
      </c>
      <c r="G45" s="75"/>
    </row>
    <row r="47" spans="1:7" ht="18.75">
      <c r="B47" s="71" t="s">
        <v>153</v>
      </c>
    </row>
    <row r="48" spans="1:7" ht="18.75">
      <c r="B48" s="71"/>
    </row>
    <row r="49" spans="1:8">
      <c r="A49" s="239" t="s">
        <v>40</v>
      </c>
      <c r="B49" s="239" t="s">
        <v>41</v>
      </c>
      <c r="C49" s="239" t="s">
        <v>42</v>
      </c>
      <c r="D49" s="239" t="s">
        <v>43</v>
      </c>
      <c r="E49" s="73" t="s">
        <v>44</v>
      </c>
      <c r="F49" s="73" t="s">
        <v>45</v>
      </c>
      <c r="G49" s="73" t="s">
        <v>46</v>
      </c>
      <c r="H49" s="235"/>
    </row>
    <row r="50" spans="1:8">
      <c r="A50" s="74">
        <v>1</v>
      </c>
      <c r="B50" s="75" t="s">
        <v>47</v>
      </c>
      <c r="C50" s="76">
        <v>12391500</v>
      </c>
      <c r="D50" s="77">
        <v>500000</v>
      </c>
      <c r="E50" s="75">
        <v>17</v>
      </c>
      <c r="F50" s="76">
        <f t="shared" ref="F50:F59" si="3">D50*E50</f>
        <v>8500000</v>
      </c>
      <c r="G50" s="75"/>
    </row>
    <row r="51" spans="1:8">
      <c r="A51" s="74"/>
      <c r="B51" s="75"/>
      <c r="C51" s="76"/>
      <c r="D51" s="77">
        <v>200000</v>
      </c>
      <c r="E51" s="75">
        <v>16</v>
      </c>
      <c r="F51" s="76">
        <f t="shared" si="3"/>
        <v>3200000</v>
      </c>
      <c r="G51" s="75"/>
    </row>
    <row r="52" spans="1:8">
      <c r="A52" s="74">
        <v>2</v>
      </c>
      <c r="B52" s="75" t="s">
        <v>48</v>
      </c>
      <c r="C52" s="76">
        <v>50000</v>
      </c>
      <c r="D52" s="77">
        <v>100000</v>
      </c>
      <c r="E52" s="75">
        <v>4</v>
      </c>
      <c r="F52" s="76">
        <f t="shared" si="3"/>
        <v>400000</v>
      </c>
      <c r="G52" s="75"/>
    </row>
    <row r="53" spans="1:8">
      <c r="A53" s="74"/>
      <c r="B53" s="75"/>
      <c r="C53" s="75"/>
      <c r="D53" s="77">
        <v>50000</v>
      </c>
      <c r="E53" s="75">
        <v>5</v>
      </c>
      <c r="F53" s="76">
        <f t="shared" si="3"/>
        <v>250000</v>
      </c>
      <c r="G53" s="75"/>
    </row>
    <row r="54" spans="1:8">
      <c r="A54" s="74">
        <v>3</v>
      </c>
      <c r="B54" s="75" t="s">
        <v>49</v>
      </c>
      <c r="C54" s="76"/>
      <c r="D54" s="77">
        <v>20000</v>
      </c>
      <c r="E54" s="75">
        <v>2</v>
      </c>
      <c r="F54" s="76">
        <f t="shared" si="3"/>
        <v>40000</v>
      </c>
      <c r="G54" s="75"/>
    </row>
    <row r="55" spans="1:8">
      <c r="A55" s="75"/>
      <c r="B55" s="78"/>
      <c r="C55" s="75"/>
      <c r="D55" s="77">
        <v>10000</v>
      </c>
      <c r="E55" s="75"/>
      <c r="F55" s="76">
        <f t="shared" si="3"/>
        <v>0</v>
      </c>
      <c r="G55" s="75"/>
    </row>
    <row r="56" spans="1:8">
      <c r="A56" s="74">
        <v>4</v>
      </c>
      <c r="B56" s="75" t="s">
        <v>50</v>
      </c>
      <c r="C56" s="76"/>
      <c r="D56" s="79">
        <v>5000</v>
      </c>
      <c r="E56" s="75"/>
      <c r="F56" s="76">
        <f t="shared" si="3"/>
        <v>0</v>
      </c>
      <c r="G56" s="75"/>
    </row>
    <row r="57" spans="1:8">
      <c r="A57" s="75"/>
      <c r="B57" s="75"/>
      <c r="C57" s="76"/>
      <c r="D57" s="79">
        <v>2000</v>
      </c>
      <c r="E57" s="75"/>
      <c r="F57" s="76">
        <f t="shared" si="3"/>
        <v>0</v>
      </c>
      <c r="G57" s="75"/>
    </row>
    <row r="58" spans="1:8">
      <c r="A58" s="74">
        <v>5</v>
      </c>
      <c r="B58" s="75" t="s">
        <v>51</v>
      </c>
      <c r="C58" s="75"/>
      <c r="D58" s="79">
        <v>1000</v>
      </c>
      <c r="E58" s="75">
        <v>2</v>
      </c>
      <c r="F58" s="76">
        <f t="shared" si="3"/>
        <v>2000</v>
      </c>
      <c r="G58" s="75"/>
    </row>
    <row r="59" spans="1:8">
      <c r="A59" s="75"/>
      <c r="B59" s="75"/>
      <c r="C59" s="75"/>
      <c r="D59" s="79">
        <v>500</v>
      </c>
      <c r="E59" s="75"/>
      <c r="F59" s="76">
        <f t="shared" si="3"/>
        <v>0</v>
      </c>
      <c r="G59" s="75"/>
    </row>
    <row r="60" spans="1:8">
      <c r="A60" s="75"/>
      <c r="B60" s="78" t="s">
        <v>10</v>
      </c>
      <c r="C60" s="76">
        <f>SUM(C50:C59)</f>
        <v>12441500</v>
      </c>
      <c r="D60" s="79"/>
      <c r="E60" s="75"/>
      <c r="F60" s="76">
        <f>SUM(F50:F59)</f>
        <v>12392000</v>
      </c>
      <c r="G60" s="75"/>
    </row>
    <row r="62" spans="1:8" ht="18.75">
      <c r="B62" s="71" t="s">
        <v>154</v>
      </c>
    </row>
    <row r="63" spans="1:8" ht="18.75">
      <c r="B63" s="71"/>
    </row>
    <row r="64" spans="1:8">
      <c r="A64" s="239" t="s">
        <v>40</v>
      </c>
      <c r="B64" s="239" t="s">
        <v>41</v>
      </c>
      <c r="C64" s="239" t="s">
        <v>42</v>
      </c>
      <c r="D64" s="239" t="s">
        <v>43</v>
      </c>
      <c r="E64" s="73" t="s">
        <v>44</v>
      </c>
      <c r="F64" s="73" t="s">
        <v>45</v>
      </c>
      <c r="G64" s="73" t="s">
        <v>46</v>
      </c>
    </row>
    <row r="65" spans="1:7">
      <c r="A65" s="74">
        <v>1</v>
      </c>
      <c r="B65" s="75" t="s">
        <v>47</v>
      </c>
      <c r="C65" s="76">
        <v>23127000</v>
      </c>
      <c r="D65" s="77">
        <v>500000</v>
      </c>
      <c r="E65" s="75">
        <v>34</v>
      </c>
      <c r="F65" s="76">
        <f t="shared" ref="F65:F74" si="4">D65*E65</f>
        <v>17000000</v>
      </c>
      <c r="G65" s="75"/>
    </row>
    <row r="66" spans="1:7">
      <c r="A66" s="74"/>
      <c r="B66" s="75"/>
      <c r="C66" s="76"/>
      <c r="D66" s="77">
        <v>200000</v>
      </c>
      <c r="E66" s="75">
        <v>8</v>
      </c>
      <c r="F66" s="76">
        <f t="shared" si="4"/>
        <v>1600000</v>
      </c>
      <c r="G66" s="75"/>
    </row>
    <row r="67" spans="1:7">
      <c r="A67" s="74">
        <v>2</v>
      </c>
      <c r="B67" s="75" t="s">
        <v>48</v>
      </c>
      <c r="C67" s="76">
        <v>423000</v>
      </c>
      <c r="D67" s="77">
        <v>100000</v>
      </c>
      <c r="E67" s="75">
        <v>36</v>
      </c>
      <c r="F67" s="76">
        <f t="shared" si="4"/>
        <v>3600000</v>
      </c>
      <c r="G67" s="75"/>
    </row>
    <row r="68" spans="1:7">
      <c r="A68" s="74"/>
      <c r="B68" s="75"/>
      <c r="C68" s="75"/>
      <c r="D68" s="77">
        <v>50000</v>
      </c>
      <c r="E68" s="75">
        <v>18</v>
      </c>
      <c r="F68" s="76">
        <f t="shared" si="4"/>
        <v>900000</v>
      </c>
      <c r="G68" s="75"/>
    </row>
    <row r="69" spans="1:7">
      <c r="A69" s="74">
        <v>3</v>
      </c>
      <c r="B69" s="75" t="s">
        <v>49</v>
      </c>
      <c r="C69" s="76">
        <v>100000</v>
      </c>
      <c r="D69" s="77">
        <v>20000</v>
      </c>
      <c r="E69" s="75">
        <v>1</v>
      </c>
      <c r="F69" s="76">
        <f t="shared" si="4"/>
        <v>20000</v>
      </c>
      <c r="G69" s="75"/>
    </row>
    <row r="70" spans="1:7">
      <c r="A70" s="75"/>
      <c r="B70" s="78"/>
      <c r="C70" s="75"/>
      <c r="D70" s="77">
        <v>10000</v>
      </c>
      <c r="E70" s="75"/>
      <c r="F70" s="76">
        <f t="shared" si="4"/>
        <v>0</v>
      </c>
      <c r="G70" s="75"/>
    </row>
    <row r="71" spans="1:7">
      <c r="A71" s="74">
        <v>4</v>
      </c>
      <c r="B71" s="75" t="s">
        <v>50</v>
      </c>
      <c r="C71" s="76"/>
      <c r="D71" s="79">
        <v>5000</v>
      </c>
      <c r="E71" s="75">
        <v>1</v>
      </c>
      <c r="F71" s="76">
        <f t="shared" si="4"/>
        <v>5000</v>
      </c>
      <c r="G71" s="75"/>
    </row>
    <row r="72" spans="1:7">
      <c r="A72" s="75"/>
      <c r="B72" s="75"/>
      <c r="C72" s="76"/>
      <c r="D72" s="79">
        <v>2000</v>
      </c>
      <c r="E72" s="75">
        <v>1</v>
      </c>
      <c r="F72" s="76">
        <f t="shared" si="4"/>
        <v>2000</v>
      </c>
      <c r="G72" s="75"/>
    </row>
    <row r="73" spans="1:7">
      <c r="A73" s="74">
        <v>5</v>
      </c>
      <c r="B73" s="75" t="s">
        <v>51</v>
      </c>
      <c r="C73" s="75"/>
      <c r="D73" s="79">
        <v>1000</v>
      </c>
      <c r="E73" s="75"/>
      <c r="F73" s="76">
        <f t="shared" si="4"/>
        <v>0</v>
      </c>
      <c r="G73" s="75"/>
    </row>
    <row r="74" spans="1:7">
      <c r="A74" s="75"/>
      <c r="B74" s="75"/>
      <c r="C74" s="75"/>
      <c r="D74" s="79">
        <v>500</v>
      </c>
      <c r="E74" s="75"/>
      <c r="F74" s="76">
        <f t="shared" si="4"/>
        <v>0</v>
      </c>
      <c r="G74" s="75"/>
    </row>
    <row r="75" spans="1:7">
      <c r="A75" s="75"/>
      <c r="B75" s="78" t="s">
        <v>10</v>
      </c>
      <c r="C75" s="76">
        <f>SUM(C65:C74)</f>
        <v>23650000</v>
      </c>
      <c r="D75" s="79"/>
      <c r="E75" s="75"/>
      <c r="F75" s="76">
        <f>SUM(F65:F74)</f>
        <v>23127000</v>
      </c>
      <c r="G75" s="75"/>
    </row>
    <row r="77" spans="1:7" ht="18.75">
      <c r="B77" s="71" t="s">
        <v>155</v>
      </c>
    </row>
    <row r="78" spans="1:7" ht="18.75">
      <c r="B78" s="71"/>
    </row>
    <row r="79" spans="1:7">
      <c r="A79" s="241" t="s">
        <v>40</v>
      </c>
      <c r="B79" s="241" t="s">
        <v>41</v>
      </c>
      <c r="C79" s="241" t="s">
        <v>42</v>
      </c>
      <c r="D79" s="241" t="s">
        <v>43</v>
      </c>
      <c r="E79" s="73" t="s">
        <v>44</v>
      </c>
      <c r="F79" s="73" t="s">
        <v>45</v>
      </c>
      <c r="G79" s="73" t="s">
        <v>46</v>
      </c>
    </row>
    <row r="80" spans="1:7">
      <c r="A80" s="74">
        <v>1</v>
      </c>
      <c r="B80" s="75" t="s">
        <v>47</v>
      </c>
      <c r="C80" s="76">
        <v>25960000</v>
      </c>
      <c r="D80" s="77">
        <v>500000</v>
      </c>
      <c r="E80" s="75">
        <v>18</v>
      </c>
      <c r="F80" s="76">
        <f t="shared" ref="F80:F89" si="5">D80*E80</f>
        <v>9000000</v>
      </c>
      <c r="G80" s="75"/>
    </row>
    <row r="81" spans="1:8">
      <c r="A81" s="74"/>
      <c r="B81" s="75"/>
      <c r="C81" s="76"/>
      <c r="D81" s="77">
        <v>200000</v>
      </c>
      <c r="E81" s="75">
        <v>38</v>
      </c>
      <c r="F81" s="76">
        <f t="shared" si="5"/>
        <v>7600000</v>
      </c>
      <c r="G81" s="75"/>
    </row>
    <row r="82" spans="1:8">
      <c r="A82" s="74">
        <v>2</v>
      </c>
      <c r="B82" s="75" t="s">
        <v>48</v>
      </c>
      <c r="C82" s="76">
        <v>450000</v>
      </c>
      <c r="D82" s="77">
        <v>100000</v>
      </c>
      <c r="E82" s="75">
        <v>88</v>
      </c>
      <c r="F82" s="76">
        <f t="shared" si="5"/>
        <v>8800000</v>
      </c>
      <c r="G82" s="75"/>
    </row>
    <row r="83" spans="1:8">
      <c r="A83" s="74"/>
      <c r="B83" s="75"/>
      <c r="C83" s="75"/>
      <c r="D83" s="77">
        <v>50000</v>
      </c>
      <c r="E83" s="75">
        <v>11</v>
      </c>
      <c r="F83" s="76">
        <f t="shared" si="5"/>
        <v>550000</v>
      </c>
      <c r="G83" s="75"/>
    </row>
    <row r="84" spans="1:8">
      <c r="A84" s="74">
        <v>3</v>
      </c>
      <c r="B84" s="75" t="s">
        <v>49</v>
      </c>
      <c r="C84" s="76"/>
      <c r="D84" s="77">
        <v>20000</v>
      </c>
      <c r="E84" s="75"/>
      <c r="F84" s="76">
        <f t="shared" si="5"/>
        <v>0</v>
      </c>
      <c r="G84" s="75"/>
    </row>
    <row r="85" spans="1:8">
      <c r="A85" s="75"/>
      <c r="B85" s="78"/>
      <c r="C85" s="75"/>
      <c r="D85" s="77">
        <v>10000</v>
      </c>
      <c r="E85" s="75">
        <v>1</v>
      </c>
      <c r="F85" s="76">
        <f t="shared" si="5"/>
        <v>10000</v>
      </c>
      <c r="G85" s="75"/>
    </row>
    <row r="86" spans="1:8">
      <c r="A86" s="74">
        <v>4</v>
      </c>
      <c r="B86" s="75" t="s">
        <v>50</v>
      </c>
      <c r="C86" s="76"/>
      <c r="D86" s="79">
        <v>5000</v>
      </c>
      <c r="E86" s="75"/>
      <c r="F86" s="76">
        <f t="shared" si="5"/>
        <v>0</v>
      </c>
      <c r="G86" s="75"/>
    </row>
    <row r="87" spans="1:8">
      <c r="A87" s="75"/>
      <c r="B87" s="75"/>
      <c r="C87" s="76"/>
      <c r="D87" s="79">
        <v>2000</v>
      </c>
      <c r="E87" s="75"/>
      <c r="F87" s="76">
        <f t="shared" si="5"/>
        <v>0</v>
      </c>
      <c r="G87" s="75"/>
    </row>
    <row r="88" spans="1:8">
      <c r="A88" s="74">
        <v>5</v>
      </c>
      <c r="B88" s="75" t="s">
        <v>51</v>
      </c>
      <c r="C88" s="75"/>
      <c r="D88" s="79">
        <v>1000</v>
      </c>
      <c r="E88" s="75"/>
      <c r="F88" s="76">
        <f t="shared" si="5"/>
        <v>0</v>
      </c>
      <c r="G88" s="75"/>
    </row>
    <row r="89" spans="1:8">
      <c r="A89" s="75"/>
      <c r="B89" s="75"/>
      <c r="C89" s="75"/>
      <c r="D89" s="79">
        <v>500</v>
      </c>
      <c r="E89" s="75"/>
      <c r="F89" s="76">
        <f t="shared" si="5"/>
        <v>0</v>
      </c>
      <c r="G89" s="75"/>
    </row>
    <row r="90" spans="1:8">
      <c r="A90" s="75"/>
      <c r="B90" s="78" t="s">
        <v>10</v>
      </c>
      <c r="C90" s="76">
        <f>SUM(C80:C86)</f>
        <v>26410000</v>
      </c>
      <c r="D90" s="79"/>
      <c r="E90" s="75">
        <v>0</v>
      </c>
      <c r="F90" s="76">
        <f>SUM(F80:F89)</f>
        <v>25960000</v>
      </c>
      <c r="G90" s="75"/>
    </row>
    <row r="92" spans="1:8" ht="18.75">
      <c r="B92" s="71" t="s">
        <v>122</v>
      </c>
    </row>
    <row r="93" spans="1:8" ht="18.75">
      <c r="B93" s="71"/>
    </row>
    <row r="94" spans="1:8">
      <c r="A94" s="241" t="s">
        <v>40</v>
      </c>
      <c r="B94" s="241" t="s">
        <v>41</v>
      </c>
      <c r="C94" s="241" t="s">
        <v>42</v>
      </c>
      <c r="D94" s="241" t="s">
        <v>43</v>
      </c>
      <c r="E94" s="73" t="s">
        <v>44</v>
      </c>
      <c r="F94" s="73" t="s">
        <v>45</v>
      </c>
      <c r="G94" s="73" t="s">
        <v>46</v>
      </c>
      <c r="H94" s="235"/>
    </row>
    <row r="95" spans="1:8">
      <c r="A95" s="74">
        <v>1</v>
      </c>
      <c r="B95" s="75" t="s">
        <v>47</v>
      </c>
      <c r="C95" s="76"/>
      <c r="D95" s="77">
        <v>500000</v>
      </c>
      <c r="E95" s="75"/>
      <c r="F95" s="76">
        <f t="shared" ref="F95:F104" si="6">D95*E95</f>
        <v>0</v>
      </c>
      <c r="G95" s="75"/>
    </row>
    <row r="96" spans="1:8">
      <c r="A96" s="74"/>
      <c r="B96" s="75"/>
      <c r="C96" s="76"/>
      <c r="D96" s="77">
        <v>200000</v>
      </c>
      <c r="E96" s="75"/>
      <c r="F96" s="76">
        <f t="shared" si="6"/>
        <v>0</v>
      </c>
      <c r="G96" s="75"/>
    </row>
    <row r="97" spans="1:10">
      <c r="A97" s="74">
        <v>2</v>
      </c>
      <c r="B97" s="75" t="s">
        <v>48</v>
      </c>
      <c r="C97" s="76"/>
      <c r="D97" s="77">
        <v>100000</v>
      </c>
      <c r="E97" s="75"/>
      <c r="F97" s="76">
        <f t="shared" si="6"/>
        <v>0</v>
      </c>
      <c r="G97" s="75"/>
    </row>
    <row r="98" spans="1:10">
      <c r="A98" s="74"/>
      <c r="B98" s="75"/>
      <c r="C98" s="75"/>
      <c r="D98" s="77">
        <v>50000</v>
      </c>
      <c r="E98" s="75"/>
      <c r="F98" s="76">
        <f t="shared" si="6"/>
        <v>0</v>
      </c>
      <c r="G98" s="75"/>
    </row>
    <row r="99" spans="1:10">
      <c r="A99" s="74">
        <v>3</v>
      </c>
      <c r="B99" s="75" t="s">
        <v>49</v>
      </c>
      <c r="C99" s="76"/>
      <c r="D99" s="77">
        <v>20000</v>
      </c>
      <c r="E99" s="75"/>
      <c r="F99" s="76">
        <f t="shared" si="6"/>
        <v>0</v>
      </c>
      <c r="G99" s="75"/>
    </row>
    <row r="100" spans="1:10">
      <c r="A100" s="75"/>
      <c r="B100" s="78"/>
      <c r="C100" s="75"/>
      <c r="D100" s="77">
        <v>10000</v>
      </c>
      <c r="E100" s="75"/>
      <c r="F100" s="76">
        <f t="shared" si="6"/>
        <v>0</v>
      </c>
      <c r="G100" s="75"/>
    </row>
    <row r="101" spans="1:10">
      <c r="A101" s="74">
        <v>4</v>
      </c>
      <c r="B101" s="75" t="s">
        <v>50</v>
      </c>
      <c r="C101" s="76"/>
      <c r="D101" s="79">
        <v>5000</v>
      </c>
      <c r="E101" s="75"/>
      <c r="F101" s="76">
        <f t="shared" si="6"/>
        <v>0</v>
      </c>
      <c r="G101" s="75"/>
    </row>
    <row r="102" spans="1:10">
      <c r="A102" s="75"/>
      <c r="B102" s="75"/>
      <c r="C102" s="76"/>
      <c r="D102" s="79">
        <v>2000</v>
      </c>
      <c r="E102" s="75"/>
      <c r="F102" s="76">
        <f t="shared" si="6"/>
        <v>0</v>
      </c>
      <c r="G102" s="75"/>
    </row>
    <row r="103" spans="1:10">
      <c r="A103" s="74">
        <v>5</v>
      </c>
      <c r="B103" s="75" t="s">
        <v>51</v>
      </c>
      <c r="C103" s="75"/>
      <c r="D103" s="79">
        <v>1000</v>
      </c>
      <c r="E103" s="75"/>
      <c r="F103" s="76">
        <f t="shared" si="6"/>
        <v>0</v>
      </c>
      <c r="G103" s="75"/>
    </row>
    <row r="104" spans="1:10">
      <c r="A104" s="75"/>
      <c r="B104" s="75"/>
      <c r="C104" s="75"/>
      <c r="D104" s="79">
        <v>500</v>
      </c>
      <c r="E104" s="75"/>
      <c r="F104" s="76">
        <f t="shared" si="6"/>
        <v>0</v>
      </c>
      <c r="G104" s="75"/>
    </row>
    <row r="105" spans="1:10">
      <c r="A105" s="75"/>
      <c r="B105" s="78" t="s">
        <v>10</v>
      </c>
      <c r="C105" s="76">
        <f>SUM(C95:C101)</f>
        <v>0</v>
      </c>
      <c r="D105" s="79"/>
      <c r="E105" s="75">
        <v>0</v>
      </c>
      <c r="F105" s="76">
        <f>SUM(F95:F104)</f>
        <v>0</v>
      </c>
      <c r="G105" s="75"/>
    </row>
    <row r="107" spans="1:10" ht="18.75">
      <c r="B107" s="71" t="s">
        <v>123</v>
      </c>
    </row>
    <row r="108" spans="1:10" ht="18.75">
      <c r="B108" s="71"/>
    </row>
    <row r="109" spans="1:10">
      <c r="A109" s="241" t="s">
        <v>40</v>
      </c>
      <c r="B109" s="241" t="s">
        <v>41</v>
      </c>
      <c r="C109" s="241" t="s">
        <v>42</v>
      </c>
      <c r="D109" s="241" t="s">
        <v>43</v>
      </c>
      <c r="E109" s="73" t="s">
        <v>44</v>
      </c>
      <c r="F109" s="73" t="s">
        <v>45</v>
      </c>
      <c r="G109" s="73" t="s">
        <v>46</v>
      </c>
    </row>
    <row r="110" spans="1:10">
      <c r="A110" s="74">
        <v>1</v>
      </c>
      <c r="B110" s="75" t="s">
        <v>47</v>
      </c>
      <c r="C110" s="76">
        <v>12167500</v>
      </c>
      <c r="D110" s="77">
        <v>500000</v>
      </c>
      <c r="E110" s="75">
        <v>15</v>
      </c>
      <c r="F110" s="76">
        <f>D110*E110</f>
        <v>7500000</v>
      </c>
      <c r="G110" s="75"/>
    </row>
    <row r="111" spans="1:10">
      <c r="A111" s="74"/>
      <c r="B111" s="75"/>
      <c r="C111" s="76"/>
      <c r="D111" s="77">
        <v>200000</v>
      </c>
      <c r="E111" s="75">
        <v>5</v>
      </c>
      <c r="F111" s="76">
        <f t="shared" ref="F111:F119" si="7">D111*E111</f>
        <v>1000000</v>
      </c>
      <c r="G111" s="75"/>
    </row>
    <row r="112" spans="1:10">
      <c r="A112" s="74">
        <v>2</v>
      </c>
      <c r="B112" s="75" t="s">
        <v>48</v>
      </c>
      <c r="C112" s="76">
        <v>95000</v>
      </c>
      <c r="D112" s="77">
        <v>100000</v>
      </c>
      <c r="E112" s="75">
        <v>35</v>
      </c>
      <c r="F112" s="76">
        <f t="shared" si="7"/>
        <v>3500000</v>
      </c>
      <c r="G112" s="75"/>
      <c r="J112" s="295"/>
    </row>
    <row r="113" spans="1:8">
      <c r="A113" s="74"/>
      <c r="B113" s="75"/>
      <c r="C113" s="75"/>
      <c r="D113" s="77">
        <v>50000</v>
      </c>
      <c r="E113" s="75">
        <v>2</v>
      </c>
      <c r="F113" s="76">
        <f t="shared" si="7"/>
        <v>100000</v>
      </c>
      <c r="G113" s="75"/>
    </row>
    <row r="114" spans="1:8">
      <c r="A114" s="74">
        <v>3</v>
      </c>
      <c r="B114" s="75" t="s">
        <v>49</v>
      </c>
      <c r="C114" s="76"/>
      <c r="D114" s="77">
        <v>20000</v>
      </c>
      <c r="E114" s="75">
        <v>3</v>
      </c>
      <c r="F114" s="76">
        <f t="shared" si="7"/>
        <v>60000</v>
      </c>
      <c r="G114" s="75"/>
    </row>
    <row r="115" spans="1:8">
      <c r="A115" s="75"/>
      <c r="B115" s="78"/>
      <c r="C115" s="75"/>
      <c r="D115" s="77">
        <v>10000</v>
      </c>
      <c r="E115" s="75"/>
      <c r="F115" s="76">
        <f t="shared" si="7"/>
        <v>0</v>
      </c>
      <c r="G115" s="75"/>
    </row>
    <row r="116" spans="1:8">
      <c r="A116" s="74">
        <v>4</v>
      </c>
      <c r="B116" s="75" t="s">
        <v>50</v>
      </c>
      <c r="C116" s="76"/>
      <c r="D116" s="79">
        <v>5000</v>
      </c>
      <c r="E116" s="75">
        <v>1</v>
      </c>
      <c r="F116" s="76">
        <f t="shared" si="7"/>
        <v>5000</v>
      </c>
      <c r="G116" s="75"/>
    </row>
    <row r="117" spans="1:8">
      <c r="A117" s="75"/>
      <c r="B117" s="75"/>
      <c r="C117" s="76"/>
      <c r="D117" s="79">
        <v>2000</v>
      </c>
      <c r="E117" s="75"/>
      <c r="F117" s="76">
        <f t="shared" si="7"/>
        <v>0</v>
      </c>
      <c r="G117" s="75"/>
    </row>
    <row r="118" spans="1:8">
      <c r="A118" s="74">
        <v>5</v>
      </c>
      <c r="B118" s="75" t="s">
        <v>51</v>
      </c>
      <c r="C118" s="75"/>
      <c r="D118" s="79">
        <v>1000</v>
      </c>
      <c r="E118" s="75">
        <v>2</v>
      </c>
      <c r="F118" s="76">
        <f t="shared" si="7"/>
        <v>2000</v>
      </c>
      <c r="G118" s="75"/>
    </row>
    <row r="119" spans="1:8">
      <c r="A119" s="75"/>
      <c r="B119" s="75"/>
      <c r="C119" s="75"/>
      <c r="D119" s="79">
        <v>500</v>
      </c>
      <c r="E119" s="75">
        <v>1</v>
      </c>
      <c r="F119" s="76">
        <f t="shared" si="7"/>
        <v>500</v>
      </c>
      <c r="G119" s="75"/>
    </row>
    <row r="120" spans="1:8">
      <c r="A120" s="75"/>
      <c r="B120" s="78" t="s">
        <v>10</v>
      </c>
      <c r="C120" s="76">
        <f>SUM(C110:C116)</f>
        <v>12262500</v>
      </c>
      <c r="D120" s="79"/>
      <c r="E120" s="75">
        <v>0</v>
      </c>
      <c r="F120" s="76">
        <f>SUM(F110:F119)</f>
        <v>12167500</v>
      </c>
      <c r="G120" s="75"/>
    </row>
    <row r="122" spans="1:8" ht="18.75">
      <c r="B122" s="71" t="s">
        <v>161</v>
      </c>
    </row>
    <row r="123" spans="1:8" ht="18.75">
      <c r="B123" s="71"/>
    </row>
    <row r="124" spans="1:8">
      <c r="A124" s="242" t="s">
        <v>40</v>
      </c>
      <c r="B124" s="242" t="s">
        <v>41</v>
      </c>
      <c r="C124" s="242" t="s">
        <v>42</v>
      </c>
      <c r="D124" s="242" t="s">
        <v>43</v>
      </c>
      <c r="E124" s="73" t="s">
        <v>44</v>
      </c>
      <c r="F124" s="73" t="s">
        <v>45</v>
      </c>
      <c r="G124" s="73" t="s">
        <v>46</v>
      </c>
      <c r="H124" s="235"/>
    </row>
    <row r="125" spans="1:8">
      <c r="A125" s="74">
        <v>1</v>
      </c>
      <c r="B125" s="75" t="s">
        <v>47</v>
      </c>
      <c r="C125" s="76">
        <v>11813000</v>
      </c>
      <c r="D125" s="77">
        <v>500000</v>
      </c>
      <c r="E125" s="75">
        <v>13</v>
      </c>
      <c r="F125" s="76">
        <f t="shared" ref="F125:F134" si="8">D125*E125</f>
        <v>6500000</v>
      </c>
      <c r="G125" s="75"/>
    </row>
    <row r="126" spans="1:8">
      <c r="A126" s="74"/>
      <c r="B126" s="75"/>
      <c r="C126" s="76"/>
      <c r="D126" s="77">
        <v>200000</v>
      </c>
      <c r="E126" s="75">
        <v>13</v>
      </c>
      <c r="F126" s="76">
        <f t="shared" si="8"/>
        <v>2600000</v>
      </c>
      <c r="G126" s="75"/>
    </row>
    <row r="127" spans="1:8">
      <c r="A127" s="74">
        <v>2</v>
      </c>
      <c r="B127" s="75" t="s">
        <v>48</v>
      </c>
      <c r="C127" s="76">
        <v>53000</v>
      </c>
      <c r="D127" s="77">
        <v>100000</v>
      </c>
      <c r="E127" s="75">
        <v>27</v>
      </c>
      <c r="F127" s="76">
        <f t="shared" si="8"/>
        <v>2700000</v>
      </c>
      <c r="G127" s="75"/>
    </row>
    <row r="128" spans="1:8">
      <c r="A128" s="74"/>
      <c r="B128" s="75"/>
      <c r="C128" s="75"/>
      <c r="D128" s="77">
        <v>50000</v>
      </c>
      <c r="E128" s="75"/>
      <c r="F128" s="76">
        <f t="shared" si="8"/>
        <v>0</v>
      </c>
      <c r="G128" s="75"/>
    </row>
    <row r="129" spans="1:8">
      <c r="A129" s="74">
        <v>3</v>
      </c>
      <c r="B129" s="75" t="s">
        <v>49</v>
      </c>
      <c r="C129" s="76"/>
      <c r="D129" s="77">
        <v>20000</v>
      </c>
      <c r="E129" s="75"/>
      <c r="F129" s="76">
        <f t="shared" si="8"/>
        <v>0</v>
      </c>
      <c r="G129" s="75"/>
    </row>
    <row r="130" spans="1:8">
      <c r="A130" s="75"/>
      <c r="B130" s="78"/>
      <c r="C130" s="75"/>
      <c r="D130" s="77">
        <v>10000</v>
      </c>
      <c r="E130" s="75">
        <v>1</v>
      </c>
      <c r="F130" s="76">
        <f t="shared" si="8"/>
        <v>10000</v>
      </c>
      <c r="G130" s="75"/>
    </row>
    <row r="131" spans="1:8">
      <c r="A131" s="74">
        <v>4</v>
      </c>
      <c r="B131" s="75" t="s">
        <v>50</v>
      </c>
      <c r="C131" s="76"/>
      <c r="D131" s="79">
        <v>5000</v>
      </c>
      <c r="E131" s="75"/>
      <c r="F131" s="76">
        <f t="shared" si="8"/>
        <v>0</v>
      </c>
      <c r="G131" s="75"/>
    </row>
    <row r="132" spans="1:8">
      <c r="A132" s="75"/>
      <c r="B132" s="75"/>
      <c r="C132" s="76"/>
      <c r="D132" s="79">
        <v>2000</v>
      </c>
      <c r="E132" s="75">
        <v>1</v>
      </c>
      <c r="F132" s="76">
        <f t="shared" si="8"/>
        <v>2000</v>
      </c>
      <c r="G132" s="75"/>
    </row>
    <row r="133" spans="1:8">
      <c r="A133" s="74">
        <v>5</v>
      </c>
      <c r="B133" s="75" t="s">
        <v>51</v>
      </c>
      <c r="C133" s="75"/>
      <c r="D133" s="79">
        <v>1000</v>
      </c>
      <c r="E133" s="75">
        <v>1</v>
      </c>
      <c r="F133" s="76">
        <f t="shared" si="8"/>
        <v>1000</v>
      </c>
      <c r="G133" s="75"/>
    </row>
    <row r="134" spans="1:8">
      <c r="A134" s="75"/>
      <c r="B134" s="75"/>
      <c r="C134" s="75"/>
      <c r="D134" s="79">
        <v>500</v>
      </c>
      <c r="E134" s="75"/>
      <c r="F134" s="76">
        <f t="shared" si="8"/>
        <v>0</v>
      </c>
      <c r="G134" s="75"/>
    </row>
    <row r="135" spans="1:8">
      <c r="A135" s="75"/>
      <c r="B135" s="78" t="s">
        <v>10</v>
      </c>
      <c r="C135" s="76">
        <f>SUM(C125:C131)</f>
        <v>11866000</v>
      </c>
      <c r="D135" s="79"/>
      <c r="E135" s="75">
        <v>0</v>
      </c>
      <c r="F135" s="76">
        <f>SUM(F125:F134)</f>
        <v>11813000</v>
      </c>
      <c r="G135" s="75"/>
    </row>
    <row r="137" spans="1:8" ht="18.75">
      <c r="B137" s="71" t="s">
        <v>124</v>
      </c>
    </row>
    <row r="138" spans="1:8" ht="18.75">
      <c r="B138" s="71"/>
    </row>
    <row r="139" spans="1:8">
      <c r="A139" s="243" t="s">
        <v>40</v>
      </c>
      <c r="B139" s="243" t="s">
        <v>41</v>
      </c>
      <c r="C139" s="243" t="s">
        <v>42</v>
      </c>
      <c r="D139" s="243" t="s">
        <v>43</v>
      </c>
      <c r="E139" s="73" t="s">
        <v>44</v>
      </c>
      <c r="F139" s="73" t="s">
        <v>45</v>
      </c>
      <c r="G139" s="73" t="s">
        <v>46</v>
      </c>
      <c r="H139" s="235"/>
    </row>
    <row r="140" spans="1:8">
      <c r="A140" s="74">
        <v>1</v>
      </c>
      <c r="B140" s="75" t="s">
        <v>47</v>
      </c>
      <c r="C140" s="76"/>
      <c r="D140" s="77">
        <v>500000</v>
      </c>
      <c r="E140" s="75"/>
      <c r="F140" s="76">
        <f t="shared" ref="F140:F149" si="9">D140*E140</f>
        <v>0</v>
      </c>
      <c r="G140" s="75"/>
      <c r="H140" t="s">
        <v>126</v>
      </c>
    </row>
    <row r="141" spans="1:8">
      <c r="A141" s="74"/>
      <c r="B141" s="75"/>
      <c r="C141" s="76"/>
      <c r="D141" s="77">
        <v>200000</v>
      </c>
      <c r="E141" s="75"/>
      <c r="F141" s="76">
        <f t="shared" si="9"/>
        <v>0</v>
      </c>
      <c r="G141" s="75"/>
    </row>
    <row r="142" spans="1:8">
      <c r="A142" s="74">
        <v>2</v>
      </c>
      <c r="B142" s="75" t="s">
        <v>48</v>
      </c>
      <c r="C142" s="76"/>
      <c r="D142" s="77">
        <v>100000</v>
      </c>
      <c r="E142" s="75"/>
      <c r="F142" s="76">
        <f t="shared" si="9"/>
        <v>0</v>
      </c>
      <c r="G142" s="75"/>
    </row>
    <row r="143" spans="1:8">
      <c r="A143" s="74"/>
      <c r="B143" s="75"/>
      <c r="C143" s="75"/>
      <c r="D143" s="77">
        <v>50000</v>
      </c>
      <c r="E143" s="75"/>
      <c r="F143" s="76">
        <f t="shared" si="9"/>
        <v>0</v>
      </c>
      <c r="G143" s="75"/>
    </row>
    <row r="144" spans="1:8">
      <c r="A144" s="74">
        <v>3</v>
      </c>
      <c r="B144" s="75" t="s">
        <v>49</v>
      </c>
      <c r="C144" s="76"/>
      <c r="D144" s="77">
        <v>20000</v>
      </c>
      <c r="E144" s="75"/>
      <c r="F144" s="76">
        <f t="shared" si="9"/>
        <v>0</v>
      </c>
      <c r="G144" s="75"/>
    </row>
    <row r="145" spans="1:8">
      <c r="A145" s="75"/>
      <c r="B145" s="78"/>
      <c r="C145" s="75"/>
      <c r="D145" s="77">
        <v>10000</v>
      </c>
      <c r="E145" s="75"/>
      <c r="F145" s="76">
        <f t="shared" si="9"/>
        <v>0</v>
      </c>
      <c r="G145" s="75"/>
    </row>
    <row r="146" spans="1:8">
      <c r="A146" s="74">
        <v>4</v>
      </c>
      <c r="B146" s="75" t="s">
        <v>50</v>
      </c>
      <c r="C146" s="76"/>
      <c r="D146" s="79">
        <v>5000</v>
      </c>
      <c r="E146" s="75"/>
      <c r="F146" s="76">
        <f t="shared" si="9"/>
        <v>0</v>
      </c>
      <c r="G146" s="75"/>
    </row>
    <row r="147" spans="1:8">
      <c r="A147" s="75"/>
      <c r="B147" s="75"/>
      <c r="C147" s="76"/>
      <c r="D147" s="79">
        <v>2000</v>
      </c>
      <c r="E147" s="75"/>
      <c r="F147" s="76">
        <f t="shared" si="9"/>
        <v>0</v>
      </c>
      <c r="G147" s="75"/>
    </row>
    <row r="148" spans="1:8">
      <c r="A148" s="74">
        <v>5</v>
      </c>
      <c r="B148" s="75" t="s">
        <v>51</v>
      </c>
      <c r="C148" s="75"/>
      <c r="D148" s="79">
        <v>1000</v>
      </c>
      <c r="E148" s="75"/>
      <c r="F148" s="76">
        <f t="shared" si="9"/>
        <v>0</v>
      </c>
      <c r="G148" s="75"/>
    </row>
    <row r="149" spans="1:8">
      <c r="A149" s="75"/>
      <c r="B149" s="75"/>
      <c r="C149" s="75"/>
      <c r="D149" s="79">
        <v>500</v>
      </c>
      <c r="E149" s="75"/>
      <c r="F149" s="76">
        <f t="shared" si="9"/>
        <v>0</v>
      </c>
      <c r="G149" s="75"/>
    </row>
    <row r="150" spans="1:8">
      <c r="A150" s="75"/>
      <c r="B150" s="78" t="s">
        <v>10</v>
      </c>
      <c r="C150" s="76">
        <f>SUM(C140:C146)</f>
        <v>0</v>
      </c>
      <c r="D150" s="79"/>
      <c r="E150" s="75">
        <v>0</v>
      </c>
      <c r="F150" s="76">
        <f>SUM(F140:F149)</f>
        <v>0</v>
      </c>
      <c r="G150" s="75"/>
    </row>
    <row r="152" spans="1:8" ht="18.75">
      <c r="B152" s="71" t="s">
        <v>125</v>
      </c>
    </row>
    <row r="153" spans="1:8" ht="18.75">
      <c r="B153" s="71"/>
    </row>
    <row r="154" spans="1:8">
      <c r="A154" s="243" t="s">
        <v>40</v>
      </c>
      <c r="B154" s="243" t="s">
        <v>41</v>
      </c>
      <c r="C154" s="243" t="s">
        <v>42</v>
      </c>
      <c r="D154" s="243" t="s">
        <v>43</v>
      </c>
      <c r="E154" s="73" t="s">
        <v>44</v>
      </c>
      <c r="F154" s="73" t="s">
        <v>45</v>
      </c>
      <c r="G154" s="73" t="s">
        <v>46</v>
      </c>
      <c r="H154" s="235"/>
    </row>
    <row r="155" spans="1:8">
      <c r="A155" s="74">
        <v>1</v>
      </c>
      <c r="B155" s="75" t="s">
        <v>47</v>
      </c>
      <c r="C155" s="76">
        <v>14884000</v>
      </c>
      <c r="D155" s="77">
        <v>500000</v>
      </c>
      <c r="E155" s="75">
        <v>21</v>
      </c>
      <c r="F155" s="76">
        <f t="shared" ref="F155:F164" si="10">D155*E155</f>
        <v>10500000</v>
      </c>
      <c r="G155" s="75"/>
    </row>
    <row r="156" spans="1:8">
      <c r="A156" s="74"/>
      <c r="B156" s="75"/>
      <c r="C156" s="76"/>
      <c r="D156" s="77">
        <v>200000</v>
      </c>
      <c r="E156" s="75">
        <v>6</v>
      </c>
      <c r="F156" s="76">
        <f t="shared" si="10"/>
        <v>1200000</v>
      </c>
      <c r="G156" s="75"/>
    </row>
    <row r="157" spans="1:8">
      <c r="A157" s="74">
        <v>2</v>
      </c>
      <c r="B157" s="75" t="s">
        <v>48</v>
      </c>
      <c r="C157" s="76"/>
      <c r="D157" s="77">
        <v>100000</v>
      </c>
      <c r="E157" s="75">
        <v>20</v>
      </c>
      <c r="F157" s="76">
        <f t="shared" si="10"/>
        <v>2000000</v>
      </c>
      <c r="G157" s="75"/>
    </row>
    <row r="158" spans="1:8">
      <c r="A158" s="74"/>
      <c r="B158" s="75"/>
      <c r="C158" s="75"/>
      <c r="D158" s="77">
        <v>50000</v>
      </c>
      <c r="E158" s="75">
        <v>22</v>
      </c>
      <c r="F158" s="76">
        <f t="shared" si="10"/>
        <v>1100000</v>
      </c>
      <c r="G158" s="75"/>
    </row>
    <row r="159" spans="1:8">
      <c r="A159" s="74">
        <v>3</v>
      </c>
      <c r="B159" s="75" t="s">
        <v>49</v>
      </c>
      <c r="C159" s="76"/>
      <c r="D159" s="77">
        <v>20000</v>
      </c>
      <c r="E159" s="75">
        <v>1</v>
      </c>
      <c r="F159" s="76">
        <f t="shared" si="10"/>
        <v>20000</v>
      </c>
      <c r="G159" s="75"/>
    </row>
    <row r="160" spans="1:8">
      <c r="A160" s="75"/>
      <c r="B160" s="78"/>
      <c r="C160" s="75"/>
      <c r="D160" s="77">
        <v>10000</v>
      </c>
      <c r="E160" s="75">
        <v>6</v>
      </c>
      <c r="F160" s="76">
        <f t="shared" si="10"/>
        <v>60000</v>
      </c>
      <c r="G160" s="75"/>
    </row>
    <row r="161" spans="1:7">
      <c r="A161" s="74">
        <v>4</v>
      </c>
      <c r="B161" s="75" t="s">
        <v>50</v>
      </c>
      <c r="C161" s="76"/>
      <c r="D161" s="79">
        <v>5000</v>
      </c>
      <c r="E161" s="75"/>
      <c r="F161" s="76">
        <f t="shared" si="10"/>
        <v>0</v>
      </c>
      <c r="G161" s="75"/>
    </row>
    <row r="162" spans="1:7">
      <c r="A162" s="75"/>
      <c r="B162" s="75"/>
      <c r="C162" s="76"/>
      <c r="D162" s="79">
        <v>2000</v>
      </c>
      <c r="E162" s="75">
        <v>1</v>
      </c>
      <c r="F162" s="76">
        <f t="shared" si="10"/>
        <v>2000</v>
      </c>
      <c r="G162" s="75"/>
    </row>
    <row r="163" spans="1:7">
      <c r="A163" s="74">
        <v>5</v>
      </c>
      <c r="B163" s="75" t="s">
        <v>51</v>
      </c>
      <c r="C163" s="75"/>
      <c r="D163" s="79">
        <v>1000</v>
      </c>
      <c r="E163" s="75">
        <v>2</v>
      </c>
      <c r="F163" s="76">
        <f t="shared" si="10"/>
        <v>2000</v>
      </c>
      <c r="G163" s="75"/>
    </row>
    <row r="164" spans="1:7">
      <c r="A164" s="75"/>
      <c r="B164" s="75"/>
      <c r="C164" s="75"/>
      <c r="D164" s="79">
        <v>500</v>
      </c>
      <c r="E164" s="75"/>
      <c r="F164" s="76">
        <f t="shared" si="10"/>
        <v>0</v>
      </c>
      <c r="G164" s="75"/>
    </row>
    <row r="165" spans="1:7">
      <c r="A165" s="75"/>
      <c r="B165" s="78" t="s">
        <v>10</v>
      </c>
      <c r="C165" s="76">
        <f>SUM(C155:C161)</f>
        <v>14884000</v>
      </c>
      <c r="D165" s="79"/>
      <c r="E165" s="75">
        <v>0</v>
      </c>
      <c r="F165" s="76">
        <f>SUM(F155:F164)</f>
        <v>14884000</v>
      </c>
      <c r="G165" s="75"/>
    </row>
    <row r="167" spans="1:7" ht="18.75">
      <c r="B167" s="71" t="s">
        <v>172</v>
      </c>
    </row>
    <row r="168" spans="1:7" ht="18.75">
      <c r="B168" s="71"/>
    </row>
    <row r="169" spans="1:7">
      <c r="A169" s="243" t="s">
        <v>40</v>
      </c>
      <c r="B169" s="243" t="s">
        <v>41</v>
      </c>
      <c r="C169" s="243" t="s">
        <v>42</v>
      </c>
      <c r="D169" s="243" t="s">
        <v>43</v>
      </c>
      <c r="E169" s="73" t="s">
        <v>44</v>
      </c>
      <c r="F169" s="73" t="s">
        <v>45</v>
      </c>
      <c r="G169" s="73" t="s">
        <v>46</v>
      </c>
    </row>
    <row r="170" spans="1:7">
      <c r="A170" s="74">
        <v>1</v>
      </c>
      <c r="B170" s="75" t="s">
        <v>47</v>
      </c>
      <c r="C170" s="76">
        <v>28440000</v>
      </c>
      <c r="D170" s="77">
        <v>500000</v>
      </c>
      <c r="E170" s="75">
        <v>40</v>
      </c>
      <c r="F170" s="76">
        <f t="shared" ref="F170:F179" si="11">D170*E170</f>
        <v>20000000</v>
      </c>
      <c r="G170" s="75"/>
    </row>
    <row r="171" spans="1:7">
      <c r="A171" s="74"/>
      <c r="B171" s="75"/>
      <c r="C171" s="76"/>
      <c r="D171" s="77">
        <v>200000</v>
      </c>
      <c r="E171" s="75">
        <v>8</v>
      </c>
      <c r="F171" s="76">
        <f t="shared" si="11"/>
        <v>1600000</v>
      </c>
      <c r="G171" s="75"/>
    </row>
    <row r="172" spans="1:7">
      <c r="A172" s="74">
        <v>2</v>
      </c>
      <c r="B172" s="75" t="s">
        <v>48</v>
      </c>
      <c r="C172" s="76">
        <v>498000</v>
      </c>
      <c r="D172" s="77">
        <v>100000</v>
      </c>
      <c r="E172" s="75">
        <v>58</v>
      </c>
      <c r="F172" s="76">
        <f t="shared" si="11"/>
        <v>5800000</v>
      </c>
      <c r="G172" s="75"/>
    </row>
    <row r="173" spans="1:7">
      <c r="A173" s="74"/>
      <c r="B173" s="75"/>
      <c r="C173" s="75"/>
      <c r="D173" s="77">
        <v>50000</v>
      </c>
      <c r="E173" s="75">
        <v>20</v>
      </c>
      <c r="F173" s="76">
        <f t="shared" si="11"/>
        <v>1000000</v>
      </c>
      <c r="G173" s="75"/>
    </row>
    <row r="174" spans="1:7">
      <c r="A174" s="74">
        <v>3</v>
      </c>
      <c r="B174" s="75" t="s">
        <v>49</v>
      </c>
      <c r="C174" s="76">
        <v>100000</v>
      </c>
      <c r="D174" s="77">
        <v>20000</v>
      </c>
      <c r="E174" s="75">
        <v>1</v>
      </c>
      <c r="F174" s="76">
        <f t="shared" si="11"/>
        <v>20000</v>
      </c>
      <c r="G174" s="75"/>
    </row>
    <row r="175" spans="1:7">
      <c r="A175" s="75"/>
      <c r="B175" s="78"/>
      <c r="C175" s="75"/>
      <c r="D175" s="77">
        <v>10000</v>
      </c>
      <c r="E175" s="75">
        <v>2</v>
      </c>
      <c r="F175" s="76">
        <f t="shared" si="11"/>
        <v>20000</v>
      </c>
      <c r="G175" s="75"/>
    </row>
    <row r="176" spans="1:7">
      <c r="A176" s="74">
        <v>4</v>
      </c>
      <c r="B176" s="75" t="s">
        <v>50</v>
      </c>
      <c r="C176" s="76"/>
      <c r="D176" s="79">
        <v>5000</v>
      </c>
      <c r="E176" s="75"/>
      <c r="F176" s="76">
        <f t="shared" si="11"/>
        <v>0</v>
      </c>
      <c r="G176" s="75"/>
    </row>
    <row r="177" spans="1:7">
      <c r="A177" s="75"/>
      <c r="B177" s="75"/>
      <c r="C177" s="76"/>
      <c r="D177" s="79">
        <v>2000</v>
      </c>
      <c r="E177" s="75"/>
      <c r="F177" s="76">
        <f t="shared" si="11"/>
        <v>0</v>
      </c>
      <c r="G177" s="75"/>
    </row>
    <row r="178" spans="1:7">
      <c r="A178" s="74">
        <v>5</v>
      </c>
      <c r="B178" s="75" t="s">
        <v>51</v>
      </c>
      <c r="C178" s="75"/>
      <c r="D178" s="79">
        <v>1000</v>
      </c>
      <c r="E178" s="75"/>
      <c r="F178" s="76">
        <f t="shared" si="11"/>
        <v>0</v>
      </c>
      <c r="G178" s="75"/>
    </row>
    <row r="179" spans="1:7">
      <c r="A179" s="75"/>
      <c r="B179" s="75"/>
      <c r="C179" s="75"/>
      <c r="D179" s="79">
        <v>500</v>
      </c>
      <c r="E179" s="75"/>
      <c r="F179" s="76">
        <f t="shared" si="11"/>
        <v>0</v>
      </c>
      <c r="G179" s="75"/>
    </row>
    <row r="180" spans="1:7">
      <c r="A180" s="75"/>
      <c r="B180" s="78" t="s">
        <v>10</v>
      </c>
      <c r="C180" s="76">
        <f>SUM(C170:C176)</f>
        <v>29038000</v>
      </c>
      <c r="D180" s="79"/>
      <c r="E180" s="75">
        <v>0</v>
      </c>
      <c r="F180" s="76">
        <f>SUM(F170:F179)</f>
        <v>28440000</v>
      </c>
      <c r="G180" s="75"/>
    </row>
    <row r="182" spans="1:7" ht="18.75">
      <c r="B182" s="71" t="s">
        <v>173</v>
      </c>
    </row>
    <row r="183" spans="1:7" ht="18.75">
      <c r="B183" s="71"/>
    </row>
    <row r="184" spans="1:7">
      <c r="A184" s="244" t="s">
        <v>40</v>
      </c>
      <c r="B184" s="244" t="s">
        <v>41</v>
      </c>
      <c r="C184" s="244" t="s">
        <v>42</v>
      </c>
      <c r="D184" s="244" t="s">
        <v>43</v>
      </c>
      <c r="E184" s="73" t="s">
        <v>44</v>
      </c>
      <c r="F184" s="73" t="s">
        <v>45</v>
      </c>
      <c r="G184" s="73" t="s">
        <v>46</v>
      </c>
    </row>
    <row r="185" spans="1:7">
      <c r="A185" s="74">
        <v>1</v>
      </c>
      <c r="B185" s="75" t="s">
        <v>47</v>
      </c>
      <c r="C185" s="76">
        <v>32980000</v>
      </c>
      <c r="D185" s="77">
        <v>500000</v>
      </c>
      <c r="E185" s="75">
        <v>43</v>
      </c>
      <c r="F185" s="76">
        <f t="shared" ref="F185:F194" si="12">D185*E185</f>
        <v>21500000</v>
      </c>
      <c r="G185" s="75"/>
    </row>
    <row r="186" spans="1:7">
      <c r="A186" s="74"/>
      <c r="B186" s="75"/>
      <c r="C186" s="76"/>
      <c r="D186" s="77">
        <v>200000</v>
      </c>
      <c r="E186" s="75">
        <v>17</v>
      </c>
      <c r="F186" s="76">
        <f t="shared" si="12"/>
        <v>3400000</v>
      </c>
      <c r="G186" s="75"/>
    </row>
    <row r="187" spans="1:7">
      <c r="A187" s="74">
        <v>2</v>
      </c>
      <c r="B187" s="75" t="s">
        <v>48</v>
      </c>
      <c r="C187" s="76">
        <v>776000</v>
      </c>
      <c r="D187" s="77">
        <v>100000</v>
      </c>
      <c r="E187" s="75">
        <v>57</v>
      </c>
      <c r="F187" s="76">
        <f t="shared" si="12"/>
        <v>5700000</v>
      </c>
      <c r="G187" s="75"/>
    </row>
    <row r="188" spans="1:7">
      <c r="A188" s="74"/>
      <c r="B188" s="75"/>
      <c r="C188" s="75"/>
      <c r="D188" s="77">
        <v>50000</v>
      </c>
      <c r="E188" s="75">
        <v>47</v>
      </c>
      <c r="F188" s="76">
        <f t="shared" si="12"/>
        <v>2350000</v>
      </c>
      <c r="G188" s="75"/>
    </row>
    <row r="189" spans="1:7">
      <c r="A189" s="74">
        <v>3</v>
      </c>
      <c r="B189" s="75" t="s">
        <v>49</v>
      </c>
      <c r="C189" s="76"/>
      <c r="D189" s="77">
        <v>20000</v>
      </c>
      <c r="E189" s="75">
        <v>1</v>
      </c>
      <c r="F189" s="76">
        <f t="shared" si="12"/>
        <v>20000</v>
      </c>
      <c r="G189" s="75"/>
    </row>
    <row r="190" spans="1:7">
      <c r="A190" s="75"/>
      <c r="B190" s="78"/>
      <c r="C190" s="75"/>
      <c r="D190" s="77">
        <v>10000</v>
      </c>
      <c r="E190" s="75">
        <v>1</v>
      </c>
      <c r="F190" s="76">
        <f t="shared" si="12"/>
        <v>10000</v>
      </c>
      <c r="G190" s="75"/>
    </row>
    <row r="191" spans="1:7">
      <c r="A191" s="74">
        <v>4</v>
      </c>
      <c r="B191" s="75" t="s">
        <v>50</v>
      </c>
      <c r="C191" s="76"/>
      <c r="D191" s="79">
        <v>5000</v>
      </c>
      <c r="E191" s="75"/>
      <c r="F191" s="76">
        <f t="shared" si="12"/>
        <v>0</v>
      </c>
      <c r="G191" s="75"/>
    </row>
    <row r="192" spans="1:7">
      <c r="A192" s="75"/>
      <c r="B192" s="75"/>
      <c r="C192" s="76"/>
      <c r="D192" s="79">
        <v>2000</v>
      </c>
      <c r="E192" s="75"/>
      <c r="F192" s="76">
        <f t="shared" si="12"/>
        <v>0</v>
      </c>
      <c r="G192" s="75"/>
    </row>
    <row r="193" spans="1:7">
      <c r="A193" s="74">
        <v>5</v>
      </c>
      <c r="B193" s="75" t="s">
        <v>51</v>
      </c>
      <c r="C193" s="75"/>
      <c r="D193" s="79">
        <v>1000</v>
      </c>
      <c r="E193" s="75"/>
      <c r="F193" s="76">
        <f t="shared" si="12"/>
        <v>0</v>
      </c>
      <c r="G193" s="75"/>
    </row>
    <row r="194" spans="1:7">
      <c r="A194" s="75"/>
      <c r="B194" s="75"/>
      <c r="C194" s="75"/>
      <c r="D194" s="79">
        <v>500</v>
      </c>
      <c r="E194" s="75"/>
      <c r="F194" s="76">
        <f t="shared" si="12"/>
        <v>0</v>
      </c>
      <c r="G194" s="75"/>
    </row>
    <row r="195" spans="1:7">
      <c r="A195" s="75"/>
      <c r="B195" s="78" t="s">
        <v>10</v>
      </c>
      <c r="C195" s="76">
        <f>SUM(C185:C191)</f>
        <v>33756000</v>
      </c>
      <c r="D195" s="79"/>
      <c r="E195" s="75">
        <v>0</v>
      </c>
      <c r="F195" s="76">
        <f>SUM(F185:F194)</f>
        <v>32980000</v>
      </c>
      <c r="G195" s="75"/>
    </row>
    <row r="197" spans="1:7" ht="18.75">
      <c r="B197" s="71" t="s">
        <v>174</v>
      </c>
    </row>
    <row r="198" spans="1:7" ht="18.75">
      <c r="B198" s="71"/>
    </row>
    <row r="199" spans="1:7">
      <c r="A199" s="244" t="s">
        <v>40</v>
      </c>
      <c r="B199" s="244" t="s">
        <v>41</v>
      </c>
      <c r="C199" s="244" t="s">
        <v>42</v>
      </c>
      <c r="D199" s="244" t="s">
        <v>43</v>
      </c>
      <c r="E199" s="73" t="s">
        <v>44</v>
      </c>
      <c r="F199" s="73" t="s">
        <v>45</v>
      </c>
      <c r="G199" s="73" t="s">
        <v>46</v>
      </c>
    </row>
    <row r="200" spans="1:7">
      <c r="A200" s="74"/>
      <c r="B200" s="75" t="s">
        <v>47</v>
      </c>
      <c r="C200" s="76">
        <v>9824000</v>
      </c>
      <c r="D200" s="77">
        <v>500000</v>
      </c>
      <c r="E200" s="75">
        <v>19</v>
      </c>
      <c r="F200" s="76">
        <f t="shared" ref="F200:F209" si="13">D200*E200</f>
        <v>9500000</v>
      </c>
      <c r="G200" s="75"/>
    </row>
    <row r="201" spans="1:7">
      <c r="A201" s="74"/>
      <c r="B201" s="75"/>
      <c r="C201" s="76"/>
      <c r="D201" s="77">
        <v>200000</v>
      </c>
      <c r="E201" s="75"/>
      <c r="F201" s="76">
        <f t="shared" si="13"/>
        <v>0</v>
      </c>
      <c r="G201" s="75"/>
    </row>
    <row r="202" spans="1:7">
      <c r="A202" s="74">
        <v>2</v>
      </c>
      <c r="B202" s="75" t="s">
        <v>48</v>
      </c>
      <c r="C202" s="76"/>
      <c r="D202" s="77">
        <v>100000</v>
      </c>
      <c r="E202" s="75">
        <v>3</v>
      </c>
      <c r="F202" s="76">
        <f t="shared" si="13"/>
        <v>300000</v>
      </c>
      <c r="G202" s="75"/>
    </row>
    <row r="203" spans="1:7">
      <c r="A203" s="74"/>
      <c r="B203" s="75"/>
      <c r="C203" s="75"/>
      <c r="D203" s="77">
        <v>50000</v>
      </c>
      <c r="E203" s="75"/>
      <c r="F203" s="76">
        <f t="shared" si="13"/>
        <v>0</v>
      </c>
      <c r="G203" s="75"/>
    </row>
    <row r="204" spans="1:7">
      <c r="A204" s="74">
        <v>3</v>
      </c>
      <c r="B204" s="75" t="s">
        <v>49</v>
      </c>
      <c r="C204" s="76"/>
      <c r="D204" s="77">
        <v>20000</v>
      </c>
      <c r="E204" s="75">
        <v>1</v>
      </c>
      <c r="F204" s="76">
        <f t="shared" si="13"/>
        <v>20000</v>
      </c>
      <c r="G204" s="75"/>
    </row>
    <row r="205" spans="1:7">
      <c r="A205" s="75"/>
      <c r="B205" s="78"/>
      <c r="C205" s="75"/>
      <c r="D205" s="77">
        <v>10000</v>
      </c>
      <c r="E205" s="75"/>
      <c r="F205" s="76">
        <f t="shared" si="13"/>
        <v>0</v>
      </c>
      <c r="G205" s="75"/>
    </row>
    <row r="206" spans="1:7">
      <c r="A206" s="74">
        <v>4</v>
      </c>
      <c r="B206" s="75" t="s">
        <v>50</v>
      </c>
      <c r="C206" s="76"/>
      <c r="D206" s="79">
        <v>5000</v>
      </c>
      <c r="E206" s="75"/>
      <c r="F206" s="76">
        <f t="shared" si="13"/>
        <v>0</v>
      </c>
      <c r="G206" s="75"/>
    </row>
    <row r="207" spans="1:7">
      <c r="A207" s="75"/>
      <c r="B207" s="75"/>
      <c r="C207" s="76"/>
      <c r="D207" s="79">
        <v>2000</v>
      </c>
      <c r="E207" s="75">
        <v>2</v>
      </c>
      <c r="F207" s="76">
        <f t="shared" si="13"/>
        <v>4000</v>
      </c>
      <c r="G207" s="75"/>
    </row>
    <row r="208" spans="1:7">
      <c r="A208" s="74">
        <v>5</v>
      </c>
      <c r="B208" s="75" t="s">
        <v>51</v>
      </c>
      <c r="C208" s="75"/>
      <c r="D208" s="79">
        <v>1000</v>
      </c>
      <c r="E208" s="75"/>
      <c r="F208" s="76">
        <f t="shared" si="13"/>
        <v>0</v>
      </c>
      <c r="G208" s="75"/>
    </row>
    <row r="209" spans="1:7">
      <c r="A209" s="75"/>
      <c r="B209" s="75"/>
      <c r="C209" s="75"/>
      <c r="D209" s="79">
        <v>500</v>
      </c>
      <c r="E209" s="75"/>
      <c r="F209" s="76">
        <f t="shared" si="13"/>
        <v>0</v>
      </c>
      <c r="G209" s="75"/>
    </row>
    <row r="210" spans="1:7">
      <c r="A210" s="75"/>
      <c r="B210" s="78" t="s">
        <v>10</v>
      </c>
      <c r="C210" s="76">
        <f>SUM(C200:C206)</f>
        <v>9824000</v>
      </c>
      <c r="D210" s="79"/>
      <c r="E210" s="75">
        <v>0</v>
      </c>
      <c r="F210" s="76">
        <f>SUM(F200:F209)</f>
        <v>9824000</v>
      </c>
      <c r="G210" s="75"/>
    </row>
    <row r="212" spans="1:7" ht="18.75">
      <c r="B212" s="71" t="s">
        <v>175</v>
      </c>
    </row>
    <row r="213" spans="1:7" ht="18.75">
      <c r="B213" s="71"/>
    </row>
    <row r="214" spans="1:7">
      <c r="A214" s="244" t="s">
        <v>40</v>
      </c>
      <c r="B214" s="244" t="s">
        <v>41</v>
      </c>
      <c r="C214" s="244" t="s">
        <v>42</v>
      </c>
      <c r="D214" s="244" t="s">
        <v>43</v>
      </c>
      <c r="E214" s="73" t="s">
        <v>44</v>
      </c>
      <c r="F214" s="73" t="s">
        <v>45</v>
      </c>
      <c r="G214" s="73" t="s">
        <v>46</v>
      </c>
    </row>
    <row r="215" spans="1:7">
      <c r="A215" s="74">
        <v>1</v>
      </c>
      <c r="B215" s="75" t="s">
        <v>47</v>
      </c>
      <c r="C215" s="76">
        <v>16303500</v>
      </c>
      <c r="D215" s="77">
        <v>500000</v>
      </c>
      <c r="E215" s="75">
        <v>20</v>
      </c>
      <c r="F215" s="76">
        <f t="shared" ref="F215:F224" si="14">D215*E215</f>
        <v>10000000</v>
      </c>
      <c r="G215" s="75"/>
    </row>
    <row r="216" spans="1:7">
      <c r="A216" s="74"/>
      <c r="B216" s="75"/>
      <c r="C216" s="76"/>
      <c r="D216" s="77">
        <v>200000</v>
      </c>
      <c r="E216" s="75">
        <v>9</v>
      </c>
      <c r="F216" s="76">
        <f t="shared" si="14"/>
        <v>1800000</v>
      </c>
      <c r="G216" s="75"/>
    </row>
    <row r="217" spans="1:7">
      <c r="A217" s="74">
        <v>2</v>
      </c>
      <c r="B217" s="75" t="s">
        <v>48</v>
      </c>
      <c r="C217" s="76">
        <v>85000</v>
      </c>
      <c r="D217" s="77">
        <v>100000</v>
      </c>
      <c r="E217" s="75">
        <v>42</v>
      </c>
      <c r="F217" s="76">
        <f t="shared" si="14"/>
        <v>4200000</v>
      </c>
      <c r="G217" s="75"/>
    </row>
    <row r="218" spans="1:7">
      <c r="A218" s="74"/>
      <c r="B218" s="75"/>
      <c r="C218" s="75"/>
      <c r="D218" s="77">
        <v>50000</v>
      </c>
      <c r="E218" s="75">
        <v>6</v>
      </c>
      <c r="F218" s="76">
        <f t="shared" si="14"/>
        <v>300000</v>
      </c>
      <c r="G218" s="75"/>
    </row>
    <row r="219" spans="1:7">
      <c r="A219" s="74">
        <v>3</v>
      </c>
      <c r="B219" s="75" t="s">
        <v>49</v>
      </c>
      <c r="C219" s="76"/>
      <c r="D219" s="77">
        <v>20000</v>
      </c>
      <c r="E219" s="75"/>
      <c r="F219" s="76">
        <f t="shared" si="14"/>
        <v>0</v>
      </c>
      <c r="G219" s="75"/>
    </row>
    <row r="220" spans="1:7">
      <c r="A220" s="75"/>
      <c r="B220" s="78"/>
      <c r="C220" s="75"/>
      <c r="D220" s="77">
        <v>10000</v>
      </c>
      <c r="E220" s="75"/>
      <c r="F220" s="76">
        <f t="shared" si="14"/>
        <v>0</v>
      </c>
      <c r="G220" s="75"/>
    </row>
    <row r="221" spans="1:7">
      <c r="A221" s="74">
        <v>4</v>
      </c>
      <c r="B221" s="75" t="s">
        <v>50</v>
      </c>
      <c r="C221" s="76"/>
      <c r="D221" s="79">
        <v>5000</v>
      </c>
      <c r="E221" s="75"/>
      <c r="F221" s="76">
        <f t="shared" si="14"/>
        <v>0</v>
      </c>
      <c r="G221" s="75"/>
    </row>
    <row r="222" spans="1:7">
      <c r="A222" s="75"/>
      <c r="B222" s="75"/>
      <c r="C222" s="76"/>
      <c r="D222" s="79">
        <v>2000</v>
      </c>
      <c r="E222" s="75">
        <v>1</v>
      </c>
      <c r="F222" s="76">
        <f t="shared" si="14"/>
        <v>2000</v>
      </c>
      <c r="G222" s="75"/>
    </row>
    <row r="223" spans="1:7">
      <c r="A223" s="74">
        <v>5</v>
      </c>
      <c r="B223" s="75" t="s">
        <v>51</v>
      </c>
      <c r="C223" s="75"/>
      <c r="D223" s="79">
        <v>1000</v>
      </c>
      <c r="E223" s="75">
        <v>1</v>
      </c>
      <c r="F223" s="76">
        <f t="shared" si="14"/>
        <v>1000</v>
      </c>
      <c r="G223" s="75"/>
    </row>
    <row r="224" spans="1:7">
      <c r="A224" s="75"/>
      <c r="B224" s="75"/>
      <c r="C224" s="75"/>
      <c r="D224" s="79">
        <v>500</v>
      </c>
      <c r="E224" s="75">
        <v>1</v>
      </c>
      <c r="F224" s="76">
        <f t="shared" si="14"/>
        <v>500</v>
      </c>
      <c r="G224" s="75"/>
    </row>
    <row r="225" spans="1:8">
      <c r="A225" s="75"/>
      <c r="B225" s="78" t="s">
        <v>10</v>
      </c>
      <c r="C225" s="76">
        <f>SUM(C215:C221)</f>
        <v>16388500</v>
      </c>
      <c r="D225" s="79"/>
      <c r="E225" s="75">
        <v>0</v>
      </c>
      <c r="F225" s="76">
        <f>SUM(F215:F224)</f>
        <v>16303500</v>
      </c>
      <c r="G225" s="75"/>
    </row>
    <row r="227" spans="1:8" ht="18.75">
      <c r="B227" s="71" t="s">
        <v>176</v>
      </c>
    </row>
    <row r="228" spans="1:8" ht="18.75">
      <c r="B228" s="71"/>
    </row>
    <row r="229" spans="1:8">
      <c r="A229" s="244" t="s">
        <v>40</v>
      </c>
      <c r="B229" s="244" t="s">
        <v>41</v>
      </c>
      <c r="C229" s="244" t="s">
        <v>42</v>
      </c>
      <c r="D229" s="244" t="s">
        <v>43</v>
      </c>
      <c r="E229" s="73" t="s">
        <v>44</v>
      </c>
      <c r="F229" s="73" t="s">
        <v>45</v>
      </c>
      <c r="G229" s="73" t="s">
        <v>46</v>
      </c>
      <c r="H229" s="235"/>
    </row>
    <row r="230" spans="1:8">
      <c r="A230" s="74">
        <v>1</v>
      </c>
      <c r="B230" s="75" t="s">
        <v>47</v>
      </c>
      <c r="C230" s="76">
        <v>14461000</v>
      </c>
      <c r="D230" s="77">
        <v>500000</v>
      </c>
      <c r="E230" s="75">
        <v>14</v>
      </c>
      <c r="F230" s="76">
        <f t="shared" ref="F230:F239" si="15">D230*E230</f>
        <v>7000000</v>
      </c>
      <c r="G230" s="75"/>
    </row>
    <row r="231" spans="1:8">
      <c r="A231" s="74"/>
      <c r="B231" s="75"/>
      <c r="C231" s="76"/>
      <c r="D231" s="77">
        <v>200000</v>
      </c>
      <c r="E231" s="75">
        <v>12</v>
      </c>
      <c r="F231" s="76">
        <f t="shared" si="15"/>
        <v>2400000</v>
      </c>
      <c r="G231" s="75"/>
    </row>
    <row r="232" spans="1:8">
      <c r="A232" s="74">
        <v>2</v>
      </c>
      <c r="B232" s="75" t="s">
        <v>48</v>
      </c>
      <c r="C232" s="76">
        <v>114000</v>
      </c>
      <c r="D232" s="77">
        <v>100000</v>
      </c>
      <c r="E232" s="75">
        <v>37</v>
      </c>
      <c r="F232" s="76">
        <f t="shared" si="15"/>
        <v>3700000</v>
      </c>
      <c r="G232" s="75"/>
    </row>
    <row r="233" spans="1:8">
      <c r="A233" s="74"/>
      <c r="B233" s="75"/>
      <c r="C233" s="75"/>
      <c r="D233" s="77">
        <v>50000</v>
      </c>
      <c r="E233" s="75">
        <v>26</v>
      </c>
      <c r="F233" s="76">
        <f t="shared" si="15"/>
        <v>1300000</v>
      </c>
      <c r="G233" s="75"/>
    </row>
    <row r="234" spans="1:8">
      <c r="A234" s="74">
        <v>3</v>
      </c>
      <c r="B234" s="75" t="s">
        <v>49</v>
      </c>
      <c r="C234" s="76"/>
      <c r="D234" s="77">
        <v>20000</v>
      </c>
      <c r="E234" s="75">
        <v>3</v>
      </c>
      <c r="F234" s="76">
        <f t="shared" si="15"/>
        <v>60000</v>
      </c>
      <c r="G234" s="75"/>
    </row>
    <row r="235" spans="1:8">
      <c r="A235" s="75"/>
      <c r="B235" s="78"/>
      <c r="C235" s="75"/>
      <c r="D235" s="77">
        <v>10000</v>
      </c>
      <c r="E235" s="75"/>
      <c r="F235" s="76">
        <f t="shared" si="15"/>
        <v>0</v>
      </c>
      <c r="G235" s="75"/>
    </row>
    <row r="236" spans="1:8">
      <c r="A236" s="74">
        <v>4</v>
      </c>
      <c r="B236" s="75" t="s">
        <v>50</v>
      </c>
      <c r="C236" s="76"/>
      <c r="D236" s="79">
        <v>5000</v>
      </c>
      <c r="E236" s="75"/>
      <c r="F236" s="76">
        <f t="shared" si="15"/>
        <v>0</v>
      </c>
      <c r="G236" s="75"/>
    </row>
    <row r="237" spans="1:8">
      <c r="A237" s="75"/>
      <c r="B237" s="75"/>
      <c r="C237" s="76"/>
      <c r="D237" s="79">
        <v>2000</v>
      </c>
      <c r="E237" s="75"/>
      <c r="F237" s="76">
        <f t="shared" si="15"/>
        <v>0</v>
      </c>
      <c r="G237" s="75"/>
    </row>
    <row r="238" spans="1:8">
      <c r="A238" s="74">
        <v>5</v>
      </c>
      <c r="B238" s="75" t="s">
        <v>51</v>
      </c>
      <c r="C238" s="75"/>
      <c r="D238" s="79">
        <v>1000</v>
      </c>
      <c r="E238" s="75">
        <v>1</v>
      </c>
      <c r="F238" s="76">
        <f t="shared" si="15"/>
        <v>1000</v>
      </c>
      <c r="G238" s="75"/>
    </row>
    <row r="239" spans="1:8">
      <c r="A239" s="75"/>
      <c r="B239" s="75"/>
      <c r="C239" s="75"/>
      <c r="D239" s="79">
        <v>500</v>
      </c>
      <c r="E239" s="75"/>
      <c r="F239" s="76">
        <f t="shared" si="15"/>
        <v>0</v>
      </c>
      <c r="G239" s="75"/>
    </row>
    <row r="240" spans="1:8">
      <c r="A240" s="75"/>
      <c r="B240" s="78" t="s">
        <v>10</v>
      </c>
      <c r="C240" s="76">
        <f>SUM(C230:C236)</f>
        <v>14575000</v>
      </c>
      <c r="D240" s="79"/>
      <c r="E240" s="75">
        <v>0</v>
      </c>
      <c r="F240" s="76">
        <f>SUM(F230:F239)</f>
        <v>14461000</v>
      </c>
      <c r="G240" s="75"/>
    </row>
    <row r="242" spans="1:8" ht="18.75">
      <c r="B242" s="71" t="s">
        <v>177</v>
      </c>
    </row>
    <row r="243" spans="1:8" ht="18.75">
      <c r="B243" s="71"/>
    </row>
    <row r="244" spans="1:8">
      <c r="A244" s="268" t="s">
        <v>40</v>
      </c>
      <c r="B244" s="268" t="s">
        <v>41</v>
      </c>
      <c r="C244" s="268" t="s">
        <v>42</v>
      </c>
      <c r="D244" s="268" t="s">
        <v>43</v>
      </c>
      <c r="E244" s="73" t="s">
        <v>44</v>
      </c>
      <c r="F244" s="73" t="s">
        <v>45</v>
      </c>
      <c r="G244" s="73" t="s">
        <v>46</v>
      </c>
      <c r="H244" s="235"/>
    </row>
    <row r="245" spans="1:8">
      <c r="A245" s="74">
        <v>1</v>
      </c>
      <c r="B245" s="75" t="s">
        <v>47</v>
      </c>
      <c r="C245" s="76">
        <v>10717000</v>
      </c>
      <c r="D245" s="77">
        <v>500000</v>
      </c>
      <c r="E245" s="75">
        <v>7</v>
      </c>
      <c r="F245" s="76">
        <f t="shared" ref="F245:F254" si="16">D245*E245</f>
        <v>3500000</v>
      </c>
      <c r="G245" s="75"/>
    </row>
    <row r="246" spans="1:8">
      <c r="A246" s="74"/>
      <c r="B246" s="75"/>
      <c r="C246" s="76"/>
      <c r="D246" s="77">
        <v>200000</v>
      </c>
      <c r="E246" s="75">
        <v>11</v>
      </c>
      <c r="F246" s="76">
        <f t="shared" si="16"/>
        <v>2200000</v>
      </c>
      <c r="G246" s="75"/>
    </row>
    <row r="247" spans="1:8">
      <c r="A247" s="74">
        <v>2</v>
      </c>
      <c r="B247" s="75" t="s">
        <v>48</v>
      </c>
      <c r="C247" s="76">
        <v>288000</v>
      </c>
      <c r="D247" s="77">
        <v>100000</v>
      </c>
      <c r="E247" s="75">
        <v>36</v>
      </c>
      <c r="F247" s="76">
        <f t="shared" si="16"/>
        <v>3600000</v>
      </c>
      <c r="G247" s="75"/>
    </row>
    <row r="248" spans="1:8">
      <c r="A248" s="74"/>
      <c r="B248" s="75"/>
      <c r="C248" s="75"/>
      <c r="D248" s="77">
        <v>50000</v>
      </c>
      <c r="E248" s="75">
        <v>27</v>
      </c>
      <c r="F248" s="76">
        <f t="shared" si="16"/>
        <v>1350000</v>
      </c>
      <c r="G248" s="75"/>
    </row>
    <row r="249" spans="1:8">
      <c r="A249" s="74">
        <v>3</v>
      </c>
      <c r="B249" s="75" t="s">
        <v>49</v>
      </c>
      <c r="C249" s="76"/>
      <c r="D249" s="77">
        <v>20000</v>
      </c>
      <c r="E249" s="75">
        <v>2</v>
      </c>
      <c r="F249" s="76">
        <f t="shared" si="16"/>
        <v>40000</v>
      </c>
      <c r="G249" s="75"/>
    </row>
    <row r="250" spans="1:8">
      <c r="A250" s="75"/>
      <c r="B250" s="78"/>
      <c r="C250" s="75"/>
      <c r="D250" s="77">
        <v>10000</v>
      </c>
      <c r="E250" s="75">
        <v>2</v>
      </c>
      <c r="F250" s="76">
        <f t="shared" si="16"/>
        <v>20000</v>
      </c>
      <c r="G250" s="75"/>
    </row>
    <row r="251" spans="1:8">
      <c r="A251" s="74">
        <v>4</v>
      </c>
      <c r="B251" s="75" t="s">
        <v>50</v>
      </c>
      <c r="C251" s="76"/>
      <c r="D251" s="79">
        <v>5000</v>
      </c>
      <c r="E251" s="75">
        <v>1</v>
      </c>
      <c r="F251" s="76">
        <f t="shared" si="16"/>
        <v>5000</v>
      </c>
      <c r="G251" s="75"/>
    </row>
    <row r="252" spans="1:8">
      <c r="A252" s="75"/>
      <c r="B252" s="75"/>
      <c r="C252" s="76"/>
      <c r="D252" s="79">
        <v>2000</v>
      </c>
      <c r="E252" s="75">
        <v>1</v>
      </c>
      <c r="F252" s="76">
        <f t="shared" si="16"/>
        <v>2000</v>
      </c>
      <c r="G252" s="75"/>
    </row>
    <row r="253" spans="1:8">
      <c r="A253" s="74">
        <v>5</v>
      </c>
      <c r="B253" s="75" t="s">
        <v>51</v>
      </c>
      <c r="C253" s="75"/>
      <c r="D253" s="79">
        <v>1000</v>
      </c>
      <c r="E253" s="75"/>
      <c r="F253" s="76">
        <f t="shared" si="16"/>
        <v>0</v>
      </c>
      <c r="G253" s="75"/>
    </row>
    <row r="254" spans="1:8">
      <c r="A254" s="75"/>
      <c r="B254" s="75"/>
      <c r="C254" s="75"/>
      <c r="D254" s="79">
        <v>500</v>
      </c>
      <c r="E254" s="75"/>
      <c r="F254" s="76">
        <f t="shared" si="16"/>
        <v>0</v>
      </c>
      <c r="G254" s="75"/>
    </row>
    <row r="255" spans="1:8">
      <c r="A255" s="75"/>
      <c r="B255" s="78" t="s">
        <v>10</v>
      </c>
      <c r="C255" s="76">
        <f>SUM(C245:C251)</f>
        <v>11005000</v>
      </c>
      <c r="D255" s="79"/>
      <c r="E255" s="75"/>
      <c r="F255" s="76">
        <f>SUM(F245:F254)</f>
        <v>10717000</v>
      </c>
      <c r="G255" s="75"/>
    </row>
    <row r="257" spans="1:10" ht="18.75">
      <c r="B257" s="71" t="s">
        <v>140</v>
      </c>
    </row>
    <row r="258" spans="1:10" ht="18.75">
      <c r="B258" s="71"/>
    </row>
    <row r="259" spans="1:10">
      <c r="A259" s="244" t="s">
        <v>40</v>
      </c>
      <c r="B259" s="244" t="s">
        <v>41</v>
      </c>
      <c r="C259" s="244" t="s">
        <v>42</v>
      </c>
      <c r="D259" s="244" t="s">
        <v>43</v>
      </c>
      <c r="E259" s="73" t="s">
        <v>44</v>
      </c>
      <c r="F259" s="73" t="s">
        <v>45</v>
      </c>
      <c r="G259" s="73" t="s">
        <v>46</v>
      </c>
    </row>
    <row r="260" spans="1:10">
      <c r="A260" s="74">
        <v>1</v>
      </c>
      <c r="B260" s="75" t="s">
        <v>47</v>
      </c>
      <c r="C260" s="76">
        <v>15086000</v>
      </c>
      <c r="D260" s="77">
        <v>500000</v>
      </c>
      <c r="E260" s="75">
        <v>19</v>
      </c>
      <c r="F260" s="76">
        <f t="shared" ref="F260:F269" si="17">D260*E260</f>
        <v>9500000</v>
      </c>
      <c r="G260" s="75"/>
    </row>
    <row r="261" spans="1:10">
      <c r="A261" s="74"/>
      <c r="B261" s="75"/>
      <c r="C261" s="76"/>
      <c r="D261" s="77">
        <v>200000</v>
      </c>
      <c r="E261" s="75">
        <v>13</v>
      </c>
      <c r="F261" s="76">
        <f t="shared" si="17"/>
        <v>2600000</v>
      </c>
      <c r="G261" s="75"/>
    </row>
    <row r="262" spans="1:10">
      <c r="A262" s="74">
        <v>2</v>
      </c>
      <c r="B262" s="75" t="s">
        <v>48</v>
      </c>
      <c r="C262" s="76">
        <v>589000</v>
      </c>
      <c r="D262" s="77">
        <v>100000</v>
      </c>
      <c r="E262" s="75">
        <v>29</v>
      </c>
      <c r="F262" s="76">
        <f t="shared" si="17"/>
        <v>2900000</v>
      </c>
      <c r="G262" s="75"/>
    </row>
    <row r="263" spans="1:10">
      <c r="A263" s="74"/>
      <c r="B263" s="75"/>
      <c r="C263" s="75"/>
      <c r="D263" s="77">
        <v>50000</v>
      </c>
      <c r="E263" s="75">
        <v>1</v>
      </c>
      <c r="F263" s="76">
        <f t="shared" si="17"/>
        <v>50000</v>
      </c>
      <c r="G263" s="75"/>
    </row>
    <row r="264" spans="1:10">
      <c r="A264" s="74">
        <v>3</v>
      </c>
      <c r="B264" s="75" t="s">
        <v>49</v>
      </c>
      <c r="C264" s="76"/>
      <c r="D264" s="77">
        <v>20000</v>
      </c>
      <c r="E264" s="75">
        <v>1</v>
      </c>
      <c r="F264" s="76">
        <f t="shared" si="17"/>
        <v>20000</v>
      </c>
      <c r="G264" s="75"/>
    </row>
    <row r="265" spans="1:10">
      <c r="A265" s="75"/>
      <c r="B265" s="78"/>
      <c r="C265" s="75"/>
      <c r="D265" s="77">
        <v>10000</v>
      </c>
      <c r="E265" s="75"/>
      <c r="F265" s="76">
        <f t="shared" si="17"/>
        <v>0</v>
      </c>
      <c r="G265" s="75"/>
    </row>
    <row r="266" spans="1:10">
      <c r="A266" s="74">
        <v>4</v>
      </c>
      <c r="B266" s="75" t="s">
        <v>50</v>
      </c>
      <c r="C266" s="76"/>
      <c r="D266" s="79">
        <v>5000</v>
      </c>
      <c r="E266" s="75">
        <v>2</v>
      </c>
      <c r="F266" s="76">
        <f t="shared" si="17"/>
        <v>10000</v>
      </c>
      <c r="G266" s="75"/>
    </row>
    <row r="267" spans="1:10">
      <c r="A267" s="75"/>
      <c r="B267" s="75"/>
      <c r="C267" s="76"/>
      <c r="D267" s="79">
        <v>2000</v>
      </c>
      <c r="E267" s="75">
        <v>3</v>
      </c>
      <c r="F267" s="76">
        <f t="shared" si="17"/>
        <v>6000</v>
      </c>
      <c r="G267" s="75"/>
    </row>
    <row r="268" spans="1:10">
      <c r="A268" s="74">
        <v>5</v>
      </c>
      <c r="B268" s="75" t="s">
        <v>51</v>
      </c>
      <c r="C268" s="75"/>
      <c r="D268" s="79">
        <v>1000</v>
      </c>
      <c r="E268" s="75"/>
      <c r="F268" s="76">
        <f t="shared" si="17"/>
        <v>0</v>
      </c>
      <c r="G268" s="75"/>
      <c r="J268" s="295"/>
    </row>
    <row r="269" spans="1:10">
      <c r="A269" s="75"/>
      <c r="B269" s="75"/>
      <c r="C269" s="75"/>
      <c r="D269" s="79">
        <v>500</v>
      </c>
      <c r="E269" s="75"/>
      <c r="F269" s="76">
        <f t="shared" si="17"/>
        <v>0</v>
      </c>
      <c r="G269" s="75"/>
    </row>
    <row r="270" spans="1:10">
      <c r="A270" s="75"/>
      <c r="B270" s="78" t="s">
        <v>10</v>
      </c>
      <c r="C270" s="76">
        <f>SUM(C260:C269)</f>
        <v>15675000</v>
      </c>
      <c r="D270" s="79"/>
      <c r="E270" s="75">
        <v>0</v>
      </c>
      <c r="F270" s="76">
        <f>SUM(F260:F269)</f>
        <v>15086000</v>
      </c>
      <c r="G270" s="75"/>
    </row>
    <row r="272" spans="1:10" ht="18.75">
      <c r="B272" s="71" t="s">
        <v>141</v>
      </c>
      <c r="D272" s="269"/>
    </row>
    <row r="273" spans="1:9" ht="18.75">
      <c r="B273" s="71"/>
    </row>
    <row r="274" spans="1:9">
      <c r="A274" s="245" t="s">
        <v>40</v>
      </c>
      <c r="B274" s="245" t="s">
        <v>41</v>
      </c>
      <c r="C274" s="245" t="s">
        <v>42</v>
      </c>
      <c r="D274" s="245" t="s">
        <v>43</v>
      </c>
      <c r="E274" s="73" t="s">
        <v>44</v>
      </c>
      <c r="F274" s="73" t="s">
        <v>45</v>
      </c>
      <c r="G274" s="73" t="s">
        <v>46</v>
      </c>
    </row>
    <row r="275" spans="1:9">
      <c r="A275" s="74">
        <v>1</v>
      </c>
      <c r="B275" s="75" t="s">
        <v>47</v>
      </c>
      <c r="C275" s="76">
        <v>22966500</v>
      </c>
      <c r="D275" s="77">
        <v>500000</v>
      </c>
      <c r="E275" s="75">
        <v>28</v>
      </c>
      <c r="F275" s="76">
        <f t="shared" ref="F275:F284" si="18">D275*E275</f>
        <v>14000000</v>
      </c>
      <c r="G275" s="75"/>
    </row>
    <row r="276" spans="1:9">
      <c r="A276" s="74"/>
      <c r="B276" s="75"/>
      <c r="C276" s="76"/>
      <c r="D276" s="77">
        <v>200000</v>
      </c>
      <c r="E276" s="75">
        <v>8</v>
      </c>
      <c r="F276" s="76">
        <f t="shared" si="18"/>
        <v>1600000</v>
      </c>
      <c r="G276" s="75"/>
    </row>
    <row r="277" spans="1:9">
      <c r="A277" s="74">
        <v>2</v>
      </c>
      <c r="B277" s="75" t="s">
        <v>48</v>
      </c>
      <c r="C277" s="76">
        <v>1084000</v>
      </c>
      <c r="D277" s="77">
        <v>100000</v>
      </c>
      <c r="E277" s="75">
        <v>66</v>
      </c>
      <c r="F277" s="76">
        <f t="shared" si="18"/>
        <v>6600000</v>
      </c>
      <c r="G277" s="75"/>
    </row>
    <row r="278" spans="1:9">
      <c r="A278" s="74"/>
      <c r="B278" s="75"/>
      <c r="C278" s="75"/>
      <c r="D278" s="77">
        <v>50000</v>
      </c>
      <c r="E278" s="75">
        <v>15</v>
      </c>
      <c r="F278" s="76">
        <f t="shared" si="18"/>
        <v>750000</v>
      </c>
      <c r="G278" s="75"/>
    </row>
    <row r="279" spans="1:9">
      <c r="A279" s="74">
        <v>3</v>
      </c>
      <c r="B279" s="75" t="s">
        <v>49</v>
      </c>
      <c r="C279" s="76"/>
      <c r="D279" s="77">
        <v>20000</v>
      </c>
      <c r="E279" s="75"/>
      <c r="F279" s="76">
        <f t="shared" si="18"/>
        <v>0</v>
      </c>
      <c r="G279" s="75"/>
    </row>
    <row r="280" spans="1:9">
      <c r="A280" s="75"/>
      <c r="B280" s="78"/>
      <c r="C280" s="75"/>
      <c r="D280" s="77">
        <v>10000</v>
      </c>
      <c r="E280" s="75">
        <v>1</v>
      </c>
      <c r="F280" s="76">
        <f t="shared" si="18"/>
        <v>10000</v>
      </c>
      <c r="G280" s="75"/>
    </row>
    <row r="281" spans="1:9">
      <c r="A281" s="74">
        <v>4</v>
      </c>
      <c r="B281" s="75" t="s">
        <v>50</v>
      </c>
      <c r="C281" s="76"/>
      <c r="D281" s="79">
        <v>5000</v>
      </c>
      <c r="E281" s="75">
        <v>1</v>
      </c>
      <c r="F281" s="76">
        <f t="shared" si="18"/>
        <v>5000</v>
      </c>
      <c r="G281" s="75"/>
    </row>
    <row r="282" spans="1:9">
      <c r="A282" s="75"/>
      <c r="B282" s="75"/>
      <c r="C282" s="76"/>
      <c r="D282" s="79">
        <v>2000</v>
      </c>
      <c r="E282" s="75"/>
      <c r="F282" s="76">
        <f t="shared" si="18"/>
        <v>0</v>
      </c>
      <c r="G282" s="75"/>
    </row>
    <row r="283" spans="1:9">
      <c r="A283" s="74">
        <v>5</v>
      </c>
      <c r="B283" s="75" t="s">
        <v>51</v>
      </c>
      <c r="C283" s="75"/>
      <c r="D283" s="79">
        <v>1000</v>
      </c>
      <c r="E283" s="75">
        <v>2</v>
      </c>
      <c r="F283" s="76">
        <f t="shared" si="18"/>
        <v>2000</v>
      </c>
      <c r="G283" s="75"/>
    </row>
    <row r="284" spans="1:9">
      <c r="A284" s="75"/>
      <c r="B284" s="75"/>
      <c r="C284" s="75"/>
      <c r="D284" s="79">
        <v>500</v>
      </c>
      <c r="E284" s="75"/>
      <c r="F284" s="76">
        <f t="shared" si="18"/>
        <v>0</v>
      </c>
      <c r="G284" s="75"/>
      <c r="I284" s="298"/>
    </row>
    <row r="285" spans="1:9">
      <c r="A285" s="75"/>
      <c r="B285" s="78" t="s">
        <v>10</v>
      </c>
      <c r="C285" s="76">
        <f>SUM(C275:C283)</f>
        <v>24050500</v>
      </c>
      <c r="D285" s="79"/>
      <c r="E285" s="75"/>
      <c r="F285" s="76">
        <f>SUM(F275:F284)</f>
        <v>22967000</v>
      </c>
      <c r="G285" s="75"/>
      <c r="I285" s="299"/>
    </row>
    <row r="287" spans="1:9">
      <c r="I287" s="295"/>
    </row>
    <row r="288" spans="1:9" ht="18.75">
      <c r="B288" s="71" t="s">
        <v>178</v>
      </c>
    </row>
    <row r="289" spans="1:7" ht="18.75">
      <c r="B289" s="71"/>
    </row>
    <row r="290" spans="1:7">
      <c r="A290" s="245" t="s">
        <v>40</v>
      </c>
      <c r="B290" s="245" t="s">
        <v>41</v>
      </c>
      <c r="C290" s="245" t="s">
        <v>42</v>
      </c>
      <c r="D290" s="245" t="s">
        <v>43</v>
      </c>
      <c r="E290" s="73" t="s">
        <v>44</v>
      </c>
      <c r="F290" s="73" t="s">
        <v>45</v>
      </c>
      <c r="G290" s="73" t="s">
        <v>46</v>
      </c>
    </row>
    <row r="291" spans="1:7">
      <c r="A291" s="74">
        <v>1</v>
      </c>
      <c r="B291" s="75" t="s">
        <v>47</v>
      </c>
      <c r="C291" s="76">
        <v>36934000</v>
      </c>
      <c r="D291" s="77">
        <v>500000</v>
      </c>
      <c r="E291" s="75">
        <v>51</v>
      </c>
      <c r="F291" s="76">
        <f t="shared" ref="F291:F300" si="19">D291*E291</f>
        <v>25500000</v>
      </c>
      <c r="G291" s="75"/>
    </row>
    <row r="292" spans="1:7">
      <c r="A292" s="74"/>
      <c r="B292" s="75"/>
      <c r="C292" s="76"/>
      <c r="D292" s="77">
        <v>200000</v>
      </c>
      <c r="E292" s="75">
        <v>19</v>
      </c>
      <c r="F292" s="76">
        <f t="shared" si="19"/>
        <v>3800000</v>
      </c>
      <c r="G292" s="75"/>
    </row>
    <row r="293" spans="1:7">
      <c r="A293" s="74">
        <v>2</v>
      </c>
      <c r="B293" s="75" t="s">
        <v>48</v>
      </c>
      <c r="C293" s="76">
        <v>544000</v>
      </c>
      <c r="D293" s="77">
        <v>100000</v>
      </c>
      <c r="E293" s="75">
        <v>75</v>
      </c>
      <c r="F293" s="76">
        <f t="shared" si="19"/>
        <v>7500000</v>
      </c>
      <c r="G293" s="75"/>
    </row>
    <row r="294" spans="1:7">
      <c r="A294" s="74"/>
      <c r="B294" s="75"/>
      <c r="C294" s="75"/>
      <c r="D294" s="77">
        <v>50000</v>
      </c>
      <c r="E294" s="75">
        <v>3</v>
      </c>
      <c r="F294" s="76">
        <f t="shared" si="19"/>
        <v>150000</v>
      </c>
      <c r="G294" s="75"/>
    </row>
    <row r="295" spans="1:7">
      <c r="A295" s="74">
        <v>3</v>
      </c>
      <c r="B295" s="75" t="s">
        <v>49</v>
      </c>
      <c r="C295" s="76"/>
      <c r="D295" s="77">
        <v>20000</v>
      </c>
      <c r="E295" s="75"/>
      <c r="F295" s="76">
        <f t="shared" si="19"/>
        <v>0</v>
      </c>
      <c r="G295" s="75"/>
    </row>
    <row r="296" spans="1:7">
      <c r="A296" s="75"/>
      <c r="B296" s="78"/>
      <c r="C296" s="75"/>
      <c r="D296" s="77">
        <v>10000</v>
      </c>
      <c r="E296" s="75"/>
      <c r="F296" s="76">
        <f t="shared" si="19"/>
        <v>0</v>
      </c>
      <c r="G296" s="75"/>
    </row>
    <row r="297" spans="1:7">
      <c r="A297" s="74">
        <v>4</v>
      </c>
      <c r="B297" s="75" t="s">
        <v>50</v>
      </c>
      <c r="C297" s="76"/>
      <c r="D297" s="79">
        <v>5000</v>
      </c>
      <c r="E297" s="75"/>
      <c r="F297" s="76">
        <f t="shared" si="19"/>
        <v>0</v>
      </c>
      <c r="G297" s="75"/>
    </row>
    <row r="298" spans="1:7">
      <c r="A298" s="75"/>
      <c r="B298" s="75"/>
      <c r="C298" s="76"/>
      <c r="D298" s="79">
        <v>2000</v>
      </c>
      <c r="E298" s="75"/>
      <c r="F298" s="76">
        <f t="shared" si="19"/>
        <v>0</v>
      </c>
      <c r="G298" s="75"/>
    </row>
    <row r="299" spans="1:7">
      <c r="A299" s="74">
        <v>5</v>
      </c>
      <c r="B299" s="75" t="s">
        <v>51</v>
      </c>
      <c r="C299" s="75"/>
      <c r="D299" s="79">
        <v>1000</v>
      </c>
      <c r="E299" s="75">
        <v>3</v>
      </c>
      <c r="F299" s="76">
        <f t="shared" si="19"/>
        <v>3000</v>
      </c>
      <c r="G299" s="75"/>
    </row>
    <row r="300" spans="1:7">
      <c r="A300" s="75"/>
      <c r="B300" s="75"/>
      <c r="C300" s="75"/>
      <c r="D300" s="79">
        <v>500</v>
      </c>
      <c r="E300" s="75">
        <v>2</v>
      </c>
      <c r="F300" s="76">
        <f t="shared" si="19"/>
        <v>1000</v>
      </c>
      <c r="G300" s="75"/>
    </row>
    <row r="301" spans="1:7">
      <c r="A301" s="75"/>
      <c r="B301" s="78" t="s">
        <v>10</v>
      </c>
      <c r="C301" s="76">
        <f>SUM(C291:C300)</f>
        <v>37478000</v>
      </c>
      <c r="D301" s="79"/>
      <c r="E301" s="75"/>
      <c r="F301" s="76">
        <f>SUM(F291:F300)</f>
        <v>36954000</v>
      </c>
      <c r="G301" s="75"/>
    </row>
    <row r="303" spans="1:7" ht="18.75">
      <c r="B303" s="71" t="s">
        <v>179</v>
      </c>
    </row>
    <row r="304" spans="1:7" ht="18.75">
      <c r="B304" s="71"/>
    </row>
    <row r="305" spans="1:9">
      <c r="A305" s="245"/>
      <c r="B305" s="245" t="s">
        <v>41</v>
      </c>
      <c r="C305" s="245" t="s">
        <v>42</v>
      </c>
      <c r="D305" s="245" t="s">
        <v>43</v>
      </c>
      <c r="E305" s="73" t="s">
        <v>44</v>
      </c>
      <c r="F305" s="73" t="s">
        <v>45</v>
      </c>
      <c r="G305" s="73" t="s">
        <v>46</v>
      </c>
    </row>
    <row r="306" spans="1:9">
      <c r="A306" s="74">
        <v>1</v>
      </c>
      <c r="B306" s="75" t="s">
        <v>47</v>
      </c>
      <c r="C306" s="76">
        <v>13552000</v>
      </c>
      <c r="D306" s="77">
        <v>500000</v>
      </c>
      <c r="E306" s="75">
        <v>12</v>
      </c>
      <c r="F306" s="76">
        <f>D306*E306</f>
        <v>6000000</v>
      </c>
      <c r="G306" s="75"/>
      <c r="I306" s="145"/>
    </row>
    <row r="307" spans="1:9">
      <c r="A307" s="74"/>
      <c r="B307" s="75"/>
      <c r="C307" s="76"/>
      <c r="D307" s="77">
        <v>200000</v>
      </c>
      <c r="E307" s="75">
        <v>12</v>
      </c>
      <c r="F307" s="76">
        <f t="shared" ref="F307:F315" si="20">D307*E307</f>
        <v>2400000</v>
      </c>
      <c r="G307" s="75"/>
      <c r="I307" s="145"/>
    </row>
    <row r="308" spans="1:9" ht="18" customHeight="1">
      <c r="A308" s="74">
        <v>2</v>
      </c>
      <c r="B308" s="75" t="s">
        <v>48</v>
      </c>
      <c r="C308" s="76"/>
      <c r="D308" s="77">
        <v>100000</v>
      </c>
      <c r="E308" s="75">
        <v>48</v>
      </c>
      <c r="F308" s="76">
        <f t="shared" si="20"/>
        <v>4800000</v>
      </c>
      <c r="G308" s="75"/>
      <c r="I308" s="145"/>
    </row>
    <row r="309" spans="1:9">
      <c r="A309" s="74"/>
      <c r="B309" s="75"/>
      <c r="C309" s="75"/>
      <c r="D309" s="77">
        <v>50000</v>
      </c>
      <c r="E309" s="75">
        <v>8</v>
      </c>
      <c r="F309" s="76">
        <f t="shared" si="20"/>
        <v>400000</v>
      </c>
      <c r="G309" s="75"/>
      <c r="I309" s="120"/>
    </row>
    <row r="310" spans="1:9">
      <c r="A310" s="74">
        <v>3</v>
      </c>
      <c r="B310" s="75" t="s">
        <v>49</v>
      </c>
      <c r="C310" s="76"/>
      <c r="D310" s="77">
        <v>20000</v>
      </c>
      <c r="E310" s="75"/>
      <c r="F310" s="76">
        <f t="shared" si="20"/>
        <v>0</v>
      </c>
      <c r="G310" s="75"/>
      <c r="I310" s="120"/>
    </row>
    <row r="311" spans="1:9">
      <c r="A311" s="75"/>
      <c r="B311" s="78"/>
      <c r="C311" s="75"/>
      <c r="D311" s="77">
        <v>10000</v>
      </c>
      <c r="E311" s="75"/>
      <c r="F311" s="76">
        <f t="shared" si="20"/>
        <v>0</v>
      </c>
      <c r="G311" s="75"/>
    </row>
    <row r="312" spans="1:9">
      <c r="A312" s="74">
        <v>4</v>
      </c>
      <c r="B312" s="75" t="s">
        <v>50</v>
      </c>
      <c r="C312" s="76"/>
      <c r="D312" s="79">
        <v>5000</v>
      </c>
      <c r="E312" s="75"/>
      <c r="F312" s="76">
        <f t="shared" si="20"/>
        <v>0</v>
      </c>
      <c r="G312" s="75"/>
    </row>
    <row r="313" spans="1:9">
      <c r="A313" s="75"/>
      <c r="B313" s="75"/>
      <c r="C313" s="76"/>
      <c r="D313" s="79">
        <v>2000</v>
      </c>
      <c r="E313" s="75"/>
      <c r="F313" s="76">
        <f t="shared" si="20"/>
        <v>0</v>
      </c>
      <c r="G313" s="75"/>
    </row>
    <row r="314" spans="1:9">
      <c r="A314" s="74">
        <v>5</v>
      </c>
      <c r="B314" s="75" t="s">
        <v>51</v>
      </c>
      <c r="C314" s="75"/>
      <c r="D314" s="79">
        <v>1000</v>
      </c>
      <c r="E314" s="75"/>
      <c r="F314" s="76">
        <f t="shared" si="20"/>
        <v>0</v>
      </c>
      <c r="G314" s="75"/>
    </row>
    <row r="315" spans="1:9">
      <c r="A315" s="75"/>
      <c r="B315" s="75"/>
      <c r="C315" s="75"/>
      <c r="D315" s="79">
        <v>500</v>
      </c>
      <c r="E315" s="75"/>
      <c r="F315" s="76">
        <f t="shared" si="20"/>
        <v>0</v>
      </c>
      <c r="G315" s="75"/>
    </row>
    <row r="316" spans="1:9">
      <c r="A316" s="75"/>
      <c r="B316" s="78" t="s">
        <v>10</v>
      </c>
      <c r="C316" s="76">
        <f>SUM(C306:C315)</f>
        <v>13552000</v>
      </c>
      <c r="D316" s="79"/>
      <c r="E316" s="75"/>
      <c r="F316" s="76">
        <f>SUM(F306:F315)</f>
        <v>13600000</v>
      </c>
      <c r="G316" s="75"/>
    </row>
    <row r="318" spans="1:9" ht="18.75">
      <c r="B318" s="71" t="s">
        <v>180</v>
      </c>
      <c r="F318" s="295"/>
    </row>
    <row r="319" spans="1:9" ht="18.75">
      <c r="B319" s="71"/>
    </row>
    <row r="320" spans="1:9">
      <c r="A320" s="245" t="s">
        <v>40</v>
      </c>
      <c r="B320" s="245" t="s">
        <v>41</v>
      </c>
      <c r="C320" s="245" t="s">
        <v>42</v>
      </c>
      <c r="D320" s="245" t="s">
        <v>43</v>
      </c>
      <c r="E320" s="73" t="s">
        <v>44</v>
      </c>
      <c r="F320" s="73" t="s">
        <v>45</v>
      </c>
      <c r="G320" s="73" t="s">
        <v>46</v>
      </c>
    </row>
    <row r="321" spans="1:9">
      <c r="A321" s="74">
        <v>1</v>
      </c>
      <c r="B321" s="75" t="s">
        <v>47</v>
      </c>
      <c r="C321" s="76">
        <v>12091000</v>
      </c>
      <c r="D321" s="77">
        <v>500000</v>
      </c>
      <c r="E321" s="75">
        <v>14</v>
      </c>
      <c r="F321" s="76">
        <f t="shared" ref="F321:F330" si="21">D321*E321</f>
        <v>7000000</v>
      </c>
      <c r="G321" s="75"/>
    </row>
    <row r="322" spans="1:9">
      <c r="A322" s="74"/>
      <c r="B322" s="75"/>
      <c r="C322" s="76"/>
      <c r="D322" s="77">
        <v>200000</v>
      </c>
      <c r="E322" s="75">
        <v>15</v>
      </c>
      <c r="F322" s="76">
        <f t="shared" si="21"/>
        <v>3000000</v>
      </c>
      <c r="G322" s="75"/>
    </row>
    <row r="323" spans="1:9">
      <c r="A323" s="74">
        <v>2</v>
      </c>
      <c r="B323" s="75" t="s">
        <v>48</v>
      </c>
      <c r="C323" s="76">
        <v>95000</v>
      </c>
      <c r="D323" s="77">
        <v>100000</v>
      </c>
      <c r="E323" s="75">
        <v>17</v>
      </c>
      <c r="F323" s="76">
        <f t="shared" si="21"/>
        <v>1700000</v>
      </c>
      <c r="G323" s="75"/>
    </row>
    <row r="324" spans="1:9">
      <c r="A324" s="74"/>
      <c r="B324" s="75"/>
      <c r="C324" s="75"/>
      <c r="D324" s="77">
        <v>50000</v>
      </c>
      <c r="E324" s="75">
        <v>8</v>
      </c>
      <c r="F324" s="76">
        <f t="shared" si="21"/>
        <v>400000</v>
      </c>
      <c r="G324" s="75"/>
    </row>
    <row r="325" spans="1:9">
      <c r="A325" s="74">
        <v>3</v>
      </c>
      <c r="B325" s="75" t="s">
        <v>49</v>
      </c>
      <c r="C325" s="76">
        <v>50000</v>
      </c>
      <c r="D325" s="77">
        <v>20000</v>
      </c>
      <c r="F325" s="76">
        <f t="shared" si="21"/>
        <v>0</v>
      </c>
      <c r="G325" s="75"/>
    </row>
    <row r="326" spans="1:9">
      <c r="A326" s="75"/>
      <c r="B326" s="78"/>
      <c r="C326" s="75"/>
      <c r="D326" s="77">
        <v>10000</v>
      </c>
      <c r="E326" s="75"/>
      <c r="F326" s="76">
        <f t="shared" si="21"/>
        <v>0</v>
      </c>
      <c r="G326" s="75"/>
    </row>
    <row r="327" spans="1:9">
      <c r="A327" s="74">
        <v>4</v>
      </c>
      <c r="B327" s="75" t="s">
        <v>50</v>
      </c>
      <c r="C327" s="76"/>
      <c r="D327" s="79">
        <v>5000</v>
      </c>
      <c r="F327" s="76">
        <f t="shared" si="21"/>
        <v>0</v>
      </c>
      <c r="G327" s="75"/>
    </row>
    <row r="328" spans="1:9">
      <c r="A328" s="75"/>
      <c r="B328" s="75"/>
      <c r="C328" s="76"/>
      <c r="D328" s="79">
        <v>2000</v>
      </c>
      <c r="E328" s="75"/>
      <c r="F328" s="76">
        <f t="shared" si="21"/>
        <v>0</v>
      </c>
      <c r="G328" s="75"/>
    </row>
    <row r="329" spans="1:9">
      <c r="A329" s="74">
        <v>5</v>
      </c>
      <c r="B329" s="75" t="s">
        <v>51</v>
      </c>
      <c r="C329" s="75"/>
      <c r="D329" s="79">
        <v>1000</v>
      </c>
      <c r="E329" s="75"/>
      <c r="F329" s="76">
        <f t="shared" si="21"/>
        <v>0</v>
      </c>
      <c r="G329" s="75"/>
    </row>
    <row r="330" spans="1:9">
      <c r="A330" s="75"/>
      <c r="B330" s="75"/>
      <c r="C330" s="75"/>
      <c r="D330" s="79">
        <v>500</v>
      </c>
      <c r="E330" s="75"/>
      <c r="F330" s="76">
        <f t="shared" si="21"/>
        <v>0</v>
      </c>
      <c r="G330" s="75"/>
    </row>
    <row r="331" spans="1:9">
      <c r="A331" s="75"/>
      <c r="B331" s="78" t="s">
        <v>10</v>
      </c>
      <c r="C331" s="76">
        <f>SUM(C321:C330)</f>
        <v>12236000</v>
      </c>
      <c r="D331" s="79"/>
      <c r="E331" s="75"/>
      <c r="F331" s="76">
        <f>SUM(F321:F330)</f>
        <v>12100000</v>
      </c>
      <c r="G331" s="75"/>
      <c r="I331" s="295"/>
    </row>
    <row r="333" spans="1:9" ht="18.75">
      <c r="B333" s="71" t="s">
        <v>181</v>
      </c>
    </row>
    <row r="334" spans="1:9" ht="18.75">
      <c r="B334" s="71"/>
    </row>
    <row r="335" spans="1:9">
      <c r="A335" s="245" t="s">
        <v>40</v>
      </c>
      <c r="B335" s="245" t="s">
        <v>41</v>
      </c>
      <c r="C335" s="245" t="s">
        <v>42</v>
      </c>
      <c r="D335" s="245" t="s">
        <v>43</v>
      </c>
      <c r="E335" s="73" t="s">
        <v>44</v>
      </c>
      <c r="F335" s="73" t="s">
        <v>45</v>
      </c>
      <c r="G335" s="73" t="s">
        <v>46</v>
      </c>
    </row>
    <row r="336" spans="1:9">
      <c r="A336" s="74">
        <v>1</v>
      </c>
      <c r="B336" s="75" t="s">
        <v>47</v>
      </c>
      <c r="C336" s="76">
        <v>13968500</v>
      </c>
      <c r="D336" s="77">
        <v>500000</v>
      </c>
      <c r="E336" s="75">
        <v>15</v>
      </c>
      <c r="F336" s="76">
        <f t="shared" ref="F336:F345" si="22">D336*E336</f>
        <v>7500000</v>
      </c>
      <c r="G336" s="75"/>
    </row>
    <row r="337" spans="1:7">
      <c r="A337" s="74"/>
      <c r="B337" s="75"/>
      <c r="C337" s="76"/>
      <c r="D337" s="77">
        <v>200000</v>
      </c>
      <c r="E337" s="75">
        <v>7</v>
      </c>
      <c r="F337" s="76">
        <f t="shared" si="22"/>
        <v>1400000</v>
      </c>
      <c r="G337" s="75"/>
    </row>
    <row r="338" spans="1:7">
      <c r="A338" s="74">
        <v>2</v>
      </c>
      <c r="B338" s="75" t="s">
        <v>48</v>
      </c>
      <c r="C338" s="76"/>
      <c r="D338" s="77">
        <v>100000</v>
      </c>
      <c r="E338" s="75">
        <v>32</v>
      </c>
      <c r="F338" s="76">
        <f t="shared" si="22"/>
        <v>3200000</v>
      </c>
      <c r="G338" s="75"/>
    </row>
    <row r="339" spans="1:7">
      <c r="A339" s="74"/>
      <c r="B339" s="75"/>
      <c r="C339" s="75"/>
      <c r="D339" s="77">
        <v>50000</v>
      </c>
      <c r="E339" s="75">
        <v>36</v>
      </c>
      <c r="F339" s="76">
        <f t="shared" si="22"/>
        <v>1800000</v>
      </c>
      <c r="G339" s="75"/>
    </row>
    <row r="340" spans="1:7">
      <c r="A340" s="74">
        <v>3</v>
      </c>
      <c r="B340" s="75" t="s">
        <v>49</v>
      </c>
      <c r="C340" s="76">
        <v>300000</v>
      </c>
      <c r="D340" s="77">
        <v>20000</v>
      </c>
      <c r="E340" s="75">
        <v>1</v>
      </c>
      <c r="F340" s="76">
        <f t="shared" si="22"/>
        <v>20000</v>
      </c>
      <c r="G340" s="75"/>
    </row>
    <row r="341" spans="1:7">
      <c r="A341" s="75"/>
      <c r="B341" s="78"/>
      <c r="C341" s="75"/>
      <c r="D341" s="77">
        <v>10000</v>
      </c>
      <c r="E341" s="75">
        <v>2</v>
      </c>
      <c r="F341" s="76">
        <f t="shared" si="22"/>
        <v>20000</v>
      </c>
      <c r="G341" s="75"/>
    </row>
    <row r="342" spans="1:7">
      <c r="A342" s="74">
        <v>4</v>
      </c>
      <c r="B342" s="75" t="s">
        <v>50</v>
      </c>
      <c r="C342" s="76"/>
      <c r="D342" s="79">
        <v>5000</v>
      </c>
      <c r="E342" s="75">
        <v>2</v>
      </c>
      <c r="F342" s="76">
        <f t="shared" si="22"/>
        <v>10000</v>
      </c>
      <c r="G342" s="75"/>
    </row>
    <row r="343" spans="1:7">
      <c r="A343" s="75"/>
      <c r="B343" s="75"/>
      <c r="C343" s="76"/>
      <c r="D343" s="79">
        <v>2000</v>
      </c>
      <c r="E343" s="75">
        <v>7</v>
      </c>
      <c r="F343" s="76">
        <f t="shared" si="22"/>
        <v>14000</v>
      </c>
      <c r="G343" s="75"/>
    </row>
    <row r="344" spans="1:7">
      <c r="A344" s="74">
        <v>5</v>
      </c>
      <c r="B344" s="75" t="s">
        <v>51</v>
      </c>
      <c r="C344" s="75"/>
      <c r="D344" s="79">
        <v>1000</v>
      </c>
      <c r="E344" s="75">
        <v>2</v>
      </c>
      <c r="F344" s="76">
        <f t="shared" si="22"/>
        <v>2000</v>
      </c>
      <c r="G344" s="75"/>
    </row>
    <row r="345" spans="1:7">
      <c r="A345" s="75"/>
      <c r="B345" s="75"/>
      <c r="C345" s="75"/>
      <c r="D345" s="79">
        <v>500</v>
      </c>
      <c r="E345" s="75">
        <v>5</v>
      </c>
      <c r="F345" s="76">
        <f t="shared" si="22"/>
        <v>2500</v>
      </c>
      <c r="G345" s="75"/>
    </row>
    <row r="346" spans="1:7">
      <c r="A346" s="75"/>
      <c r="B346" s="78" t="s">
        <v>10</v>
      </c>
      <c r="C346" s="76">
        <f>SUM(C336:C342)</f>
        <v>14268500</v>
      </c>
      <c r="D346" s="79"/>
      <c r="E346" s="75">
        <v>0</v>
      </c>
      <c r="F346" s="76">
        <f>SUM(F336:F345)</f>
        <v>13968500</v>
      </c>
      <c r="G346" s="75"/>
    </row>
    <row r="348" spans="1:7" ht="18.75">
      <c r="B348" s="71" t="s">
        <v>182</v>
      </c>
    </row>
    <row r="349" spans="1:7" ht="18.75">
      <c r="B349" s="71"/>
    </row>
    <row r="350" spans="1:7">
      <c r="A350" s="245" t="s">
        <v>40</v>
      </c>
      <c r="B350" s="245" t="s">
        <v>41</v>
      </c>
      <c r="C350" s="245" t="s">
        <v>42</v>
      </c>
      <c r="D350" s="245" t="s">
        <v>43</v>
      </c>
      <c r="E350" s="73" t="s">
        <v>44</v>
      </c>
      <c r="F350" s="73" t="s">
        <v>45</v>
      </c>
      <c r="G350" s="73" t="s">
        <v>46</v>
      </c>
    </row>
    <row r="351" spans="1:7">
      <c r="A351" s="74">
        <v>1</v>
      </c>
      <c r="B351" s="75" t="s">
        <v>47</v>
      </c>
      <c r="C351" s="76">
        <v>10619000</v>
      </c>
      <c r="D351" s="77">
        <v>500000</v>
      </c>
      <c r="E351" s="75">
        <v>12</v>
      </c>
      <c r="F351" s="76">
        <f t="shared" ref="F351:F360" si="23">D351*E351</f>
        <v>6000000</v>
      </c>
      <c r="G351" s="75"/>
    </row>
    <row r="352" spans="1:7">
      <c r="A352" s="74"/>
      <c r="B352" s="75"/>
      <c r="C352" s="76"/>
      <c r="D352" s="77">
        <v>200000</v>
      </c>
      <c r="E352" s="75">
        <v>8</v>
      </c>
      <c r="F352" s="76">
        <f t="shared" si="23"/>
        <v>1600000</v>
      </c>
      <c r="G352" s="75"/>
    </row>
    <row r="353" spans="1:8">
      <c r="A353" s="74">
        <v>2</v>
      </c>
      <c r="B353" s="75" t="s">
        <v>48</v>
      </c>
      <c r="C353" s="76">
        <v>376000</v>
      </c>
      <c r="D353" s="77">
        <v>100000</v>
      </c>
      <c r="E353" s="75">
        <v>21</v>
      </c>
      <c r="F353" s="76">
        <f t="shared" si="23"/>
        <v>2100000</v>
      </c>
      <c r="G353" s="75"/>
    </row>
    <row r="354" spans="1:8">
      <c r="A354" s="74"/>
      <c r="B354" s="75"/>
      <c r="C354" s="75"/>
      <c r="D354" s="77">
        <v>50000</v>
      </c>
      <c r="E354" s="75">
        <v>18</v>
      </c>
      <c r="F354" s="76">
        <f t="shared" si="23"/>
        <v>900000</v>
      </c>
      <c r="G354" s="75"/>
    </row>
    <row r="355" spans="1:8">
      <c r="A355" s="74">
        <v>3</v>
      </c>
      <c r="B355" s="75" t="s">
        <v>49</v>
      </c>
      <c r="C355" s="76"/>
      <c r="D355" s="77">
        <v>20000</v>
      </c>
      <c r="E355" s="75"/>
      <c r="F355" s="76">
        <f t="shared" si="23"/>
        <v>0</v>
      </c>
      <c r="G355" s="75"/>
    </row>
    <row r="356" spans="1:8">
      <c r="A356" s="75"/>
      <c r="B356" s="78"/>
      <c r="C356" s="75"/>
      <c r="D356" s="77">
        <v>10000</v>
      </c>
      <c r="E356" s="75">
        <v>1</v>
      </c>
      <c r="F356" s="76">
        <f t="shared" si="23"/>
        <v>10000</v>
      </c>
      <c r="G356" s="75"/>
    </row>
    <row r="357" spans="1:8">
      <c r="A357" s="74">
        <v>4</v>
      </c>
      <c r="B357" s="75" t="s">
        <v>50</v>
      </c>
      <c r="C357" s="76"/>
      <c r="D357" s="79">
        <v>5000</v>
      </c>
      <c r="E357" s="75">
        <v>1</v>
      </c>
      <c r="F357" s="76">
        <f t="shared" si="23"/>
        <v>5000</v>
      </c>
      <c r="G357" s="75"/>
    </row>
    <row r="358" spans="1:8">
      <c r="A358" s="75"/>
      <c r="B358" s="75"/>
      <c r="C358" s="76"/>
      <c r="D358" s="79">
        <v>2000</v>
      </c>
      <c r="E358" s="75">
        <v>1</v>
      </c>
      <c r="F358" s="76">
        <f t="shared" si="23"/>
        <v>2000</v>
      </c>
      <c r="G358" s="75"/>
    </row>
    <row r="359" spans="1:8">
      <c r="A359" s="74">
        <v>5</v>
      </c>
      <c r="B359" s="75" t="s">
        <v>51</v>
      </c>
      <c r="C359" s="75"/>
      <c r="D359" s="79">
        <v>1000</v>
      </c>
      <c r="E359" s="75">
        <v>2</v>
      </c>
      <c r="F359" s="76">
        <f t="shared" si="23"/>
        <v>2000</v>
      </c>
      <c r="G359" s="75"/>
    </row>
    <row r="360" spans="1:8">
      <c r="A360" s="75"/>
      <c r="B360" s="75"/>
      <c r="C360" s="75"/>
      <c r="D360" s="79">
        <v>500</v>
      </c>
      <c r="E360" s="75"/>
      <c r="F360" s="76">
        <f t="shared" si="23"/>
        <v>0</v>
      </c>
      <c r="G360" s="75"/>
    </row>
    <row r="361" spans="1:8">
      <c r="A361" s="75"/>
      <c r="B361" s="78" t="s">
        <v>10</v>
      </c>
      <c r="C361" s="76">
        <f>SUM(C351:C357)</f>
        <v>10995000</v>
      </c>
      <c r="D361" s="79"/>
      <c r="E361" s="75">
        <v>0</v>
      </c>
      <c r="F361" s="76">
        <f>SUM(F351:F360)</f>
        <v>10619000</v>
      </c>
      <c r="G361" s="75"/>
    </row>
    <row r="363" spans="1:8" ht="18.75">
      <c r="B363" s="71" t="s">
        <v>184</v>
      </c>
    </row>
    <row r="364" spans="1:8" ht="18.75">
      <c r="B364" s="71"/>
    </row>
    <row r="365" spans="1:8">
      <c r="A365" s="246" t="s">
        <v>40</v>
      </c>
      <c r="B365" s="246" t="s">
        <v>41</v>
      </c>
      <c r="C365" s="246" t="s">
        <v>42</v>
      </c>
      <c r="D365" s="246" t="s">
        <v>43</v>
      </c>
      <c r="E365" s="73" t="s">
        <v>44</v>
      </c>
      <c r="F365" s="73" t="s">
        <v>45</v>
      </c>
      <c r="G365" s="73" t="s">
        <v>46</v>
      </c>
    </row>
    <row r="366" spans="1:8">
      <c r="A366" s="74">
        <v>1</v>
      </c>
      <c r="B366" s="75" t="s">
        <v>47</v>
      </c>
      <c r="C366" s="76">
        <v>14451000</v>
      </c>
      <c r="D366" s="77">
        <v>500000</v>
      </c>
      <c r="E366" s="75">
        <v>23</v>
      </c>
      <c r="F366" s="76">
        <f t="shared" ref="F366:F375" si="24">D366*E366</f>
        <v>11500000</v>
      </c>
      <c r="G366" s="75"/>
      <c r="H366" t="s">
        <v>183</v>
      </c>
    </row>
    <row r="367" spans="1:8">
      <c r="A367" s="74"/>
      <c r="B367" s="75"/>
      <c r="C367" s="76"/>
      <c r="D367" s="77">
        <v>200000</v>
      </c>
      <c r="E367" s="75">
        <v>2</v>
      </c>
      <c r="F367" s="76">
        <f t="shared" si="24"/>
        <v>400000</v>
      </c>
      <c r="G367" s="75"/>
    </row>
    <row r="368" spans="1:8">
      <c r="A368" s="74">
        <v>2</v>
      </c>
      <c r="B368" s="75" t="s">
        <v>48</v>
      </c>
      <c r="C368" s="76">
        <v>94000</v>
      </c>
      <c r="D368" s="77">
        <v>100000</v>
      </c>
      <c r="E368" s="75">
        <v>7</v>
      </c>
      <c r="F368" s="76">
        <f t="shared" si="24"/>
        <v>700000</v>
      </c>
      <c r="G368" s="75"/>
    </row>
    <row r="369" spans="1:7">
      <c r="A369" s="74"/>
      <c r="B369" s="75"/>
      <c r="C369" s="75"/>
      <c r="D369" s="77">
        <v>50000</v>
      </c>
      <c r="E369" s="75">
        <v>18</v>
      </c>
      <c r="F369" s="76">
        <f t="shared" si="24"/>
        <v>900000</v>
      </c>
      <c r="G369" s="75"/>
    </row>
    <row r="370" spans="1:7">
      <c r="A370" s="74">
        <v>3</v>
      </c>
      <c r="B370" s="75" t="s">
        <v>49</v>
      </c>
      <c r="C370" s="76"/>
      <c r="D370" s="77">
        <v>20000</v>
      </c>
      <c r="E370" s="75">
        <v>1</v>
      </c>
      <c r="F370" s="76">
        <f t="shared" si="24"/>
        <v>20000</v>
      </c>
      <c r="G370" s="75"/>
    </row>
    <row r="371" spans="1:7">
      <c r="A371" s="75"/>
      <c r="B371" s="78"/>
      <c r="C371" s="75"/>
      <c r="D371" s="77">
        <v>10000</v>
      </c>
      <c r="E371" s="75">
        <v>1</v>
      </c>
      <c r="F371" s="76">
        <f t="shared" si="24"/>
        <v>10000</v>
      </c>
      <c r="G371" s="75"/>
    </row>
    <row r="372" spans="1:7">
      <c r="A372" s="74">
        <v>4</v>
      </c>
      <c r="B372" s="75" t="s">
        <v>50</v>
      </c>
      <c r="C372" s="76"/>
      <c r="D372" s="79">
        <v>5000</v>
      </c>
      <c r="E372" s="75"/>
      <c r="F372" s="76">
        <f t="shared" si="24"/>
        <v>0</v>
      </c>
      <c r="G372" s="75"/>
    </row>
    <row r="373" spans="1:7">
      <c r="A373" s="75"/>
      <c r="B373" s="75"/>
      <c r="C373" s="76"/>
      <c r="D373" s="79">
        <v>2000</v>
      </c>
      <c r="E373" s="75"/>
      <c r="F373" s="76">
        <f t="shared" si="24"/>
        <v>0</v>
      </c>
      <c r="G373" s="75"/>
    </row>
    <row r="374" spans="1:7">
      <c r="A374" s="74">
        <v>5</v>
      </c>
      <c r="B374" s="75" t="s">
        <v>51</v>
      </c>
      <c r="C374" s="75"/>
      <c r="D374" s="79">
        <v>1000</v>
      </c>
      <c r="E374" s="75">
        <v>2</v>
      </c>
      <c r="F374" s="76">
        <f t="shared" si="24"/>
        <v>2000</v>
      </c>
      <c r="G374" s="75"/>
    </row>
    <row r="375" spans="1:7">
      <c r="A375" s="75"/>
      <c r="B375" s="75"/>
      <c r="C375" s="75"/>
      <c r="D375" s="79">
        <v>500</v>
      </c>
      <c r="E375" s="75">
        <v>4</v>
      </c>
      <c r="F375" s="76">
        <f t="shared" si="24"/>
        <v>2000</v>
      </c>
      <c r="G375" s="75"/>
    </row>
    <row r="376" spans="1:7">
      <c r="A376" s="75"/>
      <c r="B376" s="78" t="s">
        <v>10</v>
      </c>
      <c r="C376" s="76">
        <f>SUM(C366:C372)</f>
        <v>14545000</v>
      </c>
      <c r="D376" s="79"/>
      <c r="E376" s="75">
        <v>0</v>
      </c>
      <c r="F376" s="76">
        <f>SUM(F366:F375)</f>
        <v>13534000</v>
      </c>
      <c r="G376" s="75"/>
    </row>
    <row r="378" spans="1:7" ht="18.75">
      <c r="B378" s="71" t="s">
        <v>185</v>
      </c>
    </row>
    <row r="379" spans="1:7" ht="18.75">
      <c r="B379" s="71"/>
    </row>
    <row r="380" spans="1:7">
      <c r="A380" s="246" t="s">
        <v>40</v>
      </c>
      <c r="B380" s="246" t="s">
        <v>41</v>
      </c>
      <c r="C380" s="246" t="s">
        <v>42</v>
      </c>
      <c r="D380" s="246" t="s">
        <v>43</v>
      </c>
      <c r="E380" s="73" t="s">
        <v>44</v>
      </c>
      <c r="F380" s="73" t="s">
        <v>45</v>
      </c>
      <c r="G380" s="73" t="s">
        <v>46</v>
      </c>
    </row>
    <row r="381" spans="1:7">
      <c r="A381" s="74">
        <v>1</v>
      </c>
      <c r="B381" s="75" t="s">
        <v>47</v>
      </c>
      <c r="C381" s="76">
        <v>23213000</v>
      </c>
      <c r="D381" s="77">
        <v>500000</v>
      </c>
      <c r="E381" s="75">
        <v>31</v>
      </c>
      <c r="F381" s="76">
        <f t="shared" ref="F381:F390" si="25">D381*E381</f>
        <v>15500000</v>
      </c>
      <c r="G381" s="75"/>
    </row>
    <row r="382" spans="1:7">
      <c r="A382" s="74"/>
      <c r="B382" s="75"/>
      <c r="C382" s="76"/>
      <c r="D382" s="77">
        <v>200000</v>
      </c>
      <c r="E382" s="75">
        <v>17</v>
      </c>
      <c r="F382" s="76">
        <f t="shared" si="25"/>
        <v>3400000</v>
      </c>
      <c r="G382" s="75"/>
    </row>
    <row r="383" spans="1:7">
      <c r="A383" s="74">
        <v>2</v>
      </c>
      <c r="B383" s="75" t="s">
        <v>48</v>
      </c>
      <c r="C383" s="76">
        <v>560000</v>
      </c>
      <c r="D383" s="77">
        <v>100000</v>
      </c>
      <c r="E383" s="75">
        <v>36</v>
      </c>
      <c r="F383" s="76">
        <f t="shared" si="25"/>
        <v>3600000</v>
      </c>
      <c r="G383" s="75"/>
    </row>
    <row r="384" spans="1:7">
      <c r="A384" s="74"/>
      <c r="B384" s="75"/>
      <c r="C384" s="75"/>
      <c r="D384" s="77">
        <v>50000</v>
      </c>
      <c r="E384" s="75">
        <v>14</v>
      </c>
      <c r="F384" s="76">
        <f t="shared" si="25"/>
        <v>700000</v>
      </c>
      <c r="G384" s="75"/>
    </row>
    <row r="385" spans="1:7">
      <c r="A385" s="74">
        <v>3</v>
      </c>
      <c r="B385" s="75" t="s">
        <v>49</v>
      </c>
      <c r="C385" s="76"/>
      <c r="D385" s="77">
        <v>20000</v>
      </c>
      <c r="E385" s="75"/>
      <c r="F385" s="76">
        <f t="shared" si="25"/>
        <v>0</v>
      </c>
      <c r="G385" s="75"/>
    </row>
    <row r="386" spans="1:7">
      <c r="A386" s="75"/>
      <c r="B386" s="78"/>
      <c r="C386" s="75"/>
      <c r="D386" s="77">
        <v>10000</v>
      </c>
      <c r="E386" s="75">
        <v>1</v>
      </c>
      <c r="F386" s="76">
        <f t="shared" si="25"/>
        <v>10000</v>
      </c>
      <c r="G386" s="75"/>
    </row>
    <row r="387" spans="1:7">
      <c r="A387" s="74">
        <v>4</v>
      </c>
      <c r="B387" s="75" t="s">
        <v>50</v>
      </c>
      <c r="C387" s="76"/>
      <c r="D387" s="79">
        <v>5000</v>
      </c>
      <c r="E387" s="75"/>
      <c r="F387" s="76">
        <f t="shared" si="25"/>
        <v>0</v>
      </c>
      <c r="G387" s="75"/>
    </row>
    <row r="388" spans="1:7">
      <c r="A388" s="75"/>
      <c r="B388" s="75"/>
      <c r="C388" s="76"/>
      <c r="D388" s="79">
        <v>2000</v>
      </c>
      <c r="E388" s="75">
        <v>1</v>
      </c>
      <c r="F388" s="76">
        <f t="shared" si="25"/>
        <v>2000</v>
      </c>
      <c r="G388" s="75"/>
    </row>
    <row r="389" spans="1:7">
      <c r="A389" s="74">
        <v>5</v>
      </c>
      <c r="B389" s="75" t="s">
        <v>51</v>
      </c>
      <c r="C389" s="75"/>
      <c r="D389" s="79">
        <v>1000</v>
      </c>
      <c r="E389" s="75">
        <v>1</v>
      </c>
      <c r="F389" s="76">
        <f t="shared" si="25"/>
        <v>1000</v>
      </c>
      <c r="G389" s="75"/>
    </row>
    <row r="390" spans="1:7">
      <c r="A390" s="75"/>
      <c r="B390" s="75"/>
      <c r="C390" s="75"/>
      <c r="D390" s="79">
        <v>500</v>
      </c>
      <c r="E390" s="75"/>
      <c r="F390" s="76">
        <f t="shared" si="25"/>
        <v>0</v>
      </c>
      <c r="G390" s="75"/>
    </row>
    <row r="391" spans="1:7">
      <c r="A391" s="75"/>
      <c r="B391" s="78" t="s">
        <v>10</v>
      </c>
      <c r="C391" s="76">
        <f>SUM(C381:C387)</f>
        <v>23773000</v>
      </c>
      <c r="D391" s="79"/>
      <c r="E391" s="75">
        <v>0</v>
      </c>
      <c r="F391" s="76">
        <f>SUM(F381:F390)</f>
        <v>23213000</v>
      </c>
      <c r="G391" s="75"/>
    </row>
    <row r="393" spans="1:7" ht="18.75">
      <c r="B393" s="71" t="s">
        <v>186</v>
      </c>
    </row>
    <row r="394" spans="1:7" ht="18.75">
      <c r="B394" s="71"/>
    </row>
    <row r="395" spans="1:7">
      <c r="A395" s="246" t="s">
        <v>40</v>
      </c>
      <c r="B395" s="246" t="s">
        <v>41</v>
      </c>
      <c r="C395" s="246" t="s">
        <v>42</v>
      </c>
      <c r="D395" s="246" t="s">
        <v>43</v>
      </c>
      <c r="E395" s="73" t="s">
        <v>44</v>
      </c>
      <c r="F395" s="73" t="s">
        <v>45</v>
      </c>
      <c r="G395" s="73" t="s">
        <v>46</v>
      </c>
    </row>
    <row r="396" spans="1:7">
      <c r="A396" s="74">
        <v>1</v>
      </c>
      <c r="B396" s="75" t="s">
        <v>47</v>
      </c>
      <c r="C396" s="76">
        <v>35849000</v>
      </c>
      <c r="D396" s="77">
        <v>500000</v>
      </c>
      <c r="E396" s="75">
        <v>46</v>
      </c>
      <c r="F396" s="76">
        <f t="shared" ref="F396:F405" si="26">D396*E396</f>
        <v>23000000</v>
      </c>
      <c r="G396" s="75"/>
    </row>
    <row r="397" spans="1:7">
      <c r="A397" s="74"/>
      <c r="B397" s="75"/>
      <c r="C397" s="76"/>
      <c r="D397" s="77">
        <v>200000</v>
      </c>
      <c r="E397" s="75">
        <v>29</v>
      </c>
      <c r="F397" s="76">
        <f t="shared" si="26"/>
        <v>5800000</v>
      </c>
      <c r="G397" s="75"/>
    </row>
    <row r="398" spans="1:7">
      <c r="A398" s="74">
        <v>2</v>
      </c>
      <c r="B398" s="75" t="s">
        <v>48</v>
      </c>
      <c r="C398" s="76">
        <v>459000</v>
      </c>
      <c r="D398" s="77">
        <v>100000</v>
      </c>
      <c r="E398" s="75">
        <v>56</v>
      </c>
      <c r="F398" s="76">
        <f t="shared" si="26"/>
        <v>5600000</v>
      </c>
      <c r="G398" s="75"/>
    </row>
    <row r="399" spans="1:7">
      <c r="A399" s="74"/>
      <c r="B399" s="75"/>
      <c r="C399" s="75"/>
      <c r="D399" s="77">
        <v>50000</v>
      </c>
      <c r="E399" s="75">
        <v>28</v>
      </c>
      <c r="F399" s="76">
        <f t="shared" si="26"/>
        <v>1400000</v>
      </c>
      <c r="G399" s="75"/>
    </row>
    <row r="400" spans="1:7">
      <c r="A400" s="74">
        <v>3</v>
      </c>
      <c r="B400" s="75" t="s">
        <v>49</v>
      </c>
      <c r="C400" s="76">
        <v>100000</v>
      </c>
      <c r="D400" s="77">
        <v>20000</v>
      </c>
      <c r="E400" s="75">
        <v>2</v>
      </c>
      <c r="F400" s="76">
        <f t="shared" si="26"/>
        <v>40000</v>
      </c>
      <c r="G400" s="75"/>
    </row>
    <row r="401" spans="1:7">
      <c r="A401" s="75"/>
      <c r="B401" s="78"/>
      <c r="C401" s="75"/>
      <c r="D401" s="77">
        <v>10000</v>
      </c>
      <c r="E401" s="75"/>
      <c r="F401" s="76">
        <f t="shared" si="26"/>
        <v>0</v>
      </c>
      <c r="G401" s="75"/>
    </row>
    <row r="402" spans="1:7">
      <c r="A402" s="74">
        <v>4</v>
      </c>
      <c r="B402" s="75" t="s">
        <v>50</v>
      </c>
      <c r="C402" s="76"/>
      <c r="D402" s="79">
        <v>5000</v>
      </c>
      <c r="E402" s="75"/>
      <c r="F402" s="76">
        <f t="shared" si="26"/>
        <v>0</v>
      </c>
      <c r="G402" s="75"/>
    </row>
    <row r="403" spans="1:7">
      <c r="A403" s="75"/>
      <c r="B403" s="75"/>
      <c r="C403" s="76"/>
      <c r="D403" s="79">
        <v>2000</v>
      </c>
      <c r="E403" s="75">
        <v>2</v>
      </c>
      <c r="F403" s="76">
        <f t="shared" si="26"/>
        <v>4000</v>
      </c>
      <c r="G403" s="75"/>
    </row>
    <row r="404" spans="1:7">
      <c r="A404" s="74">
        <v>5</v>
      </c>
      <c r="B404" s="75" t="s">
        <v>51</v>
      </c>
      <c r="C404" s="75"/>
      <c r="D404" s="79">
        <v>1000</v>
      </c>
      <c r="E404" s="75">
        <v>5</v>
      </c>
      <c r="F404" s="76">
        <f t="shared" si="26"/>
        <v>5000</v>
      </c>
      <c r="G404" s="75"/>
    </row>
    <row r="405" spans="1:7">
      <c r="A405" s="75"/>
      <c r="B405" s="75"/>
      <c r="C405" s="75"/>
      <c r="D405" s="79">
        <v>500</v>
      </c>
      <c r="E405" s="75"/>
      <c r="F405" s="76">
        <f t="shared" si="26"/>
        <v>0</v>
      </c>
      <c r="G405" s="75"/>
    </row>
    <row r="406" spans="1:7">
      <c r="A406" s="75"/>
      <c r="B406" s="78" t="s">
        <v>10</v>
      </c>
      <c r="C406" s="76">
        <f>SUM(C396:C402)</f>
        <v>36408000</v>
      </c>
      <c r="D406" s="79"/>
      <c r="E406" s="75">
        <v>0</v>
      </c>
      <c r="F406" s="76">
        <f>SUM(F396:F405)</f>
        <v>35849000</v>
      </c>
      <c r="G406" s="75"/>
    </row>
    <row r="408" spans="1:7" ht="18.75">
      <c r="B408" s="71" t="s">
        <v>187</v>
      </c>
    </row>
    <row r="409" spans="1:7" ht="18.75">
      <c r="B409" s="71"/>
    </row>
    <row r="410" spans="1:7">
      <c r="A410" s="246" t="s">
        <v>40</v>
      </c>
      <c r="B410" s="246" t="s">
        <v>41</v>
      </c>
      <c r="C410" s="246" t="s">
        <v>42</v>
      </c>
      <c r="D410" s="246" t="s">
        <v>43</v>
      </c>
      <c r="E410" s="73" t="s">
        <v>44</v>
      </c>
      <c r="F410" s="73" t="s">
        <v>45</v>
      </c>
      <c r="G410" s="73" t="s">
        <v>46</v>
      </c>
    </row>
    <row r="411" spans="1:7">
      <c r="A411" s="74">
        <v>1</v>
      </c>
      <c r="B411" s="75" t="s">
        <v>47</v>
      </c>
      <c r="C411" s="76">
        <v>12157000</v>
      </c>
      <c r="D411" s="77">
        <v>500000</v>
      </c>
      <c r="E411" s="75">
        <v>15</v>
      </c>
      <c r="F411" s="76">
        <f t="shared" ref="F411:F420" si="27">D411*E411</f>
        <v>7500000</v>
      </c>
      <c r="G411" s="75"/>
    </row>
    <row r="412" spans="1:7">
      <c r="A412" s="74"/>
      <c r="B412" s="75"/>
      <c r="C412" s="76"/>
      <c r="D412" s="77">
        <v>200000</v>
      </c>
      <c r="E412" s="75">
        <v>9</v>
      </c>
      <c r="F412" s="76">
        <f t="shared" si="27"/>
        <v>1800000</v>
      </c>
      <c r="G412" s="75"/>
    </row>
    <row r="413" spans="1:7">
      <c r="A413" s="74">
        <v>2</v>
      </c>
      <c r="B413" s="75" t="s">
        <v>48</v>
      </c>
      <c r="C413" s="76">
        <v>28000</v>
      </c>
      <c r="D413" s="77">
        <v>100000</v>
      </c>
      <c r="E413" s="75">
        <v>24</v>
      </c>
      <c r="F413" s="76">
        <f t="shared" si="27"/>
        <v>2400000</v>
      </c>
      <c r="G413" s="75"/>
    </row>
    <row r="414" spans="1:7">
      <c r="A414" s="74"/>
      <c r="B414" s="75"/>
      <c r="C414" s="75"/>
      <c r="D414" s="77">
        <v>50000</v>
      </c>
      <c r="E414" s="75">
        <v>8</v>
      </c>
      <c r="F414" s="76">
        <f t="shared" si="27"/>
        <v>400000</v>
      </c>
      <c r="G414" s="75"/>
    </row>
    <row r="415" spans="1:7">
      <c r="A415" s="74">
        <v>3</v>
      </c>
      <c r="B415" s="75" t="s">
        <v>49</v>
      </c>
      <c r="C415" s="76"/>
      <c r="D415" s="77">
        <v>20000</v>
      </c>
      <c r="E415" s="75"/>
      <c r="F415" s="76">
        <f t="shared" si="27"/>
        <v>0</v>
      </c>
      <c r="G415" s="75"/>
    </row>
    <row r="416" spans="1:7">
      <c r="A416" s="75"/>
      <c r="B416" s="78"/>
      <c r="C416" s="75"/>
      <c r="D416" s="77">
        <v>10000</v>
      </c>
      <c r="E416" s="75">
        <v>1</v>
      </c>
      <c r="F416" s="76">
        <f t="shared" si="27"/>
        <v>10000</v>
      </c>
      <c r="G416" s="75"/>
    </row>
    <row r="417" spans="1:8">
      <c r="A417" s="74">
        <v>4</v>
      </c>
      <c r="B417" s="75" t="s">
        <v>50</v>
      </c>
      <c r="C417" s="76"/>
      <c r="D417" s="79">
        <v>5000</v>
      </c>
      <c r="E417" s="75">
        <v>7</v>
      </c>
      <c r="F417" s="76">
        <f t="shared" si="27"/>
        <v>35000</v>
      </c>
      <c r="G417" s="75"/>
    </row>
    <row r="418" spans="1:8">
      <c r="A418" s="75"/>
      <c r="B418" s="75"/>
      <c r="C418" s="76"/>
      <c r="D418" s="79">
        <v>2000</v>
      </c>
      <c r="E418" s="75">
        <v>3</v>
      </c>
      <c r="F418" s="76">
        <f t="shared" si="27"/>
        <v>6000</v>
      </c>
      <c r="G418" s="75"/>
    </row>
    <row r="419" spans="1:8">
      <c r="A419" s="74">
        <v>5</v>
      </c>
      <c r="B419" s="75" t="s">
        <v>51</v>
      </c>
      <c r="C419" s="75"/>
      <c r="D419" s="79">
        <v>1000</v>
      </c>
      <c r="E419" s="75">
        <v>5</v>
      </c>
      <c r="F419" s="76">
        <f t="shared" si="27"/>
        <v>5000</v>
      </c>
      <c r="G419" s="75"/>
    </row>
    <row r="420" spans="1:8">
      <c r="A420" s="75"/>
      <c r="B420" s="75"/>
      <c r="C420" s="75"/>
      <c r="D420" s="79">
        <v>500</v>
      </c>
      <c r="E420" s="75">
        <v>2</v>
      </c>
      <c r="F420" s="76">
        <f t="shared" si="27"/>
        <v>1000</v>
      </c>
      <c r="G420" s="75"/>
    </row>
    <row r="421" spans="1:8">
      <c r="A421" s="75"/>
      <c r="B421" s="78" t="s">
        <v>10</v>
      </c>
      <c r="C421" s="76">
        <f>SUM(C411:C417)</f>
        <v>12185000</v>
      </c>
      <c r="D421" s="79"/>
      <c r="E421" s="75">
        <v>0</v>
      </c>
      <c r="F421" s="76">
        <f>SUM(F411:F420)</f>
        <v>12157000</v>
      </c>
      <c r="G421" s="75"/>
    </row>
    <row r="423" spans="1:8" ht="18.75">
      <c r="B423" s="71" t="s">
        <v>148</v>
      </c>
    </row>
    <row r="424" spans="1:8" ht="18.75">
      <c r="B424" s="71"/>
    </row>
    <row r="425" spans="1:8">
      <c r="A425" s="182" t="s">
        <v>40</v>
      </c>
      <c r="B425" s="182" t="s">
        <v>41</v>
      </c>
      <c r="C425" s="182" t="s">
        <v>42</v>
      </c>
      <c r="D425" s="182" t="s">
        <v>43</v>
      </c>
      <c r="E425" s="73" t="s">
        <v>44</v>
      </c>
      <c r="F425" s="73" t="s">
        <v>45</v>
      </c>
      <c r="G425" s="73" t="s">
        <v>46</v>
      </c>
    </row>
    <row r="426" spans="1:8">
      <c r="A426" s="74">
        <v>1</v>
      </c>
      <c r="B426" s="75" t="s">
        <v>47</v>
      </c>
      <c r="C426" s="76">
        <v>11637500</v>
      </c>
      <c r="D426" s="77">
        <v>500000</v>
      </c>
      <c r="E426" s="75">
        <v>16</v>
      </c>
      <c r="F426" s="76">
        <f t="shared" ref="F426:F435" si="28">D426*E426</f>
        <v>8000000</v>
      </c>
      <c r="G426" s="75"/>
      <c r="H426" t="s">
        <v>203</v>
      </c>
    </row>
    <row r="427" spans="1:8">
      <c r="A427" s="74"/>
      <c r="B427" s="75"/>
      <c r="C427" s="75"/>
      <c r="D427" s="77">
        <v>200000</v>
      </c>
      <c r="E427" s="75">
        <v>4</v>
      </c>
      <c r="F427" s="76">
        <f t="shared" si="28"/>
        <v>800000</v>
      </c>
      <c r="G427" s="75"/>
    </row>
    <row r="428" spans="1:8">
      <c r="A428" s="74">
        <v>2</v>
      </c>
      <c r="B428" s="75" t="s">
        <v>48</v>
      </c>
      <c r="C428" s="76">
        <v>241000</v>
      </c>
      <c r="D428" s="77">
        <v>100000</v>
      </c>
      <c r="E428" s="75">
        <v>22</v>
      </c>
      <c r="F428" s="76">
        <f t="shared" si="28"/>
        <v>2200000</v>
      </c>
      <c r="G428" s="75"/>
    </row>
    <row r="429" spans="1:8">
      <c r="A429" s="74"/>
      <c r="B429" s="75"/>
      <c r="C429" s="75"/>
      <c r="D429" s="77">
        <v>50000</v>
      </c>
      <c r="E429" s="75">
        <v>30</v>
      </c>
      <c r="F429" s="76">
        <f t="shared" si="28"/>
        <v>1500000</v>
      </c>
      <c r="G429" s="75"/>
    </row>
    <row r="430" spans="1:8">
      <c r="A430" s="74">
        <v>3</v>
      </c>
      <c r="B430" s="75" t="s">
        <v>49</v>
      </c>
      <c r="C430" s="76"/>
      <c r="D430" s="77">
        <v>20000</v>
      </c>
      <c r="E430" s="75">
        <v>1</v>
      </c>
      <c r="F430" s="76">
        <f t="shared" si="28"/>
        <v>20000</v>
      </c>
      <c r="G430" s="75"/>
    </row>
    <row r="431" spans="1:8">
      <c r="A431" s="75"/>
      <c r="B431" s="78"/>
      <c r="C431" s="75"/>
      <c r="D431" s="77">
        <v>10000</v>
      </c>
      <c r="E431" s="75">
        <v>2</v>
      </c>
      <c r="F431" s="76">
        <f t="shared" si="28"/>
        <v>20000</v>
      </c>
      <c r="G431" s="75"/>
    </row>
    <row r="432" spans="1:8">
      <c r="A432" s="74">
        <v>4</v>
      </c>
      <c r="B432" s="75" t="s">
        <v>50</v>
      </c>
      <c r="C432" s="76"/>
      <c r="D432" s="79">
        <v>5000</v>
      </c>
      <c r="E432" s="75"/>
      <c r="F432" s="76">
        <f t="shared" si="28"/>
        <v>0</v>
      </c>
      <c r="G432" s="75"/>
    </row>
    <row r="433" spans="1:7">
      <c r="A433" s="75"/>
      <c r="B433" s="75"/>
      <c r="C433" s="76"/>
      <c r="D433" s="79">
        <v>2000</v>
      </c>
      <c r="E433" s="75">
        <v>3</v>
      </c>
      <c r="F433" s="76">
        <f t="shared" si="28"/>
        <v>6000</v>
      </c>
      <c r="G433" s="75"/>
    </row>
    <row r="434" spans="1:7">
      <c r="A434" s="74">
        <v>5</v>
      </c>
      <c r="B434" s="75" t="s">
        <v>51</v>
      </c>
      <c r="C434" s="75"/>
      <c r="D434" s="79">
        <v>1000</v>
      </c>
      <c r="E434" s="75">
        <v>8</v>
      </c>
      <c r="F434" s="76">
        <f t="shared" si="28"/>
        <v>8000</v>
      </c>
      <c r="G434" s="75"/>
    </row>
    <row r="435" spans="1:7">
      <c r="A435" s="75"/>
      <c r="B435" s="75"/>
      <c r="C435" s="75"/>
      <c r="D435" s="79">
        <v>500</v>
      </c>
      <c r="E435" s="75">
        <v>1</v>
      </c>
      <c r="F435" s="76">
        <f t="shared" si="28"/>
        <v>500</v>
      </c>
      <c r="G435" s="75"/>
    </row>
    <row r="436" spans="1:7">
      <c r="A436" s="75"/>
      <c r="B436" s="78" t="s">
        <v>10</v>
      </c>
      <c r="C436" s="76">
        <f>SUM(C426:C435)</f>
        <v>11878500</v>
      </c>
      <c r="D436" s="79"/>
      <c r="E436" s="75"/>
      <c r="F436" s="76">
        <f>SUM(F426:F435)</f>
        <v>12554500</v>
      </c>
      <c r="G436" s="75"/>
    </row>
    <row r="438" spans="1:7" ht="18.75">
      <c r="B438" s="71" t="s">
        <v>149</v>
      </c>
    </row>
    <row r="439" spans="1:7" ht="18.75">
      <c r="B439" s="71"/>
    </row>
    <row r="440" spans="1:7">
      <c r="A440" s="183" t="s">
        <v>40</v>
      </c>
      <c r="B440" s="183" t="s">
        <v>41</v>
      </c>
      <c r="C440" s="183" t="s">
        <v>42</v>
      </c>
      <c r="D440" s="183" t="s">
        <v>43</v>
      </c>
      <c r="E440" s="73" t="s">
        <v>44</v>
      </c>
      <c r="F440" s="73" t="s">
        <v>45</v>
      </c>
      <c r="G440" s="73" t="s">
        <v>46</v>
      </c>
    </row>
    <row r="441" spans="1:7">
      <c r="A441" s="74">
        <v>1</v>
      </c>
      <c r="B441" s="75" t="s">
        <v>47</v>
      </c>
      <c r="C441" s="76">
        <v>14920000</v>
      </c>
      <c r="D441" s="77">
        <v>500000</v>
      </c>
      <c r="E441" s="75">
        <v>25</v>
      </c>
      <c r="F441" s="76">
        <f>D441*E441</f>
        <v>12500000</v>
      </c>
      <c r="G441" s="75"/>
    </row>
    <row r="442" spans="1:7">
      <c r="A442" s="74"/>
      <c r="B442" s="75"/>
      <c r="C442" s="75"/>
      <c r="D442" s="77">
        <v>200000</v>
      </c>
      <c r="E442" s="75">
        <v>4</v>
      </c>
      <c r="F442" s="76">
        <f t="shared" ref="F442:F450" si="29">D442*E442</f>
        <v>800000</v>
      </c>
      <c r="G442" s="75"/>
    </row>
    <row r="443" spans="1:7">
      <c r="A443" s="74">
        <v>2</v>
      </c>
      <c r="B443" s="75" t="s">
        <v>48</v>
      </c>
      <c r="C443" s="76"/>
      <c r="D443" s="77">
        <v>100000</v>
      </c>
      <c r="E443" s="75">
        <v>16</v>
      </c>
      <c r="F443" s="76">
        <f t="shared" si="29"/>
        <v>1600000</v>
      </c>
      <c r="G443" s="75"/>
    </row>
    <row r="444" spans="1:7">
      <c r="A444" s="74"/>
      <c r="B444" s="75"/>
      <c r="C444" s="75"/>
      <c r="D444" s="77">
        <v>50000</v>
      </c>
      <c r="E444" s="75"/>
      <c r="F444" s="76">
        <f t="shared" si="29"/>
        <v>0</v>
      </c>
      <c r="G444" s="75"/>
    </row>
    <row r="445" spans="1:7">
      <c r="A445" s="74">
        <v>3</v>
      </c>
      <c r="B445" s="75" t="s">
        <v>49</v>
      </c>
      <c r="C445" s="76">
        <v>300000</v>
      </c>
      <c r="D445" s="77">
        <v>20000</v>
      </c>
      <c r="E445" s="296"/>
      <c r="F445" s="76">
        <f t="shared" si="29"/>
        <v>0</v>
      </c>
      <c r="G445" s="75"/>
    </row>
    <row r="446" spans="1:7">
      <c r="A446" s="75"/>
      <c r="B446" s="78"/>
      <c r="C446" s="75"/>
      <c r="D446" s="77">
        <v>10000</v>
      </c>
      <c r="E446" s="75">
        <v>1</v>
      </c>
      <c r="F446" s="76">
        <f t="shared" si="29"/>
        <v>10000</v>
      </c>
      <c r="G446" s="75"/>
    </row>
    <row r="447" spans="1:7">
      <c r="A447" s="74">
        <v>4</v>
      </c>
      <c r="B447" s="75" t="s">
        <v>50</v>
      </c>
      <c r="C447" s="76"/>
      <c r="D447" s="79">
        <v>5000</v>
      </c>
      <c r="E447" s="75">
        <v>2</v>
      </c>
      <c r="F447" s="76">
        <f t="shared" si="29"/>
        <v>10000</v>
      </c>
      <c r="G447" s="75"/>
    </row>
    <row r="448" spans="1:7">
      <c r="A448" s="75"/>
      <c r="B448" s="75"/>
      <c r="C448" s="76"/>
      <c r="D448" s="79">
        <v>2000</v>
      </c>
      <c r="E448" s="75"/>
      <c r="F448" s="76">
        <f t="shared" si="29"/>
        <v>0</v>
      </c>
      <c r="G448" s="75"/>
    </row>
    <row r="449" spans="1:7">
      <c r="A449" s="74">
        <v>5</v>
      </c>
      <c r="B449" s="75" t="s">
        <v>51</v>
      </c>
      <c r="C449" s="75"/>
      <c r="D449" s="79">
        <v>1000</v>
      </c>
      <c r="E449" s="75"/>
      <c r="F449" s="76">
        <f t="shared" si="29"/>
        <v>0</v>
      </c>
      <c r="G449" s="75"/>
    </row>
    <row r="450" spans="1:7">
      <c r="A450" s="75"/>
      <c r="B450" s="75"/>
      <c r="C450" s="75"/>
      <c r="D450" s="79">
        <v>500</v>
      </c>
      <c r="E450" s="75"/>
      <c r="F450" s="76">
        <f t="shared" si="29"/>
        <v>0</v>
      </c>
      <c r="G450" s="75"/>
    </row>
    <row r="451" spans="1:7">
      <c r="A451" s="75"/>
      <c r="B451" s="78" t="s">
        <v>10</v>
      </c>
      <c r="C451" s="76">
        <f>SUM(C441:C450)</f>
        <v>15220000</v>
      </c>
      <c r="D451" s="79"/>
      <c r="E451" s="75"/>
      <c r="F451" s="76">
        <f>SUM(F441:F450)</f>
        <v>14920000</v>
      </c>
      <c r="G451" s="75"/>
    </row>
    <row r="452" spans="1:7">
      <c r="C452" s="76"/>
    </row>
    <row r="453" spans="1:7" ht="18.75">
      <c r="B453" s="71"/>
    </row>
    <row r="454" spans="1:7" ht="18.75">
      <c r="B454" s="71" t="s">
        <v>215</v>
      </c>
    </row>
    <row r="455" spans="1:7">
      <c r="A455" s="184" t="s">
        <v>40</v>
      </c>
      <c r="B455" s="184" t="s">
        <v>41</v>
      </c>
      <c r="C455" s="184" t="s">
        <v>42</v>
      </c>
      <c r="D455" s="184" t="s">
        <v>43</v>
      </c>
      <c r="E455" s="73" t="s">
        <v>44</v>
      </c>
      <c r="F455" s="73" t="s">
        <v>45</v>
      </c>
      <c r="G455" s="73" t="s">
        <v>46</v>
      </c>
    </row>
    <row r="456" spans="1:7">
      <c r="A456" s="74">
        <v>1</v>
      </c>
      <c r="B456" s="75" t="s">
        <v>47</v>
      </c>
      <c r="C456" s="76">
        <v>18427000</v>
      </c>
      <c r="D456" s="77">
        <v>500000</v>
      </c>
      <c r="E456" s="75">
        <v>25</v>
      </c>
      <c r="F456" s="76">
        <f>D456*E456</f>
        <v>12500000</v>
      </c>
      <c r="G456" s="75"/>
    </row>
    <row r="457" spans="1:7">
      <c r="A457" s="74"/>
      <c r="B457" s="75"/>
      <c r="C457" s="75"/>
      <c r="D457" s="77">
        <v>200000</v>
      </c>
      <c r="E457" s="75">
        <v>9</v>
      </c>
      <c r="F457" s="76">
        <f t="shared" ref="F457:F465" si="30">D457*E457</f>
        <v>1800000</v>
      </c>
      <c r="G457" s="75"/>
    </row>
    <row r="458" spans="1:7">
      <c r="A458" s="74">
        <v>2</v>
      </c>
      <c r="B458" s="75" t="s">
        <v>48</v>
      </c>
      <c r="C458" s="76"/>
      <c r="D458" s="77">
        <v>100000</v>
      </c>
      <c r="E458" s="75">
        <v>34</v>
      </c>
      <c r="F458" s="76">
        <f t="shared" si="30"/>
        <v>3400000</v>
      </c>
      <c r="G458" s="75"/>
    </row>
    <row r="459" spans="1:7">
      <c r="A459" s="74"/>
      <c r="B459" s="75"/>
      <c r="C459" s="76"/>
      <c r="D459" s="77">
        <v>50000</v>
      </c>
      <c r="E459" s="75">
        <v>13</v>
      </c>
      <c r="F459" s="76">
        <f t="shared" si="30"/>
        <v>650000</v>
      </c>
      <c r="G459" s="75"/>
    </row>
    <row r="460" spans="1:7">
      <c r="A460" s="74">
        <v>3</v>
      </c>
      <c r="B460" s="75" t="s">
        <v>49</v>
      </c>
      <c r="C460" s="76"/>
      <c r="D460" s="77">
        <v>20000</v>
      </c>
      <c r="E460" s="75"/>
      <c r="F460" s="76">
        <f t="shared" si="30"/>
        <v>0</v>
      </c>
      <c r="G460" s="75"/>
    </row>
    <row r="461" spans="1:7">
      <c r="A461" s="75"/>
      <c r="B461" s="78"/>
      <c r="C461" s="75"/>
      <c r="D461" s="77">
        <v>10000</v>
      </c>
      <c r="E461" s="75"/>
      <c r="F461" s="76">
        <f t="shared" si="30"/>
        <v>0</v>
      </c>
      <c r="G461" s="75"/>
    </row>
    <row r="462" spans="1:7">
      <c r="A462" s="74">
        <v>4</v>
      </c>
      <c r="B462" s="75" t="s">
        <v>50</v>
      </c>
      <c r="C462" s="76"/>
      <c r="D462" s="79">
        <v>5000</v>
      </c>
      <c r="E462" s="75"/>
      <c r="F462" s="76">
        <f t="shared" si="30"/>
        <v>0</v>
      </c>
      <c r="G462" s="75"/>
    </row>
    <row r="463" spans="1:7">
      <c r="A463" s="75"/>
      <c r="B463" s="75"/>
      <c r="C463" s="76"/>
      <c r="D463" s="79">
        <v>2000</v>
      </c>
      <c r="E463" s="75"/>
      <c r="F463" s="76">
        <f t="shared" si="30"/>
        <v>0</v>
      </c>
      <c r="G463" s="75"/>
    </row>
    <row r="464" spans="1:7">
      <c r="A464" s="74">
        <v>5</v>
      </c>
      <c r="B464" s="75" t="s">
        <v>51</v>
      </c>
      <c r="C464" s="75"/>
      <c r="D464" s="79">
        <v>1000</v>
      </c>
      <c r="E464" s="75"/>
      <c r="F464" s="76">
        <f t="shared" si="30"/>
        <v>0</v>
      </c>
      <c r="G464" s="75"/>
    </row>
    <row r="465" spans="1:7">
      <c r="A465" s="75"/>
      <c r="B465" s="75"/>
      <c r="C465" s="75"/>
      <c r="D465" s="79">
        <v>500</v>
      </c>
      <c r="E465" s="75"/>
      <c r="F465" s="76">
        <f t="shared" si="30"/>
        <v>0</v>
      </c>
      <c r="G465" s="75"/>
    </row>
    <row r="466" spans="1:7">
      <c r="A466" s="75"/>
      <c r="B466" s="78" t="s">
        <v>10</v>
      </c>
      <c r="C466" s="76">
        <f>SUM(C456:C465)</f>
        <v>18427000</v>
      </c>
      <c r="D466" s="79"/>
      <c r="E466" s="75"/>
      <c r="F466" s="76">
        <f>SUM(F456:F465)</f>
        <v>18350000</v>
      </c>
      <c r="G466" s="75"/>
    </row>
    <row r="468" spans="1:7" ht="18.75">
      <c r="B468" s="71"/>
    </row>
    <row r="469" spans="1:7" ht="18.75">
      <c r="B469" s="71"/>
    </row>
    <row r="470" spans="1:7">
      <c r="A470" s="184"/>
      <c r="B470" s="184"/>
      <c r="C470" s="184"/>
      <c r="D470" s="184"/>
      <c r="E470" s="73"/>
      <c r="F470" s="73"/>
      <c r="G470" s="73"/>
    </row>
    <row r="471" spans="1:7">
      <c r="A471" s="74"/>
      <c r="B471" s="75"/>
      <c r="D471" s="77"/>
      <c r="E471" s="75"/>
      <c r="F471" s="76"/>
      <c r="G471" s="75"/>
    </row>
    <row r="472" spans="1:7">
      <c r="A472" s="74"/>
      <c r="B472" s="75"/>
      <c r="C472" s="75"/>
      <c r="D472" s="77"/>
      <c r="E472" s="75"/>
      <c r="F472" s="76"/>
      <c r="G472" s="75"/>
    </row>
    <row r="473" spans="1:7">
      <c r="A473" s="74"/>
      <c r="B473" s="75"/>
      <c r="C473" s="76"/>
      <c r="D473" s="77"/>
      <c r="E473" s="75"/>
      <c r="F473" s="76"/>
      <c r="G473" s="75"/>
    </row>
    <row r="474" spans="1:7">
      <c r="A474" s="74"/>
      <c r="B474" s="75"/>
      <c r="C474" s="75"/>
      <c r="D474" s="77"/>
      <c r="E474" s="75"/>
      <c r="F474" s="76"/>
      <c r="G474" s="75"/>
    </row>
    <row r="475" spans="1:7">
      <c r="A475" s="74"/>
      <c r="B475" s="75"/>
      <c r="C475" s="76"/>
      <c r="D475" s="77"/>
      <c r="E475" s="75"/>
      <c r="F475" s="76"/>
      <c r="G475" s="75"/>
    </row>
    <row r="476" spans="1:7">
      <c r="A476" s="75"/>
      <c r="B476" s="78"/>
      <c r="C476" s="75"/>
      <c r="D476" s="77"/>
      <c r="E476" s="75"/>
      <c r="F476" s="76"/>
      <c r="G476" s="75"/>
    </row>
    <row r="477" spans="1:7">
      <c r="A477" s="74"/>
      <c r="B477" s="75"/>
      <c r="C477" s="76"/>
      <c r="D477" s="79"/>
      <c r="E477" s="75"/>
      <c r="F477" s="76"/>
      <c r="G477" s="75"/>
    </row>
    <row r="478" spans="1:7">
      <c r="A478" s="75"/>
      <c r="B478" s="75"/>
      <c r="C478" s="76"/>
      <c r="D478" s="79"/>
      <c r="E478" s="75"/>
      <c r="F478" s="76"/>
      <c r="G478" s="75"/>
    </row>
    <row r="479" spans="1:7">
      <c r="A479" s="74"/>
      <c r="B479" s="75"/>
      <c r="C479" s="75"/>
      <c r="D479" s="79"/>
      <c r="E479" s="75"/>
      <c r="F479" s="76"/>
      <c r="G479" s="75"/>
    </row>
    <row r="480" spans="1:7">
      <c r="A480" s="75"/>
      <c r="B480" s="75"/>
      <c r="C480" s="75"/>
      <c r="D480" s="79"/>
      <c r="E480" s="75"/>
      <c r="F480" s="76"/>
      <c r="G480" s="75"/>
    </row>
    <row r="481" spans="1:7">
      <c r="A481" s="75"/>
      <c r="B481" s="78"/>
      <c r="C481" s="75"/>
      <c r="D481" s="79"/>
      <c r="E481" s="75"/>
      <c r="F481" s="76"/>
      <c r="G481" s="75"/>
    </row>
    <row r="483" spans="1:7" ht="18.75">
      <c r="B483" s="71"/>
    </row>
    <row r="484" spans="1:7" ht="18.75">
      <c r="B484" s="71"/>
    </row>
    <row r="485" spans="1:7">
      <c r="A485" s="190"/>
      <c r="B485" s="190"/>
      <c r="C485" s="190"/>
      <c r="D485" s="190"/>
      <c r="E485" s="73"/>
      <c r="F485" s="73"/>
      <c r="G485" s="73"/>
    </row>
    <row r="486" spans="1:7">
      <c r="A486" s="74"/>
      <c r="B486" s="75"/>
      <c r="C486" s="76"/>
      <c r="D486" s="77"/>
      <c r="E486" s="75"/>
      <c r="F486" s="76"/>
      <c r="G486" s="75"/>
    </row>
    <row r="487" spans="1:7">
      <c r="A487" s="74"/>
      <c r="B487" s="75"/>
      <c r="C487" s="76"/>
      <c r="D487" s="77"/>
      <c r="E487" s="75"/>
      <c r="F487" s="76"/>
      <c r="G487" s="75"/>
    </row>
    <row r="488" spans="1:7">
      <c r="A488" s="74"/>
      <c r="B488" s="75"/>
      <c r="C488" s="76"/>
      <c r="D488" s="77"/>
      <c r="E488" s="75"/>
      <c r="F488" s="76"/>
      <c r="G488" s="75"/>
    </row>
    <row r="489" spans="1:7">
      <c r="A489" s="74"/>
      <c r="B489" s="75"/>
      <c r="C489" s="75"/>
      <c r="D489" s="77"/>
      <c r="E489" s="75"/>
      <c r="F489" s="76"/>
      <c r="G489" s="75"/>
    </row>
    <row r="490" spans="1:7">
      <c r="A490" s="74"/>
      <c r="B490" s="75"/>
      <c r="C490" s="76"/>
      <c r="D490" s="77"/>
      <c r="E490" s="75"/>
      <c r="F490" s="76"/>
      <c r="G490" s="75"/>
    </row>
    <row r="491" spans="1:7">
      <c r="A491" s="75"/>
      <c r="B491" s="78"/>
      <c r="C491" s="75"/>
      <c r="D491" s="77"/>
      <c r="E491" s="75"/>
      <c r="F491" s="76"/>
      <c r="G491" s="75"/>
    </row>
    <row r="492" spans="1:7">
      <c r="A492" s="74"/>
      <c r="B492" s="75"/>
      <c r="C492" s="76"/>
      <c r="D492" s="79"/>
      <c r="E492" s="75"/>
      <c r="F492" s="76"/>
      <c r="G492" s="75"/>
    </row>
    <row r="493" spans="1:7">
      <c r="A493" s="75"/>
      <c r="B493" s="75"/>
      <c r="C493" s="76"/>
      <c r="D493" s="79"/>
      <c r="E493" s="75"/>
      <c r="F493" s="76"/>
      <c r="G493" s="75"/>
    </row>
    <row r="494" spans="1:7">
      <c r="A494" s="74"/>
      <c r="B494" s="75"/>
      <c r="C494" s="75"/>
      <c r="D494" s="79"/>
      <c r="E494" s="75"/>
      <c r="F494" s="76"/>
      <c r="G494" s="75"/>
    </row>
    <row r="495" spans="1:7">
      <c r="A495" s="75"/>
      <c r="B495" s="75"/>
      <c r="C495" s="75"/>
      <c r="D495" s="79"/>
      <c r="E495" s="75"/>
      <c r="F495" s="76"/>
      <c r="G495" s="75"/>
    </row>
    <row r="496" spans="1:7">
      <c r="A496" s="75"/>
      <c r="B496" s="78"/>
      <c r="C496" s="75"/>
      <c r="D496" s="79"/>
      <c r="E496" s="75"/>
      <c r="F496" s="76"/>
      <c r="G496" s="75"/>
    </row>
    <row r="498" spans="1:7" ht="18.75">
      <c r="B498" s="71"/>
    </row>
    <row r="499" spans="1:7" ht="18.75">
      <c r="B499" s="71"/>
    </row>
    <row r="500" spans="1:7">
      <c r="A500" s="191"/>
      <c r="B500" s="191"/>
      <c r="C500" s="191"/>
      <c r="D500" s="191"/>
      <c r="E500" s="73"/>
      <c r="F500" s="73"/>
      <c r="G500" s="73"/>
    </row>
    <row r="501" spans="1:7">
      <c r="A501" s="74"/>
      <c r="B501" s="75"/>
      <c r="C501" s="76"/>
      <c r="D501" s="77"/>
      <c r="E501" s="75"/>
      <c r="F501" s="76"/>
      <c r="G501" s="75"/>
    </row>
    <row r="502" spans="1:7">
      <c r="A502" s="74"/>
      <c r="B502" s="75"/>
      <c r="C502" s="76"/>
      <c r="D502" s="77"/>
      <c r="E502" s="75"/>
      <c r="F502" s="76"/>
      <c r="G502" s="75"/>
    </row>
    <row r="503" spans="1:7">
      <c r="A503" s="74"/>
      <c r="B503" s="75"/>
      <c r="C503" s="76"/>
      <c r="D503" s="77"/>
      <c r="E503" s="75"/>
      <c r="F503" s="76"/>
      <c r="G503" s="75"/>
    </row>
    <row r="504" spans="1:7">
      <c r="A504" s="74"/>
      <c r="B504" s="75"/>
      <c r="C504" s="75"/>
      <c r="D504" s="77"/>
      <c r="E504" s="75"/>
      <c r="F504" s="76"/>
      <c r="G504" s="75"/>
    </row>
    <row r="505" spans="1:7">
      <c r="A505" s="74"/>
      <c r="B505" s="75"/>
      <c r="C505" s="76"/>
      <c r="D505" s="77"/>
      <c r="E505" s="75"/>
      <c r="F505" s="76"/>
      <c r="G505" s="75"/>
    </row>
    <row r="506" spans="1:7">
      <c r="A506" s="75"/>
      <c r="B506" s="78"/>
      <c r="C506" s="75"/>
      <c r="D506" s="77"/>
      <c r="E506" s="75"/>
      <c r="F506" s="76"/>
      <c r="G506" s="75"/>
    </row>
    <row r="507" spans="1:7">
      <c r="A507" s="74"/>
      <c r="B507" s="75"/>
      <c r="C507" s="76"/>
      <c r="D507" s="79"/>
      <c r="E507" s="75"/>
      <c r="F507" s="76"/>
      <c r="G507" s="75"/>
    </row>
    <row r="508" spans="1:7">
      <c r="A508" s="75"/>
      <c r="B508" s="75"/>
      <c r="C508" s="76"/>
      <c r="D508" s="79"/>
      <c r="E508" s="75"/>
      <c r="F508" s="76"/>
      <c r="G508" s="75"/>
    </row>
    <row r="509" spans="1:7">
      <c r="A509" s="74"/>
      <c r="B509" s="75"/>
      <c r="C509" s="75"/>
      <c r="D509" s="79"/>
      <c r="E509" s="75"/>
      <c r="F509" s="76"/>
      <c r="G509" s="75"/>
    </row>
    <row r="510" spans="1:7">
      <c r="A510" s="75"/>
      <c r="B510" s="75"/>
      <c r="C510" s="75"/>
      <c r="D510" s="79"/>
      <c r="E510" s="75"/>
      <c r="F510" s="76"/>
      <c r="G510" s="75"/>
    </row>
    <row r="511" spans="1:7">
      <c r="A511" s="75"/>
      <c r="B511" s="78"/>
      <c r="C511" s="75"/>
      <c r="D511" s="79"/>
      <c r="E511" s="75"/>
      <c r="F511" s="76"/>
      <c r="G511" s="75"/>
    </row>
    <row r="513" spans="1:7" ht="18.75">
      <c r="B513" s="71"/>
    </row>
    <row r="514" spans="1:7" ht="18.75">
      <c r="B514" s="71"/>
    </row>
    <row r="515" spans="1:7">
      <c r="A515" s="192"/>
      <c r="B515" s="192"/>
      <c r="C515" s="192"/>
      <c r="D515" s="192"/>
      <c r="E515" s="73"/>
      <c r="F515" s="73"/>
      <c r="G515" s="73"/>
    </row>
    <row r="516" spans="1:7">
      <c r="A516" s="74"/>
      <c r="B516" s="75"/>
      <c r="C516" s="76"/>
      <c r="D516" s="77"/>
      <c r="E516" s="75"/>
      <c r="F516" s="76"/>
      <c r="G516" s="75"/>
    </row>
    <row r="517" spans="1:7">
      <c r="A517" s="74"/>
      <c r="B517" s="75"/>
      <c r="C517" s="76"/>
      <c r="D517" s="77"/>
      <c r="E517" s="75"/>
      <c r="F517" s="76"/>
      <c r="G517" s="75"/>
    </row>
    <row r="518" spans="1:7">
      <c r="A518" s="74"/>
      <c r="B518" s="75"/>
      <c r="C518" s="76"/>
      <c r="D518" s="77"/>
      <c r="E518" s="75"/>
      <c r="F518" s="76"/>
      <c r="G518" s="75"/>
    </row>
    <row r="519" spans="1:7">
      <c r="A519" s="74"/>
      <c r="B519" s="75"/>
      <c r="C519" s="75"/>
      <c r="D519" s="77"/>
      <c r="E519" s="75"/>
      <c r="F519" s="76"/>
      <c r="G519" s="75"/>
    </row>
    <row r="520" spans="1:7">
      <c r="A520" s="74"/>
      <c r="B520" s="75"/>
      <c r="C520" s="76"/>
      <c r="D520" s="77"/>
      <c r="E520" s="75"/>
      <c r="F520" s="76"/>
      <c r="G520" s="75"/>
    </row>
    <row r="521" spans="1:7">
      <c r="A521" s="75"/>
      <c r="B521" s="78"/>
      <c r="C521" s="75"/>
      <c r="D521" s="77"/>
      <c r="E521" s="75"/>
      <c r="F521" s="76"/>
      <c r="G521" s="75"/>
    </row>
    <row r="522" spans="1:7">
      <c r="A522" s="74"/>
      <c r="B522" s="75"/>
      <c r="C522" s="76"/>
      <c r="D522" s="79"/>
      <c r="E522" s="75"/>
      <c r="F522" s="76"/>
      <c r="G522" s="75"/>
    </row>
    <row r="523" spans="1:7">
      <c r="A523" s="75"/>
      <c r="B523" s="75"/>
      <c r="C523" s="76"/>
      <c r="D523" s="79"/>
      <c r="E523" s="75"/>
      <c r="F523" s="76"/>
      <c r="G523" s="75"/>
    </row>
    <row r="524" spans="1:7">
      <c r="A524" s="74"/>
      <c r="B524" s="75"/>
      <c r="C524" s="75"/>
      <c r="D524" s="79"/>
      <c r="E524" s="75"/>
      <c r="F524" s="76"/>
      <c r="G524" s="75"/>
    </row>
    <row r="525" spans="1:7">
      <c r="A525" s="75"/>
      <c r="B525" s="75"/>
      <c r="C525" s="75"/>
      <c r="D525" s="79"/>
      <c r="E525" s="75"/>
      <c r="F525" s="76"/>
      <c r="G525" s="75"/>
    </row>
    <row r="526" spans="1:7">
      <c r="A526" s="75"/>
      <c r="B526" s="78"/>
      <c r="C526" s="75"/>
      <c r="D526" s="79"/>
      <c r="E526" s="75"/>
      <c r="F526" s="76"/>
      <c r="G526" s="75"/>
    </row>
    <row r="528" spans="1:7" ht="18.75">
      <c r="B528" s="71"/>
    </row>
    <row r="529" spans="1:7" ht="18.75">
      <c r="B529" s="71"/>
    </row>
    <row r="530" spans="1:7">
      <c r="A530" s="193"/>
      <c r="B530" s="193"/>
      <c r="C530" s="193"/>
      <c r="D530" s="193"/>
      <c r="E530" s="73"/>
      <c r="F530" s="73"/>
      <c r="G530" s="73"/>
    </row>
    <row r="531" spans="1:7">
      <c r="A531" s="74"/>
      <c r="B531" s="75"/>
      <c r="C531" s="76"/>
      <c r="D531" s="77"/>
      <c r="E531" s="75"/>
      <c r="F531" s="76"/>
      <c r="G531" s="75"/>
    </row>
    <row r="532" spans="1:7">
      <c r="A532" s="74"/>
      <c r="B532" s="75"/>
      <c r="C532" s="76"/>
      <c r="D532" s="77"/>
      <c r="E532" s="75"/>
      <c r="F532" s="76"/>
      <c r="G532" s="75"/>
    </row>
    <row r="533" spans="1:7">
      <c r="A533" s="74"/>
      <c r="B533" s="75"/>
      <c r="C533" s="76"/>
      <c r="D533" s="77"/>
      <c r="E533" s="75"/>
      <c r="F533" s="76"/>
      <c r="G533" s="75"/>
    </row>
    <row r="534" spans="1:7">
      <c r="A534" s="74"/>
      <c r="B534" s="75"/>
      <c r="C534" s="75"/>
      <c r="D534" s="77"/>
      <c r="E534" s="75"/>
      <c r="F534" s="76"/>
      <c r="G534" s="75"/>
    </row>
    <row r="535" spans="1:7">
      <c r="A535" s="74"/>
      <c r="B535" s="75"/>
      <c r="C535" s="76"/>
      <c r="D535" s="77"/>
      <c r="E535" s="75"/>
      <c r="F535" s="76"/>
      <c r="G535" s="75"/>
    </row>
    <row r="536" spans="1:7">
      <c r="A536" s="75"/>
      <c r="B536" s="78"/>
      <c r="C536" s="75"/>
      <c r="D536" s="77"/>
      <c r="E536" s="75"/>
      <c r="F536" s="76"/>
      <c r="G536" s="75"/>
    </row>
    <row r="537" spans="1:7">
      <c r="A537" s="74"/>
      <c r="B537" s="75"/>
      <c r="C537" s="76"/>
      <c r="D537" s="79"/>
      <c r="E537" s="75"/>
      <c r="F537" s="76"/>
      <c r="G537" s="75"/>
    </row>
    <row r="538" spans="1:7">
      <c r="A538" s="75"/>
      <c r="B538" s="75"/>
      <c r="C538" s="76"/>
      <c r="D538" s="79"/>
      <c r="E538" s="75"/>
      <c r="F538" s="76"/>
      <c r="G538" s="75"/>
    </row>
    <row r="539" spans="1:7">
      <c r="A539" s="74"/>
      <c r="B539" s="75"/>
      <c r="C539" s="75"/>
      <c r="D539" s="79"/>
      <c r="E539" s="75"/>
      <c r="F539" s="76"/>
      <c r="G539" s="75"/>
    </row>
    <row r="540" spans="1:7">
      <c r="A540" s="75"/>
      <c r="B540" s="75"/>
      <c r="C540" s="75"/>
      <c r="D540" s="79"/>
      <c r="E540" s="75"/>
      <c r="F540" s="76"/>
      <c r="G540" s="75"/>
    </row>
    <row r="541" spans="1:7">
      <c r="A541" s="75"/>
      <c r="B541" s="78"/>
      <c r="C541" s="75"/>
      <c r="D541" s="79"/>
      <c r="E541" s="75"/>
      <c r="F541" s="76"/>
      <c r="G541" s="75"/>
    </row>
    <row r="543" spans="1:7" ht="18.75">
      <c r="B543" s="71"/>
    </row>
    <row r="544" spans="1:7" ht="18.75">
      <c r="B544" s="71"/>
    </row>
    <row r="545" spans="1:7">
      <c r="A545" s="193"/>
      <c r="B545" s="193"/>
      <c r="C545" s="193"/>
      <c r="D545" s="193"/>
      <c r="E545" s="73"/>
      <c r="F545" s="73"/>
      <c r="G545" s="73"/>
    </row>
    <row r="546" spans="1:7">
      <c r="A546" s="74"/>
      <c r="B546" s="75"/>
      <c r="C546" s="76"/>
      <c r="D546" s="77"/>
      <c r="E546" s="75"/>
      <c r="F546" s="76"/>
      <c r="G546" s="75"/>
    </row>
    <row r="547" spans="1:7">
      <c r="A547" s="74"/>
      <c r="B547" s="75"/>
      <c r="C547" s="76"/>
      <c r="D547" s="77"/>
      <c r="E547" s="75"/>
      <c r="F547" s="76"/>
      <c r="G547" s="75"/>
    </row>
    <row r="548" spans="1:7">
      <c r="A548" s="74"/>
      <c r="B548" s="75"/>
      <c r="C548" s="76"/>
      <c r="D548" s="77"/>
      <c r="E548" s="75"/>
      <c r="F548" s="76"/>
      <c r="G548" s="75"/>
    </row>
    <row r="549" spans="1:7">
      <c r="A549" s="74"/>
      <c r="B549" s="75"/>
      <c r="C549" s="75"/>
      <c r="D549" s="77"/>
      <c r="E549" s="75"/>
      <c r="F549" s="76"/>
      <c r="G549" s="75"/>
    </row>
    <row r="550" spans="1:7">
      <c r="A550" s="74"/>
      <c r="B550" s="75"/>
      <c r="C550" s="76"/>
      <c r="D550" s="77"/>
      <c r="E550" s="75"/>
      <c r="F550" s="76"/>
      <c r="G550" s="75"/>
    </row>
    <row r="551" spans="1:7">
      <c r="A551" s="75"/>
      <c r="B551" s="78"/>
      <c r="C551" s="75"/>
      <c r="D551" s="77"/>
      <c r="E551" s="75"/>
      <c r="F551" s="76"/>
      <c r="G551" s="75"/>
    </row>
    <row r="552" spans="1:7">
      <c r="A552" s="74"/>
      <c r="B552" s="75"/>
      <c r="C552" s="76"/>
      <c r="D552" s="79"/>
      <c r="E552" s="75"/>
      <c r="F552" s="76"/>
      <c r="G552" s="75"/>
    </row>
    <row r="553" spans="1:7">
      <c r="A553" s="75"/>
      <c r="B553" s="75"/>
      <c r="C553" s="76"/>
      <c r="D553" s="79"/>
      <c r="E553" s="75"/>
      <c r="F553" s="76"/>
      <c r="G553" s="75"/>
    </row>
    <row r="554" spans="1:7">
      <c r="A554" s="74"/>
      <c r="B554" s="75"/>
      <c r="C554" s="75"/>
      <c r="D554" s="79"/>
      <c r="E554" s="75"/>
      <c r="F554" s="76"/>
      <c r="G554" s="75"/>
    </row>
    <row r="555" spans="1:7">
      <c r="A555" s="75"/>
      <c r="B555" s="75"/>
      <c r="C555" s="75"/>
      <c r="D555" s="79"/>
      <c r="E555" s="75"/>
      <c r="F555" s="76"/>
      <c r="G555" s="75"/>
    </row>
    <row r="556" spans="1:7">
      <c r="A556" s="75"/>
      <c r="B556" s="78"/>
      <c r="C556" s="75"/>
      <c r="D556" s="79"/>
      <c r="E556" s="75"/>
      <c r="F556" s="76"/>
      <c r="G556" s="75"/>
    </row>
    <row r="558" spans="1:7" ht="18.75">
      <c r="B558" s="71"/>
    </row>
    <row r="559" spans="1:7" ht="18.75">
      <c r="B559" s="71"/>
    </row>
    <row r="560" spans="1:7">
      <c r="A560" s="193"/>
      <c r="B560" s="193"/>
      <c r="C560" s="193"/>
      <c r="D560" s="193"/>
      <c r="E560" s="73"/>
      <c r="F560" s="73"/>
      <c r="G560" s="73"/>
    </row>
    <row r="561" spans="1:7">
      <c r="A561" s="74"/>
      <c r="B561" s="75"/>
      <c r="C561" s="76"/>
      <c r="D561" s="77"/>
      <c r="E561" s="75"/>
      <c r="F561" s="76"/>
      <c r="G561" s="75"/>
    </row>
    <row r="562" spans="1:7">
      <c r="A562" s="74"/>
      <c r="B562" s="75"/>
      <c r="C562" s="76"/>
      <c r="D562" s="77"/>
      <c r="E562" s="75"/>
      <c r="F562" s="76"/>
      <c r="G562" s="75"/>
    </row>
    <row r="563" spans="1:7">
      <c r="A563" s="74"/>
      <c r="B563" s="75"/>
      <c r="C563" s="76"/>
      <c r="D563" s="77"/>
      <c r="E563" s="75"/>
      <c r="F563" s="76"/>
      <c r="G563" s="75"/>
    </row>
    <row r="564" spans="1:7">
      <c r="A564" s="74"/>
      <c r="B564" s="75"/>
      <c r="C564" s="75"/>
      <c r="D564" s="77"/>
      <c r="E564" s="75"/>
      <c r="F564" s="76"/>
      <c r="G564" s="75"/>
    </row>
    <row r="565" spans="1:7">
      <c r="A565" s="74"/>
      <c r="B565" s="75"/>
      <c r="C565" s="76"/>
      <c r="D565" s="77"/>
      <c r="E565" s="75"/>
      <c r="F565" s="76"/>
      <c r="G565" s="75"/>
    </row>
    <row r="566" spans="1:7">
      <c r="A566" s="75"/>
      <c r="B566" s="78"/>
      <c r="C566" s="75"/>
      <c r="D566" s="77"/>
      <c r="E566" s="75"/>
      <c r="F566" s="76"/>
      <c r="G566" s="75"/>
    </row>
    <row r="567" spans="1:7">
      <c r="A567" s="74"/>
      <c r="B567" s="75"/>
      <c r="C567" s="76"/>
      <c r="D567" s="79"/>
      <c r="E567" s="75"/>
      <c r="F567" s="76"/>
      <c r="G567" s="75"/>
    </row>
    <row r="568" spans="1:7">
      <c r="A568" s="75"/>
      <c r="B568" s="75"/>
      <c r="C568" s="76"/>
      <c r="D568" s="79"/>
      <c r="E568" s="75"/>
      <c r="F568" s="76"/>
      <c r="G568" s="75"/>
    </row>
    <row r="569" spans="1:7">
      <c r="A569" s="74"/>
      <c r="B569" s="75"/>
      <c r="C569" s="75"/>
      <c r="D569" s="79"/>
      <c r="E569" s="75"/>
      <c r="F569" s="76"/>
      <c r="G569" s="75"/>
    </row>
    <row r="570" spans="1:7">
      <c r="A570" s="75"/>
      <c r="B570" s="75"/>
      <c r="C570" s="75"/>
      <c r="D570" s="79"/>
      <c r="E570" s="75"/>
      <c r="F570" s="76"/>
      <c r="G570" s="75"/>
    </row>
    <row r="571" spans="1:7">
      <c r="A571" s="75"/>
      <c r="B571" s="78"/>
      <c r="C571" s="75"/>
      <c r="D571" s="79"/>
      <c r="E571" s="75"/>
      <c r="F571" s="76"/>
      <c r="G571" s="75"/>
    </row>
    <row r="573" spans="1:7" ht="18.75">
      <c r="B573" s="71"/>
    </row>
    <row r="574" spans="1:7" ht="18.75">
      <c r="B574" s="71"/>
    </row>
    <row r="575" spans="1:7">
      <c r="A575" s="194"/>
      <c r="B575" s="194"/>
      <c r="C575" s="194"/>
      <c r="D575" s="194"/>
      <c r="E575" s="73"/>
      <c r="F575" s="73"/>
      <c r="G575" s="73"/>
    </row>
    <row r="576" spans="1:7">
      <c r="A576" s="74"/>
      <c r="B576" s="75"/>
      <c r="C576" s="76"/>
      <c r="D576" s="77"/>
      <c r="E576" s="75"/>
      <c r="F576" s="76"/>
      <c r="G576" s="75"/>
    </row>
    <row r="577" spans="1:7">
      <c r="A577" s="74"/>
      <c r="B577" s="75"/>
      <c r="C577" s="76"/>
      <c r="D577" s="77"/>
      <c r="E577" s="75"/>
      <c r="F577" s="76"/>
      <c r="G577" s="75"/>
    </row>
    <row r="578" spans="1:7">
      <c r="A578" s="74"/>
      <c r="B578" s="75"/>
      <c r="C578" s="76"/>
      <c r="D578" s="77"/>
      <c r="E578" s="75"/>
      <c r="F578" s="76"/>
      <c r="G578" s="75"/>
    </row>
    <row r="579" spans="1:7">
      <c r="A579" s="74"/>
      <c r="B579" s="75"/>
      <c r="C579" s="75"/>
      <c r="D579" s="77"/>
      <c r="E579" s="75"/>
      <c r="F579" s="76"/>
      <c r="G579" s="75"/>
    </row>
    <row r="580" spans="1:7">
      <c r="A580" s="74"/>
      <c r="B580" s="75"/>
      <c r="C580" s="76"/>
      <c r="D580" s="77"/>
      <c r="E580" s="75"/>
      <c r="F580" s="76"/>
      <c r="G580" s="75"/>
    </row>
    <row r="581" spans="1:7">
      <c r="A581" s="75"/>
      <c r="B581" s="78"/>
      <c r="C581" s="75"/>
      <c r="D581" s="77"/>
      <c r="E581" s="75"/>
      <c r="F581" s="76"/>
      <c r="G581" s="75"/>
    </row>
    <row r="582" spans="1:7">
      <c r="A582" s="74"/>
      <c r="B582" s="75"/>
      <c r="C582" s="76"/>
      <c r="D582" s="79"/>
      <c r="E582" s="75"/>
      <c r="F582" s="76"/>
      <c r="G582" s="75"/>
    </row>
    <row r="583" spans="1:7">
      <c r="A583" s="75"/>
      <c r="B583" s="75"/>
      <c r="C583" s="76"/>
      <c r="D583" s="79"/>
      <c r="E583" s="75"/>
      <c r="F583" s="76"/>
      <c r="G583" s="75"/>
    </row>
    <row r="584" spans="1:7">
      <c r="A584" s="74"/>
      <c r="B584" s="75"/>
      <c r="C584" s="75"/>
      <c r="D584" s="79"/>
      <c r="E584" s="75"/>
      <c r="F584" s="76"/>
      <c r="G584" s="75"/>
    </row>
    <row r="585" spans="1:7">
      <c r="A585" s="75"/>
      <c r="B585" s="75"/>
      <c r="C585" s="75"/>
      <c r="D585" s="79"/>
      <c r="E585" s="75"/>
      <c r="F585" s="76"/>
      <c r="G585" s="75"/>
    </row>
    <row r="586" spans="1:7">
      <c r="A586" s="75"/>
      <c r="B586" s="78"/>
      <c r="C586" s="75"/>
      <c r="D586" s="79"/>
      <c r="E586" s="75"/>
      <c r="F586" s="76"/>
      <c r="G586" s="75"/>
    </row>
    <row r="588" spans="1:7" ht="18.75">
      <c r="B588" s="71"/>
    </row>
    <row r="589" spans="1:7" ht="18.75">
      <c r="B589" s="71"/>
    </row>
    <row r="590" spans="1:7">
      <c r="A590" s="195"/>
      <c r="B590" s="195"/>
      <c r="C590" s="195"/>
      <c r="D590" s="195"/>
      <c r="E590" s="73"/>
      <c r="F590" s="73"/>
      <c r="G590" s="73"/>
    </row>
    <row r="591" spans="1:7">
      <c r="A591" s="74"/>
      <c r="B591" s="75"/>
      <c r="C591" s="53"/>
      <c r="D591" s="77"/>
      <c r="E591" s="75"/>
      <c r="F591" s="76"/>
      <c r="G591" s="75"/>
    </row>
    <row r="592" spans="1:7">
      <c r="A592" s="74"/>
      <c r="B592" s="75"/>
      <c r="C592" s="76"/>
      <c r="D592" s="77"/>
      <c r="E592" s="75"/>
      <c r="F592" s="76"/>
      <c r="G592" s="75"/>
    </row>
    <row r="593" spans="1:7">
      <c r="A593" s="74"/>
      <c r="B593" s="75"/>
      <c r="C593" s="76"/>
      <c r="D593" s="77"/>
      <c r="E593" s="75"/>
      <c r="F593" s="76"/>
      <c r="G593" s="75"/>
    </row>
    <row r="594" spans="1:7">
      <c r="A594" s="74"/>
      <c r="B594" s="75"/>
      <c r="C594" s="75"/>
      <c r="D594" s="77"/>
      <c r="E594" s="75"/>
      <c r="F594" s="76"/>
      <c r="G594" s="75"/>
    </row>
    <row r="595" spans="1:7">
      <c r="A595" s="74"/>
      <c r="B595" s="75"/>
      <c r="C595" s="76"/>
      <c r="D595" s="77"/>
      <c r="E595" s="75"/>
      <c r="F595" s="76"/>
      <c r="G595" s="75"/>
    </row>
    <row r="596" spans="1:7">
      <c r="A596" s="75"/>
      <c r="B596" s="78"/>
      <c r="C596" s="75"/>
      <c r="D596" s="77"/>
      <c r="E596" s="75"/>
      <c r="F596" s="76"/>
      <c r="G596" s="75"/>
    </row>
    <row r="597" spans="1:7">
      <c r="A597" s="74"/>
      <c r="B597" s="75"/>
      <c r="C597" s="76"/>
      <c r="D597" s="79"/>
      <c r="E597" s="75"/>
      <c r="F597" s="76"/>
      <c r="G597" s="75"/>
    </row>
    <row r="598" spans="1:7">
      <c r="A598" s="75"/>
      <c r="B598" s="75"/>
      <c r="C598" s="76"/>
      <c r="D598" s="79"/>
      <c r="E598" s="75"/>
      <c r="F598" s="76"/>
      <c r="G598" s="75"/>
    </row>
    <row r="599" spans="1:7">
      <c r="A599" s="74"/>
      <c r="B599" s="75"/>
      <c r="C599" s="75"/>
      <c r="D599" s="79"/>
      <c r="E599" s="75"/>
      <c r="F599" s="76"/>
      <c r="G599" s="75"/>
    </row>
    <row r="600" spans="1:7">
      <c r="A600" s="75"/>
      <c r="B600" s="75"/>
      <c r="C600" s="75"/>
      <c r="D600" s="79"/>
      <c r="E600" s="75"/>
      <c r="F600" s="76"/>
      <c r="G600" s="75"/>
    </row>
    <row r="601" spans="1:7">
      <c r="A601" s="75"/>
      <c r="B601" s="78"/>
      <c r="C601" s="75"/>
      <c r="D601" s="79"/>
      <c r="E601" s="75"/>
      <c r="F601" s="76"/>
      <c r="G601" s="75"/>
    </row>
    <row r="603" spans="1:7" ht="18.75">
      <c r="B603" s="71"/>
    </row>
    <row r="604" spans="1:7" ht="18.75">
      <c r="B604" s="71"/>
    </row>
    <row r="605" spans="1:7">
      <c r="A605" s="197"/>
      <c r="B605" s="197"/>
      <c r="C605" s="197"/>
      <c r="D605" s="197"/>
      <c r="E605" s="73"/>
      <c r="F605" s="73"/>
      <c r="G605" s="73"/>
    </row>
    <row r="606" spans="1:7">
      <c r="A606" s="74"/>
      <c r="B606" s="75"/>
      <c r="C606" s="76"/>
      <c r="D606" s="77"/>
      <c r="E606" s="75"/>
      <c r="F606" s="76"/>
      <c r="G606" s="75"/>
    </row>
    <row r="607" spans="1:7">
      <c r="A607" s="74"/>
      <c r="B607" s="75"/>
      <c r="C607" s="76"/>
      <c r="D607" s="77"/>
      <c r="E607" s="75"/>
      <c r="F607" s="76"/>
      <c r="G607" s="75"/>
    </row>
    <row r="608" spans="1:7">
      <c r="A608" s="74"/>
      <c r="B608" s="75"/>
      <c r="C608" s="76"/>
      <c r="D608" s="77"/>
      <c r="E608" s="75"/>
      <c r="F608" s="76"/>
      <c r="G608" s="75"/>
    </row>
    <row r="609" spans="1:7">
      <c r="A609" s="74"/>
      <c r="B609" s="75"/>
      <c r="C609" s="75"/>
      <c r="D609" s="77"/>
      <c r="E609" s="75"/>
      <c r="F609" s="76"/>
      <c r="G609" s="75"/>
    </row>
    <row r="610" spans="1:7">
      <c r="A610" s="74"/>
      <c r="B610" s="75"/>
      <c r="C610" s="76"/>
      <c r="D610" s="77"/>
      <c r="E610" s="75"/>
      <c r="F610" s="76"/>
      <c r="G610" s="75"/>
    </row>
    <row r="611" spans="1:7">
      <c r="A611" s="75"/>
      <c r="B611" s="78"/>
      <c r="C611" s="75"/>
      <c r="D611" s="77"/>
      <c r="E611" s="75"/>
      <c r="F611" s="76"/>
      <c r="G611" s="75"/>
    </row>
    <row r="612" spans="1:7">
      <c r="A612" s="74"/>
      <c r="B612" s="75"/>
      <c r="C612" s="76"/>
      <c r="D612" s="79"/>
      <c r="E612" s="75"/>
      <c r="F612" s="76"/>
      <c r="G612" s="75"/>
    </row>
    <row r="613" spans="1:7">
      <c r="A613" s="75"/>
      <c r="B613" s="75"/>
      <c r="C613" s="76"/>
      <c r="D613" s="79"/>
      <c r="E613" s="75"/>
      <c r="F613" s="76"/>
      <c r="G613" s="75"/>
    </row>
    <row r="614" spans="1:7">
      <c r="A614" s="74"/>
      <c r="B614" s="75"/>
      <c r="C614" s="75"/>
      <c r="D614" s="79"/>
      <c r="E614" s="75"/>
      <c r="F614" s="76"/>
      <c r="G614" s="75"/>
    </row>
    <row r="615" spans="1:7">
      <c r="A615" s="75"/>
      <c r="B615" s="75"/>
      <c r="C615" s="75"/>
      <c r="D615" s="79"/>
      <c r="E615" s="75"/>
      <c r="F615" s="76"/>
      <c r="G615" s="75"/>
    </row>
    <row r="616" spans="1:7">
      <c r="A616" s="75"/>
      <c r="B616" s="78"/>
      <c r="C616" s="75"/>
      <c r="D616" s="79"/>
      <c r="E616" s="75"/>
      <c r="F616" s="76"/>
      <c r="G616" s="75"/>
    </row>
    <row r="618" spans="1:7" ht="18.75">
      <c r="B618" s="71"/>
    </row>
    <row r="619" spans="1:7" ht="18.75">
      <c r="B619" s="71"/>
    </row>
    <row r="620" spans="1:7">
      <c r="A620" s="198"/>
      <c r="B620" s="198"/>
      <c r="C620" s="198"/>
      <c r="D620" s="198"/>
      <c r="E620" s="73"/>
      <c r="F620" s="73"/>
      <c r="G620" s="73"/>
    </row>
    <row r="621" spans="1:7">
      <c r="A621" s="74"/>
      <c r="B621" s="75"/>
      <c r="C621" s="76"/>
      <c r="D621" s="77"/>
      <c r="E621" s="75"/>
      <c r="F621" s="76"/>
      <c r="G621" s="75"/>
    </row>
    <row r="622" spans="1:7">
      <c r="A622" s="74"/>
      <c r="B622" s="75"/>
      <c r="C622" s="76"/>
      <c r="D622" s="77"/>
      <c r="E622" s="75"/>
      <c r="F622" s="76"/>
      <c r="G622" s="75"/>
    </row>
    <row r="623" spans="1:7">
      <c r="A623" s="74"/>
      <c r="B623" s="75"/>
      <c r="C623" s="76"/>
      <c r="D623" s="77"/>
      <c r="E623" s="75"/>
      <c r="F623" s="76"/>
      <c r="G623" s="75"/>
    </row>
    <row r="624" spans="1:7">
      <c r="A624" s="74"/>
      <c r="B624" s="75"/>
      <c r="C624" s="75"/>
      <c r="D624" s="77"/>
      <c r="E624" s="75"/>
      <c r="F624" s="76"/>
      <c r="G624" s="75"/>
    </row>
    <row r="625" spans="1:7">
      <c r="A625" s="74"/>
      <c r="B625" s="75"/>
      <c r="C625" s="76"/>
      <c r="D625" s="77"/>
      <c r="E625" s="75"/>
      <c r="F625" s="76"/>
      <c r="G625" s="75"/>
    </row>
    <row r="626" spans="1:7">
      <c r="A626" s="75"/>
      <c r="B626" s="78"/>
      <c r="C626" s="75"/>
      <c r="D626" s="77"/>
      <c r="E626" s="75"/>
      <c r="F626" s="76"/>
      <c r="G626" s="75"/>
    </row>
    <row r="627" spans="1:7">
      <c r="A627" s="74"/>
      <c r="B627" s="75"/>
      <c r="C627" s="76"/>
      <c r="D627" s="79"/>
      <c r="E627" s="75"/>
      <c r="F627" s="76"/>
      <c r="G627" s="75"/>
    </row>
    <row r="628" spans="1:7">
      <c r="A628" s="75"/>
      <c r="B628" s="75"/>
      <c r="C628" s="76"/>
      <c r="D628" s="79"/>
      <c r="E628" s="75"/>
      <c r="F628" s="76"/>
      <c r="G628" s="75"/>
    </row>
    <row r="629" spans="1:7">
      <c r="A629" s="74"/>
      <c r="B629" s="75"/>
      <c r="C629" s="75"/>
      <c r="D629" s="79"/>
      <c r="E629" s="75"/>
      <c r="F629" s="76"/>
      <c r="G629" s="75"/>
    </row>
    <row r="630" spans="1:7">
      <c r="A630" s="75"/>
      <c r="B630" s="75"/>
      <c r="C630" s="75"/>
      <c r="D630" s="79"/>
      <c r="E630" s="75"/>
      <c r="F630" s="76"/>
      <c r="G630" s="75"/>
    </row>
    <row r="631" spans="1:7">
      <c r="A631" s="75"/>
      <c r="B631" s="78"/>
      <c r="C631" s="76"/>
      <c r="D631" s="79"/>
      <c r="E631" s="75"/>
      <c r="F631" s="76"/>
      <c r="G631" s="75"/>
    </row>
    <row r="633" spans="1:7" ht="18.75">
      <c r="B633" s="71"/>
    </row>
    <row r="634" spans="1:7" ht="18.75">
      <c r="B634" s="71"/>
    </row>
    <row r="635" spans="1:7">
      <c r="A635" s="199"/>
      <c r="B635" s="199"/>
      <c r="C635" s="199"/>
      <c r="D635" s="199"/>
      <c r="E635" s="73"/>
      <c r="F635" s="73"/>
      <c r="G635" s="73"/>
    </row>
    <row r="636" spans="1:7">
      <c r="A636" s="74"/>
      <c r="B636" s="75"/>
      <c r="C636" s="76"/>
      <c r="D636" s="77"/>
      <c r="E636" s="75"/>
      <c r="F636" s="76"/>
      <c r="G636" s="75"/>
    </row>
    <row r="637" spans="1:7">
      <c r="A637" s="74"/>
      <c r="B637" s="75"/>
      <c r="C637" s="76"/>
      <c r="D637" s="77"/>
      <c r="E637" s="75"/>
      <c r="F637" s="76"/>
      <c r="G637" s="75"/>
    </row>
    <row r="638" spans="1:7">
      <c r="A638" s="74"/>
      <c r="B638" s="75"/>
      <c r="C638" s="76"/>
      <c r="D638" s="77"/>
      <c r="E638" s="75"/>
      <c r="F638" s="76"/>
      <c r="G638" s="75"/>
    </row>
    <row r="639" spans="1:7">
      <c r="A639" s="74"/>
      <c r="B639" s="75"/>
      <c r="C639" s="75"/>
      <c r="D639" s="77"/>
      <c r="E639" s="75"/>
      <c r="F639" s="76"/>
      <c r="G639" s="75"/>
    </row>
    <row r="640" spans="1:7">
      <c r="A640" s="74"/>
      <c r="B640" s="75"/>
      <c r="C640" s="76"/>
      <c r="D640" s="77"/>
      <c r="E640" s="75"/>
      <c r="F640" s="76"/>
      <c r="G640" s="75"/>
    </row>
    <row r="641" spans="1:7">
      <c r="A641" s="75"/>
      <c r="B641" s="78"/>
      <c r="C641" s="75"/>
      <c r="D641" s="77"/>
      <c r="E641" s="75"/>
      <c r="F641" s="76"/>
      <c r="G641" s="75"/>
    </row>
    <row r="642" spans="1:7">
      <c r="A642" s="74"/>
      <c r="B642" s="75"/>
      <c r="C642" s="76"/>
      <c r="D642" s="79"/>
      <c r="E642" s="75"/>
      <c r="F642" s="76"/>
      <c r="G642" s="75"/>
    </row>
    <row r="643" spans="1:7">
      <c r="A643" s="75"/>
      <c r="B643" s="75"/>
      <c r="C643" s="76"/>
      <c r="D643" s="79"/>
      <c r="E643" s="75"/>
      <c r="F643" s="76"/>
      <c r="G643" s="75"/>
    </row>
    <row r="644" spans="1:7">
      <c r="A644" s="74"/>
      <c r="B644" s="75"/>
      <c r="C644" s="75"/>
      <c r="D644" s="79"/>
      <c r="E644" s="75"/>
      <c r="F644" s="76"/>
      <c r="G644" s="75"/>
    </row>
    <row r="645" spans="1:7">
      <c r="A645" s="75"/>
      <c r="B645" s="75"/>
      <c r="C645" s="75"/>
      <c r="D645" s="79"/>
      <c r="E645" s="75"/>
      <c r="F645" s="76"/>
      <c r="G645" s="75"/>
    </row>
    <row r="646" spans="1:7">
      <c r="A646" s="75"/>
      <c r="B646" s="78"/>
      <c r="C646" s="76"/>
      <c r="D646" s="79"/>
      <c r="E646" s="75"/>
      <c r="F646" s="76"/>
      <c r="G646" s="75"/>
    </row>
    <row r="648" spans="1:7" ht="18.75">
      <c r="B648" s="71"/>
    </row>
    <row r="649" spans="1:7" ht="18.75">
      <c r="B649" s="71"/>
    </row>
    <row r="650" spans="1:7">
      <c r="A650" s="200"/>
      <c r="B650" s="200"/>
      <c r="C650" s="200"/>
      <c r="D650" s="200"/>
      <c r="E650" s="73"/>
      <c r="F650" s="73"/>
      <c r="G650" s="73"/>
    </row>
    <row r="651" spans="1:7">
      <c r="A651" s="74"/>
      <c r="B651" s="75"/>
      <c r="C651" s="76"/>
      <c r="D651" s="77"/>
      <c r="E651" s="75"/>
      <c r="F651" s="76"/>
      <c r="G651" s="75"/>
    </row>
    <row r="652" spans="1:7">
      <c r="A652" s="74"/>
      <c r="B652" s="75"/>
      <c r="C652" s="76"/>
      <c r="D652" s="77"/>
      <c r="E652" s="75"/>
      <c r="F652" s="76"/>
      <c r="G652" s="75"/>
    </row>
    <row r="653" spans="1:7">
      <c r="A653" s="74"/>
      <c r="B653" s="75"/>
      <c r="C653" s="76"/>
      <c r="D653" s="77"/>
      <c r="E653" s="75"/>
      <c r="F653" s="76"/>
      <c r="G653" s="75"/>
    </row>
    <row r="654" spans="1:7">
      <c r="A654" s="74"/>
      <c r="B654" s="75"/>
      <c r="C654" s="75"/>
      <c r="D654" s="77"/>
      <c r="E654" s="75"/>
      <c r="F654" s="76"/>
      <c r="G654" s="75"/>
    </row>
    <row r="655" spans="1:7">
      <c r="A655" s="74"/>
      <c r="B655" s="75"/>
      <c r="C655" s="76"/>
      <c r="D655" s="77"/>
      <c r="E655" s="75"/>
      <c r="F655" s="76"/>
      <c r="G655" s="75"/>
    </row>
    <row r="656" spans="1:7">
      <c r="A656" s="75"/>
      <c r="B656" s="78"/>
      <c r="C656" s="75"/>
      <c r="D656" s="77"/>
      <c r="E656" s="75"/>
      <c r="F656" s="76"/>
      <c r="G656" s="75"/>
    </row>
    <row r="657" spans="1:7">
      <c r="A657" s="74"/>
      <c r="B657" s="75"/>
      <c r="C657" s="76"/>
      <c r="D657" s="79"/>
      <c r="E657" s="75"/>
      <c r="F657" s="76"/>
      <c r="G657" s="75"/>
    </row>
    <row r="658" spans="1:7">
      <c r="A658" s="75"/>
      <c r="B658" s="75"/>
      <c r="C658" s="76"/>
      <c r="D658" s="79"/>
      <c r="E658" s="75"/>
      <c r="F658" s="76"/>
      <c r="G658" s="75"/>
    </row>
    <row r="659" spans="1:7">
      <c r="A659" s="74"/>
      <c r="B659" s="75"/>
      <c r="C659" s="75"/>
      <c r="D659" s="79"/>
      <c r="E659" s="75"/>
      <c r="F659" s="76"/>
      <c r="G659" s="75"/>
    </row>
    <row r="660" spans="1:7">
      <c r="A660" s="75"/>
      <c r="B660" s="75"/>
      <c r="C660" s="75"/>
      <c r="D660" s="79"/>
      <c r="E660" s="75"/>
      <c r="F660" s="76"/>
      <c r="G660" s="75"/>
    </row>
    <row r="661" spans="1:7">
      <c r="A661" s="75"/>
      <c r="B661" s="78"/>
      <c r="C661" s="76"/>
      <c r="D661" s="79"/>
      <c r="E661" s="75"/>
      <c r="F661" s="76"/>
      <c r="G661" s="75"/>
    </row>
    <row r="663" spans="1:7" ht="18.75">
      <c r="B663" s="71"/>
    </row>
    <row r="664" spans="1:7" ht="18.75">
      <c r="B664" s="71"/>
    </row>
    <row r="665" spans="1:7">
      <c r="A665" s="226"/>
      <c r="B665" s="226"/>
      <c r="C665" s="226"/>
      <c r="D665" s="226"/>
      <c r="E665" s="73"/>
      <c r="F665" s="73"/>
      <c r="G665" s="73"/>
    </row>
    <row r="666" spans="1:7">
      <c r="A666" s="74"/>
      <c r="B666" s="75"/>
      <c r="C666" s="76"/>
      <c r="D666" s="77"/>
      <c r="E666" s="75"/>
      <c r="F666" s="76"/>
      <c r="G666" s="75"/>
    </row>
    <row r="667" spans="1:7">
      <c r="A667" s="74"/>
      <c r="B667" s="75"/>
      <c r="C667" s="76"/>
      <c r="D667" s="77"/>
      <c r="E667" s="75"/>
      <c r="F667" s="76"/>
      <c r="G667" s="75"/>
    </row>
    <row r="668" spans="1:7">
      <c r="A668" s="74"/>
      <c r="B668" s="75"/>
      <c r="C668" s="76"/>
      <c r="D668" s="77"/>
      <c r="E668" s="75"/>
      <c r="F668" s="76"/>
      <c r="G668" s="75"/>
    </row>
    <row r="669" spans="1:7">
      <c r="A669" s="74"/>
      <c r="B669" s="75"/>
      <c r="C669" s="75"/>
      <c r="D669" s="77"/>
      <c r="E669" s="75"/>
      <c r="F669" s="76"/>
      <c r="G669" s="75"/>
    </row>
    <row r="670" spans="1:7">
      <c r="A670" s="74"/>
      <c r="B670" s="75"/>
      <c r="C670" s="76"/>
      <c r="D670" s="77"/>
      <c r="E670" s="75"/>
      <c r="F670" s="76"/>
      <c r="G670" s="75"/>
    </row>
    <row r="671" spans="1:7">
      <c r="A671" s="75"/>
      <c r="B671" s="78"/>
      <c r="C671" s="75"/>
      <c r="D671" s="77"/>
      <c r="E671" s="75"/>
      <c r="F671" s="76"/>
      <c r="G671" s="75"/>
    </row>
    <row r="672" spans="1:7">
      <c r="A672" s="74"/>
      <c r="B672" s="75"/>
      <c r="C672" s="76"/>
      <c r="D672" s="79"/>
      <c r="E672" s="75"/>
      <c r="F672" s="76"/>
      <c r="G672" s="75"/>
    </row>
    <row r="673" spans="1:7">
      <c r="A673" s="75"/>
      <c r="B673" s="75"/>
      <c r="C673" s="76"/>
      <c r="D673" s="79"/>
      <c r="E673" s="75"/>
      <c r="F673" s="76"/>
      <c r="G673" s="75"/>
    </row>
    <row r="674" spans="1:7">
      <c r="A674" s="74"/>
      <c r="B674" s="75"/>
      <c r="C674" s="75"/>
      <c r="D674" s="79"/>
      <c r="E674" s="75"/>
      <c r="F674" s="76"/>
      <c r="G674" s="75"/>
    </row>
    <row r="675" spans="1:7">
      <c r="A675" s="75"/>
      <c r="B675" s="75"/>
      <c r="C675" s="75"/>
      <c r="D675" s="79"/>
      <c r="E675" s="75"/>
      <c r="F675" s="76"/>
      <c r="G675" s="75"/>
    </row>
    <row r="676" spans="1:7">
      <c r="A676" s="75"/>
      <c r="B676" s="78"/>
      <c r="C676" s="76"/>
      <c r="D676" s="79"/>
      <c r="E676" s="75"/>
      <c r="F676" s="76"/>
      <c r="G676" s="75"/>
    </row>
    <row r="678" spans="1:7" ht="18.75">
      <c r="B678" s="71"/>
    </row>
    <row r="679" spans="1:7" ht="18.75">
      <c r="B679" s="71"/>
    </row>
    <row r="680" spans="1:7">
      <c r="A680" s="227"/>
      <c r="B680" s="227"/>
      <c r="C680" s="227"/>
      <c r="D680" s="227"/>
      <c r="E680" s="73"/>
      <c r="F680" s="73"/>
      <c r="G680" s="73"/>
    </row>
    <row r="681" spans="1:7">
      <c r="A681" s="74"/>
      <c r="B681" s="75"/>
      <c r="C681" s="76"/>
      <c r="D681" s="77"/>
      <c r="E681" s="75"/>
      <c r="F681" s="76"/>
      <c r="G681" s="75"/>
    </row>
    <row r="682" spans="1:7">
      <c r="A682" s="74"/>
      <c r="B682" s="75"/>
      <c r="C682" s="76"/>
      <c r="D682" s="77"/>
      <c r="E682" s="75"/>
      <c r="F682" s="76"/>
      <c r="G682" s="75"/>
    </row>
    <row r="683" spans="1:7">
      <c r="A683" s="74"/>
      <c r="B683" s="75"/>
      <c r="C683" s="76"/>
      <c r="D683" s="77"/>
      <c r="E683" s="75"/>
      <c r="F683" s="76"/>
      <c r="G683" s="75"/>
    </row>
    <row r="684" spans="1:7">
      <c r="A684" s="74"/>
      <c r="B684" s="75"/>
      <c r="C684" s="75"/>
      <c r="D684" s="77"/>
      <c r="E684" s="75"/>
      <c r="F684" s="76"/>
      <c r="G684" s="75"/>
    </row>
    <row r="685" spans="1:7">
      <c r="A685" s="74"/>
      <c r="B685" s="75"/>
      <c r="C685" s="76"/>
      <c r="D685" s="77"/>
      <c r="E685" s="75"/>
      <c r="F685" s="76"/>
      <c r="G685" s="75"/>
    </row>
    <row r="686" spans="1:7">
      <c r="A686" s="75"/>
      <c r="B686" s="78"/>
      <c r="C686" s="75"/>
      <c r="D686" s="77"/>
      <c r="E686" s="75"/>
      <c r="F686" s="76"/>
      <c r="G686" s="75"/>
    </row>
    <row r="687" spans="1:7">
      <c r="A687" s="74"/>
      <c r="B687" s="75"/>
      <c r="C687" s="76"/>
      <c r="D687" s="79"/>
      <c r="E687" s="75"/>
      <c r="F687" s="76"/>
      <c r="G687" s="75"/>
    </row>
    <row r="688" spans="1:7">
      <c r="A688" s="75"/>
      <c r="B688" s="75"/>
      <c r="C688" s="76"/>
      <c r="D688" s="79"/>
      <c r="E688" s="75"/>
      <c r="F688" s="76"/>
      <c r="G688" s="75"/>
    </row>
    <row r="689" spans="1:7">
      <c r="A689" s="74"/>
      <c r="B689" s="75"/>
      <c r="C689" s="75"/>
      <c r="D689" s="79"/>
      <c r="E689" s="75"/>
      <c r="F689" s="76"/>
      <c r="G689" s="75"/>
    </row>
    <row r="690" spans="1:7">
      <c r="A690" s="75"/>
      <c r="B690" s="75"/>
      <c r="C690" s="75"/>
      <c r="D690" s="79"/>
      <c r="E690" s="75"/>
      <c r="F690" s="76"/>
      <c r="G690" s="75"/>
    </row>
    <row r="691" spans="1:7">
      <c r="A691" s="75"/>
      <c r="B691" s="78"/>
      <c r="C691" s="76"/>
      <c r="D691" s="79"/>
      <c r="E691" s="75"/>
      <c r="F691" s="76"/>
      <c r="G691" s="75"/>
    </row>
    <row r="693" spans="1:7" ht="18.75">
      <c r="B693" s="71"/>
    </row>
    <row r="694" spans="1:7" ht="18.75">
      <c r="B694" s="71"/>
    </row>
    <row r="695" spans="1:7">
      <c r="A695" s="228"/>
      <c r="B695" s="228"/>
      <c r="C695" s="228"/>
      <c r="D695" s="228"/>
      <c r="E695" s="73"/>
      <c r="F695" s="73"/>
      <c r="G695" s="73"/>
    </row>
    <row r="696" spans="1:7">
      <c r="A696" s="74"/>
      <c r="B696" s="75"/>
      <c r="C696" s="76"/>
      <c r="D696" s="77"/>
      <c r="E696" s="75"/>
      <c r="F696" s="76"/>
      <c r="G696" s="75"/>
    </row>
    <row r="697" spans="1:7">
      <c r="A697" s="74"/>
      <c r="B697" s="75"/>
      <c r="C697" s="76"/>
      <c r="D697" s="77"/>
      <c r="E697" s="75"/>
      <c r="F697" s="76"/>
      <c r="G697" s="75"/>
    </row>
    <row r="698" spans="1:7">
      <c r="A698" s="74"/>
      <c r="B698" s="75"/>
      <c r="C698" s="76"/>
      <c r="D698" s="77"/>
      <c r="E698" s="75"/>
      <c r="F698" s="76"/>
      <c r="G698" s="75"/>
    </row>
    <row r="699" spans="1:7">
      <c r="A699" s="74"/>
      <c r="B699" s="75"/>
      <c r="C699" s="75"/>
      <c r="D699" s="77"/>
      <c r="E699" s="75"/>
      <c r="F699" s="76"/>
      <c r="G699" s="75"/>
    </row>
    <row r="700" spans="1:7">
      <c r="A700" s="74"/>
      <c r="B700" s="75"/>
      <c r="C700" s="76"/>
      <c r="D700" s="77"/>
      <c r="E700" s="75"/>
      <c r="F700" s="76"/>
      <c r="G700" s="75"/>
    </row>
    <row r="701" spans="1:7">
      <c r="A701" s="75"/>
      <c r="B701" s="78"/>
      <c r="C701" s="75"/>
      <c r="D701" s="77"/>
      <c r="E701" s="75"/>
      <c r="F701" s="76"/>
      <c r="G701" s="75"/>
    </row>
    <row r="702" spans="1:7">
      <c r="A702" s="74"/>
      <c r="B702" s="75"/>
      <c r="C702" s="76"/>
      <c r="D702" s="79"/>
      <c r="E702" s="75"/>
      <c r="F702" s="76"/>
      <c r="G702" s="75"/>
    </row>
    <row r="703" spans="1:7">
      <c r="A703" s="75"/>
      <c r="B703" s="75"/>
      <c r="C703" s="76"/>
      <c r="D703" s="79"/>
      <c r="E703" s="75"/>
      <c r="F703" s="76"/>
      <c r="G703" s="75"/>
    </row>
    <row r="704" spans="1:7">
      <c r="A704" s="74"/>
      <c r="B704" s="75"/>
      <c r="C704" s="75"/>
      <c r="D704" s="79"/>
      <c r="E704" s="75"/>
      <c r="F704" s="76"/>
      <c r="G704" s="75"/>
    </row>
    <row r="705" spans="1:7">
      <c r="A705" s="75"/>
      <c r="B705" s="75"/>
      <c r="C705" s="75"/>
      <c r="D705" s="79"/>
      <c r="E705" s="75"/>
      <c r="F705" s="76"/>
      <c r="G705" s="75"/>
    </row>
    <row r="706" spans="1:7">
      <c r="A706" s="75"/>
      <c r="B706" s="78"/>
      <c r="C706" s="76"/>
      <c r="D706" s="79"/>
      <c r="E706" s="75"/>
      <c r="F706" s="76"/>
      <c r="G706" s="75"/>
    </row>
    <row r="708" spans="1:7" ht="18.75">
      <c r="B708" s="71"/>
    </row>
    <row r="709" spans="1:7" ht="18.75">
      <c r="B709" s="71"/>
    </row>
    <row r="710" spans="1:7">
      <c r="A710" s="228"/>
      <c r="B710" s="228"/>
      <c r="C710" s="228"/>
      <c r="D710" s="228"/>
      <c r="E710" s="73"/>
      <c r="F710" s="73"/>
      <c r="G710" s="73"/>
    </row>
    <row r="711" spans="1:7">
      <c r="A711" s="74"/>
      <c r="B711" s="75"/>
      <c r="C711" s="76"/>
      <c r="D711" s="77"/>
      <c r="E711" s="75"/>
      <c r="F711" s="76"/>
      <c r="G711" s="75"/>
    </row>
    <row r="712" spans="1:7">
      <c r="A712" s="74"/>
      <c r="B712" s="75"/>
      <c r="C712" s="76"/>
      <c r="D712" s="77"/>
      <c r="E712" s="75"/>
      <c r="F712" s="76"/>
      <c r="G712" s="75"/>
    </row>
    <row r="713" spans="1:7">
      <c r="A713" s="74"/>
      <c r="B713" s="75"/>
      <c r="C713" s="76"/>
      <c r="D713" s="77"/>
      <c r="E713" s="75"/>
      <c r="F713" s="76"/>
      <c r="G713" s="75"/>
    </row>
    <row r="714" spans="1:7">
      <c r="A714" s="74"/>
      <c r="B714" s="75"/>
      <c r="C714" s="75"/>
      <c r="D714" s="77"/>
      <c r="E714" s="75"/>
      <c r="F714" s="76"/>
      <c r="G714" s="75"/>
    </row>
    <row r="715" spans="1:7">
      <c r="A715" s="74"/>
      <c r="B715" s="75"/>
      <c r="C715" s="76"/>
      <c r="D715" s="77"/>
      <c r="E715" s="75"/>
      <c r="F715" s="76"/>
      <c r="G715" s="75"/>
    </row>
    <row r="716" spans="1:7">
      <c r="A716" s="75"/>
      <c r="B716" s="78"/>
      <c r="C716" s="75"/>
      <c r="D716" s="77"/>
      <c r="E716" s="75"/>
      <c r="F716" s="76"/>
      <c r="G716" s="75"/>
    </row>
    <row r="717" spans="1:7">
      <c r="A717" s="74"/>
      <c r="B717" s="75"/>
      <c r="C717" s="76"/>
      <c r="D717" s="79"/>
      <c r="E717" s="75"/>
      <c r="F717" s="76"/>
      <c r="G717" s="75"/>
    </row>
    <row r="718" spans="1:7">
      <c r="A718" s="75"/>
      <c r="B718" s="75"/>
      <c r="C718" s="76"/>
      <c r="D718" s="79"/>
      <c r="E718" s="75"/>
      <c r="F718" s="76"/>
      <c r="G718" s="75"/>
    </row>
    <row r="719" spans="1:7">
      <c r="A719" s="74"/>
      <c r="B719" s="75"/>
      <c r="C719" s="75"/>
      <c r="D719" s="79"/>
      <c r="E719" s="75"/>
      <c r="F719" s="76"/>
      <c r="G719" s="75"/>
    </row>
    <row r="720" spans="1:7">
      <c r="A720" s="75"/>
      <c r="B720" s="75"/>
      <c r="C720" s="75"/>
      <c r="D720" s="79"/>
      <c r="E720" s="75"/>
      <c r="F720" s="76"/>
      <c r="G720" s="75"/>
    </row>
    <row r="721" spans="1:7">
      <c r="A721" s="75"/>
      <c r="B721" s="78"/>
      <c r="C721" s="76"/>
      <c r="D721" s="79"/>
      <c r="E721" s="75"/>
      <c r="F721" s="76"/>
      <c r="G721" s="75"/>
    </row>
    <row r="723" spans="1:7" ht="18.75">
      <c r="B723" s="71"/>
    </row>
    <row r="724" spans="1:7" ht="18.75">
      <c r="B724" s="71"/>
    </row>
    <row r="725" spans="1:7">
      <c r="A725" s="229"/>
      <c r="B725" s="229"/>
      <c r="C725" s="229"/>
      <c r="D725" s="229"/>
      <c r="E725" s="73"/>
      <c r="F725" s="73"/>
      <c r="G725" s="73"/>
    </row>
    <row r="726" spans="1:7">
      <c r="A726" s="74"/>
      <c r="B726" s="75"/>
      <c r="C726" s="76"/>
      <c r="D726" s="77"/>
      <c r="E726" s="75"/>
      <c r="F726" s="76"/>
      <c r="G726" s="75"/>
    </row>
    <row r="727" spans="1:7">
      <c r="A727" s="74"/>
      <c r="B727" s="75"/>
      <c r="C727" s="76"/>
      <c r="D727" s="77"/>
      <c r="E727" s="75"/>
      <c r="F727" s="76"/>
      <c r="G727" s="75"/>
    </row>
    <row r="728" spans="1:7">
      <c r="A728" s="74"/>
      <c r="B728" s="75"/>
      <c r="C728" s="76"/>
      <c r="D728" s="77"/>
      <c r="E728" s="75"/>
      <c r="F728" s="76"/>
      <c r="G728" s="75"/>
    </row>
    <row r="729" spans="1:7">
      <c r="A729" s="74"/>
      <c r="B729" s="75"/>
      <c r="C729" s="75"/>
      <c r="D729" s="77"/>
      <c r="E729" s="75"/>
      <c r="F729" s="76"/>
      <c r="G729" s="75"/>
    </row>
    <row r="730" spans="1:7">
      <c r="A730" s="74"/>
      <c r="B730" s="75"/>
      <c r="C730" s="76"/>
      <c r="D730" s="77"/>
      <c r="E730" s="75"/>
      <c r="F730" s="76"/>
      <c r="G730" s="75"/>
    </row>
    <row r="731" spans="1:7">
      <c r="A731" s="75"/>
      <c r="B731" s="78"/>
      <c r="C731" s="75"/>
      <c r="D731" s="77"/>
      <c r="E731" s="75"/>
      <c r="F731" s="76"/>
      <c r="G731" s="75"/>
    </row>
    <row r="732" spans="1:7">
      <c r="A732" s="74"/>
      <c r="B732" s="75"/>
      <c r="C732" s="76"/>
      <c r="D732" s="79"/>
      <c r="E732" s="75"/>
      <c r="F732" s="76"/>
      <c r="G732" s="75"/>
    </row>
    <row r="733" spans="1:7">
      <c r="A733" s="75"/>
      <c r="B733" s="75"/>
      <c r="C733" s="76"/>
      <c r="D733" s="79"/>
      <c r="E733" s="75"/>
      <c r="F733" s="76"/>
      <c r="G733" s="75"/>
    </row>
    <row r="734" spans="1:7">
      <c r="A734" s="74"/>
      <c r="B734" s="75"/>
      <c r="C734" s="75"/>
      <c r="D734" s="79"/>
      <c r="E734" s="75"/>
      <c r="F734" s="76"/>
      <c r="G734" s="75"/>
    </row>
    <row r="735" spans="1:7">
      <c r="A735" s="75"/>
      <c r="B735" s="75"/>
      <c r="C735" s="75"/>
      <c r="D735" s="79"/>
      <c r="E735" s="75"/>
      <c r="F735" s="76"/>
      <c r="G735" s="75"/>
    </row>
    <row r="736" spans="1:7">
      <c r="A736" s="75"/>
      <c r="B736" s="78"/>
      <c r="C736" s="76"/>
      <c r="D736" s="79"/>
      <c r="E736" s="75"/>
      <c r="F736" s="76"/>
      <c r="G736" s="75"/>
    </row>
    <row r="738" spans="1:7" ht="18.75">
      <c r="B738" s="71"/>
    </row>
    <row r="739" spans="1:7" ht="18.75">
      <c r="B739" s="71"/>
    </row>
    <row r="740" spans="1:7">
      <c r="A740" s="229"/>
      <c r="B740" s="229"/>
      <c r="C740" s="229"/>
      <c r="D740" s="229"/>
      <c r="E740" s="73"/>
      <c r="F740" s="73"/>
      <c r="G740" s="73"/>
    </row>
    <row r="741" spans="1:7">
      <c r="A741" s="74"/>
      <c r="B741" s="75"/>
      <c r="C741" s="76"/>
      <c r="D741" s="77"/>
      <c r="E741" s="75"/>
      <c r="F741" s="76"/>
      <c r="G741" s="75"/>
    </row>
    <row r="742" spans="1:7">
      <c r="A742" s="74"/>
      <c r="B742" s="75"/>
      <c r="C742" s="76"/>
      <c r="D742" s="77"/>
      <c r="E742" s="75"/>
      <c r="F742" s="76"/>
      <c r="G742" s="75"/>
    </row>
    <row r="743" spans="1:7">
      <c r="A743" s="74"/>
      <c r="B743" s="75"/>
      <c r="C743" s="76"/>
      <c r="D743" s="77"/>
      <c r="E743" s="75"/>
      <c r="F743" s="76"/>
      <c r="G743" s="75"/>
    </row>
    <row r="744" spans="1:7">
      <c r="A744" s="74"/>
      <c r="B744" s="75"/>
      <c r="C744" s="75"/>
      <c r="D744" s="77"/>
      <c r="E744" s="75"/>
      <c r="F744" s="76"/>
      <c r="G744" s="75"/>
    </row>
    <row r="745" spans="1:7">
      <c r="A745" s="74"/>
      <c r="B745" s="75"/>
      <c r="C745" s="76"/>
      <c r="D745" s="77"/>
      <c r="E745" s="75"/>
      <c r="F745" s="76"/>
      <c r="G745" s="75"/>
    </row>
    <row r="746" spans="1:7">
      <c r="A746" s="75"/>
      <c r="B746" s="78"/>
      <c r="C746" s="75"/>
      <c r="D746" s="77"/>
      <c r="E746" s="75"/>
      <c r="F746" s="76"/>
      <c r="G746" s="75"/>
    </row>
    <row r="747" spans="1:7">
      <c r="A747" s="74"/>
      <c r="B747" s="75"/>
      <c r="C747" s="76"/>
      <c r="D747" s="79"/>
      <c r="E747" s="75"/>
      <c r="F747" s="76"/>
      <c r="G747" s="75"/>
    </row>
    <row r="748" spans="1:7">
      <c r="A748" s="75"/>
      <c r="B748" s="75"/>
      <c r="C748" s="76"/>
      <c r="D748" s="79"/>
      <c r="E748" s="75"/>
      <c r="F748" s="76"/>
      <c r="G748" s="75"/>
    </row>
    <row r="749" spans="1:7">
      <c r="A749" s="74"/>
      <c r="B749" s="75"/>
      <c r="C749" s="75"/>
      <c r="D749" s="79"/>
      <c r="E749" s="75"/>
      <c r="F749" s="76"/>
      <c r="G749" s="75"/>
    </row>
    <row r="750" spans="1:7">
      <c r="A750" s="75"/>
      <c r="B750" s="75"/>
      <c r="C750" s="75"/>
      <c r="D750" s="79"/>
      <c r="E750" s="75"/>
      <c r="F750" s="76"/>
      <c r="G750" s="75"/>
    </row>
    <row r="751" spans="1:7">
      <c r="A751" s="75"/>
      <c r="B751" s="78"/>
      <c r="C751" s="76"/>
      <c r="D751" s="79"/>
      <c r="E751" s="75"/>
      <c r="F751" s="76"/>
      <c r="G751" s="75"/>
    </row>
    <row r="753" spans="1:7" ht="18.75">
      <c r="B753" s="71"/>
    </row>
    <row r="754" spans="1:7" ht="18.75">
      <c r="B754" s="71"/>
    </row>
    <row r="755" spans="1:7">
      <c r="A755" s="231"/>
      <c r="B755" s="231"/>
      <c r="C755" s="231"/>
      <c r="D755" s="231"/>
      <c r="E755" s="73"/>
      <c r="F755" s="73"/>
      <c r="G755" s="73"/>
    </row>
    <row r="756" spans="1:7">
      <c r="A756" s="74"/>
      <c r="B756" s="75"/>
      <c r="C756" s="76"/>
      <c r="D756" s="77"/>
      <c r="E756" s="75"/>
      <c r="F756" s="76"/>
      <c r="G756" s="75"/>
    </row>
    <row r="757" spans="1:7">
      <c r="A757" s="74"/>
      <c r="B757" s="75"/>
      <c r="C757" s="76"/>
      <c r="D757" s="77"/>
      <c r="E757" s="75"/>
      <c r="F757" s="76"/>
      <c r="G757" s="75"/>
    </row>
    <row r="758" spans="1:7">
      <c r="A758" s="74"/>
      <c r="B758" s="75"/>
      <c r="C758" s="76"/>
      <c r="D758" s="77"/>
      <c r="E758" s="75"/>
      <c r="F758" s="76"/>
      <c r="G758" s="75"/>
    </row>
    <row r="759" spans="1:7">
      <c r="A759" s="74"/>
      <c r="B759" s="75"/>
      <c r="C759" s="75"/>
      <c r="D759" s="77"/>
      <c r="E759" s="75"/>
      <c r="F759" s="76"/>
      <c r="G759" s="75"/>
    </row>
    <row r="760" spans="1:7">
      <c r="A760" s="74"/>
      <c r="B760" s="75"/>
      <c r="C760" s="76"/>
      <c r="D760" s="77"/>
      <c r="E760" s="75"/>
      <c r="F760" s="76"/>
      <c r="G760" s="75"/>
    </row>
    <row r="761" spans="1:7">
      <c r="A761" s="75"/>
      <c r="B761" s="78"/>
      <c r="C761" s="75"/>
      <c r="D761" s="77"/>
      <c r="E761" s="75"/>
      <c r="F761" s="76"/>
      <c r="G761" s="75"/>
    </row>
    <row r="762" spans="1:7">
      <c r="A762" s="74"/>
      <c r="B762" s="75"/>
      <c r="C762" s="76"/>
      <c r="D762" s="79"/>
      <c r="E762" s="75"/>
      <c r="F762" s="76"/>
      <c r="G762" s="75"/>
    </row>
    <row r="763" spans="1:7">
      <c r="A763" s="75"/>
      <c r="B763" s="75"/>
      <c r="C763" s="76"/>
      <c r="D763" s="79"/>
      <c r="E763" s="75"/>
      <c r="F763" s="76"/>
      <c r="G763" s="75"/>
    </row>
    <row r="764" spans="1:7">
      <c r="A764" s="74"/>
      <c r="B764" s="75"/>
      <c r="C764" s="75"/>
      <c r="D764" s="79"/>
      <c r="E764" s="75"/>
      <c r="F764" s="76"/>
      <c r="G764" s="75"/>
    </row>
    <row r="765" spans="1:7">
      <c r="A765" s="75"/>
      <c r="B765" s="75"/>
      <c r="C765" s="75"/>
      <c r="D765" s="79"/>
      <c r="E765" s="75"/>
      <c r="F765" s="76"/>
      <c r="G765" s="75"/>
    </row>
    <row r="766" spans="1:7">
      <c r="A766" s="75"/>
      <c r="B766" s="78"/>
      <c r="C766" s="76"/>
      <c r="D766" s="79"/>
      <c r="E766" s="75"/>
      <c r="F766" s="76"/>
      <c r="G766" s="75"/>
    </row>
    <row r="768" spans="1:7" ht="18.75">
      <c r="B768" s="71"/>
    </row>
    <row r="769" spans="1:7" ht="18.75">
      <c r="B769" s="71"/>
    </row>
    <row r="770" spans="1:7">
      <c r="A770" s="231"/>
      <c r="B770" s="231"/>
      <c r="C770" s="231"/>
      <c r="D770" s="231"/>
      <c r="E770" s="73"/>
      <c r="F770" s="73"/>
      <c r="G770" s="73"/>
    </row>
    <row r="771" spans="1:7">
      <c r="A771" s="74"/>
      <c r="B771" s="75"/>
      <c r="C771" s="76"/>
      <c r="D771" s="77"/>
      <c r="E771" s="75"/>
      <c r="F771" s="76"/>
      <c r="G771" s="75"/>
    </row>
    <row r="772" spans="1:7">
      <c r="A772" s="74"/>
      <c r="B772" s="75"/>
      <c r="C772" s="76"/>
      <c r="D772" s="77"/>
      <c r="E772" s="75"/>
      <c r="F772" s="76"/>
      <c r="G772" s="75"/>
    </row>
    <row r="773" spans="1:7">
      <c r="A773" s="74"/>
      <c r="B773" s="75"/>
      <c r="C773" s="76"/>
      <c r="D773" s="77"/>
      <c r="E773" s="75"/>
      <c r="F773" s="76"/>
      <c r="G773" s="75"/>
    </row>
    <row r="774" spans="1:7">
      <c r="A774" s="74"/>
      <c r="B774" s="75"/>
      <c r="C774" s="75"/>
      <c r="D774" s="77"/>
      <c r="E774" s="75"/>
      <c r="F774" s="76"/>
      <c r="G774" s="75"/>
    </row>
    <row r="775" spans="1:7">
      <c r="A775" s="74"/>
      <c r="B775" s="75"/>
      <c r="C775" s="76"/>
      <c r="D775" s="77"/>
      <c r="E775" s="75"/>
      <c r="F775" s="76"/>
      <c r="G775" s="75"/>
    </row>
    <row r="776" spans="1:7">
      <c r="A776" s="75"/>
      <c r="B776" s="78"/>
      <c r="C776" s="75"/>
      <c r="D776" s="77"/>
      <c r="E776" s="75"/>
      <c r="F776" s="76"/>
      <c r="G776" s="75"/>
    </row>
    <row r="777" spans="1:7">
      <c r="A777" s="74"/>
      <c r="B777" s="75"/>
      <c r="C777" s="76"/>
      <c r="D777" s="79"/>
      <c r="E777" s="75"/>
      <c r="F777" s="76"/>
      <c r="G777" s="75"/>
    </row>
    <row r="778" spans="1:7">
      <c r="A778" s="75"/>
      <c r="B778" s="75"/>
      <c r="C778" s="76"/>
      <c r="D778" s="79"/>
      <c r="E778" s="75"/>
      <c r="F778" s="76"/>
      <c r="G778" s="75"/>
    </row>
    <row r="779" spans="1:7">
      <c r="A779" s="74"/>
      <c r="B779" s="75"/>
      <c r="C779" s="75"/>
      <c r="D779" s="79"/>
      <c r="E779" s="75"/>
      <c r="F779" s="76"/>
      <c r="G779" s="75"/>
    </row>
    <row r="780" spans="1:7">
      <c r="A780" s="75"/>
      <c r="B780" s="75"/>
      <c r="C780" s="75"/>
      <c r="D780" s="79"/>
      <c r="E780" s="75"/>
      <c r="F780" s="76"/>
      <c r="G780" s="75"/>
    </row>
    <row r="781" spans="1:7">
      <c r="A781" s="75"/>
      <c r="B781" s="78"/>
      <c r="C781" s="76"/>
      <c r="D781" s="79"/>
      <c r="E781" s="75"/>
      <c r="F781" s="76"/>
      <c r="G781" s="75"/>
    </row>
    <row r="783" spans="1:7" ht="18.75">
      <c r="B783" s="71"/>
    </row>
    <row r="784" spans="1:7" ht="18.75">
      <c r="B784" s="71"/>
    </row>
    <row r="785" spans="1:7">
      <c r="A785" s="232"/>
      <c r="B785" s="232"/>
      <c r="C785" s="232"/>
      <c r="D785" s="232"/>
      <c r="E785" s="73"/>
      <c r="F785" s="73"/>
      <c r="G785" s="73"/>
    </row>
    <row r="786" spans="1:7">
      <c r="A786" s="74"/>
      <c r="B786" s="75"/>
      <c r="C786" s="76"/>
      <c r="D786" s="77"/>
      <c r="E786" s="75"/>
      <c r="F786" s="76"/>
      <c r="G786" s="75"/>
    </row>
    <row r="787" spans="1:7">
      <c r="A787" s="74"/>
      <c r="B787" s="75"/>
      <c r="C787" s="76"/>
      <c r="D787" s="77"/>
      <c r="E787" s="75"/>
      <c r="F787" s="76"/>
      <c r="G787" s="75"/>
    </row>
    <row r="788" spans="1:7">
      <c r="A788" s="74"/>
      <c r="B788" s="75"/>
      <c r="C788" s="76"/>
      <c r="D788" s="77"/>
      <c r="E788" s="75"/>
      <c r="F788" s="76"/>
      <c r="G788" s="75"/>
    </row>
    <row r="789" spans="1:7">
      <c r="A789" s="74"/>
      <c r="B789" s="75"/>
      <c r="C789" s="75"/>
      <c r="D789" s="77"/>
      <c r="E789" s="75"/>
      <c r="F789" s="76"/>
      <c r="G789" s="75"/>
    </row>
    <row r="790" spans="1:7">
      <c r="A790" s="74"/>
      <c r="B790" s="75"/>
      <c r="C790" s="76"/>
      <c r="D790" s="77"/>
      <c r="E790" s="75"/>
      <c r="F790" s="76"/>
      <c r="G790" s="75"/>
    </row>
    <row r="791" spans="1:7">
      <c r="A791" s="75"/>
      <c r="B791" s="78"/>
      <c r="C791" s="75"/>
      <c r="D791" s="77"/>
      <c r="E791" s="75"/>
      <c r="F791" s="76"/>
      <c r="G791" s="75"/>
    </row>
    <row r="792" spans="1:7">
      <c r="A792" s="74"/>
      <c r="B792" s="75"/>
      <c r="C792" s="76"/>
      <c r="D792" s="79"/>
      <c r="E792" s="75"/>
      <c r="F792" s="76"/>
      <c r="G792" s="75"/>
    </row>
    <row r="793" spans="1:7">
      <c r="A793" s="75"/>
      <c r="B793" s="75"/>
      <c r="C793" s="76"/>
      <c r="D793" s="79"/>
      <c r="E793" s="75"/>
      <c r="F793" s="76"/>
      <c r="G793" s="75"/>
    </row>
    <row r="794" spans="1:7">
      <c r="A794" s="74"/>
      <c r="B794" s="75"/>
      <c r="C794" s="75"/>
      <c r="D794" s="79"/>
      <c r="E794" s="75"/>
      <c r="F794" s="76"/>
      <c r="G794" s="75"/>
    </row>
    <row r="795" spans="1:7">
      <c r="A795" s="75"/>
      <c r="B795" s="75"/>
      <c r="C795" s="75"/>
      <c r="D795" s="79"/>
      <c r="E795" s="75"/>
      <c r="F795" s="76"/>
      <c r="G795" s="75"/>
    </row>
    <row r="796" spans="1:7">
      <c r="A796" s="75"/>
      <c r="B796" s="78"/>
      <c r="C796" s="76"/>
      <c r="D796" s="79"/>
      <c r="E796" s="75"/>
      <c r="F796" s="76"/>
      <c r="G796" s="75"/>
    </row>
    <row r="798" spans="1:7" ht="18.75">
      <c r="B798" s="71"/>
    </row>
    <row r="799" spans="1:7" ht="18.75">
      <c r="B799" s="71"/>
    </row>
    <row r="800" spans="1:7">
      <c r="A800" s="233"/>
      <c r="B800" s="233"/>
      <c r="C800" s="233"/>
      <c r="D800" s="233"/>
      <c r="E800" s="73"/>
      <c r="F800" s="73"/>
      <c r="G800" s="73"/>
    </row>
    <row r="801" spans="1:7">
      <c r="A801" s="74"/>
      <c r="B801" s="75"/>
      <c r="C801" s="76"/>
      <c r="D801" s="77"/>
      <c r="E801" s="75"/>
      <c r="F801" s="76"/>
      <c r="G801" s="75"/>
    </row>
    <row r="802" spans="1:7">
      <c r="A802" s="74"/>
      <c r="B802" s="75"/>
      <c r="C802" s="76"/>
      <c r="D802" s="77"/>
      <c r="E802" s="75"/>
      <c r="F802" s="76"/>
      <c r="G802" s="75"/>
    </row>
    <row r="803" spans="1:7">
      <c r="A803" s="74"/>
      <c r="B803" s="75"/>
      <c r="C803" s="76"/>
      <c r="D803" s="77"/>
      <c r="E803" s="75"/>
      <c r="F803" s="76"/>
      <c r="G803" s="75"/>
    </row>
    <row r="804" spans="1:7">
      <c r="A804" s="74"/>
      <c r="B804" s="75"/>
      <c r="C804" s="75"/>
      <c r="D804" s="77"/>
      <c r="E804" s="75"/>
      <c r="F804" s="76"/>
      <c r="G804" s="75"/>
    </row>
    <row r="805" spans="1:7">
      <c r="A805" s="74"/>
      <c r="B805" s="75"/>
      <c r="C805" s="76"/>
      <c r="D805" s="77"/>
      <c r="E805" s="75"/>
      <c r="F805" s="76"/>
      <c r="G805" s="75"/>
    </row>
    <row r="806" spans="1:7">
      <c r="A806" s="75"/>
      <c r="B806" s="78"/>
      <c r="C806" s="75"/>
      <c r="D806" s="77"/>
      <c r="E806" s="75"/>
      <c r="F806" s="76"/>
      <c r="G806" s="75"/>
    </row>
    <row r="807" spans="1:7">
      <c r="A807" s="74"/>
      <c r="B807" s="75"/>
      <c r="C807" s="76"/>
      <c r="D807" s="79"/>
      <c r="E807" s="75"/>
      <c r="F807" s="76"/>
      <c r="G807" s="75"/>
    </row>
    <row r="808" spans="1:7">
      <c r="A808" s="75"/>
      <c r="B808" s="75"/>
      <c r="C808" s="76"/>
      <c r="D808" s="79"/>
      <c r="E808" s="75"/>
      <c r="F808" s="76"/>
      <c r="G808" s="75"/>
    </row>
    <row r="809" spans="1:7">
      <c r="A809" s="74"/>
      <c r="B809" s="75"/>
      <c r="C809" s="75"/>
      <c r="D809" s="79"/>
      <c r="E809" s="75"/>
      <c r="F809" s="76"/>
      <c r="G809" s="75"/>
    </row>
    <row r="810" spans="1:7">
      <c r="A810" s="75"/>
      <c r="B810" s="75"/>
      <c r="C810" s="75"/>
      <c r="D810" s="79"/>
      <c r="E810" s="75"/>
      <c r="F810" s="76"/>
      <c r="G810" s="75"/>
    </row>
    <row r="811" spans="1:7">
      <c r="A811" s="75"/>
      <c r="B811" s="78"/>
      <c r="C811" s="76"/>
      <c r="D811" s="79"/>
      <c r="E811" s="75"/>
      <c r="F811" s="76"/>
      <c r="G811" s="75"/>
    </row>
    <row r="813" spans="1:7" ht="18.75">
      <c r="B813" s="71"/>
    </row>
    <row r="814" spans="1:7" ht="18.75">
      <c r="B814" s="71"/>
    </row>
    <row r="815" spans="1:7">
      <c r="A815" s="234"/>
      <c r="B815" s="234"/>
      <c r="C815" s="234"/>
      <c r="D815" s="234"/>
      <c r="E815" s="73"/>
      <c r="F815" s="73"/>
      <c r="G815" s="73"/>
    </row>
    <row r="816" spans="1:7">
      <c r="A816" s="74"/>
      <c r="B816" s="75"/>
      <c r="C816" s="76"/>
      <c r="D816" s="77"/>
      <c r="E816" s="75"/>
      <c r="F816" s="76"/>
      <c r="G816" s="75"/>
    </row>
    <row r="817" spans="1:8">
      <c r="A817" s="74"/>
      <c r="B817" s="75"/>
      <c r="C817" s="76"/>
      <c r="D817" s="77"/>
      <c r="E817" s="75"/>
      <c r="F817" s="76"/>
      <c r="G817" s="75"/>
    </row>
    <row r="818" spans="1:8">
      <c r="A818" s="74"/>
      <c r="B818" s="75"/>
      <c r="C818" s="76"/>
      <c r="D818" s="77"/>
      <c r="E818" s="75"/>
      <c r="F818" s="76"/>
      <c r="G818" s="75"/>
    </row>
    <row r="819" spans="1:8">
      <c r="A819" s="74"/>
      <c r="B819" s="75"/>
      <c r="C819" s="75"/>
      <c r="D819" s="77"/>
      <c r="E819" s="75"/>
      <c r="F819" s="76"/>
      <c r="G819" s="75"/>
    </row>
    <row r="820" spans="1:8">
      <c r="A820" s="74"/>
      <c r="B820" s="75"/>
      <c r="C820" s="76"/>
      <c r="D820" s="77"/>
      <c r="E820" s="75"/>
      <c r="F820" s="76"/>
      <c r="G820" s="75"/>
    </row>
    <row r="821" spans="1:8">
      <c r="A821" s="75"/>
      <c r="B821" s="78"/>
      <c r="C821" s="75"/>
      <c r="D821" s="77"/>
      <c r="E821" s="75"/>
      <c r="F821" s="76"/>
      <c r="G821" s="75"/>
    </row>
    <row r="822" spans="1:8">
      <c r="A822" s="74"/>
      <c r="B822" s="75"/>
      <c r="C822" s="76"/>
      <c r="D822" s="79"/>
      <c r="E822" s="75"/>
      <c r="F822" s="76"/>
      <c r="G822" s="75"/>
    </row>
    <row r="823" spans="1:8">
      <c r="A823" s="75"/>
      <c r="B823" s="75"/>
      <c r="C823" s="76"/>
      <c r="D823" s="79"/>
      <c r="E823" s="75"/>
      <c r="F823" s="76"/>
      <c r="G823" s="75"/>
    </row>
    <row r="824" spans="1:8">
      <c r="A824" s="74"/>
      <c r="B824" s="75"/>
      <c r="C824" s="75"/>
      <c r="D824" s="79"/>
      <c r="E824" s="75"/>
      <c r="F824" s="76"/>
      <c r="G824" s="75"/>
    </row>
    <row r="825" spans="1:8">
      <c r="A825" s="75"/>
      <c r="B825" s="75"/>
      <c r="C825" s="75"/>
      <c r="D825" s="79"/>
      <c r="E825" s="75"/>
      <c r="F825" s="76"/>
      <c r="G825" s="75"/>
    </row>
    <row r="826" spans="1:8">
      <c r="A826" s="75"/>
      <c r="B826" s="78"/>
      <c r="C826" s="76"/>
      <c r="D826" s="79"/>
      <c r="E826" s="75"/>
      <c r="F826" s="76"/>
      <c r="G826" s="75"/>
    </row>
    <row r="828" spans="1:8" ht="18.75">
      <c r="B828" s="71"/>
    </row>
    <row r="829" spans="1:8" ht="18.75">
      <c r="B829" s="71"/>
    </row>
    <row r="830" spans="1:8">
      <c r="A830" s="234"/>
      <c r="B830" s="234"/>
      <c r="C830" s="234"/>
      <c r="D830" s="234"/>
      <c r="E830" s="73"/>
      <c r="F830" s="73"/>
      <c r="G830" s="73"/>
      <c r="H830" s="235"/>
    </row>
    <row r="831" spans="1:8">
      <c r="A831" s="74"/>
      <c r="B831" s="75"/>
      <c r="C831" s="76"/>
      <c r="D831" s="77"/>
      <c r="E831" s="75"/>
      <c r="F831" s="76"/>
      <c r="G831" s="75"/>
    </row>
    <row r="832" spans="1:8">
      <c r="A832" s="74"/>
      <c r="B832" s="75"/>
      <c r="C832" s="76"/>
      <c r="D832" s="77"/>
      <c r="E832" s="75"/>
      <c r="F832" s="76"/>
      <c r="G832" s="75"/>
    </row>
    <row r="833" spans="1:8">
      <c r="A833" s="74"/>
      <c r="B833" s="75"/>
      <c r="C833" s="76"/>
      <c r="D833" s="77"/>
      <c r="E833" s="75"/>
      <c r="F833" s="76"/>
      <c r="G833" s="75"/>
    </row>
    <row r="834" spans="1:8">
      <c r="A834" s="74"/>
      <c r="B834" s="75"/>
      <c r="C834" s="75"/>
      <c r="D834" s="77"/>
      <c r="E834" s="75"/>
      <c r="F834" s="76"/>
      <c r="G834" s="75"/>
    </row>
    <row r="835" spans="1:8">
      <c r="A835" s="74"/>
      <c r="B835" s="75"/>
      <c r="C835" s="76"/>
      <c r="D835" s="77"/>
      <c r="E835" s="75"/>
      <c r="F835" s="76"/>
      <c r="G835" s="75"/>
    </row>
    <row r="836" spans="1:8">
      <c r="A836" s="75"/>
      <c r="B836" s="78"/>
      <c r="C836" s="75"/>
      <c r="D836" s="77"/>
      <c r="E836" s="75"/>
      <c r="F836" s="76"/>
      <c r="G836" s="75"/>
    </row>
    <row r="837" spans="1:8">
      <c r="A837" s="74"/>
      <c r="B837" s="75"/>
      <c r="C837" s="76"/>
      <c r="D837" s="79"/>
      <c r="E837" s="75"/>
      <c r="F837" s="76"/>
      <c r="G837" s="75"/>
    </row>
    <row r="838" spans="1:8">
      <c r="A838" s="75"/>
      <c r="B838" s="75"/>
      <c r="C838" s="76"/>
      <c r="D838" s="79"/>
      <c r="E838" s="75"/>
      <c r="F838" s="76"/>
      <c r="G838" s="75"/>
    </row>
    <row r="839" spans="1:8">
      <c r="A839" s="74"/>
      <c r="B839" s="75"/>
      <c r="C839" s="75"/>
      <c r="D839" s="79"/>
      <c r="E839" s="75"/>
      <c r="F839" s="76"/>
      <c r="G839" s="75"/>
    </row>
    <row r="840" spans="1:8">
      <c r="A840" s="75"/>
      <c r="B840" s="75"/>
      <c r="C840" s="75"/>
      <c r="D840" s="79"/>
      <c r="E840" s="75"/>
      <c r="F840" s="76"/>
      <c r="G840" s="75"/>
    </row>
    <row r="841" spans="1:8">
      <c r="A841" s="75"/>
      <c r="B841" s="78"/>
      <c r="C841" s="76"/>
      <c r="D841" s="79"/>
      <c r="E841" s="75"/>
      <c r="F841" s="76"/>
      <c r="G841" s="75"/>
    </row>
    <row r="843" spans="1:8" ht="18.75">
      <c r="B843" s="71"/>
    </row>
    <row r="844" spans="1:8" ht="18.75">
      <c r="B844" s="71"/>
    </row>
    <row r="845" spans="1:8">
      <c r="A845" s="234"/>
      <c r="B845" s="234"/>
      <c r="C845" s="234"/>
      <c r="D845" s="234"/>
      <c r="E845" s="73"/>
      <c r="F845" s="73"/>
      <c r="G845" s="73"/>
      <c r="H845" s="235"/>
    </row>
    <row r="846" spans="1:8">
      <c r="A846" s="74"/>
      <c r="B846" s="75"/>
      <c r="C846" s="76"/>
      <c r="D846" s="77"/>
      <c r="E846" s="75"/>
      <c r="F846" s="76"/>
      <c r="G846" s="75"/>
    </row>
    <row r="847" spans="1:8">
      <c r="A847" s="74"/>
      <c r="B847" s="75"/>
      <c r="C847" s="76"/>
      <c r="D847" s="77"/>
      <c r="E847" s="75"/>
      <c r="F847" s="76"/>
      <c r="G847" s="75"/>
    </row>
    <row r="848" spans="1:8">
      <c r="A848" s="74"/>
      <c r="B848" s="75"/>
      <c r="C848" s="76"/>
      <c r="D848" s="77"/>
      <c r="E848" s="75"/>
      <c r="F848" s="76"/>
      <c r="G848" s="75"/>
    </row>
    <row r="849" spans="1:7">
      <c r="A849" s="74"/>
      <c r="B849" s="75"/>
      <c r="C849" s="75"/>
      <c r="D849" s="77"/>
      <c r="E849" s="75"/>
      <c r="F849" s="76"/>
      <c r="G849" s="75"/>
    </row>
    <row r="850" spans="1:7">
      <c r="A850" s="74"/>
      <c r="B850" s="75"/>
      <c r="C850" s="76"/>
      <c r="D850" s="77"/>
      <c r="E850" s="75"/>
      <c r="F850" s="76"/>
      <c r="G850" s="75"/>
    </row>
    <row r="851" spans="1:7">
      <c r="A851" s="75"/>
      <c r="B851" s="78"/>
      <c r="C851" s="75"/>
      <c r="D851" s="77"/>
      <c r="E851" s="75"/>
      <c r="F851" s="76"/>
      <c r="G851" s="75"/>
    </row>
    <row r="852" spans="1:7">
      <c r="A852" s="74"/>
      <c r="B852" s="75"/>
      <c r="C852" s="76"/>
      <c r="D852" s="79"/>
      <c r="E852" s="75"/>
      <c r="F852" s="76"/>
      <c r="G852" s="75"/>
    </row>
    <row r="853" spans="1:7">
      <c r="A853" s="75"/>
      <c r="B853" s="75"/>
      <c r="C853" s="76"/>
      <c r="D853" s="79"/>
      <c r="E853" s="75"/>
      <c r="F853" s="76"/>
      <c r="G853" s="75"/>
    </row>
    <row r="854" spans="1:7">
      <c r="A854" s="74"/>
      <c r="B854" s="75"/>
      <c r="C854" s="75"/>
      <c r="D854" s="79"/>
      <c r="E854" s="75"/>
      <c r="F854" s="76"/>
      <c r="G854" s="75"/>
    </row>
    <row r="855" spans="1:7">
      <c r="A855" s="75"/>
      <c r="B855" s="75"/>
      <c r="C855" s="75"/>
      <c r="D855" s="79"/>
      <c r="E855" s="75"/>
      <c r="F855" s="76"/>
      <c r="G855" s="75"/>
    </row>
    <row r="856" spans="1:7">
      <c r="A856" s="75"/>
      <c r="B856" s="78"/>
      <c r="C856" s="76"/>
      <c r="D856" s="79"/>
      <c r="E856" s="75"/>
      <c r="F856" s="76"/>
      <c r="G856" s="75"/>
    </row>
    <row r="858" spans="1:7" ht="18.75">
      <c r="B858" s="71"/>
    </row>
    <row r="859" spans="1:7" ht="18.75">
      <c r="B859" s="71"/>
    </row>
    <row r="860" spans="1:7">
      <c r="A860" s="234"/>
      <c r="B860" s="234"/>
      <c r="C860" s="234"/>
      <c r="D860" s="234"/>
      <c r="E860" s="73"/>
      <c r="F860" s="73"/>
      <c r="G860" s="73"/>
    </row>
    <row r="861" spans="1:7">
      <c r="A861" s="74"/>
      <c r="B861" s="75"/>
      <c r="C861" s="76"/>
      <c r="D861" s="77"/>
      <c r="E861" s="75"/>
      <c r="F861" s="76"/>
      <c r="G861" s="75"/>
    </row>
    <row r="862" spans="1:7">
      <c r="A862" s="74"/>
      <c r="B862" s="75"/>
      <c r="C862" s="76"/>
      <c r="D862" s="77"/>
      <c r="E862" s="75"/>
      <c r="F862" s="76"/>
      <c r="G862" s="75"/>
    </row>
    <row r="863" spans="1:7">
      <c r="A863" s="74"/>
      <c r="B863" s="75"/>
      <c r="C863" s="76"/>
      <c r="D863" s="77"/>
      <c r="E863" s="75"/>
      <c r="F863" s="76"/>
      <c r="G863" s="75"/>
    </row>
    <row r="864" spans="1:7">
      <c r="A864" s="74"/>
      <c r="B864" s="75"/>
      <c r="C864" s="75"/>
      <c r="D864" s="77"/>
      <c r="E864" s="75"/>
      <c r="F864" s="76"/>
      <c r="G864" s="75"/>
    </row>
    <row r="865" spans="1:7">
      <c r="A865" s="74"/>
      <c r="B865" s="75"/>
      <c r="C865" s="76"/>
      <c r="D865" s="77"/>
      <c r="E865" s="75"/>
      <c r="F865" s="76"/>
      <c r="G865" s="75"/>
    </row>
    <row r="866" spans="1:7">
      <c r="A866" s="75"/>
      <c r="B866" s="78"/>
      <c r="C866" s="75"/>
      <c r="D866" s="77"/>
      <c r="E866" s="75"/>
      <c r="F866" s="76"/>
      <c r="G866" s="75"/>
    </row>
    <row r="867" spans="1:7">
      <c r="A867" s="74"/>
      <c r="B867" s="75"/>
      <c r="C867" s="76"/>
      <c r="D867" s="79"/>
      <c r="E867" s="75"/>
      <c r="F867" s="76"/>
      <c r="G867" s="75"/>
    </row>
    <row r="868" spans="1:7">
      <c r="A868" s="75"/>
      <c r="B868" s="75"/>
      <c r="C868" s="76"/>
      <c r="D868" s="79"/>
      <c r="E868" s="75"/>
      <c r="F868" s="76"/>
      <c r="G868" s="75"/>
    </row>
    <row r="869" spans="1:7">
      <c r="A869" s="74"/>
      <c r="B869" s="75"/>
      <c r="C869" s="75"/>
      <c r="D869" s="79"/>
      <c r="E869" s="75"/>
      <c r="F869" s="76"/>
      <c r="G869" s="75"/>
    </row>
    <row r="870" spans="1:7">
      <c r="A870" s="75"/>
      <c r="B870" s="75"/>
      <c r="C870" s="75"/>
      <c r="D870" s="79"/>
      <c r="E870" s="75"/>
      <c r="F870" s="76"/>
      <c r="G870" s="75"/>
    </row>
    <row r="871" spans="1:7">
      <c r="A871" s="75"/>
      <c r="B871" s="78"/>
      <c r="C871" s="76"/>
      <c r="D871" s="79"/>
      <c r="E871" s="75"/>
      <c r="F871" s="76"/>
      <c r="G871" s="75"/>
    </row>
    <row r="873" spans="1:7" ht="18.75">
      <c r="B873" s="71"/>
    </row>
    <row r="874" spans="1:7" ht="18.75">
      <c r="B874" s="71"/>
    </row>
    <row r="875" spans="1:7">
      <c r="A875" s="234"/>
      <c r="B875" s="234"/>
      <c r="C875" s="234"/>
      <c r="D875" s="234"/>
      <c r="E875" s="73"/>
      <c r="F875" s="73"/>
      <c r="G875" s="73"/>
    </row>
    <row r="876" spans="1:7">
      <c r="A876" s="74"/>
      <c r="B876" s="75"/>
      <c r="C876" s="76"/>
      <c r="D876" s="77"/>
      <c r="E876" s="75"/>
      <c r="F876" s="76"/>
      <c r="G876" s="75"/>
    </row>
    <row r="877" spans="1:7">
      <c r="A877" s="74"/>
      <c r="B877" s="75"/>
      <c r="C877" s="76"/>
      <c r="D877" s="77"/>
      <c r="E877" s="75"/>
      <c r="F877" s="76"/>
      <c r="G877" s="75"/>
    </row>
    <row r="878" spans="1:7">
      <c r="A878" s="74"/>
      <c r="B878" s="75"/>
      <c r="C878" s="76"/>
      <c r="D878" s="77"/>
      <c r="E878" s="75"/>
      <c r="F878" s="76"/>
      <c r="G878" s="75"/>
    </row>
    <row r="879" spans="1:7">
      <c r="A879" s="74"/>
      <c r="B879" s="75"/>
      <c r="C879" s="75"/>
      <c r="D879" s="77"/>
      <c r="E879" s="75"/>
      <c r="F879" s="76"/>
      <c r="G879" s="75"/>
    </row>
    <row r="880" spans="1:7">
      <c r="A880" s="74"/>
      <c r="B880" s="75"/>
      <c r="C880" s="76"/>
      <c r="D880" s="77"/>
      <c r="E880" s="75"/>
      <c r="F880" s="76"/>
      <c r="G880" s="75"/>
    </row>
    <row r="881" spans="1:7">
      <c r="A881" s="75"/>
      <c r="B881" s="78"/>
      <c r="C881" s="75"/>
      <c r="D881" s="77"/>
      <c r="E881" s="75"/>
      <c r="F881" s="76"/>
      <c r="G881" s="75"/>
    </row>
    <row r="882" spans="1:7">
      <c r="A882" s="74"/>
      <c r="B882" s="75"/>
      <c r="C882" s="76"/>
      <c r="D882" s="79"/>
      <c r="E882" s="75"/>
      <c r="F882" s="76"/>
      <c r="G882" s="75"/>
    </row>
    <row r="883" spans="1:7">
      <c r="A883" s="75"/>
      <c r="B883" s="75"/>
      <c r="C883" s="76"/>
      <c r="D883" s="79"/>
      <c r="E883" s="75"/>
      <c r="F883" s="76"/>
      <c r="G883" s="75"/>
    </row>
    <row r="884" spans="1:7">
      <c r="A884" s="74"/>
      <c r="B884" s="75"/>
      <c r="C884" s="75"/>
      <c r="D884" s="79"/>
      <c r="E884" s="75"/>
      <c r="F884" s="76"/>
      <c r="G884" s="75"/>
    </row>
    <row r="885" spans="1:7">
      <c r="A885" s="75"/>
      <c r="B885" s="75"/>
      <c r="C885" s="75"/>
      <c r="D885" s="79"/>
      <c r="E885" s="75"/>
      <c r="F885" s="76"/>
      <c r="G885" s="75"/>
    </row>
    <row r="886" spans="1:7">
      <c r="A886" s="75"/>
      <c r="B886" s="78"/>
      <c r="C886" s="76"/>
      <c r="D886" s="79"/>
      <c r="E886" s="75"/>
      <c r="F886" s="76"/>
      <c r="G886" s="75"/>
    </row>
    <row r="888" spans="1:7" ht="18.75">
      <c r="B888" s="71"/>
    </row>
    <row r="889" spans="1:7" ht="18.75">
      <c r="B889" s="71"/>
    </row>
    <row r="890" spans="1:7">
      <c r="A890" s="236"/>
      <c r="B890" s="236"/>
      <c r="C890" s="236"/>
      <c r="D890" s="236"/>
      <c r="E890" s="73"/>
      <c r="F890" s="73"/>
      <c r="G890" s="73"/>
    </row>
    <row r="891" spans="1:7">
      <c r="A891" s="74"/>
      <c r="B891" s="75"/>
      <c r="C891" s="76"/>
      <c r="D891" s="77"/>
      <c r="E891" s="75"/>
      <c r="F891" s="76"/>
      <c r="G891" s="75"/>
    </row>
    <row r="892" spans="1:7">
      <c r="A892" s="74"/>
      <c r="B892" s="75"/>
      <c r="C892" s="76"/>
      <c r="D892" s="77"/>
      <c r="E892" s="75"/>
      <c r="F892" s="76"/>
      <c r="G892" s="75"/>
    </row>
    <row r="893" spans="1:7">
      <c r="A893" s="74"/>
      <c r="B893" s="75"/>
      <c r="C893" s="76"/>
      <c r="D893" s="77"/>
      <c r="E893" s="75"/>
      <c r="F893" s="76"/>
      <c r="G893" s="75"/>
    </row>
    <row r="894" spans="1:7">
      <c r="A894" s="74"/>
      <c r="B894" s="75"/>
      <c r="C894" s="75"/>
      <c r="D894" s="77"/>
      <c r="E894" s="75"/>
      <c r="F894" s="76"/>
      <c r="G894" s="75"/>
    </row>
    <row r="895" spans="1:7">
      <c r="A895" s="74"/>
      <c r="B895" s="75"/>
      <c r="C895" s="76"/>
      <c r="D895" s="77"/>
      <c r="E895" s="75"/>
      <c r="F895" s="76"/>
      <c r="G895" s="75"/>
    </row>
    <row r="896" spans="1:7">
      <c r="A896" s="75"/>
      <c r="B896" s="78"/>
      <c r="C896" s="75"/>
      <c r="D896" s="77"/>
      <c r="E896" s="75"/>
      <c r="F896" s="76"/>
      <c r="G896" s="75"/>
    </row>
    <row r="897" spans="1:7">
      <c r="A897" s="74"/>
      <c r="B897" s="75"/>
      <c r="C897" s="76"/>
      <c r="D897" s="79"/>
      <c r="E897" s="75"/>
      <c r="F897" s="76"/>
      <c r="G897" s="75"/>
    </row>
    <row r="898" spans="1:7">
      <c r="A898" s="75"/>
      <c r="B898" s="75"/>
      <c r="C898" s="76"/>
      <c r="D898" s="79"/>
      <c r="E898" s="75"/>
      <c r="F898" s="76"/>
      <c r="G898" s="75"/>
    </row>
    <row r="899" spans="1:7">
      <c r="A899" s="74"/>
      <c r="B899" s="75"/>
      <c r="C899" s="75"/>
      <c r="D899" s="79"/>
      <c r="E899" s="75"/>
      <c r="F899" s="76"/>
      <c r="G899" s="75"/>
    </row>
    <row r="900" spans="1:7">
      <c r="A900" s="75"/>
      <c r="B900" s="75"/>
      <c r="C900" s="75"/>
      <c r="D900" s="79"/>
      <c r="E900" s="75"/>
      <c r="F900" s="76"/>
      <c r="G900" s="75"/>
    </row>
    <row r="901" spans="1:7">
      <c r="A901" s="75"/>
      <c r="B901" s="78"/>
      <c r="C901" s="76"/>
      <c r="D901" s="79"/>
      <c r="E901" s="75"/>
      <c r="F901" s="76"/>
      <c r="G901" s="75"/>
    </row>
    <row r="903" spans="1:7" ht="18.75">
      <c r="B903" s="71"/>
    </row>
    <row r="904" spans="1:7" ht="18.75">
      <c r="B904" s="71"/>
    </row>
    <row r="905" spans="1:7">
      <c r="A905" s="237"/>
      <c r="B905" s="237"/>
      <c r="C905" s="237"/>
      <c r="D905" s="237"/>
      <c r="E905" s="73"/>
      <c r="F905" s="73"/>
      <c r="G905" s="73"/>
    </row>
    <row r="906" spans="1:7">
      <c r="A906" s="74"/>
      <c r="B906" s="75"/>
      <c r="C906" s="76"/>
      <c r="D906" s="77"/>
      <c r="E906" s="75"/>
      <c r="F906" s="76"/>
      <c r="G906" s="75"/>
    </row>
    <row r="907" spans="1:7">
      <c r="A907" s="74"/>
      <c r="B907" s="75"/>
      <c r="C907" s="76"/>
      <c r="D907" s="77"/>
      <c r="E907" s="75"/>
      <c r="F907" s="76"/>
      <c r="G907" s="75"/>
    </row>
    <row r="908" spans="1:7">
      <c r="A908" s="74"/>
      <c r="B908" s="75"/>
      <c r="C908" s="76"/>
      <c r="D908" s="77"/>
      <c r="E908" s="75"/>
      <c r="F908" s="76"/>
      <c r="G908" s="75"/>
    </row>
    <row r="909" spans="1:7">
      <c r="A909" s="74"/>
      <c r="B909" s="75"/>
      <c r="C909" s="75"/>
      <c r="D909" s="77"/>
      <c r="E909" s="75"/>
      <c r="F909" s="76"/>
      <c r="G909" s="75"/>
    </row>
    <row r="910" spans="1:7">
      <c r="A910" s="74"/>
      <c r="B910" s="75"/>
      <c r="C910" s="76"/>
      <c r="D910" s="77"/>
      <c r="E910" s="75"/>
      <c r="F910" s="76"/>
      <c r="G910" s="75"/>
    </row>
    <row r="911" spans="1:7">
      <c r="A911" s="75"/>
      <c r="B911" s="78"/>
      <c r="C911" s="75"/>
      <c r="D911" s="77"/>
      <c r="E911" s="75"/>
      <c r="F911" s="76"/>
      <c r="G911" s="75"/>
    </row>
    <row r="912" spans="1:7">
      <c r="A912" s="74"/>
      <c r="B912" s="75"/>
      <c r="C912" s="76"/>
      <c r="D912" s="79"/>
      <c r="E912" s="75"/>
      <c r="F912" s="76"/>
      <c r="G912" s="75"/>
    </row>
    <row r="913" spans="1:7">
      <c r="A913" s="75"/>
      <c r="B913" s="75"/>
      <c r="C913" s="76"/>
      <c r="D913" s="79"/>
      <c r="E913" s="75"/>
      <c r="F913" s="76"/>
      <c r="G913" s="75"/>
    </row>
    <row r="914" spans="1:7">
      <c r="A914" s="74"/>
      <c r="B914" s="75"/>
      <c r="C914" s="75"/>
      <c r="D914" s="79"/>
      <c r="E914" s="75"/>
      <c r="F914" s="76"/>
      <c r="G914" s="75"/>
    </row>
    <row r="915" spans="1:7">
      <c r="A915" s="75"/>
      <c r="B915" s="75"/>
      <c r="C915" s="75"/>
      <c r="D915" s="79"/>
      <c r="E915" s="75"/>
      <c r="F915" s="76"/>
      <c r="G915" s="75"/>
    </row>
    <row r="916" spans="1:7">
      <c r="A916" s="75"/>
      <c r="B916" s="78"/>
      <c r="C916" s="76"/>
      <c r="D916" s="79"/>
      <c r="E916" s="75"/>
      <c r="F916" s="76"/>
      <c r="G916" s="75"/>
    </row>
    <row r="918" spans="1:7" ht="18.75">
      <c r="B918" s="71"/>
    </row>
    <row r="919" spans="1:7" ht="18.75">
      <c r="B919" s="71"/>
    </row>
    <row r="920" spans="1:7">
      <c r="A920" s="237"/>
      <c r="B920" s="237"/>
      <c r="C920" s="237"/>
      <c r="D920" s="237"/>
      <c r="E920" s="73"/>
      <c r="F920" s="73"/>
      <c r="G920" s="73"/>
    </row>
    <row r="921" spans="1:7">
      <c r="A921" s="74"/>
      <c r="B921" s="75"/>
      <c r="C921" s="76"/>
      <c r="D921" s="77"/>
      <c r="E921" s="75"/>
      <c r="F921" s="76"/>
      <c r="G921" s="75"/>
    </row>
    <row r="922" spans="1:7">
      <c r="A922" s="74"/>
      <c r="B922" s="75"/>
      <c r="C922" s="76"/>
      <c r="D922" s="77"/>
      <c r="E922" s="75"/>
      <c r="F922" s="76"/>
      <c r="G922" s="75"/>
    </row>
    <row r="923" spans="1:7">
      <c r="A923" s="74"/>
      <c r="B923" s="75"/>
      <c r="C923" s="76"/>
      <c r="D923" s="77"/>
      <c r="E923" s="75"/>
      <c r="F923" s="76"/>
      <c r="G923" s="75"/>
    </row>
    <row r="924" spans="1:7">
      <c r="A924" s="74"/>
      <c r="B924" s="75"/>
      <c r="C924" s="75"/>
      <c r="D924" s="77"/>
      <c r="E924" s="75"/>
      <c r="F924" s="76"/>
      <c r="G924" s="75"/>
    </row>
    <row r="925" spans="1:7">
      <c r="A925" s="74"/>
      <c r="B925" s="75"/>
      <c r="C925" s="76"/>
      <c r="D925" s="77"/>
      <c r="E925" s="75"/>
      <c r="F925" s="76"/>
      <c r="G925" s="75"/>
    </row>
    <row r="926" spans="1:7">
      <c r="A926" s="75"/>
      <c r="B926" s="78"/>
      <c r="C926" s="75"/>
      <c r="D926" s="77"/>
      <c r="E926" s="75"/>
      <c r="F926" s="76"/>
      <c r="G926" s="75"/>
    </row>
    <row r="927" spans="1:7">
      <c r="A927" s="74"/>
      <c r="B927" s="75"/>
      <c r="C927" s="76"/>
      <c r="D927" s="79"/>
      <c r="E927" s="75"/>
      <c r="F927" s="76"/>
      <c r="G927" s="75"/>
    </row>
    <row r="928" spans="1:7">
      <c r="A928" s="75"/>
      <c r="B928" s="75"/>
      <c r="C928" s="76"/>
      <c r="D928" s="79"/>
      <c r="E928" s="75"/>
      <c r="F928" s="76"/>
      <c r="G928" s="75"/>
    </row>
    <row r="929" spans="1:7">
      <c r="A929" s="74"/>
      <c r="B929" s="75"/>
      <c r="C929" s="75"/>
      <c r="D929" s="79"/>
      <c r="E929" s="75"/>
      <c r="F929" s="76"/>
      <c r="G929" s="75"/>
    </row>
    <row r="930" spans="1:7">
      <c r="A930" s="75"/>
      <c r="B930" s="75"/>
      <c r="C930" s="75"/>
      <c r="D930" s="79"/>
      <c r="E930" s="75"/>
      <c r="F930" s="76"/>
      <c r="G930" s="75"/>
    </row>
    <row r="931" spans="1:7">
      <c r="A931" s="75"/>
      <c r="B931" s="78"/>
      <c r="C931" s="76"/>
      <c r="D931" s="79"/>
      <c r="E931" s="75"/>
      <c r="F931" s="76"/>
      <c r="G931" s="75"/>
    </row>
    <row r="933" spans="1:7" ht="18.75">
      <c r="B933" s="71"/>
    </row>
    <row r="934" spans="1:7" ht="18.75">
      <c r="B934" s="71"/>
    </row>
    <row r="935" spans="1:7">
      <c r="A935" s="237"/>
      <c r="B935" s="237"/>
      <c r="C935" s="237"/>
      <c r="D935" s="237"/>
      <c r="E935" s="73"/>
      <c r="F935" s="73"/>
      <c r="G935" s="73"/>
    </row>
    <row r="936" spans="1:7">
      <c r="A936" s="74"/>
      <c r="B936" s="75"/>
      <c r="C936" s="76"/>
      <c r="D936" s="77"/>
      <c r="E936" s="75"/>
      <c r="F936" s="76"/>
      <c r="G936" s="75"/>
    </row>
    <row r="937" spans="1:7">
      <c r="A937" s="74"/>
      <c r="B937" s="75"/>
      <c r="C937" s="76"/>
      <c r="D937" s="77"/>
      <c r="E937" s="75"/>
      <c r="F937" s="76"/>
      <c r="G937" s="75"/>
    </row>
    <row r="938" spans="1:7">
      <c r="A938" s="74"/>
      <c r="B938" s="75"/>
      <c r="C938" s="76"/>
      <c r="D938" s="77"/>
      <c r="E938" s="75"/>
      <c r="F938" s="76"/>
      <c r="G938" s="75"/>
    </row>
    <row r="939" spans="1:7">
      <c r="A939" s="74"/>
      <c r="B939" s="75"/>
      <c r="C939" s="75"/>
      <c r="D939" s="77"/>
      <c r="E939" s="75"/>
      <c r="F939" s="76"/>
      <c r="G939" s="75"/>
    </row>
    <row r="940" spans="1:7">
      <c r="A940" s="74"/>
      <c r="B940" s="75"/>
      <c r="C940" s="76"/>
      <c r="D940" s="77"/>
      <c r="E940" s="75"/>
      <c r="F940" s="76"/>
      <c r="G940" s="75"/>
    </row>
    <row r="941" spans="1:7">
      <c r="A941" s="75"/>
      <c r="B941" s="78"/>
      <c r="C941" s="75"/>
      <c r="D941" s="77"/>
      <c r="E941" s="75"/>
      <c r="F941" s="76"/>
      <c r="G941" s="75"/>
    </row>
    <row r="942" spans="1:7">
      <c r="A942" s="74"/>
      <c r="B942" s="75"/>
      <c r="C942" s="76"/>
      <c r="D942" s="79"/>
      <c r="E942" s="75"/>
      <c r="F942" s="76"/>
      <c r="G942" s="75"/>
    </row>
    <row r="943" spans="1:7">
      <c r="A943" s="75"/>
      <c r="B943" s="75"/>
      <c r="C943" s="76"/>
      <c r="D943" s="79"/>
      <c r="E943" s="75"/>
      <c r="F943" s="76"/>
      <c r="G943" s="75"/>
    </row>
    <row r="944" spans="1:7">
      <c r="A944" s="74"/>
      <c r="B944" s="75"/>
      <c r="C944" s="75"/>
      <c r="D944" s="79"/>
      <c r="E944" s="75"/>
      <c r="F944" s="76"/>
      <c r="G944" s="75"/>
    </row>
    <row r="945" spans="1:7">
      <c r="A945" s="75"/>
      <c r="B945" s="75"/>
      <c r="C945" s="75"/>
      <c r="D945" s="79"/>
      <c r="E945" s="75"/>
      <c r="F945" s="76"/>
      <c r="G945" s="75"/>
    </row>
    <row r="946" spans="1:7">
      <c r="A946" s="75"/>
      <c r="B946" s="78"/>
      <c r="C946" s="76"/>
      <c r="D946" s="79"/>
      <c r="E946" s="75"/>
      <c r="F946" s="76"/>
      <c r="G946" s="7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B4" sqref="B4"/>
    </sheetView>
  </sheetViews>
  <sheetFormatPr defaultRowHeight="15"/>
  <cols>
    <col min="1" max="1" width="11.5703125" style="89" customWidth="1"/>
    <col min="2" max="2" width="25.42578125" style="88" customWidth="1"/>
    <col min="3" max="3" width="9.5703125" style="90" customWidth="1"/>
    <col min="4" max="4" width="10.42578125" style="86" customWidth="1"/>
    <col min="5" max="5" width="11.7109375" style="86" customWidth="1"/>
    <col min="6" max="6" width="13.28515625" style="86" customWidth="1"/>
    <col min="7" max="9" width="14" style="87" customWidth="1"/>
    <col min="10" max="10" width="18.42578125" style="88" customWidth="1"/>
    <col min="11" max="258" width="9.140625" style="88"/>
    <col min="259" max="259" width="11.5703125" style="88" customWidth="1"/>
    <col min="260" max="260" width="25.42578125" style="88" customWidth="1"/>
    <col min="261" max="261" width="9.5703125" style="88" customWidth="1"/>
    <col min="262" max="263" width="10.42578125" style="88" customWidth="1"/>
    <col min="264" max="264" width="11.28515625" style="88" customWidth="1"/>
    <col min="265" max="265" width="14" style="88" customWidth="1"/>
    <col min="266" max="514" width="9.140625" style="88"/>
    <col min="515" max="515" width="11.5703125" style="88" customWidth="1"/>
    <col min="516" max="516" width="25.42578125" style="88" customWidth="1"/>
    <col min="517" max="517" width="9.5703125" style="88" customWidth="1"/>
    <col min="518" max="519" width="10.42578125" style="88" customWidth="1"/>
    <col min="520" max="520" width="11.28515625" style="88" customWidth="1"/>
    <col min="521" max="521" width="14" style="88" customWidth="1"/>
    <col min="522" max="770" width="9.140625" style="88"/>
    <col min="771" max="771" width="11.5703125" style="88" customWidth="1"/>
    <col min="772" max="772" width="25.42578125" style="88" customWidth="1"/>
    <col min="773" max="773" width="9.5703125" style="88" customWidth="1"/>
    <col min="774" max="775" width="10.42578125" style="88" customWidth="1"/>
    <col min="776" max="776" width="11.28515625" style="88" customWidth="1"/>
    <col min="777" max="777" width="14" style="88" customWidth="1"/>
    <col min="778" max="1026" width="9.140625" style="88"/>
    <col min="1027" max="1027" width="11.5703125" style="88" customWidth="1"/>
    <col min="1028" max="1028" width="25.42578125" style="88" customWidth="1"/>
    <col min="1029" max="1029" width="9.5703125" style="88" customWidth="1"/>
    <col min="1030" max="1031" width="10.42578125" style="88" customWidth="1"/>
    <col min="1032" max="1032" width="11.28515625" style="88" customWidth="1"/>
    <col min="1033" max="1033" width="14" style="88" customWidth="1"/>
    <col min="1034" max="1282" width="9.140625" style="88"/>
    <col min="1283" max="1283" width="11.5703125" style="88" customWidth="1"/>
    <col min="1284" max="1284" width="25.42578125" style="88" customWidth="1"/>
    <col min="1285" max="1285" width="9.5703125" style="88" customWidth="1"/>
    <col min="1286" max="1287" width="10.42578125" style="88" customWidth="1"/>
    <col min="1288" max="1288" width="11.28515625" style="88" customWidth="1"/>
    <col min="1289" max="1289" width="14" style="88" customWidth="1"/>
    <col min="1290" max="1538" width="9.140625" style="88"/>
    <col min="1539" max="1539" width="11.5703125" style="88" customWidth="1"/>
    <col min="1540" max="1540" width="25.42578125" style="88" customWidth="1"/>
    <col min="1541" max="1541" width="9.5703125" style="88" customWidth="1"/>
    <col min="1542" max="1543" width="10.42578125" style="88" customWidth="1"/>
    <col min="1544" max="1544" width="11.28515625" style="88" customWidth="1"/>
    <col min="1545" max="1545" width="14" style="88" customWidth="1"/>
    <col min="1546" max="1794" width="9.140625" style="88"/>
    <col min="1795" max="1795" width="11.5703125" style="88" customWidth="1"/>
    <col min="1796" max="1796" width="25.42578125" style="88" customWidth="1"/>
    <col min="1797" max="1797" width="9.5703125" style="88" customWidth="1"/>
    <col min="1798" max="1799" width="10.42578125" style="88" customWidth="1"/>
    <col min="1800" max="1800" width="11.28515625" style="88" customWidth="1"/>
    <col min="1801" max="1801" width="14" style="88" customWidth="1"/>
    <col min="1802" max="2050" width="9.140625" style="88"/>
    <col min="2051" max="2051" width="11.5703125" style="88" customWidth="1"/>
    <col min="2052" max="2052" width="25.42578125" style="88" customWidth="1"/>
    <col min="2053" max="2053" width="9.5703125" style="88" customWidth="1"/>
    <col min="2054" max="2055" width="10.42578125" style="88" customWidth="1"/>
    <col min="2056" max="2056" width="11.28515625" style="88" customWidth="1"/>
    <col min="2057" max="2057" width="14" style="88" customWidth="1"/>
    <col min="2058" max="2306" width="9.140625" style="88"/>
    <col min="2307" max="2307" width="11.5703125" style="88" customWidth="1"/>
    <col min="2308" max="2308" width="25.42578125" style="88" customWidth="1"/>
    <col min="2309" max="2309" width="9.5703125" style="88" customWidth="1"/>
    <col min="2310" max="2311" width="10.42578125" style="88" customWidth="1"/>
    <col min="2312" max="2312" width="11.28515625" style="88" customWidth="1"/>
    <col min="2313" max="2313" width="14" style="88" customWidth="1"/>
    <col min="2314" max="2562" width="9.140625" style="88"/>
    <col min="2563" max="2563" width="11.5703125" style="88" customWidth="1"/>
    <col min="2564" max="2564" width="25.42578125" style="88" customWidth="1"/>
    <col min="2565" max="2565" width="9.5703125" style="88" customWidth="1"/>
    <col min="2566" max="2567" width="10.42578125" style="88" customWidth="1"/>
    <col min="2568" max="2568" width="11.28515625" style="88" customWidth="1"/>
    <col min="2569" max="2569" width="14" style="88" customWidth="1"/>
    <col min="2570" max="2818" width="9.140625" style="88"/>
    <col min="2819" max="2819" width="11.5703125" style="88" customWidth="1"/>
    <col min="2820" max="2820" width="25.42578125" style="88" customWidth="1"/>
    <col min="2821" max="2821" width="9.5703125" style="88" customWidth="1"/>
    <col min="2822" max="2823" width="10.42578125" style="88" customWidth="1"/>
    <col min="2824" max="2824" width="11.28515625" style="88" customWidth="1"/>
    <col min="2825" max="2825" width="14" style="88" customWidth="1"/>
    <col min="2826" max="3074" width="9.140625" style="88"/>
    <col min="3075" max="3075" width="11.5703125" style="88" customWidth="1"/>
    <col min="3076" max="3076" width="25.42578125" style="88" customWidth="1"/>
    <col min="3077" max="3077" width="9.5703125" style="88" customWidth="1"/>
    <col min="3078" max="3079" width="10.42578125" style="88" customWidth="1"/>
    <col min="3080" max="3080" width="11.28515625" style="88" customWidth="1"/>
    <col min="3081" max="3081" width="14" style="88" customWidth="1"/>
    <col min="3082" max="3330" width="9.140625" style="88"/>
    <col min="3331" max="3331" width="11.5703125" style="88" customWidth="1"/>
    <col min="3332" max="3332" width="25.42578125" style="88" customWidth="1"/>
    <col min="3333" max="3333" width="9.5703125" style="88" customWidth="1"/>
    <col min="3334" max="3335" width="10.42578125" style="88" customWidth="1"/>
    <col min="3336" max="3336" width="11.28515625" style="88" customWidth="1"/>
    <col min="3337" max="3337" width="14" style="88" customWidth="1"/>
    <col min="3338" max="3586" width="9.140625" style="88"/>
    <col min="3587" max="3587" width="11.5703125" style="88" customWidth="1"/>
    <col min="3588" max="3588" width="25.42578125" style="88" customWidth="1"/>
    <col min="3589" max="3589" width="9.5703125" style="88" customWidth="1"/>
    <col min="3590" max="3591" width="10.42578125" style="88" customWidth="1"/>
    <col min="3592" max="3592" width="11.28515625" style="88" customWidth="1"/>
    <col min="3593" max="3593" width="14" style="88" customWidth="1"/>
    <col min="3594" max="3842" width="9.140625" style="88"/>
    <col min="3843" max="3843" width="11.5703125" style="88" customWidth="1"/>
    <col min="3844" max="3844" width="25.42578125" style="88" customWidth="1"/>
    <col min="3845" max="3845" width="9.5703125" style="88" customWidth="1"/>
    <col min="3846" max="3847" width="10.42578125" style="88" customWidth="1"/>
    <col min="3848" max="3848" width="11.28515625" style="88" customWidth="1"/>
    <col min="3849" max="3849" width="14" style="88" customWidth="1"/>
    <col min="3850" max="4098" width="9.140625" style="88"/>
    <col min="4099" max="4099" width="11.5703125" style="88" customWidth="1"/>
    <col min="4100" max="4100" width="25.42578125" style="88" customWidth="1"/>
    <col min="4101" max="4101" width="9.5703125" style="88" customWidth="1"/>
    <col min="4102" max="4103" width="10.42578125" style="88" customWidth="1"/>
    <col min="4104" max="4104" width="11.28515625" style="88" customWidth="1"/>
    <col min="4105" max="4105" width="14" style="88" customWidth="1"/>
    <col min="4106" max="4354" width="9.140625" style="88"/>
    <col min="4355" max="4355" width="11.5703125" style="88" customWidth="1"/>
    <col min="4356" max="4356" width="25.42578125" style="88" customWidth="1"/>
    <col min="4357" max="4357" width="9.5703125" style="88" customWidth="1"/>
    <col min="4358" max="4359" width="10.42578125" style="88" customWidth="1"/>
    <col min="4360" max="4360" width="11.28515625" style="88" customWidth="1"/>
    <col min="4361" max="4361" width="14" style="88" customWidth="1"/>
    <col min="4362" max="4610" width="9.140625" style="88"/>
    <col min="4611" max="4611" width="11.5703125" style="88" customWidth="1"/>
    <col min="4612" max="4612" width="25.42578125" style="88" customWidth="1"/>
    <col min="4613" max="4613" width="9.5703125" style="88" customWidth="1"/>
    <col min="4614" max="4615" width="10.42578125" style="88" customWidth="1"/>
    <col min="4616" max="4616" width="11.28515625" style="88" customWidth="1"/>
    <col min="4617" max="4617" width="14" style="88" customWidth="1"/>
    <col min="4618" max="4866" width="9.140625" style="88"/>
    <col min="4867" max="4867" width="11.5703125" style="88" customWidth="1"/>
    <col min="4868" max="4868" width="25.42578125" style="88" customWidth="1"/>
    <col min="4869" max="4869" width="9.5703125" style="88" customWidth="1"/>
    <col min="4870" max="4871" width="10.42578125" style="88" customWidth="1"/>
    <col min="4872" max="4872" width="11.28515625" style="88" customWidth="1"/>
    <col min="4873" max="4873" width="14" style="88" customWidth="1"/>
    <col min="4874" max="5122" width="9.140625" style="88"/>
    <col min="5123" max="5123" width="11.5703125" style="88" customWidth="1"/>
    <col min="5124" max="5124" width="25.42578125" style="88" customWidth="1"/>
    <col min="5125" max="5125" width="9.5703125" style="88" customWidth="1"/>
    <col min="5126" max="5127" width="10.42578125" style="88" customWidth="1"/>
    <col min="5128" max="5128" width="11.28515625" style="88" customWidth="1"/>
    <col min="5129" max="5129" width="14" style="88" customWidth="1"/>
    <col min="5130" max="5378" width="9.140625" style="88"/>
    <col min="5379" max="5379" width="11.5703125" style="88" customWidth="1"/>
    <col min="5380" max="5380" width="25.42578125" style="88" customWidth="1"/>
    <col min="5381" max="5381" width="9.5703125" style="88" customWidth="1"/>
    <col min="5382" max="5383" width="10.42578125" style="88" customWidth="1"/>
    <col min="5384" max="5384" width="11.28515625" style="88" customWidth="1"/>
    <col min="5385" max="5385" width="14" style="88" customWidth="1"/>
    <col min="5386" max="5634" width="9.140625" style="88"/>
    <col min="5635" max="5635" width="11.5703125" style="88" customWidth="1"/>
    <col min="5636" max="5636" width="25.42578125" style="88" customWidth="1"/>
    <col min="5637" max="5637" width="9.5703125" style="88" customWidth="1"/>
    <col min="5638" max="5639" width="10.42578125" style="88" customWidth="1"/>
    <col min="5640" max="5640" width="11.28515625" style="88" customWidth="1"/>
    <col min="5641" max="5641" width="14" style="88" customWidth="1"/>
    <col min="5642" max="5890" width="9.140625" style="88"/>
    <col min="5891" max="5891" width="11.5703125" style="88" customWidth="1"/>
    <col min="5892" max="5892" width="25.42578125" style="88" customWidth="1"/>
    <col min="5893" max="5893" width="9.5703125" style="88" customWidth="1"/>
    <col min="5894" max="5895" width="10.42578125" style="88" customWidth="1"/>
    <col min="5896" max="5896" width="11.28515625" style="88" customWidth="1"/>
    <col min="5897" max="5897" width="14" style="88" customWidth="1"/>
    <col min="5898" max="6146" width="9.140625" style="88"/>
    <col min="6147" max="6147" width="11.5703125" style="88" customWidth="1"/>
    <col min="6148" max="6148" width="25.42578125" style="88" customWidth="1"/>
    <col min="6149" max="6149" width="9.5703125" style="88" customWidth="1"/>
    <col min="6150" max="6151" width="10.42578125" style="88" customWidth="1"/>
    <col min="6152" max="6152" width="11.28515625" style="88" customWidth="1"/>
    <col min="6153" max="6153" width="14" style="88" customWidth="1"/>
    <col min="6154" max="6402" width="9.140625" style="88"/>
    <col min="6403" max="6403" width="11.5703125" style="88" customWidth="1"/>
    <col min="6404" max="6404" width="25.42578125" style="88" customWidth="1"/>
    <col min="6405" max="6405" width="9.5703125" style="88" customWidth="1"/>
    <col min="6406" max="6407" width="10.42578125" style="88" customWidth="1"/>
    <col min="6408" max="6408" width="11.28515625" style="88" customWidth="1"/>
    <col min="6409" max="6409" width="14" style="88" customWidth="1"/>
    <col min="6410" max="6658" width="9.140625" style="88"/>
    <col min="6659" max="6659" width="11.5703125" style="88" customWidth="1"/>
    <col min="6660" max="6660" width="25.42578125" style="88" customWidth="1"/>
    <col min="6661" max="6661" width="9.5703125" style="88" customWidth="1"/>
    <col min="6662" max="6663" width="10.42578125" style="88" customWidth="1"/>
    <col min="6664" max="6664" width="11.28515625" style="88" customWidth="1"/>
    <col min="6665" max="6665" width="14" style="88" customWidth="1"/>
    <col min="6666" max="6914" width="9.140625" style="88"/>
    <col min="6915" max="6915" width="11.5703125" style="88" customWidth="1"/>
    <col min="6916" max="6916" width="25.42578125" style="88" customWidth="1"/>
    <col min="6917" max="6917" width="9.5703125" style="88" customWidth="1"/>
    <col min="6918" max="6919" width="10.42578125" style="88" customWidth="1"/>
    <col min="6920" max="6920" width="11.28515625" style="88" customWidth="1"/>
    <col min="6921" max="6921" width="14" style="88" customWidth="1"/>
    <col min="6922" max="7170" width="9.140625" style="88"/>
    <col min="7171" max="7171" width="11.5703125" style="88" customWidth="1"/>
    <col min="7172" max="7172" width="25.42578125" style="88" customWidth="1"/>
    <col min="7173" max="7173" width="9.5703125" style="88" customWidth="1"/>
    <col min="7174" max="7175" width="10.42578125" style="88" customWidth="1"/>
    <col min="7176" max="7176" width="11.28515625" style="88" customWidth="1"/>
    <col min="7177" max="7177" width="14" style="88" customWidth="1"/>
    <col min="7178" max="7426" width="9.140625" style="88"/>
    <col min="7427" max="7427" width="11.5703125" style="88" customWidth="1"/>
    <col min="7428" max="7428" width="25.42578125" style="88" customWidth="1"/>
    <col min="7429" max="7429" width="9.5703125" style="88" customWidth="1"/>
    <col min="7430" max="7431" width="10.42578125" style="88" customWidth="1"/>
    <col min="7432" max="7432" width="11.28515625" style="88" customWidth="1"/>
    <col min="7433" max="7433" width="14" style="88" customWidth="1"/>
    <col min="7434" max="7682" width="9.140625" style="88"/>
    <col min="7683" max="7683" width="11.5703125" style="88" customWidth="1"/>
    <col min="7684" max="7684" width="25.42578125" style="88" customWidth="1"/>
    <col min="7685" max="7685" width="9.5703125" style="88" customWidth="1"/>
    <col min="7686" max="7687" width="10.42578125" style="88" customWidth="1"/>
    <col min="7688" max="7688" width="11.28515625" style="88" customWidth="1"/>
    <col min="7689" max="7689" width="14" style="88" customWidth="1"/>
    <col min="7690" max="7938" width="9.140625" style="88"/>
    <col min="7939" max="7939" width="11.5703125" style="88" customWidth="1"/>
    <col min="7940" max="7940" width="25.42578125" style="88" customWidth="1"/>
    <col min="7941" max="7941" width="9.5703125" style="88" customWidth="1"/>
    <col min="7942" max="7943" width="10.42578125" style="88" customWidth="1"/>
    <col min="7944" max="7944" width="11.28515625" style="88" customWidth="1"/>
    <col min="7945" max="7945" width="14" style="88" customWidth="1"/>
    <col min="7946" max="8194" width="9.140625" style="88"/>
    <col min="8195" max="8195" width="11.5703125" style="88" customWidth="1"/>
    <col min="8196" max="8196" width="25.42578125" style="88" customWidth="1"/>
    <col min="8197" max="8197" width="9.5703125" style="88" customWidth="1"/>
    <col min="8198" max="8199" width="10.42578125" style="88" customWidth="1"/>
    <col min="8200" max="8200" width="11.28515625" style="88" customWidth="1"/>
    <col min="8201" max="8201" width="14" style="88" customWidth="1"/>
    <col min="8202" max="8450" width="9.140625" style="88"/>
    <col min="8451" max="8451" width="11.5703125" style="88" customWidth="1"/>
    <col min="8452" max="8452" width="25.42578125" style="88" customWidth="1"/>
    <col min="8453" max="8453" width="9.5703125" style="88" customWidth="1"/>
    <col min="8454" max="8455" width="10.42578125" style="88" customWidth="1"/>
    <col min="8456" max="8456" width="11.28515625" style="88" customWidth="1"/>
    <col min="8457" max="8457" width="14" style="88" customWidth="1"/>
    <col min="8458" max="8706" width="9.140625" style="88"/>
    <col min="8707" max="8707" width="11.5703125" style="88" customWidth="1"/>
    <col min="8708" max="8708" width="25.42578125" style="88" customWidth="1"/>
    <col min="8709" max="8709" width="9.5703125" style="88" customWidth="1"/>
    <col min="8710" max="8711" width="10.42578125" style="88" customWidth="1"/>
    <col min="8712" max="8712" width="11.28515625" style="88" customWidth="1"/>
    <col min="8713" max="8713" width="14" style="88" customWidth="1"/>
    <col min="8714" max="8962" width="9.140625" style="88"/>
    <col min="8963" max="8963" width="11.5703125" style="88" customWidth="1"/>
    <col min="8964" max="8964" width="25.42578125" style="88" customWidth="1"/>
    <col min="8965" max="8965" width="9.5703125" style="88" customWidth="1"/>
    <col min="8966" max="8967" width="10.42578125" style="88" customWidth="1"/>
    <col min="8968" max="8968" width="11.28515625" style="88" customWidth="1"/>
    <col min="8969" max="8969" width="14" style="88" customWidth="1"/>
    <col min="8970" max="9218" width="9.140625" style="88"/>
    <col min="9219" max="9219" width="11.5703125" style="88" customWidth="1"/>
    <col min="9220" max="9220" width="25.42578125" style="88" customWidth="1"/>
    <col min="9221" max="9221" width="9.5703125" style="88" customWidth="1"/>
    <col min="9222" max="9223" width="10.42578125" style="88" customWidth="1"/>
    <col min="9224" max="9224" width="11.28515625" style="88" customWidth="1"/>
    <col min="9225" max="9225" width="14" style="88" customWidth="1"/>
    <col min="9226" max="9474" width="9.140625" style="88"/>
    <col min="9475" max="9475" width="11.5703125" style="88" customWidth="1"/>
    <col min="9476" max="9476" width="25.42578125" style="88" customWidth="1"/>
    <col min="9477" max="9477" width="9.5703125" style="88" customWidth="1"/>
    <col min="9478" max="9479" width="10.42578125" style="88" customWidth="1"/>
    <col min="9480" max="9480" width="11.28515625" style="88" customWidth="1"/>
    <col min="9481" max="9481" width="14" style="88" customWidth="1"/>
    <col min="9482" max="9730" width="9.140625" style="88"/>
    <col min="9731" max="9731" width="11.5703125" style="88" customWidth="1"/>
    <col min="9732" max="9732" width="25.42578125" style="88" customWidth="1"/>
    <col min="9733" max="9733" width="9.5703125" style="88" customWidth="1"/>
    <col min="9734" max="9735" width="10.42578125" style="88" customWidth="1"/>
    <col min="9736" max="9736" width="11.28515625" style="88" customWidth="1"/>
    <col min="9737" max="9737" width="14" style="88" customWidth="1"/>
    <col min="9738" max="9986" width="9.140625" style="88"/>
    <col min="9987" max="9987" width="11.5703125" style="88" customWidth="1"/>
    <col min="9988" max="9988" width="25.42578125" style="88" customWidth="1"/>
    <col min="9989" max="9989" width="9.5703125" style="88" customWidth="1"/>
    <col min="9990" max="9991" width="10.42578125" style="88" customWidth="1"/>
    <col min="9992" max="9992" width="11.28515625" style="88" customWidth="1"/>
    <col min="9993" max="9993" width="14" style="88" customWidth="1"/>
    <col min="9994" max="10242" width="9.140625" style="88"/>
    <col min="10243" max="10243" width="11.5703125" style="88" customWidth="1"/>
    <col min="10244" max="10244" width="25.42578125" style="88" customWidth="1"/>
    <col min="10245" max="10245" width="9.5703125" style="88" customWidth="1"/>
    <col min="10246" max="10247" width="10.42578125" style="88" customWidth="1"/>
    <col min="10248" max="10248" width="11.28515625" style="88" customWidth="1"/>
    <col min="10249" max="10249" width="14" style="88" customWidth="1"/>
    <col min="10250" max="10498" width="9.140625" style="88"/>
    <col min="10499" max="10499" width="11.5703125" style="88" customWidth="1"/>
    <col min="10500" max="10500" width="25.42578125" style="88" customWidth="1"/>
    <col min="10501" max="10501" width="9.5703125" style="88" customWidth="1"/>
    <col min="10502" max="10503" width="10.42578125" style="88" customWidth="1"/>
    <col min="10504" max="10504" width="11.28515625" style="88" customWidth="1"/>
    <col min="10505" max="10505" width="14" style="88" customWidth="1"/>
    <col min="10506" max="10754" width="9.140625" style="88"/>
    <col min="10755" max="10755" width="11.5703125" style="88" customWidth="1"/>
    <col min="10756" max="10756" width="25.42578125" style="88" customWidth="1"/>
    <col min="10757" max="10757" width="9.5703125" style="88" customWidth="1"/>
    <col min="10758" max="10759" width="10.42578125" style="88" customWidth="1"/>
    <col min="10760" max="10760" width="11.28515625" style="88" customWidth="1"/>
    <col min="10761" max="10761" width="14" style="88" customWidth="1"/>
    <col min="10762" max="11010" width="9.140625" style="88"/>
    <col min="11011" max="11011" width="11.5703125" style="88" customWidth="1"/>
    <col min="11012" max="11012" width="25.42578125" style="88" customWidth="1"/>
    <col min="11013" max="11013" width="9.5703125" style="88" customWidth="1"/>
    <col min="11014" max="11015" width="10.42578125" style="88" customWidth="1"/>
    <col min="11016" max="11016" width="11.28515625" style="88" customWidth="1"/>
    <col min="11017" max="11017" width="14" style="88" customWidth="1"/>
    <col min="11018" max="11266" width="9.140625" style="88"/>
    <col min="11267" max="11267" width="11.5703125" style="88" customWidth="1"/>
    <col min="11268" max="11268" width="25.42578125" style="88" customWidth="1"/>
    <col min="11269" max="11269" width="9.5703125" style="88" customWidth="1"/>
    <col min="11270" max="11271" width="10.42578125" style="88" customWidth="1"/>
    <col min="11272" max="11272" width="11.28515625" style="88" customWidth="1"/>
    <col min="11273" max="11273" width="14" style="88" customWidth="1"/>
    <col min="11274" max="11522" width="9.140625" style="88"/>
    <col min="11523" max="11523" width="11.5703125" style="88" customWidth="1"/>
    <col min="11524" max="11524" width="25.42578125" style="88" customWidth="1"/>
    <col min="11525" max="11525" width="9.5703125" style="88" customWidth="1"/>
    <col min="11526" max="11527" width="10.42578125" style="88" customWidth="1"/>
    <col min="11528" max="11528" width="11.28515625" style="88" customWidth="1"/>
    <col min="11529" max="11529" width="14" style="88" customWidth="1"/>
    <col min="11530" max="11778" width="9.140625" style="88"/>
    <col min="11779" max="11779" width="11.5703125" style="88" customWidth="1"/>
    <col min="11780" max="11780" width="25.42578125" style="88" customWidth="1"/>
    <col min="11781" max="11781" width="9.5703125" style="88" customWidth="1"/>
    <col min="11782" max="11783" width="10.42578125" style="88" customWidth="1"/>
    <col min="11784" max="11784" width="11.28515625" style="88" customWidth="1"/>
    <col min="11785" max="11785" width="14" style="88" customWidth="1"/>
    <col min="11786" max="12034" width="9.140625" style="88"/>
    <col min="12035" max="12035" width="11.5703125" style="88" customWidth="1"/>
    <col min="12036" max="12036" width="25.42578125" style="88" customWidth="1"/>
    <col min="12037" max="12037" width="9.5703125" style="88" customWidth="1"/>
    <col min="12038" max="12039" width="10.42578125" style="88" customWidth="1"/>
    <col min="12040" max="12040" width="11.28515625" style="88" customWidth="1"/>
    <col min="12041" max="12041" width="14" style="88" customWidth="1"/>
    <col min="12042" max="12290" width="9.140625" style="88"/>
    <col min="12291" max="12291" width="11.5703125" style="88" customWidth="1"/>
    <col min="12292" max="12292" width="25.42578125" style="88" customWidth="1"/>
    <col min="12293" max="12293" width="9.5703125" style="88" customWidth="1"/>
    <col min="12294" max="12295" width="10.42578125" style="88" customWidth="1"/>
    <col min="12296" max="12296" width="11.28515625" style="88" customWidth="1"/>
    <col min="12297" max="12297" width="14" style="88" customWidth="1"/>
    <col min="12298" max="12546" width="9.140625" style="88"/>
    <col min="12547" max="12547" width="11.5703125" style="88" customWidth="1"/>
    <col min="12548" max="12548" width="25.42578125" style="88" customWidth="1"/>
    <col min="12549" max="12549" width="9.5703125" style="88" customWidth="1"/>
    <col min="12550" max="12551" width="10.42578125" style="88" customWidth="1"/>
    <col min="12552" max="12552" width="11.28515625" style="88" customWidth="1"/>
    <col min="12553" max="12553" width="14" style="88" customWidth="1"/>
    <col min="12554" max="12802" width="9.140625" style="88"/>
    <col min="12803" max="12803" width="11.5703125" style="88" customWidth="1"/>
    <col min="12804" max="12804" width="25.42578125" style="88" customWidth="1"/>
    <col min="12805" max="12805" width="9.5703125" style="88" customWidth="1"/>
    <col min="12806" max="12807" width="10.42578125" style="88" customWidth="1"/>
    <col min="12808" max="12808" width="11.28515625" style="88" customWidth="1"/>
    <col min="12809" max="12809" width="14" style="88" customWidth="1"/>
    <col min="12810" max="13058" width="9.140625" style="88"/>
    <col min="13059" max="13059" width="11.5703125" style="88" customWidth="1"/>
    <col min="13060" max="13060" width="25.42578125" style="88" customWidth="1"/>
    <col min="13061" max="13061" width="9.5703125" style="88" customWidth="1"/>
    <col min="13062" max="13063" width="10.42578125" style="88" customWidth="1"/>
    <col min="13064" max="13064" width="11.28515625" style="88" customWidth="1"/>
    <col min="13065" max="13065" width="14" style="88" customWidth="1"/>
    <col min="13066" max="13314" width="9.140625" style="88"/>
    <col min="13315" max="13315" width="11.5703125" style="88" customWidth="1"/>
    <col min="13316" max="13316" width="25.42578125" style="88" customWidth="1"/>
    <col min="13317" max="13317" width="9.5703125" style="88" customWidth="1"/>
    <col min="13318" max="13319" width="10.42578125" style="88" customWidth="1"/>
    <col min="13320" max="13320" width="11.28515625" style="88" customWidth="1"/>
    <col min="13321" max="13321" width="14" style="88" customWidth="1"/>
    <col min="13322" max="13570" width="9.140625" style="88"/>
    <col min="13571" max="13571" width="11.5703125" style="88" customWidth="1"/>
    <col min="13572" max="13572" width="25.42578125" style="88" customWidth="1"/>
    <col min="13573" max="13573" width="9.5703125" style="88" customWidth="1"/>
    <col min="13574" max="13575" width="10.42578125" style="88" customWidth="1"/>
    <col min="13576" max="13576" width="11.28515625" style="88" customWidth="1"/>
    <col min="13577" max="13577" width="14" style="88" customWidth="1"/>
    <col min="13578" max="13826" width="9.140625" style="88"/>
    <col min="13827" max="13827" width="11.5703125" style="88" customWidth="1"/>
    <col min="13828" max="13828" width="25.42578125" style="88" customWidth="1"/>
    <col min="13829" max="13829" width="9.5703125" style="88" customWidth="1"/>
    <col min="13830" max="13831" width="10.42578125" style="88" customWidth="1"/>
    <col min="13832" max="13832" width="11.28515625" style="88" customWidth="1"/>
    <col min="13833" max="13833" width="14" style="88" customWidth="1"/>
    <col min="13834" max="14082" width="9.140625" style="88"/>
    <col min="14083" max="14083" width="11.5703125" style="88" customWidth="1"/>
    <col min="14084" max="14084" width="25.42578125" style="88" customWidth="1"/>
    <col min="14085" max="14085" width="9.5703125" style="88" customWidth="1"/>
    <col min="14086" max="14087" width="10.42578125" style="88" customWidth="1"/>
    <col min="14088" max="14088" width="11.28515625" style="88" customWidth="1"/>
    <col min="14089" max="14089" width="14" style="88" customWidth="1"/>
    <col min="14090" max="14338" width="9.140625" style="88"/>
    <col min="14339" max="14339" width="11.5703125" style="88" customWidth="1"/>
    <col min="14340" max="14340" width="25.42578125" style="88" customWidth="1"/>
    <col min="14341" max="14341" width="9.5703125" style="88" customWidth="1"/>
    <col min="14342" max="14343" width="10.42578125" style="88" customWidth="1"/>
    <col min="14344" max="14344" width="11.28515625" style="88" customWidth="1"/>
    <col min="14345" max="14345" width="14" style="88" customWidth="1"/>
    <col min="14346" max="14594" width="9.140625" style="88"/>
    <col min="14595" max="14595" width="11.5703125" style="88" customWidth="1"/>
    <col min="14596" max="14596" width="25.42578125" style="88" customWidth="1"/>
    <col min="14597" max="14597" width="9.5703125" style="88" customWidth="1"/>
    <col min="14598" max="14599" width="10.42578125" style="88" customWidth="1"/>
    <col min="14600" max="14600" width="11.28515625" style="88" customWidth="1"/>
    <col min="14601" max="14601" width="14" style="88" customWidth="1"/>
    <col min="14602" max="14850" width="9.140625" style="88"/>
    <col min="14851" max="14851" width="11.5703125" style="88" customWidth="1"/>
    <col min="14852" max="14852" width="25.42578125" style="88" customWidth="1"/>
    <col min="14853" max="14853" width="9.5703125" style="88" customWidth="1"/>
    <col min="14854" max="14855" width="10.42578125" style="88" customWidth="1"/>
    <col min="14856" max="14856" width="11.28515625" style="88" customWidth="1"/>
    <col min="14857" max="14857" width="14" style="88" customWidth="1"/>
    <col min="14858" max="15106" width="9.140625" style="88"/>
    <col min="15107" max="15107" width="11.5703125" style="88" customWidth="1"/>
    <col min="15108" max="15108" width="25.42578125" style="88" customWidth="1"/>
    <col min="15109" max="15109" width="9.5703125" style="88" customWidth="1"/>
    <col min="15110" max="15111" width="10.42578125" style="88" customWidth="1"/>
    <col min="15112" max="15112" width="11.28515625" style="88" customWidth="1"/>
    <col min="15113" max="15113" width="14" style="88" customWidth="1"/>
    <col min="15114" max="15362" width="9.140625" style="88"/>
    <col min="15363" max="15363" width="11.5703125" style="88" customWidth="1"/>
    <col min="15364" max="15364" width="25.42578125" style="88" customWidth="1"/>
    <col min="15365" max="15365" width="9.5703125" style="88" customWidth="1"/>
    <col min="15366" max="15367" width="10.42578125" style="88" customWidth="1"/>
    <col min="15368" max="15368" width="11.28515625" style="88" customWidth="1"/>
    <col min="15369" max="15369" width="14" style="88" customWidth="1"/>
    <col min="15370" max="15618" width="9.140625" style="88"/>
    <col min="15619" max="15619" width="11.5703125" style="88" customWidth="1"/>
    <col min="15620" max="15620" width="25.42578125" style="88" customWidth="1"/>
    <col min="15621" max="15621" width="9.5703125" style="88" customWidth="1"/>
    <col min="15622" max="15623" width="10.42578125" style="88" customWidth="1"/>
    <col min="15624" max="15624" width="11.28515625" style="88" customWidth="1"/>
    <col min="15625" max="15625" width="14" style="88" customWidth="1"/>
    <col min="15626" max="15874" width="9.140625" style="88"/>
    <col min="15875" max="15875" width="11.5703125" style="88" customWidth="1"/>
    <col min="15876" max="15876" width="25.42578125" style="88" customWidth="1"/>
    <col min="15877" max="15877" width="9.5703125" style="88" customWidth="1"/>
    <col min="15878" max="15879" width="10.42578125" style="88" customWidth="1"/>
    <col min="15880" max="15880" width="11.28515625" style="88" customWidth="1"/>
    <col min="15881" max="15881" width="14" style="88" customWidth="1"/>
    <col min="15882" max="16130" width="9.140625" style="88"/>
    <col min="16131" max="16131" width="11.5703125" style="88" customWidth="1"/>
    <col min="16132" max="16132" width="25.42578125" style="88" customWidth="1"/>
    <col min="16133" max="16133" width="9.5703125" style="88" customWidth="1"/>
    <col min="16134" max="16135" width="10.42578125" style="88" customWidth="1"/>
    <col min="16136" max="16136" width="11.28515625" style="88" customWidth="1"/>
    <col min="16137" max="16137" width="14" style="88" customWidth="1"/>
    <col min="16138" max="16384" width="9.140625" style="88"/>
  </cols>
  <sheetData>
    <row r="1" spans="1:10" ht="19.5">
      <c r="A1" s="82" t="s">
        <v>112</v>
      </c>
      <c r="B1" s="83"/>
      <c r="C1" s="84"/>
      <c r="D1" s="85"/>
      <c r="E1" s="85"/>
    </row>
    <row r="2" spans="1:10">
      <c r="D2" s="91"/>
      <c r="E2" s="91"/>
    </row>
    <row r="3" spans="1:10">
      <c r="A3" s="92" t="s">
        <v>52</v>
      </c>
      <c r="B3" s="93" t="s">
        <v>53</v>
      </c>
      <c r="C3" s="93" t="s">
        <v>54</v>
      </c>
      <c r="D3" s="94" t="s">
        <v>55</v>
      </c>
      <c r="E3" s="94" t="s">
        <v>56</v>
      </c>
      <c r="F3" s="94" t="s">
        <v>57</v>
      </c>
      <c r="G3" s="95" t="s">
        <v>58</v>
      </c>
      <c r="H3" s="95" t="s">
        <v>70</v>
      </c>
      <c r="I3" s="95" t="s">
        <v>71</v>
      </c>
      <c r="J3" s="95" t="s">
        <v>59</v>
      </c>
    </row>
    <row r="4" spans="1:10">
      <c r="A4" s="170"/>
      <c r="B4" s="97"/>
      <c r="C4" s="98"/>
      <c r="D4" s="99"/>
      <c r="E4" s="99">
        <v>0</v>
      </c>
      <c r="F4" s="99">
        <f t="shared" ref="F4:F18" si="0">C4*D4</f>
        <v>0</v>
      </c>
      <c r="G4" s="140">
        <f t="shared" ref="G4:G18" si="1">F4</f>
        <v>0</v>
      </c>
      <c r="H4" s="172"/>
      <c r="I4" s="172">
        <f>G4-H4</f>
        <v>0</v>
      </c>
      <c r="J4" s="97"/>
    </row>
    <row r="5" spans="1:10">
      <c r="A5" s="170"/>
      <c r="B5" s="97"/>
      <c r="C5" s="98"/>
      <c r="D5" s="99"/>
      <c r="E5" s="99">
        <v>0</v>
      </c>
      <c r="F5" s="99">
        <f t="shared" si="0"/>
        <v>0</v>
      </c>
      <c r="G5" s="140">
        <f t="shared" si="1"/>
        <v>0</v>
      </c>
      <c r="H5" s="172"/>
      <c r="I5" s="172">
        <f t="shared" ref="I5:I7" si="2">G5-H5</f>
        <v>0</v>
      </c>
      <c r="J5" s="97"/>
    </row>
    <row r="6" spans="1:10" s="83" customFormat="1">
      <c r="A6" s="170"/>
      <c r="B6" s="97"/>
      <c r="C6" s="98"/>
      <c r="D6" s="99"/>
      <c r="E6" s="99">
        <v>0</v>
      </c>
      <c r="F6" s="99">
        <f t="shared" si="0"/>
        <v>0</v>
      </c>
      <c r="G6" s="140">
        <f>F6</f>
        <v>0</v>
      </c>
      <c r="H6" s="172"/>
      <c r="I6" s="172">
        <f t="shared" si="2"/>
        <v>0</v>
      </c>
      <c r="J6" s="95"/>
    </row>
    <row r="7" spans="1:10" s="83" customFormat="1">
      <c r="A7" s="170"/>
      <c r="B7" s="97"/>
      <c r="C7" s="98"/>
      <c r="D7" s="99"/>
      <c r="E7" s="99">
        <v>0</v>
      </c>
      <c r="F7" s="99">
        <f t="shared" si="0"/>
        <v>0</v>
      </c>
      <c r="G7" s="284">
        <f>F7</f>
        <v>0</v>
      </c>
      <c r="H7" s="172"/>
      <c r="I7" s="172">
        <f t="shared" si="2"/>
        <v>0</v>
      </c>
      <c r="J7" s="95"/>
    </row>
    <row r="8" spans="1:10" s="83" customFormat="1">
      <c r="A8" s="170"/>
      <c r="B8" s="97"/>
      <c r="C8" s="98"/>
      <c r="D8" s="99"/>
      <c r="E8" s="99">
        <v>0</v>
      </c>
      <c r="F8" s="99">
        <f t="shared" si="0"/>
        <v>0</v>
      </c>
      <c r="G8" s="140">
        <f t="shared" si="1"/>
        <v>0</v>
      </c>
      <c r="H8" s="172"/>
      <c r="I8" s="172"/>
      <c r="J8" s="95"/>
    </row>
    <row r="9" spans="1:10" s="83" customFormat="1">
      <c r="A9" s="170"/>
      <c r="B9" s="97"/>
      <c r="C9" s="98"/>
      <c r="D9" s="99"/>
      <c r="E9" s="99">
        <v>0</v>
      </c>
      <c r="F9" s="99">
        <f t="shared" si="0"/>
        <v>0</v>
      </c>
      <c r="G9" s="140">
        <f t="shared" si="1"/>
        <v>0</v>
      </c>
      <c r="H9" s="172"/>
      <c r="I9" s="172"/>
      <c r="J9" s="95"/>
    </row>
    <row r="10" spans="1:10" s="83" customFormat="1">
      <c r="A10" s="170"/>
      <c r="B10" s="97"/>
      <c r="C10" s="98"/>
      <c r="D10" s="99"/>
      <c r="E10" s="99">
        <v>0</v>
      </c>
      <c r="F10" s="99">
        <f t="shared" si="0"/>
        <v>0</v>
      </c>
      <c r="G10" s="140">
        <f t="shared" si="1"/>
        <v>0</v>
      </c>
      <c r="H10" s="172"/>
      <c r="I10" s="172"/>
      <c r="J10" s="95"/>
    </row>
    <row r="11" spans="1:10" s="83" customFormat="1">
      <c r="A11" s="170"/>
      <c r="B11" s="97"/>
      <c r="C11" s="98"/>
      <c r="D11" s="99"/>
      <c r="E11" s="99">
        <v>0</v>
      </c>
      <c r="F11" s="99">
        <f t="shared" si="0"/>
        <v>0</v>
      </c>
      <c r="G11" s="140">
        <f t="shared" si="1"/>
        <v>0</v>
      </c>
      <c r="H11" s="172"/>
      <c r="I11" s="172"/>
      <c r="J11" s="95"/>
    </row>
    <row r="12" spans="1:10" s="83" customFormat="1">
      <c r="A12" s="170"/>
      <c r="B12" s="97"/>
      <c r="C12" s="98"/>
      <c r="D12" s="99"/>
      <c r="E12" s="99">
        <v>0</v>
      </c>
      <c r="F12" s="99">
        <f t="shared" si="0"/>
        <v>0</v>
      </c>
      <c r="G12" s="140">
        <f t="shared" si="1"/>
        <v>0</v>
      </c>
      <c r="H12" s="172"/>
      <c r="I12" s="140"/>
      <c r="J12" s="95"/>
    </row>
    <row r="13" spans="1:10" s="83" customFormat="1">
      <c r="A13" s="170"/>
      <c r="B13" s="97"/>
      <c r="C13" s="98"/>
      <c r="D13" s="99"/>
      <c r="E13" s="99">
        <v>0</v>
      </c>
      <c r="F13" s="99">
        <f t="shared" si="0"/>
        <v>0</v>
      </c>
      <c r="G13" s="140">
        <f t="shared" si="1"/>
        <v>0</v>
      </c>
      <c r="H13" s="172"/>
      <c r="I13" s="140"/>
      <c r="J13" s="95"/>
    </row>
    <row r="14" spans="1:10" s="83" customFormat="1">
      <c r="A14" s="170"/>
      <c r="B14" s="97"/>
      <c r="C14" s="98"/>
      <c r="D14" s="99"/>
      <c r="E14" s="99">
        <v>0</v>
      </c>
      <c r="F14" s="99">
        <f t="shared" si="0"/>
        <v>0</v>
      </c>
      <c r="G14" s="140">
        <f t="shared" si="1"/>
        <v>0</v>
      </c>
      <c r="H14" s="172"/>
      <c r="I14" s="140"/>
      <c r="J14" s="95"/>
    </row>
    <row r="15" spans="1:10" s="83" customFormat="1">
      <c r="A15" s="170"/>
      <c r="B15" s="97"/>
      <c r="C15" s="98"/>
      <c r="D15" s="99"/>
      <c r="E15" s="99">
        <v>0</v>
      </c>
      <c r="F15" s="99">
        <f t="shared" si="0"/>
        <v>0</v>
      </c>
      <c r="G15" s="140">
        <f t="shared" si="1"/>
        <v>0</v>
      </c>
      <c r="H15" s="172"/>
      <c r="I15" s="140"/>
      <c r="J15" s="95"/>
    </row>
    <row r="16" spans="1:10" s="83" customFormat="1">
      <c r="A16" s="170"/>
      <c r="B16" s="97"/>
      <c r="C16" s="98"/>
      <c r="D16" s="99"/>
      <c r="E16" s="99">
        <v>0</v>
      </c>
      <c r="F16" s="99">
        <f t="shared" si="0"/>
        <v>0</v>
      </c>
      <c r="G16" s="140">
        <f t="shared" si="1"/>
        <v>0</v>
      </c>
      <c r="H16" s="172"/>
      <c r="I16" s="140"/>
      <c r="J16" s="95"/>
    </row>
    <row r="17" spans="1:10" s="83" customFormat="1">
      <c r="A17" s="170"/>
      <c r="B17" s="97"/>
      <c r="C17" s="98"/>
      <c r="D17" s="99"/>
      <c r="E17" s="99">
        <v>0</v>
      </c>
      <c r="F17" s="99">
        <f t="shared" si="0"/>
        <v>0</v>
      </c>
      <c r="G17" s="140">
        <f t="shared" si="1"/>
        <v>0</v>
      </c>
      <c r="H17" s="140"/>
      <c r="I17" s="140"/>
      <c r="J17" s="95"/>
    </row>
    <row r="18" spans="1:10" s="83" customFormat="1">
      <c r="A18" s="170"/>
      <c r="B18" s="97"/>
      <c r="C18" s="98"/>
      <c r="D18" s="99"/>
      <c r="E18" s="99">
        <v>0</v>
      </c>
      <c r="F18" s="99">
        <f t="shared" si="0"/>
        <v>0</v>
      </c>
      <c r="G18" s="140">
        <f t="shared" si="1"/>
        <v>0</v>
      </c>
      <c r="H18" s="140"/>
      <c r="I18" s="140"/>
      <c r="J18" s="95"/>
    </row>
    <row r="19" spans="1:10" s="83" customFormat="1">
      <c r="A19" s="170"/>
      <c r="B19" s="97"/>
      <c r="C19" s="98"/>
      <c r="D19" s="99"/>
      <c r="E19" s="99">
        <v>0</v>
      </c>
      <c r="F19" s="99">
        <f t="shared" ref="F19" si="3">C19*D19</f>
        <v>0</v>
      </c>
      <c r="G19" s="140">
        <f t="shared" ref="G19:G45" si="4">F19</f>
        <v>0</v>
      </c>
      <c r="H19" s="140"/>
      <c r="I19" s="140"/>
      <c r="J19" s="95"/>
    </row>
    <row r="20" spans="1:10" s="83" customFormat="1">
      <c r="A20" s="170"/>
      <c r="B20" s="97"/>
      <c r="C20" s="98"/>
      <c r="D20" s="99"/>
      <c r="E20" s="99">
        <v>0</v>
      </c>
      <c r="F20" s="99">
        <f t="shared" ref="F20" si="5">C20*D20</f>
        <v>0</v>
      </c>
      <c r="G20" s="140">
        <f t="shared" si="4"/>
        <v>0</v>
      </c>
      <c r="H20" s="140"/>
      <c r="I20" s="140"/>
      <c r="J20" s="95"/>
    </row>
    <row r="21" spans="1:10" s="83" customFormat="1">
      <c r="A21" s="170"/>
      <c r="B21" s="97"/>
      <c r="C21" s="98"/>
      <c r="D21" s="99"/>
      <c r="E21" s="99">
        <v>0</v>
      </c>
      <c r="F21" s="99">
        <f t="shared" ref="F21" si="6">C21*D21</f>
        <v>0</v>
      </c>
      <c r="G21" s="140">
        <f t="shared" si="4"/>
        <v>0</v>
      </c>
      <c r="H21" s="140"/>
      <c r="I21" s="140"/>
      <c r="J21" s="95"/>
    </row>
    <row r="22" spans="1:10" s="83" customFormat="1">
      <c r="A22" s="170"/>
      <c r="B22" s="97"/>
      <c r="C22" s="98"/>
      <c r="D22" s="99"/>
      <c r="E22" s="99">
        <v>0</v>
      </c>
      <c r="F22" s="99">
        <f t="shared" ref="F22" si="7">C22*D22</f>
        <v>0</v>
      </c>
      <c r="G22" s="140">
        <f t="shared" si="4"/>
        <v>0</v>
      </c>
      <c r="H22" s="140"/>
      <c r="I22" s="140"/>
      <c r="J22" s="95"/>
    </row>
    <row r="23" spans="1:10" s="83" customFormat="1">
      <c r="A23" s="170"/>
      <c r="B23" s="97"/>
      <c r="C23" s="98"/>
      <c r="D23" s="99"/>
      <c r="E23" s="99">
        <v>0</v>
      </c>
      <c r="F23" s="99">
        <f t="shared" ref="F23" si="8">C23*D23</f>
        <v>0</v>
      </c>
      <c r="G23" s="140">
        <f t="shared" si="4"/>
        <v>0</v>
      </c>
      <c r="H23" s="140"/>
      <c r="I23" s="140"/>
      <c r="J23" s="95"/>
    </row>
    <row r="24" spans="1:10" s="83" customFormat="1">
      <c r="A24" s="170"/>
      <c r="B24" s="97"/>
      <c r="C24" s="98"/>
      <c r="D24" s="99"/>
      <c r="E24" s="99">
        <v>0</v>
      </c>
      <c r="F24" s="99">
        <f t="shared" ref="F24" si="9">C24*D24</f>
        <v>0</v>
      </c>
      <c r="G24" s="140">
        <f t="shared" si="4"/>
        <v>0</v>
      </c>
      <c r="H24" s="140"/>
      <c r="I24" s="140"/>
      <c r="J24" s="95"/>
    </row>
    <row r="25" spans="1:10" s="83" customFormat="1">
      <c r="A25" s="170"/>
      <c r="B25" s="97"/>
      <c r="C25" s="98"/>
      <c r="D25" s="99"/>
      <c r="E25" s="99">
        <v>0</v>
      </c>
      <c r="F25" s="99">
        <f t="shared" ref="F25:F43" si="10">C25*D25</f>
        <v>0</v>
      </c>
      <c r="G25" s="140">
        <f t="shared" si="4"/>
        <v>0</v>
      </c>
      <c r="H25" s="140"/>
      <c r="I25" s="140"/>
      <c r="J25" s="95"/>
    </row>
    <row r="26" spans="1:10" s="83" customFormat="1">
      <c r="A26" s="170"/>
      <c r="B26" s="97"/>
      <c r="C26" s="98"/>
      <c r="D26" s="99"/>
      <c r="E26" s="99"/>
      <c r="F26" s="99">
        <f t="shared" si="10"/>
        <v>0</v>
      </c>
      <c r="G26" s="140">
        <f t="shared" si="4"/>
        <v>0</v>
      </c>
      <c r="H26" s="140"/>
      <c r="I26" s="140"/>
      <c r="J26" s="95"/>
    </row>
    <row r="27" spans="1:10" s="83" customFormat="1">
      <c r="A27" s="170"/>
      <c r="B27" s="97"/>
      <c r="C27" s="98"/>
      <c r="D27" s="99"/>
      <c r="E27" s="99"/>
      <c r="F27" s="99">
        <f t="shared" si="10"/>
        <v>0</v>
      </c>
      <c r="G27" s="140">
        <f t="shared" si="4"/>
        <v>0</v>
      </c>
      <c r="H27" s="140"/>
      <c r="I27" s="140"/>
      <c r="J27" s="95"/>
    </row>
    <row r="28" spans="1:10" s="83" customFormat="1">
      <c r="A28" s="170"/>
      <c r="B28" s="97"/>
      <c r="C28" s="98"/>
      <c r="D28" s="99"/>
      <c r="E28" s="99"/>
      <c r="F28" s="99">
        <f t="shared" si="10"/>
        <v>0</v>
      </c>
      <c r="G28" s="140">
        <f t="shared" si="4"/>
        <v>0</v>
      </c>
      <c r="H28" s="140"/>
      <c r="I28" s="140"/>
      <c r="J28" s="95"/>
    </row>
    <row r="29" spans="1:10" s="83" customFormat="1">
      <c r="A29" s="170"/>
      <c r="B29" s="97"/>
      <c r="C29" s="98"/>
      <c r="D29" s="99"/>
      <c r="E29" s="99"/>
      <c r="F29" s="99">
        <f t="shared" si="10"/>
        <v>0</v>
      </c>
      <c r="G29" s="140">
        <f t="shared" si="4"/>
        <v>0</v>
      </c>
      <c r="H29" s="140"/>
      <c r="I29" s="140"/>
      <c r="J29" s="95"/>
    </row>
    <row r="30" spans="1:10" s="83" customFormat="1">
      <c r="A30" s="170"/>
      <c r="B30" s="97"/>
      <c r="C30" s="98"/>
      <c r="D30" s="99"/>
      <c r="E30" s="99"/>
      <c r="F30" s="99">
        <f t="shared" si="10"/>
        <v>0</v>
      </c>
      <c r="G30" s="140">
        <f t="shared" si="4"/>
        <v>0</v>
      </c>
      <c r="H30" s="140"/>
      <c r="I30" s="140"/>
      <c r="J30" s="95"/>
    </row>
    <row r="31" spans="1:10" s="83" customFormat="1">
      <c r="A31" s="170"/>
      <c r="B31" s="97"/>
      <c r="C31" s="98"/>
      <c r="D31" s="99"/>
      <c r="E31" s="99"/>
      <c r="F31" s="99">
        <f t="shared" si="10"/>
        <v>0</v>
      </c>
      <c r="G31" s="140">
        <f t="shared" si="4"/>
        <v>0</v>
      </c>
      <c r="H31" s="140"/>
      <c r="I31" s="140"/>
      <c r="J31" s="95"/>
    </row>
    <row r="32" spans="1:10" s="83" customFormat="1">
      <c r="A32" s="170"/>
      <c r="B32" s="97"/>
      <c r="C32" s="98"/>
      <c r="D32" s="99"/>
      <c r="E32" s="99"/>
      <c r="F32" s="99">
        <f t="shared" si="10"/>
        <v>0</v>
      </c>
      <c r="G32" s="140">
        <f t="shared" si="4"/>
        <v>0</v>
      </c>
      <c r="H32" s="140"/>
      <c r="I32" s="140"/>
      <c r="J32" s="95"/>
    </row>
    <row r="33" spans="1:10" s="83" customFormat="1">
      <c r="A33" s="170"/>
      <c r="B33" s="97"/>
      <c r="C33" s="98"/>
      <c r="D33" s="99"/>
      <c r="E33" s="99"/>
      <c r="F33" s="99">
        <f t="shared" si="10"/>
        <v>0</v>
      </c>
      <c r="G33" s="140">
        <f t="shared" si="4"/>
        <v>0</v>
      </c>
      <c r="H33" s="140"/>
      <c r="I33" s="140"/>
      <c r="J33" s="95"/>
    </row>
    <row r="34" spans="1:10" s="83" customFormat="1">
      <c r="A34" s="170"/>
      <c r="B34" s="97"/>
      <c r="C34" s="98"/>
      <c r="D34" s="99"/>
      <c r="E34" s="99"/>
      <c r="F34" s="99">
        <f t="shared" si="10"/>
        <v>0</v>
      </c>
      <c r="G34" s="140">
        <f t="shared" si="4"/>
        <v>0</v>
      </c>
      <c r="H34" s="140"/>
      <c r="I34" s="140"/>
      <c r="J34" s="95"/>
    </row>
    <row r="35" spans="1:10" s="83" customFormat="1">
      <c r="A35" s="170"/>
      <c r="B35" s="97"/>
      <c r="C35" s="98"/>
      <c r="D35" s="99"/>
      <c r="E35" s="99"/>
      <c r="F35" s="99">
        <f t="shared" si="10"/>
        <v>0</v>
      </c>
      <c r="G35" s="140">
        <f t="shared" si="4"/>
        <v>0</v>
      </c>
      <c r="H35" s="140"/>
      <c r="I35" s="140"/>
      <c r="J35" s="95"/>
    </row>
    <row r="36" spans="1:10" s="83" customFormat="1">
      <c r="A36" s="170"/>
      <c r="B36" s="97"/>
      <c r="C36" s="98"/>
      <c r="D36" s="99"/>
      <c r="E36" s="99"/>
      <c r="F36" s="99">
        <f t="shared" si="10"/>
        <v>0</v>
      </c>
      <c r="G36" s="140">
        <f t="shared" si="4"/>
        <v>0</v>
      </c>
      <c r="H36" s="140"/>
      <c r="I36" s="140"/>
      <c r="J36" s="95"/>
    </row>
    <row r="37" spans="1:10" s="83" customFormat="1">
      <c r="A37" s="170"/>
      <c r="B37" s="97"/>
      <c r="C37" s="98"/>
      <c r="D37" s="99"/>
      <c r="E37" s="99"/>
      <c r="F37" s="99">
        <f t="shared" si="10"/>
        <v>0</v>
      </c>
      <c r="G37" s="140">
        <f t="shared" si="4"/>
        <v>0</v>
      </c>
      <c r="H37" s="140"/>
      <c r="I37" s="140"/>
      <c r="J37" s="95"/>
    </row>
    <row r="38" spans="1:10" s="83" customFormat="1">
      <c r="A38" s="170"/>
      <c r="B38" s="97"/>
      <c r="C38" s="98"/>
      <c r="D38" s="99"/>
      <c r="E38" s="99"/>
      <c r="F38" s="99">
        <f t="shared" si="10"/>
        <v>0</v>
      </c>
      <c r="G38" s="140">
        <f t="shared" si="4"/>
        <v>0</v>
      </c>
      <c r="H38" s="140"/>
      <c r="I38" s="140"/>
      <c r="J38" s="95"/>
    </row>
    <row r="39" spans="1:10" s="83" customFormat="1">
      <c r="A39" s="171"/>
      <c r="B39" s="97"/>
      <c r="C39" s="98"/>
      <c r="D39" s="99"/>
      <c r="E39" s="99"/>
      <c r="F39" s="99">
        <f t="shared" si="10"/>
        <v>0</v>
      </c>
      <c r="G39" s="140">
        <f t="shared" si="4"/>
        <v>0</v>
      </c>
      <c r="H39" s="169"/>
      <c r="I39" s="169"/>
      <c r="J39" s="95"/>
    </row>
    <row r="40" spans="1:10" s="83" customFormat="1">
      <c r="A40" s="171"/>
      <c r="B40" s="97"/>
      <c r="C40" s="98"/>
      <c r="D40" s="99"/>
      <c r="E40" s="99"/>
      <c r="F40" s="99">
        <f t="shared" si="10"/>
        <v>0</v>
      </c>
      <c r="G40" s="140">
        <f t="shared" si="4"/>
        <v>0</v>
      </c>
      <c r="H40" s="169"/>
      <c r="I40" s="169"/>
      <c r="J40" s="95"/>
    </row>
    <row r="41" spans="1:10" s="83" customFormat="1">
      <c r="A41" s="171"/>
      <c r="B41" s="97"/>
      <c r="C41" s="98"/>
      <c r="D41" s="99"/>
      <c r="E41" s="99"/>
      <c r="F41" s="99">
        <f t="shared" si="10"/>
        <v>0</v>
      </c>
      <c r="G41" s="140">
        <f t="shared" si="4"/>
        <v>0</v>
      </c>
      <c r="H41" s="169"/>
      <c r="I41" s="169"/>
      <c r="J41" s="95"/>
    </row>
    <row r="42" spans="1:10" s="83" customFormat="1">
      <c r="A42" s="168"/>
      <c r="B42" s="97"/>
      <c r="C42" s="98"/>
      <c r="D42" s="99"/>
      <c r="E42" s="99"/>
      <c r="F42" s="99">
        <f t="shared" si="10"/>
        <v>0</v>
      </c>
      <c r="G42" s="140">
        <f t="shared" si="4"/>
        <v>0</v>
      </c>
      <c r="H42" s="169"/>
      <c r="I42" s="169"/>
      <c r="J42" s="95"/>
    </row>
    <row r="43" spans="1:10" s="83" customFormat="1">
      <c r="A43" s="168"/>
      <c r="B43" s="97"/>
      <c r="C43" s="98"/>
      <c r="D43" s="99"/>
      <c r="E43" s="99"/>
      <c r="F43" s="99">
        <f t="shared" si="10"/>
        <v>0</v>
      </c>
      <c r="G43" s="140">
        <f t="shared" si="4"/>
        <v>0</v>
      </c>
      <c r="H43" s="169"/>
      <c r="I43" s="169"/>
      <c r="J43" s="95"/>
    </row>
    <row r="44" spans="1:10" s="83" customFormat="1">
      <c r="A44" s="96"/>
      <c r="B44" s="97"/>
      <c r="C44" s="98"/>
      <c r="D44" s="99"/>
      <c r="E44" s="99">
        <v>0</v>
      </c>
      <c r="F44" s="99">
        <f t="shared" ref="F44" si="11">C44*D44</f>
        <v>0</v>
      </c>
      <c r="G44" s="140">
        <f t="shared" si="4"/>
        <v>0</v>
      </c>
      <c r="H44" s="140"/>
      <c r="I44" s="140">
        <f t="shared" ref="I44" si="12">G44-H44</f>
        <v>0</v>
      </c>
      <c r="J44" s="95"/>
    </row>
    <row r="45" spans="1:10">
      <c r="A45" s="96"/>
      <c r="B45" s="93" t="s">
        <v>10</v>
      </c>
      <c r="C45" s="98"/>
      <c r="D45" s="99"/>
      <c r="E45" s="99"/>
      <c r="F45" s="100">
        <f>SUM(F4:F44)</f>
        <v>0</v>
      </c>
      <c r="G45" s="140">
        <f t="shared" si="4"/>
        <v>0</v>
      </c>
      <c r="H45" s="100">
        <f>SUM(H4:H44)</f>
        <v>0</v>
      </c>
      <c r="I45" s="100">
        <f>SUM(I4:I44)</f>
        <v>0</v>
      </c>
      <c r="J45" s="9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E6" sqref="E6"/>
    </sheetView>
  </sheetViews>
  <sheetFormatPr defaultRowHeight="15"/>
  <cols>
    <col min="1" max="1" width="10.7109375" customWidth="1"/>
    <col min="2" max="2" width="12.7109375" customWidth="1"/>
    <col min="3" max="3" width="14.42578125" customWidth="1"/>
    <col min="4" max="4" width="15.85546875" customWidth="1"/>
    <col min="5" max="5" width="16.140625" customWidth="1"/>
    <col min="6" max="6" width="15.42578125" customWidth="1"/>
    <col min="7" max="7" width="17" customWidth="1"/>
    <col min="8" max="8" width="22.85546875" customWidth="1"/>
    <col min="9" max="9" width="28" customWidth="1"/>
  </cols>
  <sheetData>
    <row r="1" spans="1:9">
      <c r="A1" s="31" t="s">
        <v>60</v>
      </c>
    </row>
    <row r="2" spans="1:9">
      <c r="A2" s="31" t="s">
        <v>28</v>
      </c>
    </row>
    <row r="3" spans="1:9">
      <c r="A3" s="31" t="s">
        <v>29</v>
      </c>
    </row>
    <row r="4" spans="1:9">
      <c r="A4" s="31"/>
    </row>
    <row r="5" spans="1:9" ht="22.5">
      <c r="A5" s="330" t="s">
        <v>75</v>
      </c>
      <c r="B5" s="330"/>
      <c r="C5" s="330"/>
      <c r="D5" s="330"/>
      <c r="E5" s="330"/>
      <c r="F5" s="330"/>
      <c r="G5" s="330"/>
      <c r="H5" s="330"/>
    </row>
    <row r="6" spans="1:9">
      <c r="A6" s="101"/>
    </row>
    <row r="7" spans="1:9">
      <c r="A7" s="331" t="s">
        <v>3</v>
      </c>
      <c r="B7" s="332"/>
      <c r="C7" s="335" t="s">
        <v>76</v>
      </c>
      <c r="D7" s="335"/>
      <c r="E7" s="335" t="s">
        <v>61</v>
      </c>
      <c r="F7" s="335"/>
      <c r="G7" s="335" t="s">
        <v>62</v>
      </c>
      <c r="H7" s="335"/>
      <c r="I7" s="328" t="s">
        <v>63</v>
      </c>
    </row>
    <row r="8" spans="1:9">
      <c r="A8" s="333"/>
      <c r="B8" s="334"/>
      <c r="C8" s="72" t="s">
        <v>64</v>
      </c>
      <c r="D8" s="72" t="s">
        <v>57</v>
      </c>
      <c r="E8" s="72" t="s">
        <v>64</v>
      </c>
      <c r="F8" s="72" t="s">
        <v>57</v>
      </c>
      <c r="G8" s="72" t="s">
        <v>64</v>
      </c>
      <c r="H8" s="72" t="s">
        <v>57</v>
      </c>
      <c r="I8" s="329"/>
    </row>
    <row r="9" spans="1:9">
      <c r="A9" s="102" t="s">
        <v>65</v>
      </c>
      <c r="B9" s="103">
        <v>50000</v>
      </c>
      <c r="C9" s="75"/>
      <c r="D9" s="104">
        <f>B9*C9</f>
        <v>0</v>
      </c>
      <c r="E9" s="80">
        <f>B50</f>
        <v>0</v>
      </c>
      <c r="F9" s="80">
        <v>0</v>
      </c>
      <c r="G9" s="104">
        <f>C9-E9</f>
        <v>0</v>
      </c>
      <c r="H9" s="80">
        <f>G9*B9</f>
        <v>0</v>
      </c>
      <c r="I9" s="75"/>
    </row>
    <row r="10" spans="1:9">
      <c r="A10" s="105"/>
      <c r="B10" s="75"/>
      <c r="C10" s="75"/>
      <c r="D10" s="75"/>
      <c r="E10" s="80"/>
      <c r="F10" s="80"/>
      <c r="G10" s="75"/>
      <c r="H10" s="80"/>
      <c r="I10" s="75"/>
    </row>
    <row r="11" spans="1:9">
      <c r="A11" s="106" t="s">
        <v>65</v>
      </c>
      <c r="B11" s="107">
        <v>100000</v>
      </c>
      <c r="C11" s="75"/>
      <c r="D11" s="104">
        <f>B11*C11</f>
        <v>0</v>
      </c>
      <c r="E11" s="80"/>
      <c r="F11" s="80">
        <f>E11*B11</f>
        <v>0</v>
      </c>
      <c r="G11" s="104">
        <f>C11-E11</f>
        <v>0</v>
      </c>
      <c r="H11" s="80">
        <f>G11*B11</f>
        <v>0</v>
      </c>
      <c r="I11" s="75"/>
    </row>
    <row r="12" spans="1:9">
      <c r="A12" s="105"/>
      <c r="B12" s="75"/>
      <c r="C12" s="75"/>
      <c r="D12" s="75"/>
      <c r="E12" s="80"/>
      <c r="F12" s="80"/>
      <c r="G12" s="75"/>
      <c r="H12" s="80"/>
      <c r="I12" s="75"/>
    </row>
    <row r="13" spans="1:9">
      <c r="A13" s="108" t="s">
        <v>65</v>
      </c>
      <c r="B13" s="109">
        <v>200000</v>
      </c>
      <c r="C13" s="75"/>
      <c r="D13" s="104">
        <f>B13*C13</f>
        <v>0</v>
      </c>
      <c r="E13" s="80">
        <f>D50</f>
        <v>0</v>
      </c>
      <c r="F13" s="80">
        <f>E13*B13</f>
        <v>0</v>
      </c>
      <c r="G13" s="104"/>
      <c r="H13" s="80">
        <f>G13*B13</f>
        <v>0</v>
      </c>
      <c r="I13" s="75"/>
    </row>
    <row r="14" spans="1:9">
      <c r="A14" s="121"/>
      <c r="B14" s="105"/>
      <c r="C14" s="75"/>
      <c r="D14" s="104"/>
      <c r="E14" s="80"/>
      <c r="F14" s="80"/>
      <c r="G14" s="104"/>
      <c r="H14" s="80"/>
      <c r="I14" s="75"/>
    </row>
    <row r="15" spans="1:9">
      <c r="A15" s="336" t="s">
        <v>58</v>
      </c>
      <c r="B15" s="337"/>
      <c r="C15" s="78">
        <f>SUM(C9:C13)</f>
        <v>0</v>
      </c>
      <c r="D15" s="110">
        <f>SUM(D9:D13)</f>
        <v>0</v>
      </c>
      <c r="E15" s="110">
        <f t="shared" ref="E15:H15" si="0">SUM(E9:E13)</f>
        <v>0</v>
      </c>
      <c r="F15" s="110">
        <f t="shared" si="0"/>
        <v>0</v>
      </c>
      <c r="G15" s="110">
        <f t="shared" si="0"/>
        <v>0</v>
      </c>
      <c r="H15" s="110">
        <f t="shared" si="0"/>
        <v>0</v>
      </c>
      <c r="I15" s="75"/>
    </row>
    <row r="16" spans="1:9" s="112" customFormat="1">
      <c r="A16" s="111"/>
    </row>
    <row r="17" spans="1:9" s="112" customFormat="1">
      <c r="A17" s="113" t="s">
        <v>66</v>
      </c>
    </row>
    <row r="18" spans="1:9">
      <c r="A18" s="338" t="s">
        <v>67</v>
      </c>
      <c r="B18" s="114" t="s">
        <v>65</v>
      </c>
      <c r="C18" s="115" t="s">
        <v>65</v>
      </c>
      <c r="D18" s="116" t="s">
        <v>65</v>
      </c>
      <c r="E18" s="339" t="s">
        <v>57</v>
      </c>
      <c r="F18" s="339" t="s">
        <v>68</v>
      </c>
      <c r="G18" s="328" t="s">
        <v>69</v>
      </c>
      <c r="H18" s="328" t="s">
        <v>63</v>
      </c>
    </row>
    <row r="19" spans="1:9">
      <c r="A19" s="338"/>
      <c r="B19" s="117">
        <v>50000</v>
      </c>
      <c r="C19" s="118">
        <v>100000</v>
      </c>
      <c r="D19" s="119">
        <v>200000</v>
      </c>
      <c r="E19" s="339"/>
      <c r="F19" s="339"/>
      <c r="G19" s="329"/>
      <c r="H19" s="329"/>
      <c r="I19" s="145"/>
    </row>
    <row r="20" spans="1:9">
      <c r="A20" s="127"/>
      <c r="B20" s="126">
        <v>0</v>
      </c>
      <c r="C20" s="126">
        <v>0</v>
      </c>
      <c r="D20" s="126">
        <v>0</v>
      </c>
      <c r="E20" s="80">
        <f>(B20*50000)+(C20*100000)+(D20*200000)</f>
        <v>0</v>
      </c>
      <c r="F20" s="80">
        <f>E20*0.2</f>
        <v>0</v>
      </c>
      <c r="G20" s="104">
        <f>E20-F20</f>
        <v>0</v>
      </c>
      <c r="H20" s="122"/>
      <c r="I20" s="145"/>
    </row>
    <row r="21" spans="1:9">
      <c r="A21" s="127"/>
      <c r="B21" s="126">
        <v>0</v>
      </c>
      <c r="C21" s="126">
        <v>0</v>
      </c>
      <c r="D21" s="126">
        <v>0</v>
      </c>
      <c r="E21" s="80">
        <f t="shared" ref="E21:E48" si="1">(B21*50000)+(C21*100000)+(D21*200000)</f>
        <v>0</v>
      </c>
      <c r="F21" s="80">
        <f t="shared" ref="F21:F48" si="2">E21*0.2</f>
        <v>0</v>
      </c>
      <c r="G21" s="104">
        <f t="shared" ref="G21:G48" si="3">E21-F21</f>
        <v>0</v>
      </c>
      <c r="H21" s="122"/>
      <c r="I21" s="145"/>
    </row>
    <row r="22" spans="1:9">
      <c r="A22" s="127"/>
      <c r="B22" s="126">
        <v>0</v>
      </c>
      <c r="C22" s="126">
        <v>0</v>
      </c>
      <c r="D22" s="126">
        <v>0</v>
      </c>
      <c r="E22" s="80">
        <f t="shared" si="1"/>
        <v>0</v>
      </c>
      <c r="F22" s="80">
        <f t="shared" si="2"/>
        <v>0</v>
      </c>
      <c r="G22" s="104">
        <f t="shared" si="3"/>
        <v>0</v>
      </c>
      <c r="H22" s="122"/>
      <c r="I22" s="145"/>
    </row>
    <row r="23" spans="1:9">
      <c r="A23" s="127"/>
      <c r="B23" s="126">
        <v>0</v>
      </c>
      <c r="C23" s="126">
        <v>0</v>
      </c>
      <c r="D23" s="126">
        <v>0</v>
      </c>
      <c r="E23" s="80">
        <f t="shared" si="1"/>
        <v>0</v>
      </c>
      <c r="F23" s="80">
        <f t="shared" si="2"/>
        <v>0</v>
      </c>
      <c r="G23" s="104">
        <f t="shared" si="3"/>
        <v>0</v>
      </c>
      <c r="H23" s="122"/>
      <c r="I23" s="145"/>
    </row>
    <row r="24" spans="1:9">
      <c r="A24" s="127"/>
      <c r="B24" s="126">
        <v>0</v>
      </c>
      <c r="C24" s="126">
        <v>0</v>
      </c>
      <c r="D24" s="126">
        <v>0</v>
      </c>
      <c r="E24" s="80">
        <f t="shared" si="1"/>
        <v>0</v>
      </c>
      <c r="F24" s="80">
        <f t="shared" si="2"/>
        <v>0</v>
      </c>
      <c r="G24" s="104">
        <f t="shared" si="3"/>
        <v>0</v>
      </c>
      <c r="H24" s="129"/>
      <c r="I24" s="120"/>
    </row>
    <row r="25" spans="1:9">
      <c r="A25" s="127"/>
      <c r="B25" s="126">
        <v>0</v>
      </c>
      <c r="C25" s="126">
        <v>0</v>
      </c>
      <c r="D25" s="126">
        <v>0</v>
      </c>
      <c r="E25" s="80">
        <f t="shared" si="1"/>
        <v>0</v>
      </c>
      <c r="F25" s="80">
        <f t="shared" si="2"/>
        <v>0</v>
      </c>
      <c r="G25" s="104">
        <f t="shared" si="3"/>
        <v>0</v>
      </c>
      <c r="H25" s="122"/>
      <c r="I25" s="145"/>
    </row>
    <row r="26" spans="1:9">
      <c r="A26" s="127"/>
      <c r="B26" s="126">
        <v>0</v>
      </c>
      <c r="C26" s="126">
        <v>0</v>
      </c>
      <c r="D26" s="126">
        <v>0</v>
      </c>
      <c r="E26" s="80">
        <f t="shared" si="1"/>
        <v>0</v>
      </c>
      <c r="F26" s="80">
        <f t="shared" si="2"/>
        <v>0</v>
      </c>
      <c r="G26" s="104">
        <f t="shared" si="3"/>
        <v>0</v>
      </c>
      <c r="H26" s="122"/>
      <c r="I26" s="120"/>
    </row>
    <row r="27" spans="1:9">
      <c r="A27" s="127"/>
      <c r="B27" s="126">
        <v>0</v>
      </c>
      <c r="C27" s="126">
        <v>0</v>
      </c>
      <c r="D27" s="126">
        <v>0</v>
      </c>
      <c r="E27" s="80">
        <f t="shared" si="1"/>
        <v>0</v>
      </c>
      <c r="F27" s="80">
        <f>E27*0.2</f>
        <v>0</v>
      </c>
      <c r="G27" s="104">
        <f t="shared" si="3"/>
        <v>0</v>
      </c>
      <c r="H27" s="122"/>
    </row>
    <row r="28" spans="1:9">
      <c r="A28" s="127"/>
      <c r="B28" s="126">
        <v>0</v>
      </c>
      <c r="C28" s="126"/>
      <c r="D28" s="126">
        <v>0</v>
      </c>
      <c r="E28" s="80">
        <f t="shared" si="1"/>
        <v>0</v>
      </c>
      <c r="F28" s="80">
        <v>0</v>
      </c>
      <c r="G28" s="104">
        <f t="shared" si="3"/>
        <v>0</v>
      </c>
      <c r="H28" s="122"/>
    </row>
    <row r="29" spans="1:9">
      <c r="A29" s="127"/>
      <c r="B29" s="126">
        <v>0</v>
      </c>
      <c r="C29" s="126">
        <v>0</v>
      </c>
      <c r="D29" s="126">
        <v>0</v>
      </c>
      <c r="E29" s="80">
        <f t="shared" si="1"/>
        <v>0</v>
      </c>
      <c r="F29" s="80">
        <f t="shared" si="2"/>
        <v>0</v>
      </c>
      <c r="G29" s="104">
        <f t="shared" si="3"/>
        <v>0</v>
      </c>
      <c r="H29" s="122"/>
    </row>
    <row r="30" spans="1:9">
      <c r="A30" s="127"/>
      <c r="B30" s="126">
        <v>0</v>
      </c>
      <c r="C30" s="126">
        <v>0</v>
      </c>
      <c r="D30" s="126">
        <v>0</v>
      </c>
      <c r="E30" s="80">
        <f t="shared" si="1"/>
        <v>0</v>
      </c>
      <c r="F30" s="80">
        <f t="shared" si="2"/>
        <v>0</v>
      </c>
      <c r="G30" s="104">
        <f t="shared" si="3"/>
        <v>0</v>
      </c>
      <c r="H30" s="122"/>
    </row>
    <row r="31" spans="1:9">
      <c r="A31" s="127"/>
      <c r="B31" s="126">
        <v>0</v>
      </c>
      <c r="C31" s="126">
        <v>0</v>
      </c>
      <c r="D31" s="126">
        <v>0</v>
      </c>
      <c r="E31" s="80">
        <f t="shared" si="1"/>
        <v>0</v>
      </c>
      <c r="F31" s="80">
        <f t="shared" si="2"/>
        <v>0</v>
      </c>
      <c r="G31" s="104">
        <f t="shared" si="3"/>
        <v>0</v>
      </c>
      <c r="H31" s="122"/>
    </row>
    <row r="32" spans="1:9">
      <c r="A32" s="127"/>
      <c r="B32" s="126">
        <v>0</v>
      </c>
      <c r="C32" s="126">
        <v>0</v>
      </c>
      <c r="D32" s="126">
        <v>0</v>
      </c>
      <c r="E32" s="80">
        <f t="shared" si="1"/>
        <v>0</v>
      </c>
      <c r="F32" s="80">
        <f t="shared" si="2"/>
        <v>0</v>
      </c>
      <c r="G32" s="104">
        <f t="shared" si="3"/>
        <v>0</v>
      </c>
      <c r="H32" s="122"/>
    </row>
    <row r="33" spans="1:8">
      <c r="A33" s="127"/>
      <c r="B33" s="126">
        <v>0</v>
      </c>
      <c r="C33" s="126">
        <v>0</v>
      </c>
      <c r="D33" s="126">
        <v>0</v>
      </c>
      <c r="E33" s="80">
        <f t="shared" si="1"/>
        <v>0</v>
      </c>
      <c r="F33" s="80">
        <f t="shared" si="2"/>
        <v>0</v>
      </c>
      <c r="G33" s="104">
        <f t="shared" si="3"/>
        <v>0</v>
      </c>
      <c r="H33" s="122"/>
    </row>
    <row r="34" spans="1:8">
      <c r="A34" s="127"/>
      <c r="B34" s="126">
        <v>0</v>
      </c>
      <c r="C34" s="126">
        <v>0</v>
      </c>
      <c r="D34" s="126">
        <v>0</v>
      </c>
      <c r="E34" s="80">
        <f t="shared" si="1"/>
        <v>0</v>
      </c>
      <c r="F34" s="80">
        <f t="shared" si="2"/>
        <v>0</v>
      </c>
      <c r="G34" s="104">
        <f t="shared" si="3"/>
        <v>0</v>
      </c>
      <c r="H34" s="122"/>
    </row>
    <row r="35" spans="1:8">
      <c r="A35" s="127"/>
      <c r="B35" s="126">
        <v>0</v>
      </c>
      <c r="C35" s="126">
        <v>0</v>
      </c>
      <c r="D35" s="126">
        <v>0</v>
      </c>
      <c r="E35" s="80">
        <f t="shared" si="1"/>
        <v>0</v>
      </c>
      <c r="F35" s="80">
        <f t="shared" si="2"/>
        <v>0</v>
      </c>
      <c r="G35" s="104">
        <f t="shared" si="3"/>
        <v>0</v>
      </c>
      <c r="H35" s="122"/>
    </row>
    <row r="36" spans="1:8">
      <c r="A36" s="127"/>
      <c r="B36" s="126">
        <v>0</v>
      </c>
      <c r="C36" s="126">
        <v>0</v>
      </c>
      <c r="D36" s="126">
        <v>0</v>
      </c>
      <c r="E36" s="80">
        <f t="shared" si="1"/>
        <v>0</v>
      </c>
      <c r="F36" s="80">
        <f t="shared" si="2"/>
        <v>0</v>
      </c>
      <c r="G36" s="104">
        <f t="shared" si="3"/>
        <v>0</v>
      </c>
      <c r="H36" s="122"/>
    </row>
    <row r="37" spans="1:8">
      <c r="A37" s="127"/>
      <c r="B37" s="126">
        <v>0</v>
      </c>
      <c r="C37" s="126">
        <v>0</v>
      </c>
      <c r="D37" s="126">
        <v>0</v>
      </c>
      <c r="E37" s="80">
        <f t="shared" si="1"/>
        <v>0</v>
      </c>
      <c r="F37" s="80">
        <f t="shared" si="2"/>
        <v>0</v>
      </c>
      <c r="G37" s="104">
        <f t="shared" si="3"/>
        <v>0</v>
      </c>
      <c r="H37" s="122"/>
    </row>
    <row r="38" spans="1:8">
      <c r="A38" s="127"/>
      <c r="B38" s="126">
        <v>0</v>
      </c>
      <c r="C38" s="126">
        <v>0</v>
      </c>
      <c r="D38" s="126">
        <v>0</v>
      </c>
      <c r="E38" s="80">
        <f t="shared" si="1"/>
        <v>0</v>
      </c>
      <c r="F38" s="80">
        <f t="shared" si="2"/>
        <v>0</v>
      </c>
      <c r="G38" s="104">
        <f t="shared" si="3"/>
        <v>0</v>
      </c>
      <c r="H38" s="122"/>
    </row>
    <row r="39" spans="1:8">
      <c r="A39" s="127"/>
      <c r="B39" s="126">
        <v>0</v>
      </c>
      <c r="C39" s="126">
        <v>0</v>
      </c>
      <c r="D39" s="126">
        <v>0</v>
      </c>
      <c r="E39" s="80">
        <f t="shared" si="1"/>
        <v>0</v>
      </c>
      <c r="F39" s="80">
        <f t="shared" si="2"/>
        <v>0</v>
      </c>
      <c r="G39" s="104">
        <f t="shared" si="3"/>
        <v>0</v>
      </c>
      <c r="H39" s="122"/>
    </row>
    <row r="40" spans="1:8">
      <c r="A40" s="127"/>
      <c r="B40" s="126">
        <v>0</v>
      </c>
      <c r="C40" s="126">
        <v>0</v>
      </c>
      <c r="D40" s="126">
        <v>0</v>
      </c>
      <c r="E40" s="80">
        <f t="shared" si="1"/>
        <v>0</v>
      </c>
      <c r="F40" s="80">
        <f t="shared" si="2"/>
        <v>0</v>
      </c>
      <c r="G40" s="104">
        <f t="shared" si="3"/>
        <v>0</v>
      </c>
      <c r="H40" s="122"/>
    </row>
    <row r="41" spans="1:8">
      <c r="A41" s="127"/>
      <c r="B41" s="126">
        <v>0</v>
      </c>
      <c r="C41" s="126">
        <v>0</v>
      </c>
      <c r="D41" s="126">
        <v>0</v>
      </c>
      <c r="E41" s="80">
        <f t="shared" si="1"/>
        <v>0</v>
      </c>
      <c r="F41" s="80">
        <f t="shared" si="2"/>
        <v>0</v>
      </c>
      <c r="G41" s="104">
        <f t="shared" si="3"/>
        <v>0</v>
      </c>
      <c r="H41" s="122"/>
    </row>
    <row r="42" spans="1:8">
      <c r="A42" s="127"/>
      <c r="B42" s="126">
        <v>0</v>
      </c>
      <c r="C42" s="126">
        <v>0</v>
      </c>
      <c r="D42" s="126">
        <v>0</v>
      </c>
      <c r="E42" s="80">
        <f t="shared" si="1"/>
        <v>0</v>
      </c>
      <c r="F42" s="80">
        <f t="shared" si="2"/>
        <v>0</v>
      </c>
      <c r="G42" s="104">
        <f t="shared" si="3"/>
        <v>0</v>
      </c>
      <c r="H42" s="122"/>
    </row>
    <row r="43" spans="1:8">
      <c r="A43" s="127"/>
      <c r="B43" s="126">
        <v>0</v>
      </c>
      <c r="C43" s="126">
        <v>0</v>
      </c>
      <c r="D43" s="126">
        <v>0</v>
      </c>
      <c r="E43" s="80">
        <f t="shared" si="1"/>
        <v>0</v>
      </c>
      <c r="F43" s="80">
        <f t="shared" si="2"/>
        <v>0</v>
      </c>
      <c r="G43" s="104">
        <f t="shared" si="3"/>
        <v>0</v>
      </c>
      <c r="H43" s="122"/>
    </row>
    <row r="44" spans="1:8">
      <c r="A44" s="127"/>
      <c r="B44" s="126">
        <v>0</v>
      </c>
      <c r="C44" s="126">
        <v>0</v>
      </c>
      <c r="D44" s="126">
        <v>0</v>
      </c>
      <c r="E44" s="80">
        <f t="shared" si="1"/>
        <v>0</v>
      </c>
      <c r="F44" s="80">
        <f t="shared" si="2"/>
        <v>0</v>
      </c>
      <c r="G44" s="104">
        <f t="shared" si="3"/>
        <v>0</v>
      </c>
      <c r="H44" s="122"/>
    </row>
    <row r="45" spans="1:8">
      <c r="A45" s="127"/>
      <c r="B45" s="126">
        <v>0</v>
      </c>
      <c r="C45" s="126">
        <v>0</v>
      </c>
      <c r="D45" s="126">
        <v>0</v>
      </c>
      <c r="E45" s="80">
        <f t="shared" si="1"/>
        <v>0</v>
      </c>
      <c r="F45" s="80">
        <f t="shared" si="2"/>
        <v>0</v>
      </c>
      <c r="G45" s="104">
        <f t="shared" si="3"/>
        <v>0</v>
      </c>
      <c r="H45" s="122"/>
    </row>
    <row r="46" spans="1:8">
      <c r="A46" s="127"/>
      <c r="B46" s="126">
        <v>0</v>
      </c>
      <c r="C46" s="126">
        <v>0</v>
      </c>
      <c r="D46" s="126">
        <v>0</v>
      </c>
      <c r="E46" s="80">
        <f t="shared" si="1"/>
        <v>0</v>
      </c>
      <c r="F46" s="80">
        <f t="shared" si="2"/>
        <v>0</v>
      </c>
      <c r="G46" s="104">
        <f t="shared" si="3"/>
        <v>0</v>
      </c>
      <c r="H46" s="122"/>
    </row>
    <row r="47" spans="1:8">
      <c r="A47" s="127"/>
      <c r="B47" s="126">
        <v>0</v>
      </c>
      <c r="C47" s="126"/>
      <c r="D47" s="126">
        <v>0</v>
      </c>
      <c r="E47" s="80">
        <f t="shared" si="1"/>
        <v>0</v>
      </c>
      <c r="F47" s="80">
        <v>0</v>
      </c>
      <c r="G47" s="104">
        <f t="shared" si="3"/>
        <v>0</v>
      </c>
      <c r="H47" s="122"/>
    </row>
    <row r="48" spans="1:8">
      <c r="A48" s="127"/>
      <c r="B48" s="126">
        <v>0</v>
      </c>
      <c r="C48" s="126">
        <v>0</v>
      </c>
      <c r="D48" s="126">
        <v>0</v>
      </c>
      <c r="E48" s="80">
        <f t="shared" si="1"/>
        <v>0</v>
      </c>
      <c r="F48" s="80">
        <f t="shared" si="2"/>
        <v>0</v>
      </c>
      <c r="G48" s="104">
        <f t="shared" si="3"/>
        <v>0</v>
      </c>
      <c r="H48" s="122"/>
    </row>
    <row r="49" spans="1:8">
      <c r="A49" s="127"/>
      <c r="B49" s="126">
        <v>0</v>
      </c>
      <c r="C49" s="126">
        <v>0</v>
      </c>
      <c r="D49" s="126">
        <v>0</v>
      </c>
      <c r="E49" s="80">
        <f t="shared" ref="E49" si="4">(B49*50000)+(C49*100000)+(D49*200000)</f>
        <v>0</v>
      </c>
      <c r="F49" s="80">
        <f t="shared" ref="F49" si="5">E49*0.2</f>
        <v>0</v>
      </c>
      <c r="G49" s="104">
        <f t="shared" ref="G49" si="6">E49-F49</f>
        <v>0</v>
      </c>
      <c r="H49" s="131"/>
    </row>
    <row r="50" spans="1:8">
      <c r="A50" s="78" t="s">
        <v>58</v>
      </c>
      <c r="B50" s="128">
        <f t="shared" ref="B50:G50" si="7">SUM(B20:B49)</f>
        <v>0</v>
      </c>
      <c r="C50" s="128">
        <f t="shared" si="7"/>
        <v>0</v>
      </c>
      <c r="D50" s="128">
        <f t="shared" si="7"/>
        <v>0</v>
      </c>
      <c r="E50" s="128">
        <f t="shared" si="7"/>
        <v>0</v>
      </c>
      <c r="F50" s="128">
        <f t="shared" si="7"/>
        <v>0</v>
      </c>
      <c r="G50" s="128">
        <f t="shared" si="7"/>
        <v>0</v>
      </c>
      <c r="H50" s="75"/>
    </row>
    <row r="52" spans="1:8">
      <c r="F52" s="120"/>
    </row>
  </sheetData>
  <mergeCells count="12">
    <mergeCell ref="I7:I8"/>
    <mergeCell ref="H18:H19"/>
    <mergeCell ref="A5:H5"/>
    <mergeCell ref="A7:B8"/>
    <mergeCell ref="C7:D7"/>
    <mergeCell ref="E7:F7"/>
    <mergeCell ref="G7:H7"/>
    <mergeCell ref="A15:B15"/>
    <mergeCell ref="A18:A19"/>
    <mergeCell ref="E18:E19"/>
    <mergeCell ref="F18:F19"/>
    <mergeCell ref="G18:G19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5"/>
  <sheetViews>
    <sheetView zoomScaleNormal="100" workbookViewId="0">
      <selection activeCell="F19" sqref="F19"/>
    </sheetView>
  </sheetViews>
  <sheetFormatPr defaultRowHeight="15"/>
  <cols>
    <col min="1" max="1" width="9.140625" style="187"/>
    <col min="2" max="2" width="9.7109375" style="187" customWidth="1"/>
    <col min="3" max="3" width="26.28515625" style="187" customWidth="1"/>
    <col min="4" max="16384" width="9.140625" style="187"/>
  </cols>
  <sheetData>
    <row r="2" spans="1:3">
      <c r="A2" s="186" t="s">
        <v>84</v>
      </c>
      <c r="B2" s="186" t="s">
        <v>1</v>
      </c>
      <c r="C2" s="186" t="s">
        <v>113</v>
      </c>
    </row>
    <row r="3" spans="1:3">
      <c r="A3" s="188"/>
      <c r="B3" s="188"/>
      <c r="C3" s="181"/>
    </row>
    <row r="4" spans="1:3">
      <c r="A4" s="278" t="s">
        <v>85</v>
      </c>
      <c r="B4" s="278">
        <v>1</v>
      </c>
      <c r="C4" s="279">
        <v>35000000</v>
      </c>
    </row>
    <row r="5" spans="1:3">
      <c r="A5" s="278" t="s">
        <v>86</v>
      </c>
      <c r="B5" s="278">
        <v>2</v>
      </c>
      <c r="C5" s="279">
        <v>11000000</v>
      </c>
    </row>
    <row r="6" spans="1:3">
      <c r="A6" s="278" t="s">
        <v>87</v>
      </c>
      <c r="B6" s="278">
        <v>3</v>
      </c>
      <c r="C6" s="279">
        <v>11000000</v>
      </c>
    </row>
    <row r="7" spans="1:3">
      <c r="A7" s="278" t="s">
        <v>88</v>
      </c>
      <c r="B7" s="278">
        <v>4</v>
      </c>
      <c r="C7" s="279">
        <v>11000000</v>
      </c>
    </row>
    <row r="8" spans="1:3">
      <c r="A8" s="278" t="s">
        <v>89</v>
      </c>
      <c r="B8" s="278">
        <v>5</v>
      </c>
      <c r="C8" s="279">
        <v>11000000</v>
      </c>
    </row>
    <row r="9" spans="1:3">
      <c r="A9" s="278" t="s">
        <v>90</v>
      </c>
      <c r="B9" s="278">
        <v>6</v>
      </c>
      <c r="C9" s="279">
        <v>11000000</v>
      </c>
    </row>
    <row r="10" spans="1:3">
      <c r="A10" s="278" t="s">
        <v>91</v>
      </c>
      <c r="B10" s="278">
        <v>7</v>
      </c>
      <c r="C10" s="279">
        <v>25000000</v>
      </c>
    </row>
    <row r="11" spans="1:3">
      <c r="A11" s="278" t="s">
        <v>85</v>
      </c>
      <c r="B11" s="278">
        <v>8</v>
      </c>
      <c r="C11" s="279">
        <v>30000000</v>
      </c>
    </row>
    <row r="12" spans="1:3">
      <c r="A12" s="278" t="s">
        <v>86</v>
      </c>
      <c r="B12" s="278">
        <v>9</v>
      </c>
      <c r="C12" s="279">
        <v>11000000</v>
      </c>
    </row>
    <row r="13" spans="1:3">
      <c r="A13" s="278" t="s">
        <v>87</v>
      </c>
      <c r="B13" s="278">
        <v>10</v>
      </c>
      <c r="C13" s="279">
        <v>11000000</v>
      </c>
    </row>
    <row r="14" spans="1:3">
      <c r="A14" s="278" t="s">
        <v>88</v>
      </c>
      <c r="B14" s="278">
        <v>11</v>
      </c>
      <c r="C14" s="279">
        <v>11000000</v>
      </c>
    </row>
    <row r="15" spans="1:3">
      <c r="A15" s="278" t="s">
        <v>89</v>
      </c>
      <c r="B15" s="278">
        <v>12</v>
      </c>
      <c r="C15" s="279">
        <v>11000000</v>
      </c>
    </row>
    <row r="16" spans="1:3">
      <c r="A16" s="278" t="s">
        <v>90</v>
      </c>
      <c r="B16" s="278">
        <v>13</v>
      </c>
      <c r="C16" s="279">
        <v>11000000</v>
      </c>
    </row>
    <row r="17" spans="1:6">
      <c r="A17" s="278" t="s">
        <v>91</v>
      </c>
      <c r="B17" s="278">
        <v>14</v>
      </c>
      <c r="C17" s="279">
        <v>25000000</v>
      </c>
    </row>
    <row r="18" spans="1:6">
      <c r="A18" s="278" t="s">
        <v>85</v>
      </c>
      <c r="B18" s="278">
        <v>15</v>
      </c>
      <c r="C18" s="279">
        <v>30000000</v>
      </c>
    </row>
    <row r="19" spans="1:6">
      <c r="A19" s="278" t="s">
        <v>86</v>
      </c>
      <c r="B19" s="278">
        <v>16</v>
      </c>
      <c r="C19" s="279">
        <v>11000000</v>
      </c>
    </row>
    <row r="20" spans="1:6">
      <c r="A20" s="278" t="s">
        <v>87</v>
      </c>
      <c r="B20" s="278">
        <v>17</v>
      </c>
      <c r="C20" s="279">
        <v>11000000</v>
      </c>
    </row>
    <row r="21" spans="1:6">
      <c r="A21" s="278" t="s">
        <v>88</v>
      </c>
      <c r="B21" s="278">
        <v>18</v>
      </c>
      <c r="C21" s="279">
        <v>11000000</v>
      </c>
      <c r="F21" s="277"/>
    </row>
    <row r="22" spans="1:6">
      <c r="A22" s="278" t="s">
        <v>89</v>
      </c>
      <c r="B22" s="278">
        <v>19</v>
      </c>
      <c r="C22" s="279">
        <v>11000000</v>
      </c>
    </row>
    <row r="23" spans="1:6">
      <c r="A23" s="278" t="s">
        <v>90</v>
      </c>
      <c r="B23" s="278">
        <v>20</v>
      </c>
      <c r="C23" s="279">
        <v>13000000</v>
      </c>
    </row>
    <row r="24" spans="1:6">
      <c r="A24" s="278" t="s">
        <v>91</v>
      </c>
      <c r="B24" s="278">
        <v>21</v>
      </c>
      <c r="C24" s="279">
        <v>25000000</v>
      </c>
    </row>
    <row r="25" spans="1:6">
      <c r="A25" s="278" t="s">
        <v>85</v>
      </c>
      <c r="B25" s="278">
        <v>22</v>
      </c>
      <c r="C25" s="279">
        <v>30000000</v>
      </c>
    </row>
    <row r="26" spans="1:6">
      <c r="A26" s="278" t="s">
        <v>86</v>
      </c>
      <c r="B26" s="278">
        <v>23</v>
      </c>
      <c r="C26" s="279">
        <v>11000000</v>
      </c>
    </row>
    <row r="27" spans="1:6">
      <c r="A27" s="278" t="s">
        <v>87</v>
      </c>
      <c r="B27" s="278">
        <v>24</v>
      </c>
      <c r="C27" s="279">
        <v>11000000</v>
      </c>
    </row>
    <row r="28" spans="1:6">
      <c r="A28" s="278" t="s">
        <v>88</v>
      </c>
      <c r="B28" s="278">
        <v>25</v>
      </c>
      <c r="C28" s="279">
        <v>11000000</v>
      </c>
    </row>
    <row r="29" spans="1:6">
      <c r="A29" s="278" t="s">
        <v>89</v>
      </c>
      <c r="B29" s="278">
        <v>26</v>
      </c>
      <c r="C29" s="279">
        <v>11000000</v>
      </c>
    </row>
    <row r="30" spans="1:6">
      <c r="A30" s="286" t="s">
        <v>90</v>
      </c>
      <c r="B30" s="278">
        <v>27</v>
      </c>
      <c r="C30" s="279">
        <v>13000000</v>
      </c>
    </row>
    <row r="31" spans="1:6">
      <c r="A31" s="286" t="s">
        <v>91</v>
      </c>
      <c r="B31" s="278">
        <v>28</v>
      </c>
      <c r="C31" s="279">
        <v>25000000</v>
      </c>
    </row>
    <row r="32" spans="1:6">
      <c r="A32" s="283" t="s">
        <v>85</v>
      </c>
      <c r="B32" s="278">
        <v>29</v>
      </c>
      <c r="C32" s="279">
        <v>30000000</v>
      </c>
    </row>
    <row r="33" spans="1:3">
      <c r="A33" s="283" t="s">
        <v>86</v>
      </c>
      <c r="B33" s="278">
        <v>30</v>
      </c>
      <c r="C33" s="279">
        <v>30000000</v>
      </c>
    </row>
    <row r="34" spans="1:3">
      <c r="A34" s="283" t="s">
        <v>87</v>
      </c>
      <c r="B34" s="278">
        <v>31</v>
      </c>
      <c r="C34" s="279">
        <v>11000000</v>
      </c>
    </row>
    <row r="35" spans="1:3">
      <c r="A35" s="282"/>
      <c r="B35" s="189" t="s">
        <v>92</v>
      </c>
      <c r="C35" s="185">
        <f>SUM(C3:C34)</f>
        <v>520000000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3" sqref="C3"/>
    </sheetView>
  </sheetViews>
  <sheetFormatPr defaultRowHeight="15"/>
  <cols>
    <col min="1" max="1" width="36.28515625" customWidth="1"/>
    <col min="2" max="2" width="23" customWidth="1"/>
    <col min="3" max="3" width="31.28515625" customWidth="1"/>
    <col min="4" max="4" width="23.42578125" customWidth="1"/>
  </cols>
  <sheetData>
    <row r="1" spans="1:4" ht="45" customHeight="1">
      <c r="A1" s="343" t="s">
        <v>93</v>
      </c>
      <c r="B1" s="344"/>
      <c r="C1" s="345"/>
    </row>
    <row r="2" spans="1:4" ht="18.75" customHeight="1">
      <c r="A2" s="362" t="s">
        <v>107</v>
      </c>
      <c r="B2" s="360"/>
      <c r="C2" s="361"/>
      <c r="D2" s="346">
        <f>C2+C3</f>
        <v>0</v>
      </c>
    </row>
    <row r="3" spans="1:4" ht="18.75" customHeight="1">
      <c r="A3" s="363"/>
      <c r="B3" s="204" t="s">
        <v>94</v>
      </c>
      <c r="C3" s="205"/>
      <c r="D3" s="347"/>
    </row>
    <row r="4" spans="1:4" ht="18.75" customHeight="1">
      <c r="A4" s="364" t="s">
        <v>108</v>
      </c>
      <c r="B4" s="220" t="s">
        <v>95</v>
      </c>
      <c r="C4" s="221"/>
      <c r="D4" s="348">
        <f>C4+C6+C5</f>
        <v>0</v>
      </c>
    </row>
    <row r="5" spans="1:4" ht="18.75" customHeight="1">
      <c r="A5" s="365"/>
      <c r="B5" s="222" t="s">
        <v>96</v>
      </c>
      <c r="C5" s="223"/>
      <c r="D5" s="349"/>
    </row>
    <row r="6" spans="1:4" ht="18.75" customHeight="1">
      <c r="A6" s="366"/>
      <c r="B6" s="224" t="s">
        <v>97</v>
      </c>
      <c r="C6" s="225"/>
      <c r="D6" s="350"/>
    </row>
    <row r="7" spans="1:4" ht="18.75" customHeight="1">
      <c r="A7" s="367" t="s">
        <v>109</v>
      </c>
      <c r="B7" s="215" t="s">
        <v>98</v>
      </c>
      <c r="C7" s="276"/>
      <c r="D7" s="351">
        <f>SUM(C7:C9)</f>
        <v>0</v>
      </c>
    </row>
    <row r="8" spans="1:4" ht="18.75" customHeight="1">
      <c r="A8" s="368"/>
      <c r="B8" s="216" t="s">
        <v>99</v>
      </c>
      <c r="C8" s="217"/>
      <c r="D8" s="352"/>
    </row>
    <row r="9" spans="1:4" ht="18.75" customHeight="1">
      <c r="A9" s="369"/>
      <c r="B9" s="218" t="s">
        <v>100</v>
      </c>
      <c r="C9" s="219"/>
      <c r="D9" s="353"/>
    </row>
    <row r="10" spans="1:4" ht="18.75" customHeight="1">
      <c r="A10" s="370" t="s">
        <v>110</v>
      </c>
      <c r="B10" s="209" t="s">
        <v>101</v>
      </c>
      <c r="C10" s="210"/>
      <c r="D10" s="354">
        <f t="shared" ref="D10" si="0">SUM(C10:C12)</f>
        <v>0</v>
      </c>
    </row>
    <row r="11" spans="1:4" ht="18.75" customHeight="1">
      <c r="A11" s="371"/>
      <c r="B11" s="211" t="s">
        <v>106</v>
      </c>
      <c r="C11" s="212"/>
      <c r="D11" s="355"/>
    </row>
    <row r="12" spans="1:4" ht="18.75" customHeight="1">
      <c r="A12" s="372"/>
      <c r="B12" s="213" t="s">
        <v>102</v>
      </c>
      <c r="C12" s="214"/>
      <c r="D12" s="356"/>
    </row>
    <row r="13" spans="1:4" ht="18.75" customHeight="1">
      <c r="A13" s="340" t="s">
        <v>111</v>
      </c>
      <c r="B13" s="273" t="s">
        <v>103</v>
      </c>
      <c r="C13" s="206"/>
      <c r="D13" s="357">
        <f t="shared" ref="D13" si="1">SUM(C13:C15)</f>
        <v>0</v>
      </c>
    </row>
    <row r="14" spans="1:4" ht="18.75" customHeight="1">
      <c r="A14" s="341"/>
      <c r="B14" s="274" t="s">
        <v>104</v>
      </c>
      <c r="C14" s="207"/>
      <c r="D14" s="358"/>
    </row>
    <row r="15" spans="1:4" ht="18.75" customHeight="1">
      <c r="A15" s="342"/>
      <c r="B15" s="275" t="s">
        <v>105</v>
      </c>
      <c r="C15" s="208"/>
      <c r="D15" s="359"/>
    </row>
    <row r="16" spans="1:4" ht="51.75" customHeight="1">
      <c r="A16" s="74"/>
      <c r="B16" s="203"/>
      <c r="C16" s="201"/>
      <c r="D16" s="202">
        <f>SUM(D2:D15)</f>
        <v>0</v>
      </c>
    </row>
  </sheetData>
  <mergeCells count="12">
    <mergeCell ref="A13:A15"/>
    <mergeCell ref="A1:C1"/>
    <mergeCell ref="D2:D3"/>
    <mergeCell ref="D4:D6"/>
    <mergeCell ref="D7:D9"/>
    <mergeCell ref="D10:D12"/>
    <mergeCell ref="D13:D15"/>
    <mergeCell ref="B2:C2"/>
    <mergeCell ref="A2:A3"/>
    <mergeCell ref="A4:A6"/>
    <mergeCell ref="A7:A9"/>
    <mergeCell ref="A10:A1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TỔNG HỢP DOANH THU</vt:lpstr>
      <vt:lpstr>BC QUỸ</vt:lpstr>
      <vt:lpstr>BC NỘP TIỀN</vt:lpstr>
      <vt:lpstr>BC NT T5</vt:lpstr>
      <vt:lpstr>DTN</vt:lpstr>
      <vt:lpstr>Voucher bán ra</vt:lpstr>
      <vt:lpstr>DT Lũy Kế T12018</vt:lpstr>
      <vt:lpstr>DT theo giờ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bienhoa</cp:lastModifiedBy>
  <cp:lastPrinted>2018-04-26T06:07:29Z</cp:lastPrinted>
  <dcterms:created xsi:type="dcterms:W3CDTF">2015-01-02T01:54:33Z</dcterms:created>
  <dcterms:modified xsi:type="dcterms:W3CDTF">2018-06-13T06:50:00Z</dcterms:modified>
</cp:coreProperties>
</file>