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9440" windowHeight="8520" tabRatio="883" firstSheet="1" activeTab="30"/>
  </bookViews>
  <sheets>
    <sheet name="Menu ABC_STORE" sheetId="1" r:id="rId1"/>
    <sheet name="1" sheetId="56" r:id="rId2"/>
    <sheet name="2" sheetId="57" r:id="rId3"/>
    <sheet name="3" sheetId="58" r:id="rId4"/>
    <sheet name="4" sheetId="59" r:id="rId5"/>
    <sheet name="5" sheetId="60" r:id="rId6"/>
    <sheet name="6" sheetId="61" r:id="rId7"/>
    <sheet name="7" sheetId="62" r:id="rId8"/>
    <sheet name="8" sheetId="63" r:id="rId9"/>
    <sheet name="9" sheetId="67" r:id="rId10"/>
    <sheet name="10" sheetId="70" r:id="rId11"/>
    <sheet name="11" sheetId="80" r:id="rId12"/>
    <sheet name="12" sheetId="81" r:id="rId13"/>
    <sheet name="13" sheetId="82" r:id="rId14"/>
    <sheet name="14" sheetId="83" r:id="rId15"/>
    <sheet name="15" sheetId="85" r:id="rId16"/>
    <sheet name="16" sheetId="86" r:id="rId17"/>
    <sheet name="17" sheetId="87" r:id="rId18"/>
    <sheet name="18" sheetId="89" r:id="rId19"/>
    <sheet name="19" sheetId="91" r:id="rId20"/>
    <sheet name="20" sheetId="92" r:id="rId21"/>
    <sheet name="21" sheetId="93" r:id="rId22"/>
    <sheet name="22" sheetId="94" r:id="rId23"/>
    <sheet name="23" sheetId="95" r:id="rId24"/>
    <sheet name="24" sheetId="96" r:id="rId25"/>
    <sheet name="25" sheetId="97" r:id="rId26"/>
    <sheet name="26" sheetId="98" r:id="rId27"/>
    <sheet name="27" sheetId="99" r:id="rId28"/>
    <sheet name="28" sheetId="100" r:id="rId29"/>
    <sheet name="29" sheetId="101" r:id="rId30"/>
    <sheet name="30" sheetId="102" r:id="rId31"/>
  </sheets>
  <definedNames>
    <definedName name="_xlnm._FilterDatabase" localSheetId="1" hidden="1">'1'!$A$3:$D$201</definedName>
    <definedName name="_xlnm._FilterDatabase" localSheetId="10" hidden="1">'10'!$A$3:$D$205</definedName>
    <definedName name="_xlnm._FilterDatabase" localSheetId="11" hidden="1">'11'!$A$3:$D$205</definedName>
    <definedName name="_xlnm._FilterDatabase" localSheetId="12" hidden="1">'12'!$A$3:$D$205</definedName>
    <definedName name="_xlnm._FilterDatabase" localSheetId="13" hidden="1">'13'!$A$3:$D$205</definedName>
    <definedName name="_xlnm._FilterDatabase" localSheetId="14" hidden="1">'14'!$A$3:$D$205</definedName>
    <definedName name="_xlnm._FilterDatabase" localSheetId="15" hidden="1">'15'!$A$3:$D$205</definedName>
    <definedName name="_xlnm._FilterDatabase" localSheetId="16" hidden="1">'16'!$A$3:$D$205</definedName>
    <definedName name="_xlnm._FilterDatabase" localSheetId="17" hidden="1">'17'!$A$3:$D$205</definedName>
    <definedName name="_xlnm._FilterDatabase" localSheetId="18" hidden="1">'18'!$A$3:$D$205</definedName>
    <definedName name="_xlnm._FilterDatabase" localSheetId="19" hidden="1">'19'!$A$3:$D$205</definedName>
    <definedName name="_xlnm._FilterDatabase" localSheetId="2" hidden="1">'2'!$A$3:$D$201</definedName>
    <definedName name="_xlnm._FilterDatabase" localSheetId="20" hidden="1">'20'!$A$3:$D$205</definedName>
    <definedName name="_xlnm._FilterDatabase" localSheetId="21" hidden="1">'21'!$A$3:$D$205</definedName>
    <definedName name="_xlnm._FilterDatabase" localSheetId="22" hidden="1">'22'!$A$3:$D$205</definedName>
    <definedName name="_xlnm._FilterDatabase" localSheetId="23" hidden="1">'23'!$A$3:$D$205</definedName>
    <definedName name="_xlnm._FilterDatabase" localSheetId="24" hidden="1">'24'!$A$3:$D$205</definedName>
    <definedName name="_xlnm._FilterDatabase" localSheetId="25" hidden="1">'25'!$A$3:$D$205</definedName>
    <definedName name="_xlnm._FilterDatabase" localSheetId="26" hidden="1">'26'!$A$3:$D$205</definedName>
    <definedName name="_xlnm._FilterDatabase" localSheetId="27" hidden="1">'27'!$A$3:$D$205</definedName>
    <definedName name="_xlnm._FilterDatabase" localSheetId="28" hidden="1">'28'!$A$3:$D$205</definedName>
    <definedName name="_xlnm._FilterDatabase" localSheetId="29" hidden="1">'29'!$A$3:$D$205</definedName>
    <definedName name="_xlnm._FilterDatabase" localSheetId="3" hidden="1">'3'!$A$3:$D$201</definedName>
    <definedName name="_xlnm._FilterDatabase" localSheetId="30" hidden="1">'30'!$A$3:$D$205</definedName>
    <definedName name="_xlnm._FilterDatabase" localSheetId="4" hidden="1">'4'!$A$3:$D$201</definedName>
    <definedName name="_xlnm._FilterDatabase" localSheetId="5" hidden="1">'5'!$A$3:$D$201</definedName>
    <definedName name="_xlnm._FilterDatabase" localSheetId="6" hidden="1">'6'!$A$3:$D$201</definedName>
    <definedName name="_xlnm._FilterDatabase" localSheetId="7" hidden="1">'7'!$A$3:$D$205</definedName>
    <definedName name="_xlnm._FilterDatabase" localSheetId="8" hidden="1">'8'!$A$3:$D$205</definedName>
    <definedName name="_xlnm._FilterDatabase" localSheetId="9" hidden="1">'9'!$A$3:$D$205</definedName>
    <definedName name="_xlnm._FilterDatabase" localSheetId="0" hidden="1">'Menu ABC_STORE'!$A$4:$G$234</definedName>
    <definedName name="_xlnm.Print_Area" localSheetId="1">'1'!$B$3:$D$201</definedName>
    <definedName name="_xlnm.Print_Area" localSheetId="10">'10'!$B$3:$D$205</definedName>
    <definedName name="_xlnm.Print_Area" localSheetId="11">'11'!$B$3:$D$205</definedName>
    <definedName name="_xlnm.Print_Area" localSheetId="12">'12'!$B$3:$D$205</definedName>
    <definedName name="_xlnm.Print_Area" localSheetId="13">'13'!$B$3:$D$205</definedName>
    <definedName name="_xlnm.Print_Area" localSheetId="14">'14'!$B$3:$D$205</definedName>
    <definedName name="_xlnm.Print_Area" localSheetId="15">'15'!$B$3:$D$205</definedName>
    <definedName name="_xlnm.Print_Area" localSheetId="16">'16'!$B$3:$D$205</definedName>
    <definedName name="_xlnm.Print_Area" localSheetId="17">'17'!$B$3:$D$205</definedName>
    <definedName name="_xlnm.Print_Area" localSheetId="18">'18'!$B$3:$D$205</definedName>
    <definedName name="_xlnm.Print_Area" localSheetId="19">'19'!$B$3:$D$205</definedName>
    <definedName name="_xlnm.Print_Area" localSheetId="2">'2'!$B$3:$D$201</definedName>
    <definedName name="_xlnm.Print_Area" localSheetId="20">'20'!$B$3:$D$205</definedName>
    <definedName name="_xlnm.Print_Area" localSheetId="21">'21'!$B$3:$D$205</definedName>
    <definedName name="_xlnm.Print_Area" localSheetId="22">'22'!$B$3:$D$205</definedName>
    <definedName name="_xlnm.Print_Area" localSheetId="23">'23'!$B$3:$D$205</definedName>
    <definedName name="_xlnm.Print_Area" localSheetId="24">'24'!$B$3:$D$205</definedName>
    <definedName name="_xlnm.Print_Area" localSheetId="25">'25'!$B$3:$D$205</definedName>
    <definedName name="_xlnm.Print_Area" localSheetId="26">'26'!$B$3:$D$205</definedName>
    <definedName name="_xlnm.Print_Area" localSheetId="27">'27'!$B$3:$D$205</definedName>
    <definedName name="_xlnm.Print_Area" localSheetId="28">'28'!$B$3:$D$205</definedName>
    <definedName name="_xlnm.Print_Area" localSheetId="29">'29'!$B$3:$D$205</definedName>
    <definedName name="_xlnm.Print_Area" localSheetId="3">'3'!$B$3:$D$201</definedName>
    <definedName name="_xlnm.Print_Area" localSheetId="30">'30'!$B$3:$D$205</definedName>
    <definedName name="_xlnm.Print_Area" localSheetId="4">'4'!$B$3:$D$201</definedName>
    <definedName name="_xlnm.Print_Area" localSheetId="5">'5'!$B$3:$D$201</definedName>
    <definedName name="_xlnm.Print_Area" localSheetId="6">'6'!$B$3:$D$201</definedName>
    <definedName name="_xlnm.Print_Area" localSheetId="7">'7'!$B$3:$D$205</definedName>
    <definedName name="_xlnm.Print_Area" localSheetId="8">'8'!$B$3:$D$205</definedName>
    <definedName name="_xlnm.Print_Area" localSheetId="9">'9'!$B$3:$D$205</definedName>
    <definedName name="_xlnm.Print_Area" localSheetId="0">'Menu ABC_STORE'!$B$4:$D$234</definedName>
    <definedName name="_xlnm.Print_Titles" localSheetId="1">'1'!$A:$C,'1'!$3:$3</definedName>
    <definedName name="_xlnm.Print_Titles" localSheetId="10">'10'!$A:$C,'10'!$3:$3</definedName>
    <definedName name="_xlnm.Print_Titles" localSheetId="11">'11'!$A:$C,'11'!$3:$3</definedName>
    <definedName name="_xlnm.Print_Titles" localSheetId="12">'12'!$A:$C,'12'!$3:$3</definedName>
    <definedName name="_xlnm.Print_Titles" localSheetId="13">'13'!$A:$C,'13'!$3:$3</definedName>
    <definedName name="_xlnm.Print_Titles" localSheetId="14">'14'!$A:$C,'14'!$3:$3</definedName>
    <definedName name="_xlnm.Print_Titles" localSheetId="15">'15'!$A:$C,'15'!$3:$3</definedName>
    <definedName name="_xlnm.Print_Titles" localSheetId="16">'16'!$A:$C,'16'!$3:$3</definedName>
    <definedName name="_xlnm.Print_Titles" localSheetId="17">'17'!$A:$C,'17'!$3:$3</definedName>
    <definedName name="_xlnm.Print_Titles" localSheetId="18">'18'!$A:$C,'18'!$3:$3</definedName>
    <definedName name="_xlnm.Print_Titles" localSheetId="19">'19'!$A:$C,'19'!$3:$3</definedName>
    <definedName name="_xlnm.Print_Titles" localSheetId="2">'2'!$A:$C,'2'!$3:$3</definedName>
    <definedName name="_xlnm.Print_Titles" localSheetId="20">'20'!$A:$C,'20'!$3:$3</definedName>
    <definedName name="_xlnm.Print_Titles" localSheetId="21">'21'!$A:$C,'21'!$3:$3</definedName>
    <definedName name="_xlnm.Print_Titles" localSheetId="22">'22'!$A:$C,'22'!$3:$3</definedName>
    <definedName name="_xlnm.Print_Titles" localSheetId="23">'23'!$A:$C,'23'!$3:$3</definedName>
    <definedName name="_xlnm.Print_Titles" localSheetId="24">'24'!$A:$C,'24'!$3:$3</definedName>
    <definedName name="_xlnm.Print_Titles" localSheetId="25">'25'!$A:$C,'25'!$3:$3</definedName>
    <definedName name="_xlnm.Print_Titles" localSheetId="26">'26'!$A:$C,'26'!$3:$3</definedName>
    <definedName name="_xlnm.Print_Titles" localSheetId="27">'27'!$A:$C,'27'!$3:$3</definedName>
    <definedName name="_xlnm.Print_Titles" localSheetId="28">'28'!$A:$C,'28'!$3:$3</definedName>
    <definedName name="_xlnm.Print_Titles" localSheetId="29">'29'!$A:$C,'29'!$3:$3</definedName>
    <definedName name="_xlnm.Print_Titles" localSheetId="3">'3'!$A:$C,'3'!$3:$3</definedName>
    <definedName name="_xlnm.Print_Titles" localSheetId="30">'30'!$A:$C,'30'!$3:$3</definedName>
    <definedName name="_xlnm.Print_Titles" localSheetId="4">'4'!$A:$C,'4'!$3:$3</definedName>
    <definedName name="_xlnm.Print_Titles" localSheetId="5">'5'!$A:$C,'5'!$3:$3</definedName>
    <definedName name="_xlnm.Print_Titles" localSheetId="6">'6'!$A:$C,'6'!$3:$3</definedName>
    <definedName name="_xlnm.Print_Titles" localSheetId="7">'7'!$A:$C,'7'!$3:$3</definedName>
    <definedName name="_xlnm.Print_Titles" localSheetId="8">'8'!$A:$C,'8'!$3:$3</definedName>
    <definedName name="_xlnm.Print_Titles" localSheetId="9">'9'!$A:$C,'9'!$3:$3</definedName>
    <definedName name="_xlnm.Print_Titles" localSheetId="0">'Menu ABC_STORE'!$A:$C,'Menu ABC_STORE'!$4:$4</definedName>
  </definedNames>
  <calcPr calcId="144525"/>
</workbook>
</file>

<file path=xl/calcChain.xml><?xml version="1.0" encoding="utf-8"?>
<calcChain xmlns="http://schemas.openxmlformats.org/spreadsheetml/2006/main">
  <c r="E199" i="102" l="1"/>
  <c r="E200" i="102"/>
  <c r="E201" i="102"/>
  <c r="E202" i="102"/>
  <c r="E203" i="102"/>
  <c r="E204" i="102"/>
  <c r="E205" i="102"/>
  <c r="E198" i="102"/>
  <c r="E195" i="102"/>
  <c r="E194" i="102"/>
  <c r="E183" i="102"/>
  <c r="E184" i="102"/>
  <c r="E185" i="102"/>
  <c r="E186" i="102"/>
  <c r="E187" i="102"/>
  <c r="E188" i="102"/>
  <c r="E189" i="102"/>
  <c r="E190" i="102"/>
  <c r="E182" i="102"/>
  <c r="E165" i="102"/>
  <c r="E166" i="102"/>
  <c r="E164" i="102"/>
  <c r="E153" i="102"/>
  <c r="E154" i="102"/>
  <c r="E155" i="102"/>
  <c r="E156" i="102"/>
  <c r="E157" i="102"/>
  <c r="E158" i="102"/>
  <c r="E159" i="102"/>
  <c r="E160" i="102"/>
  <c r="E161" i="102"/>
  <c r="E152" i="102"/>
  <c r="E143" i="102"/>
  <c r="E144" i="102"/>
  <c r="E145" i="102"/>
  <c r="E146" i="102"/>
  <c r="E147" i="102"/>
  <c r="E148" i="102"/>
  <c r="E149" i="102"/>
  <c r="E142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09" i="102"/>
  <c r="E103" i="102"/>
  <c r="E104" i="102"/>
  <c r="E105" i="102"/>
  <c r="E102" i="102"/>
  <c r="E99" i="102"/>
  <c r="E88" i="102"/>
  <c r="E89" i="102"/>
  <c r="E90" i="102"/>
  <c r="E91" i="102"/>
  <c r="E92" i="102"/>
  <c r="E93" i="102"/>
  <c r="E94" i="102"/>
  <c r="E95" i="102"/>
  <c r="E96" i="102"/>
  <c r="E87" i="102"/>
  <c r="E78" i="102"/>
  <c r="E79" i="102"/>
  <c r="E80" i="102"/>
  <c r="E81" i="102"/>
  <c r="E82" i="102"/>
  <c r="E83" i="102"/>
  <c r="E84" i="102"/>
  <c r="E77" i="102"/>
  <c r="E68" i="102"/>
  <c r="E69" i="102"/>
  <c r="E70" i="102"/>
  <c r="E71" i="102"/>
  <c r="E72" i="102"/>
  <c r="E73" i="102"/>
  <c r="E74" i="102"/>
  <c r="E67" i="102"/>
  <c r="E64" i="102"/>
  <c r="E63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M60" i="102" s="1"/>
  <c r="E48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7" i="102"/>
  <c r="M142" i="101" l="1"/>
  <c r="M143" i="101"/>
  <c r="M144" i="101"/>
  <c r="M145" i="101"/>
  <c r="E199" i="101"/>
  <c r="E200" i="101"/>
  <c r="E201" i="101"/>
  <c r="E202" i="101"/>
  <c r="E203" i="101"/>
  <c r="E204" i="101"/>
  <c r="E205" i="101"/>
  <c r="E198" i="101"/>
  <c r="E195" i="101"/>
  <c r="E194" i="101"/>
  <c r="E183" i="101"/>
  <c r="E184" i="101"/>
  <c r="E185" i="101"/>
  <c r="E186" i="101"/>
  <c r="E187" i="101"/>
  <c r="E188" i="101"/>
  <c r="E189" i="101"/>
  <c r="E190" i="101"/>
  <c r="E182" i="101"/>
  <c r="E165" i="101"/>
  <c r="E166" i="101"/>
  <c r="E164" i="101"/>
  <c r="E153" i="101"/>
  <c r="E154" i="101"/>
  <c r="E155" i="101"/>
  <c r="E156" i="101"/>
  <c r="E157" i="101"/>
  <c r="E158" i="101"/>
  <c r="E159" i="101"/>
  <c r="E160" i="101"/>
  <c r="E161" i="101"/>
  <c r="E152" i="101"/>
  <c r="E143" i="101"/>
  <c r="E144" i="101"/>
  <c r="E145" i="101"/>
  <c r="E146" i="101"/>
  <c r="E147" i="101"/>
  <c r="E148" i="101"/>
  <c r="E149" i="101"/>
  <c r="E142" i="101"/>
  <c r="E110" i="101"/>
  <c r="E111" i="101"/>
  <c r="E112" i="101"/>
  <c r="E113" i="101"/>
  <c r="E114" i="101"/>
  <c r="E115" i="101"/>
  <c r="E116" i="101"/>
  <c r="E117" i="101"/>
  <c r="E118" i="101"/>
  <c r="E119" i="101"/>
  <c r="E120" i="101"/>
  <c r="E121" i="101"/>
  <c r="E122" i="101"/>
  <c r="E123" i="101"/>
  <c r="E124" i="101"/>
  <c r="E125" i="101"/>
  <c r="E126" i="101"/>
  <c r="E127" i="101"/>
  <c r="E128" i="101"/>
  <c r="E129" i="101"/>
  <c r="E130" i="101"/>
  <c r="E131" i="101"/>
  <c r="E132" i="101"/>
  <c r="E133" i="101"/>
  <c r="E134" i="101"/>
  <c r="E135" i="101"/>
  <c r="E136" i="101"/>
  <c r="E137" i="101"/>
  <c r="E138" i="101"/>
  <c r="E139" i="101"/>
  <c r="E109" i="101"/>
  <c r="E103" i="101"/>
  <c r="E104" i="101"/>
  <c r="E105" i="101"/>
  <c r="E102" i="101"/>
  <c r="E99" i="101"/>
  <c r="E88" i="101"/>
  <c r="E89" i="101"/>
  <c r="E90" i="101"/>
  <c r="E91" i="101"/>
  <c r="E92" i="101"/>
  <c r="E93" i="101"/>
  <c r="E94" i="101"/>
  <c r="E95" i="101"/>
  <c r="E96" i="101"/>
  <c r="E87" i="101"/>
  <c r="E78" i="101"/>
  <c r="E79" i="101"/>
  <c r="E80" i="101"/>
  <c r="E81" i="101"/>
  <c r="E82" i="101"/>
  <c r="E83" i="101"/>
  <c r="E84" i="101"/>
  <c r="E77" i="101"/>
  <c r="E68" i="101"/>
  <c r="E69" i="101"/>
  <c r="E70" i="101"/>
  <c r="E71" i="101"/>
  <c r="E72" i="101"/>
  <c r="E73" i="101"/>
  <c r="E74" i="101"/>
  <c r="E67" i="101"/>
  <c r="E64" i="101"/>
  <c r="E63" i="101"/>
  <c r="E49" i="101"/>
  <c r="E50" i="101"/>
  <c r="E51" i="101"/>
  <c r="E52" i="101"/>
  <c r="E53" i="101"/>
  <c r="E54" i="101"/>
  <c r="E55" i="101"/>
  <c r="E56" i="101"/>
  <c r="E57" i="101"/>
  <c r="E58" i="101"/>
  <c r="E59" i="101"/>
  <c r="E60" i="101"/>
  <c r="E48" i="101"/>
  <c r="E8" i="101"/>
  <c r="E9" i="101"/>
  <c r="E10" i="101"/>
  <c r="E11" i="101"/>
  <c r="E12" i="101"/>
  <c r="E13" i="101"/>
  <c r="E14" i="101"/>
  <c r="E15" i="101"/>
  <c r="E16" i="101"/>
  <c r="E17" i="101"/>
  <c r="E18" i="101"/>
  <c r="E19" i="101"/>
  <c r="E20" i="101"/>
  <c r="E21" i="101"/>
  <c r="E22" i="101"/>
  <c r="E23" i="101"/>
  <c r="E24" i="101"/>
  <c r="E25" i="101"/>
  <c r="E26" i="101"/>
  <c r="E27" i="101"/>
  <c r="E28" i="101"/>
  <c r="E29" i="101"/>
  <c r="E30" i="101"/>
  <c r="E31" i="101"/>
  <c r="E32" i="101"/>
  <c r="E33" i="101"/>
  <c r="E34" i="101"/>
  <c r="E35" i="101"/>
  <c r="E36" i="101"/>
  <c r="E37" i="101"/>
  <c r="E38" i="101"/>
  <c r="E39" i="101"/>
  <c r="E40" i="101"/>
  <c r="E41" i="101"/>
  <c r="E42" i="101"/>
  <c r="E43" i="101"/>
  <c r="E44" i="101"/>
  <c r="E45" i="101"/>
  <c r="E7" i="101"/>
  <c r="L141" i="100"/>
  <c r="E199" i="100"/>
  <c r="E200" i="100"/>
  <c r="E201" i="100"/>
  <c r="E202" i="100"/>
  <c r="E203" i="100"/>
  <c r="E204" i="100"/>
  <c r="E205" i="100"/>
  <c r="E198" i="100"/>
  <c r="E195" i="100"/>
  <c r="E194" i="100"/>
  <c r="E183" i="100"/>
  <c r="E184" i="100"/>
  <c r="E185" i="100"/>
  <c r="E186" i="100"/>
  <c r="E187" i="100"/>
  <c r="E188" i="100"/>
  <c r="E189" i="100"/>
  <c r="E190" i="100"/>
  <c r="E182" i="100"/>
  <c r="E165" i="100"/>
  <c r="E166" i="100"/>
  <c r="E164" i="100"/>
  <c r="E153" i="100"/>
  <c r="E154" i="100"/>
  <c r="E155" i="100"/>
  <c r="E156" i="100"/>
  <c r="E157" i="100"/>
  <c r="E158" i="100"/>
  <c r="E159" i="100"/>
  <c r="E160" i="100"/>
  <c r="E161" i="100"/>
  <c r="E152" i="100"/>
  <c r="E143" i="100"/>
  <c r="E144" i="100"/>
  <c r="E145" i="100"/>
  <c r="E146" i="100"/>
  <c r="E147" i="100"/>
  <c r="E148" i="100"/>
  <c r="E149" i="100"/>
  <c r="E142" i="100"/>
  <c r="E110" i="100"/>
  <c r="E111" i="100"/>
  <c r="E112" i="100"/>
  <c r="E113" i="100"/>
  <c r="E114" i="100"/>
  <c r="E115" i="100"/>
  <c r="E116" i="100"/>
  <c r="E117" i="100"/>
  <c r="E118" i="100"/>
  <c r="E119" i="100"/>
  <c r="E120" i="100"/>
  <c r="E121" i="100"/>
  <c r="E122" i="100"/>
  <c r="E123" i="100"/>
  <c r="E124" i="100"/>
  <c r="E125" i="100"/>
  <c r="E126" i="100"/>
  <c r="E127" i="100"/>
  <c r="E128" i="100"/>
  <c r="E129" i="100"/>
  <c r="E130" i="100"/>
  <c r="E131" i="100"/>
  <c r="E132" i="100"/>
  <c r="E133" i="100"/>
  <c r="E134" i="100"/>
  <c r="E135" i="100"/>
  <c r="E136" i="100"/>
  <c r="E137" i="100"/>
  <c r="E138" i="100"/>
  <c r="E139" i="100"/>
  <c r="E109" i="100"/>
  <c r="E103" i="100"/>
  <c r="E104" i="100"/>
  <c r="E105" i="100"/>
  <c r="E102" i="100"/>
  <c r="E99" i="100"/>
  <c r="E88" i="100"/>
  <c r="E89" i="100"/>
  <c r="E90" i="100"/>
  <c r="E91" i="100"/>
  <c r="E92" i="100"/>
  <c r="E93" i="100"/>
  <c r="E94" i="100"/>
  <c r="E95" i="100"/>
  <c r="E96" i="100"/>
  <c r="E87" i="100"/>
  <c r="E78" i="100"/>
  <c r="E79" i="100"/>
  <c r="E80" i="100"/>
  <c r="E81" i="100"/>
  <c r="E82" i="100"/>
  <c r="E83" i="100"/>
  <c r="E84" i="100"/>
  <c r="E77" i="100"/>
  <c r="E68" i="100"/>
  <c r="E69" i="100"/>
  <c r="E70" i="100"/>
  <c r="E71" i="100"/>
  <c r="E72" i="100"/>
  <c r="E73" i="100"/>
  <c r="E74" i="100"/>
  <c r="E67" i="100"/>
  <c r="E64" i="100"/>
  <c r="E63" i="100"/>
  <c r="E49" i="100"/>
  <c r="E50" i="100"/>
  <c r="E51" i="100"/>
  <c r="E52" i="100"/>
  <c r="E53" i="100"/>
  <c r="E54" i="100"/>
  <c r="E55" i="100"/>
  <c r="E56" i="100"/>
  <c r="E57" i="100"/>
  <c r="E58" i="100"/>
  <c r="E59" i="100"/>
  <c r="E60" i="100"/>
  <c r="E48" i="100"/>
  <c r="E8" i="100"/>
  <c r="E9" i="100"/>
  <c r="E10" i="100"/>
  <c r="E11" i="100"/>
  <c r="E12" i="100"/>
  <c r="E13" i="100"/>
  <c r="E14" i="100"/>
  <c r="E15" i="100"/>
  <c r="E16" i="100"/>
  <c r="E17" i="100"/>
  <c r="E18" i="100"/>
  <c r="E19" i="100"/>
  <c r="E20" i="100"/>
  <c r="E21" i="100"/>
  <c r="E22" i="100"/>
  <c r="E23" i="100"/>
  <c r="E24" i="100"/>
  <c r="E25" i="100"/>
  <c r="E26" i="100"/>
  <c r="E27" i="100"/>
  <c r="E28" i="100"/>
  <c r="E29" i="100"/>
  <c r="E30" i="100"/>
  <c r="E31" i="100"/>
  <c r="E32" i="100"/>
  <c r="E33" i="100"/>
  <c r="E34" i="100"/>
  <c r="E35" i="100"/>
  <c r="E36" i="100"/>
  <c r="E37" i="100"/>
  <c r="E38" i="100"/>
  <c r="E39" i="100"/>
  <c r="E40" i="100"/>
  <c r="E41" i="100"/>
  <c r="E42" i="100"/>
  <c r="E43" i="100"/>
  <c r="E44" i="100"/>
  <c r="E45" i="100"/>
  <c r="E7" i="100"/>
  <c r="M108" i="97" l="1"/>
  <c r="E183" i="99"/>
  <c r="E184" i="99"/>
  <c r="E185" i="99"/>
  <c r="E186" i="99"/>
  <c r="E187" i="99"/>
  <c r="E188" i="99"/>
  <c r="E189" i="99"/>
  <c r="E190" i="99"/>
  <c r="E199" i="99"/>
  <c r="E200" i="99"/>
  <c r="E201" i="99"/>
  <c r="E202" i="99"/>
  <c r="E203" i="99"/>
  <c r="E204" i="99"/>
  <c r="E205" i="99"/>
  <c r="E198" i="99"/>
  <c r="E195" i="99"/>
  <c r="E194" i="99"/>
  <c r="E182" i="99"/>
  <c r="E165" i="99"/>
  <c r="E166" i="99"/>
  <c r="E164" i="99"/>
  <c r="E153" i="99"/>
  <c r="E154" i="99"/>
  <c r="E155" i="99"/>
  <c r="E156" i="99"/>
  <c r="E157" i="99"/>
  <c r="E158" i="99"/>
  <c r="E159" i="99"/>
  <c r="E160" i="99"/>
  <c r="E161" i="99"/>
  <c r="E152" i="99"/>
  <c r="E143" i="99"/>
  <c r="E144" i="99"/>
  <c r="E145" i="99"/>
  <c r="E146" i="99"/>
  <c r="E147" i="99"/>
  <c r="E148" i="99"/>
  <c r="E149" i="99"/>
  <c r="E142" i="99"/>
  <c r="E110" i="99"/>
  <c r="E111" i="99"/>
  <c r="E112" i="99"/>
  <c r="E113" i="99"/>
  <c r="E114" i="99"/>
  <c r="E115" i="99"/>
  <c r="E116" i="99"/>
  <c r="E117" i="99"/>
  <c r="E118" i="99"/>
  <c r="E119" i="99"/>
  <c r="E120" i="99"/>
  <c r="E121" i="99"/>
  <c r="E122" i="99"/>
  <c r="E123" i="99"/>
  <c r="E124" i="99"/>
  <c r="E125" i="99"/>
  <c r="E126" i="99"/>
  <c r="E127" i="99"/>
  <c r="E128" i="99"/>
  <c r="E129" i="99"/>
  <c r="E130" i="99"/>
  <c r="E131" i="99"/>
  <c r="E132" i="99"/>
  <c r="E133" i="99"/>
  <c r="E134" i="99"/>
  <c r="E135" i="99"/>
  <c r="E136" i="99"/>
  <c r="E137" i="99"/>
  <c r="E138" i="99"/>
  <c r="E139" i="99"/>
  <c r="E109" i="99"/>
  <c r="E103" i="99"/>
  <c r="E104" i="99"/>
  <c r="E105" i="99"/>
  <c r="E102" i="99"/>
  <c r="E99" i="99"/>
  <c r="E88" i="99"/>
  <c r="E89" i="99"/>
  <c r="E90" i="99"/>
  <c r="E91" i="99"/>
  <c r="E92" i="99"/>
  <c r="E93" i="99"/>
  <c r="E94" i="99"/>
  <c r="E95" i="99"/>
  <c r="E96" i="99"/>
  <c r="E87" i="99"/>
  <c r="E78" i="99"/>
  <c r="E79" i="99"/>
  <c r="E80" i="99"/>
  <c r="E81" i="99"/>
  <c r="E82" i="99"/>
  <c r="E83" i="99"/>
  <c r="E84" i="99"/>
  <c r="E77" i="99"/>
  <c r="E68" i="99"/>
  <c r="E69" i="99"/>
  <c r="E70" i="99"/>
  <c r="E71" i="99"/>
  <c r="E72" i="99"/>
  <c r="E73" i="99"/>
  <c r="E74" i="99"/>
  <c r="E67" i="99"/>
  <c r="E64" i="99"/>
  <c r="E63" i="99"/>
  <c r="E49" i="99"/>
  <c r="E50" i="99"/>
  <c r="E51" i="99"/>
  <c r="E52" i="99"/>
  <c r="E53" i="99"/>
  <c r="E54" i="99"/>
  <c r="E55" i="99"/>
  <c r="E56" i="99"/>
  <c r="E57" i="99"/>
  <c r="E58" i="99"/>
  <c r="E59" i="99"/>
  <c r="E60" i="99"/>
  <c r="E48" i="99"/>
  <c r="E8" i="99"/>
  <c r="E9" i="99"/>
  <c r="E10" i="99"/>
  <c r="E11" i="99"/>
  <c r="E12" i="99"/>
  <c r="E13" i="99"/>
  <c r="E14" i="99"/>
  <c r="E15" i="99"/>
  <c r="E16" i="99"/>
  <c r="E17" i="99"/>
  <c r="E18" i="99"/>
  <c r="E19" i="99"/>
  <c r="E20" i="99"/>
  <c r="E21" i="99"/>
  <c r="E22" i="99"/>
  <c r="E23" i="99"/>
  <c r="E24" i="99"/>
  <c r="E25" i="99"/>
  <c r="E26" i="99"/>
  <c r="E27" i="99"/>
  <c r="E28" i="99"/>
  <c r="E29" i="99"/>
  <c r="E30" i="99"/>
  <c r="E31" i="99"/>
  <c r="E32" i="99"/>
  <c r="E33" i="99"/>
  <c r="E34" i="99"/>
  <c r="E35" i="99"/>
  <c r="E36" i="99"/>
  <c r="E37" i="99"/>
  <c r="E38" i="99"/>
  <c r="E39" i="99"/>
  <c r="E40" i="99"/>
  <c r="E41" i="99"/>
  <c r="E42" i="99"/>
  <c r="E43" i="99"/>
  <c r="E44" i="99"/>
  <c r="E45" i="99"/>
  <c r="E7" i="99"/>
  <c r="E199" i="98" l="1"/>
  <c r="E200" i="98"/>
  <c r="E201" i="98"/>
  <c r="E202" i="98"/>
  <c r="E203" i="98"/>
  <c r="E204" i="98"/>
  <c r="E205" i="98"/>
  <c r="E198" i="98"/>
  <c r="E195" i="98"/>
  <c r="E194" i="98"/>
  <c r="E183" i="98"/>
  <c r="E184" i="98"/>
  <c r="E185" i="98"/>
  <c r="E186" i="98"/>
  <c r="E187" i="98"/>
  <c r="E188" i="98"/>
  <c r="E189" i="98"/>
  <c r="E190" i="98"/>
  <c r="E182" i="98"/>
  <c r="E165" i="98"/>
  <c r="E166" i="98"/>
  <c r="E164" i="98"/>
  <c r="E153" i="98"/>
  <c r="E154" i="98"/>
  <c r="E155" i="98"/>
  <c r="E156" i="98"/>
  <c r="E157" i="98"/>
  <c r="E158" i="98"/>
  <c r="E159" i="98"/>
  <c r="E160" i="98"/>
  <c r="E161" i="98"/>
  <c r="E152" i="98"/>
  <c r="E143" i="98"/>
  <c r="E144" i="98"/>
  <c r="E145" i="98"/>
  <c r="E146" i="98"/>
  <c r="E147" i="98"/>
  <c r="E148" i="98"/>
  <c r="E149" i="98"/>
  <c r="E142" i="98"/>
  <c r="E110" i="98"/>
  <c r="E111" i="98"/>
  <c r="E112" i="98"/>
  <c r="E113" i="98"/>
  <c r="E114" i="98"/>
  <c r="E115" i="98"/>
  <c r="E116" i="98"/>
  <c r="E117" i="98"/>
  <c r="E118" i="98"/>
  <c r="E119" i="98"/>
  <c r="E120" i="98"/>
  <c r="E121" i="98"/>
  <c r="E122" i="98"/>
  <c r="E123" i="98"/>
  <c r="E124" i="98"/>
  <c r="E125" i="98"/>
  <c r="E126" i="98"/>
  <c r="E127" i="98"/>
  <c r="E128" i="98"/>
  <c r="E129" i="98"/>
  <c r="E130" i="98"/>
  <c r="E131" i="98"/>
  <c r="E132" i="98"/>
  <c r="E133" i="98"/>
  <c r="E134" i="98"/>
  <c r="E135" i="98"/>
  <c r="E136" i="98"/>
  <c r="E137" i="98"/>
  <c r="E138" i="98"/>
  <c r="E139" i="98"/>
  <c r="E109" i="98"/>
  <c r="E103" i="98"/>
  <c r="E104" i="98"/>
  <c r="E105" i="98"/>
  <c r="E102" i="98"/>
  <c r="E99" i="98"/>
  <c r="E88" i="98"/>
  <c r="E89" i="98"/>
  <c r="E90" i="98"/>
  <c r="E91" i="98"/>
  <c r="E92" i="98"/>
  <c r="E93" i="98"/>
  <c r="E94" i="98"/>
  <c r="E95" i="98"/>
  <c r="E96" i="98"/>
  <c r="E87" i="98"/>
  <c r="E78" i="98"/>
  <c r="E79" i="98"/>
  <c r="E80" i="98"/>
  <c r="E81" i="98"/>
  <c r="E82" i="98"/>
  <c r="E83" i="98"/>
  <c r="E84" i="98"/>
  <c r="E77" i="98"/>
  <c r="E68" i="98"/>
  <c r="E69" i="98"/>
  <c r="E70" i="98"/>
  <c r="E71" i="98"/>
  <c r="E72" i="98"/>
  <c r="E73" i="98"/>
  <c r="E74" i="98"/>
  <c r="E67" i="98"/>
  <c r="E64" i="98"/>
  <c r="E63" i="98"/>
  <c r="E49" i="98"/>
  <c r="E50" i="98"/>
  <c r="E51" i="98"/>
  <c r="E52" i="98"/>
  <c r="E53" i="98"/>
  <c r="E54" i="98"/>
  <c r="E55" i="98"/>
  <c r="E56" i="98"/>
  <c r="E57" i="98"/>
  <c r="E58" i="98"/>
  <c r="E59" i="98"/>
  <c r="E60" i="98"/>
  <c r="E48" i="98"/>
  <c r="E8" i="98"/>
  <c r="E9" i="98"/>
  <c r="E10" i="98"/>
  <c r="E11" i="98"/>
  <c r="E12" i="98"/>
  <c r="E13" i="98"/>
  <c r="E14" i="98"/>
  <c r="E15" i="98"/>
  <c r="E16" i="98"/>
  <c r="E17" i="98"/>
  <c r="E18" i="98"/>
  <c r="E19" i="98"/>
  <c r="E20" i="98"/>
  <c r="E21" i="98"/>
  <c r="E22" i="98"/>
  <c r="E23" i="98"/>
  <c r="E24" i="98"/>
  <c r="E25" i="98"/>
  <c r="E26" i="98"/>
  <c r="E27" i="98"/>
  <c r="E28" i="98"/>
  <c r="E29" i="98"/>
  <c r="E30" i="98"/>
  <c r="E31" i="98"/>
  <c r="E32" i="98"/>
  <c r="E33" i="98"/>
  <c r="E34" i="98"/>
  <c r="E35" i="98"/>
  <c r="E36" i="98"/>
  <c r="E37" i="98"/>
  <c r="E38" i="98"/>
  <c r="E39" i="98"/>
  <c r="E40" i="98"/>
  <c r="E41" i="98"/>
  <c r="E42" i="98"/>
  <c r="E43" i="98"/>
  <c r="E44" i="98"/>
  <c r="E45" i="98"/>
  <c r="E7" i="98"/>
  <c r="E199" i="97"/>
  <c r="E200" i="97"/>
  <c r="E201" i="97"/>
  <c r="E202" i="97"/>
  <c r="E203" i="97"/>
  <c r="E204" i="97"/>
  <c r="E205" i="97"/>
  <c r="E198" i="97"/>
  <c r="E195" i="97"/>
  <c r="E194" i="97"/>
  <c r="E183" i="97"/>
  <c r="E184" i="97"/>
  <c r="E185" i="97"/>
  <c r="E186" i="97"/>
  <c r="E187" i="97"/>
  <c r="E188" i="97"/>
  <c r="E189" i="97"/>
  <c r="E190" i="97"/>
  <c r="E182" i="97"/>
  <c r="E165" i="97"/>
  <c r="E166" i="97"/>
  <c r="E164" i="97"/>
  <c r="E153" i="97"/>
  <c r="E154" i="97"/>
  <c r="E155" i="97"/>
  <c r="E156" i="97"/>
  <c r="E157" i="97"/>
  <c r="E158" i="97"/>
  <c r="E159" i="97"/>
  <c r="E160" i="97"/>
  <c r="E161" i="97"/>
  <c r="E152" i="97"/>
  <c r="E143" i="97"/>
  <c r="E144" i="97"/>
  <c r="E145" i="97"/>
  <c r="E146" i="97"/>
  <c r="E147" i="97"/>
  <c r="E148" i="97"/>
  <c r="E149" i="97"/>
  <c r="E142" i="97"/>
  <c r="E110" i="97"/>
  <c r="E111" i="97"/>
  <c r="E112" i="97"/>
  <c r="E113" i="97"/>
  <c r="E114" i="97"/>
  <c r="E115" i="97"/>
  <c r="E116" i="97"/>
  <c r="E117" i="97"/>
  <c r="E118" i="97"/>
  <c r="E119" i="97"/>
  <c r="E120" i="97"/>
  <c r="E121" i="97"/>
  <c r="E122" i="97"/>
  <c r="E123" i="97"/>
  <c r="E124" i="97"/>
  <c r="E125" i="97"/>
  <c r="E126" i="97"/>
  <c r="E127" i="97"/>
  <c r="E128" i="97"/>
  <c r="E129" i="97"/>
  <c r="E130" i="97"/>
  <c r="E131" i="97"/>
  <c r="E132" i="97"/>
  <c r="E133" i="97"/>
  <c r="E134" i="97"/>
  <c r="E135" i="97"/>
  <c r="E136" i="97"/>
  <c r="E137" i="97"/>
  <c r="E138" i="97"/>
  <c r="E139" i="97"/>
  <c r="E109" i="97"/>
  <c r="E103" i="97"/>
  <c r="E104" i="97"/>
  <c r="E105" i="97"/>
  <c r="E102" i="97"/>
  <c r="E99" i="97"/>
  <c r="E88" i="97"/>
  <c r="E89" i="97"/>
  <c r="E90" i="97"/>
  <c r="E91" i="97"/>
  <c r="E92" i="97"/>
  <c r="E93" i="97"/>
  <c r="E94" i="97"/>
  <c r="E95" i="97"/>
  <c r="E96" i="97"/>
  <c r="E87" i="97"/>
  <c r="E78" i="97"/>
  <c r="E79" i="97"/>
  <c r="E80" i="97"/>
  <c r="E81" i="97"/>
  <c r="E82" i="97"/>
  <c r="E83" i="97"/>
  <c r="E84" i="97"/>
  <c r="E77" i="97"/>
  <c r="E68" i="97"/>
  <c r="E69" i="97"/>
  <c r="E70" i="97"/>
  <c r="E71" i="97"/>
  <c r="E72" i="97"/>
  <c r="E73" i="97"/>
  <c r="E74" i="97"/>
  <c r="E67" i="97"/>
  <c r="E64" i="97"/>
  <c r="E63" i="97"/>
  <c r="E49" i="97"/>
  <c r="E50" i="97"/>
  <c r="E51" i="97"/>
  <c r="E52" i="97"/>
  <c r="E53" i="97"/>
  <c r="E54" i="97"/>
  <c r="E55" i="97"/>
  <c r="E56" i="97"/>
  <c r="E57" i="97"/>
  <c r="E58" i="97"/>
  <c r="E59" i="97"/>
  <c r="E60" i="97"/>
  <c r="E48" i="97"/>
  <c r="E8" i="97"/>
  <c r="E9" i="97"/>
  <c r="E10" i="97"/>
  <c r="E11" i="97"/>
  <c r="E12" i="97"/>
  <c r="E13" i="97"/>
  <c r="E14" i="97"/>
  <c r="E15" i="97"/>
  <c r="E16" i="97"/>
  <c r="E17" i="97"/>
  <c r="E18" i="97"/>
  <c r="E19" i="97"/>
  <c r="E20" i="97"/>
  <c r="E21" i="97"/>
  <c r="E22" i="97"/>
  <c r="E23" i="97"/>
  <c r="E24" i="97"/>
  <c r="E25" i="97"/>
  <c r="E26" i="97"/>
  <c r="E27" i="97"/>
  <c r="E28" i="97"/>
  <c r="E29" i="97"/>
  <c r="E30" i="97"/>
  <c r="E31" i="97"/>
  <c r="E32" i="97"/>
  <c r="E33" i="97"/>
  <c r="E34" i="97"/>
  <c r="E35" i="97"/>
  <c r="E36" i="97"/>
  <c r="E37" i="97"/>
  <c r="E38" i="97"/>
  <c r="E39" i="97"/>
  <c r="E40" i="97"/>
  <c r="E41" i="97"/>
  <c r="E42" i="97"/>
  <c r="E43" i="97"/>
  <c r="E44" i="97"/>
  <c r="E45" i="97"/>
  <c r="E7" i="97"/>
  <c r="M60" i="96" l="1"/>
  <c r="L6" i="81" l="1"/>
  <c r="L141" i="80"/>
  <c r="K6" i="80"/>
  <c r="L6" i="80"/>
  <c r="E86" i="70"/>
  <c r="G86" i="70"/>
  <c r="M86" i="70"/>
  <c r="L86" i="70"/>
  <c r="K86" i="70"/>
  <c r="M76" i="67" l="1"/>
  <c r="K76" i="67"/>
  <c r="G76" i="67"/>
  <c r="G6" i="67"/>
  <c r="L82" i="59"/>
  <c r="M82" i="59" s="1"/>
  <c r="M205" i="102" l="1"/>
  <c r="M204" i="102"/>
  <c r="M203" i="102"/>
  <c r="M202" i="102"/>
  <c r="M201" i="102"/>
  <c r="M200" i="102"/>
  <c r="M199" i="102"/>
  <c r="M198" i="102"/>
  <c r="L197" i="102"/>
  <c r="K197" i="102"/>
  <c r="J197" i="102"/>
  <c r="I197" i="102"/>
  <c r="H197" i="102"/>
  <c r="G197" i="102"/>
  <c r="F197" i="102"/>
  <c r="E197" i="102"/>
  <c r="M196" i="102"/>
  <c r="M195" i="102"/>
  <c r="M194" i="102"/>
  <c r="M193" i="102"/>
  <c r="L192" i="102"/>
  <c r="K192" i="102"/>
  <c r="J192" i="102"/>
  <c r="I192" i="102"/>
  <c r="H192" i="102"/>
  <c r="G192" i="102"/>
  <c r="F192" i="102"/>
  <c r="E192" i="102"/>
  <c r="M191" i="102"/>
  <c r="M190" i="102"/>
  <c r="M189" i="102"/>
  <c r="M188" i="102"/>
  <c r="M187" i="102"/>
  <c r="M186" i="102"/>
  <c r="M185" i="102"/>
  <c r="M184" i="102"/>
  <c r="M183" i="102"/>
  <c r="M182" i="102"/>
  <c r="L181" i="102"/>
  <c r="K181" i="102"/>
  <c r="J181" i="102"/>
  <c r="I181" i="102"/>
  <c r="H181" i="102"/>
  <c r="G181" i="102"/>
  <c r="F181" i="102"/>
  <c r="M180" i="102"/>
  <c r="M179" i="102"/>
  <c r="M178" i="102"/>
  <c r="M177" i="102"/>
  <c r="M176" i="102"/>
  <c r="M175" i="102"/>
  <c r="M174" i="102"/>
  <c r="M173" i="102"/>
  <c r="M172" i="102"/>
  <c r="M171" i="102"/>
  <c r="M170" i="102"/>
  <c r="M169" i="102"/>
  <c r="M168" i="102"/>
  <c r="F168" i="102"/>
  <c r="M167" i="102"/>
  <c r="M166" i="102"/>
  <c r="M165" i="102"/>
  <c r="M164" i="102"/>
  <c r="K163" i="102"/>
  <c r="J163" i="102"/>
  <c r="I163" i="102"/>
  <c r="H163" i="102"/>
  <c r="G163" i="102"/>
  <c r="F163" i="102"/>
  <c r="M162" i="102"/>
  <c r="M161" i="102"/>
  <c r="M160" i="102"/>
  <c r="M159" i="102"/>
  <c r="M158" i="102"/>
  <c r="M157" i="102"/>
  <c r="M156" i="102"/>
  <c r="M155" i="102"/>
  <c r="M154" i="102"/>
  <c r="M153" i="102"/>
  <c r="M152" i="102"/>
  <c r="L151" i="102"/>
  <c r="K151" i="102"/>
  <c r="J151" i="102"/>
  <c r="I151" i="102"/>
  <c r="H151" i="102"/>
  <c r="G151" i="102"/>
  <c r="F151" i="102"/>
  <c r="M150" i="102"/>
  <c r="M149" i="102"/>
  <c r="M148" i="102"/>
  <c r="M147" i="102"/>
  <c r="M146" i="102"/>
  <c r="M145" i="102"/>
  <c r="M144" i="102"/>
  <c r="M143" i="102"/>
  <c r="M142" i="102"/>
  <c r="L141" i="102"/>
  <c r="K141" i="102"/>
  <c r="J141" i="102"/>
  <c r="I141" i="102"/>
  <c r="H141" i="102"/>
  <c r="G141" i="102"/>
  <c r="F141" i="102"/>
  <c r="M140" i="102"/>
  <c r="M139" i="102"/>
  <c r="M138" i="102"/>
  <c r="M137" i="102"/>
  <c r="M136" i="102"/>
  <c r="M135" i="102"/>
  <c r="M134" i="102"/>
  <c r="M133" i="102"/>
  <c r="M132" i="102"/>
  <c r="M131" i="102"/>
  <c r="M130" i="102"/>
  <c r="M129" i="102"/>
  <c r="M128" i="102"/>
  <c r="M127" i="102"/>
  <c r="M126" i="102"/>
  <c r="M125" i="102"/>
  <c r="M124" i="102"/>
  <c r="M123" i="102"/>
  <c r="M122" i="102"/>
  <c r="M121" i="102"/>
  <c r="M120" i="102"/>
  <c r="M119" i="102"/>
  <c r="M118" i="102"/>
  <c r="M117" i="102"/>
  <c r="M116" i="102"/>
  <c r="M115" i="102"/>
  <c r="M114" i="102"/>
  <c r="M113" i="102"/>
  <c r="M112" i="102"/>
  <c r="M111" i="102"/>
  <c r="M110" i="102"/>
  <c r="M109" i="102"/>
  <c r="L108" i="102"/>
  <c r="K108" i="102"/>
  <c r="J108" i="102"/>
  <c r="I108" i="102"/>
  <c r="H108" i="102"/>
  <c r="G108" i="102"/>
  <c r="F108" i="102"/>
  <c r="M107" i="102"/>
  <c r="M106" i="102"/>
  <c r="M105" i="102"/>
  <c r="M104" i="102"/>
  <c r="M103" i="102"/>
  <c r="M102" i="102"/>
  <c r="L101" i="102"/>
  <c r="K101" i="102"/>
  <c r="J101" i="102"/>
  <c r="I101" i="102"/>
  <c r="H101" i="102"/>
  <c r="G101" i="102"/>
  <c r="F101" i="102"/>
  <c r="E101" i="102"/>
  <c r="M100" i="102"/>
  <c r="M99" i="102"/>
  <c r="M98" i="102" s="1"/>
  <c r="L98" i="102"/>
  <c r="K98" i="102"/>
  <c r="J98" i="102"/>
  <c r="I98" i="102"/>
  <c r="H98" i="102"/>
  <c r="G98" i="102"/>
  <c r="F98" i="102"/>
  <c r="E98" i="102"/>
  <c r="M97" i="102"/>
  <c r="M96" i="102"/>
  <c r="M95" i="102"/>
  <c r="M94" i="102"/>
  <c r="M93" i="102"/>
  <c r="M92" i="102"/>
  <c r="M91" i="102"/>
  <c r="M90" i="102"/>
  <c r="M89" i="102"/>
  <c r="M88" i="102"/>
  <c r="M87" i="102"/>
  <c r="L86" i="102"/>
  <c r="K86" i="102"/>
  <c r="J86" i="102"/>
  <c r="I86" i="102"/>
  <c r="H86" i="102"/>
  <c r="G86" i="102"/>
  <c r="F86" i="102"/>
  <c r="E86" i="102"/>
  <c r="M85" i="102"/>
  <c r="M84" i="102"/>
  <c r="M83" i="102"/>
  <c r="M82" i="102"/>
  <c r="M81" i="102"/>
  <c r="M80" i="102"/>
  <c r="M79" i="102"/>
  <c r="M78" i="102"/>
  <c r="M77" i="102"/>
  <c r="L76" i="102"/>
  <c r="K76" i="102"/>
  <c r="J76" i="102"/>
  <c r="I76" i="102"/>
  <c r="H76" i="102"/>
  <c r="G76" i="102"/>
  <c r="F76" i="102"/>
  <c r="E76" i="102"/>
  <c r="M75" i="102"/>
  <c r="M74" i="102"/>
  <c r="M73" i="102"/>
  <c r="M72" i="102"/>
  <c r="M71" i="102"/>
  <c r="M70" i="102"/>
  <c r="M69" i="102"/>
  <c r="M68" i="102"/>
  <c r="M67" i="102"/>
  <c r="L66" i="102"/>
  <c r="K66" i="102"/>
  <c r="J66" i="102"/>
  <c r="I66" i="102"/>
  <c r="H66" i="102"/>
  <c r="G66" i="102"/>
  <c r="F66" i="102"/>
  <c r="E66" i="102"/>
  <c r="M65" i="102"/>
  <c r="M64" i="102"/>
  <c r="M63" i="102"/>
  <c r="L62" i="102"/>
  <c r="K62" i="102"/>
  <c r="J62" i="102"/>
  <c r="I62" i="102"/>
  <c r="H62" i="102"/>
  <c r="G62" i="102"/>
  <c r="F62" i="102"/>
  <c r="E62" i="102"/>
  <c r="M62" i="102" s="1"/>
  <c r="M61" i="102"/>
  <c r="M59" i="102"/>
  <c r="M58" i="102"/>
  <c r="M57" i="102"/>
  <c r="M56" i="102"/>
  <c r="M55" i="102"/>
  <c r="M54" i="102"/>
  <c r="M53" i="102"/>
  <c r="M52" i="102"/>
  <c r="M51" i="102"/>
  <c r="M50" i="102"/>
  <c r="M49" i="102"/>
  <c r="M48" i="102"/>
  <c r="L47" i="102"/>
  <c r="K47" i="102"/>
  <c r="J47" i="102"/>
  <c r="I47" i="102"/>
  <c r="H47" i="102"/>
  <c r="G47" i="102"/>
  <c r="F47" i="102"/>
  <c r="E47" i="102"/>
  <c r="M46" i="102"/>
  <c r="M45" i="102"/>
  <c r="M44" i="102"/>
  <c r="M43" i="102"/>
  <c r="M42" i="102"/>
  <c r="M41" i="102"/>
  <c r="M40" i="102"/>
  <c r="M39" i="102"/>
  <c r="M38" i="102"/>
  <c r="M37" i="102"/>
  <c r="M36" i="102"/>
  <c r="M35" i="102"/>
  <c r="M34" i="102"/>
  <c r="M33" i="102"/>
  <c r="M32" i="102"/>
  <c r="M31" i="102"/>
  <c r="M30" i="102"/>
  <c r="M29" i="102"/>
  <c r="M28" i="102"/>
  <c r="M27" i="102"/>
  <c r="M26" i="102"/>
  <c r="M25" i="102"/>
  <c r="M24" i="102"/>
  <c r="M23" i="102"/>
  <c r="M22" i="102"/>
  <c r="M21" i="102"/>
  <c r="M20" i="102"/>
  <c r="M19" i="102"/>
  <c r="M18" i="102"/>
  <c r="M17" i="102"/>
  <c r="M16" i="102"/>
  <c r="M15" i="102"/>
  <c r="M14" i="102"/>
  <c r="M13" i="102"/>
  <c r="M12" i="102"/>
  <c r="M11" i="102"/>
  <c r="M10" i="102"/>
  <c r="M9" i="102"/>
  <c r="M8" i="102"/>
  <c r="M7" i="102"/>
  <c r="L6" i="102"/>
  <c r="K6" i="102"/>
  <c r="J6" i="102"/>
  <c r="I6" i="102"/>
  <c r="H6" i="102"/>
  <c r="G6" i="102"/>
  <c r="F6" i="102"/>
  <c r="F5" i="102" s="1"/>
  <c r="E6" i="102"/>
  <c r="L5" i="102"/>
  <c r="H5" i="102"/>
  <c r="M205" i="101"/>
  <c r="M204" i="101"/>
  <c r="M203" i="101"/>
  <c r="M202" i="101"/>
  <c r="M201" i="101"/>
  <c r="M200" i="101"/>
  <c r="M199" i="101"/>
  <c r="M198" i="101"/>
  <c r="L197" i="101"/>
  <c r="K197" i="101"/>
  <c r="J197" i="101"/>
  <c r="I197" i="101"/>
  <c r="H197" i="101"/>
  <c r="G197" i="101"/>
  <c r="F197" i="101"/>
  <c r="E197" i="101"/>
  <c r="M196" i="101"/>
  <c r="M195" i="101"/>
  <c r="M194" i="101"/>
  <c r="M193" i="101"/>
  <c r="L192" i="101"/>
  <c r="K192" i="101"/>
  <c r="J192" i="101"/>
  <c r="I192" i="101"/>
  <c r="H192" i="101"/>
  <c r="G192" i="101"/>
  <c r="F192" i="101"/>
  <c r="E192" i="101"/>
  <c r="M191" i="101"/>
  <c r="M190" i="101"/>
  <c r="M189" i="101"/>
  <c r="M188" i="101"/>
  <c r="M187" i="101"/>
  <c r="M186" i="101"/>
  <c r="M185" i="101"/>
  <c r="M184" i="101"/>
  <c r="M183" i="101"/>
  <c r="M182" i="101"/>
  <c r="L181" i="101"/>
  <c r="K181" i="101"/>
  <c r="J181" i="101"/>
  <c r="I181" i="101"/>
  <c r="H181" i="101"/>
  <c r="G181" i="101"/>
  <c r="F181" i="101"/>
  <c r="M180" i="101"/>
  <c r="M179" i="101"/>
  <c r="M178" i="101"/>
  <c r="M177" i="101"/>
  <c r="M176" i="101"/>
  <c r="M175" i="101"/>
  <c r="M174" i="101"/>
  <c r="M173" i="101"/>
  <c r="M172" i="101"/>
  <c r="M171" i="101"/>
  <c r="M170" i="101"/>
  <c r="M169" i="101"/>
  <c r="F168" i="101"/>
  <c r="M168" i="101" s="1"/>
  <c r="M167" i="101"/>
  <c r="M166" i="101"/>
  <c r="M165" i="101"/>
  <c r="M164" i="101"/>
  <c r="K163" i="101"/>
  <c r="J163" i="101"/>
  <c r="I163" i="101"/>
  <c r="H163" i="101"/>
  <c r="G163" i="101"/>
  <c r="F163" i="101"/>
  <c r="M162" i="101"/>
  <c r="M161" i="101"/>
  <c r="M160" i="101"/>
  <c r="M159" i="101"/>
  <c r="M158" i="101"/>
  <c r="M157" i="101"/>
  <c r="M156" i="101"/>
  <c r="M155" i="101"/>
  <c r="M154" i="101"/>
  <c r="M153" i="101"/>
  <c r="M152" i="101"/>
  <c r="L151" i="101"/>
  <c r="K151" i="101"/>
  <c r="J151" i="101"/>
  <c r="I151" i="101"/>
  <c r="H151" i="101"/>
  <c r="G151" i="101"/>
  <c r="F151" i="101"/>
  <c r="M150" i="101"/>
  <c r="M149" i="101"/>
  <c r="M148" i="101"/>
  <c r="M147" i="101"/>
  <c r="M146" i="101"/>
  <c r="L141" i="101"/>
  <c r="K141" i="101"/>
  <c r="J141" i="101"/>
  <c r="I141" i="101"/>
  <c r="H141" i="101"/>
  <c r="G141" i="101"/>
  <c r="F141" i="101"/>
  <c r="M140" i="101"/>
  <c r="M139" i="101"/>
  <c r="M138" i="101"/>
  <c r="M137" i="101"/>
  <c r="M136" i="101"/>
  <c r="M135" i="101"/>
  <c r="M134" i="101"/>
  <c r="M133" i="101"/>
  <c r="M132" i="101"/>
  <c r="M131" i="101"/>
  <c r="M130" i="101"/>
  <c r="M129" i="101"/>
  <c r="M128" i="101"/>
  <c r="M127" i="101"/>
  <c r="M126" i="101"/>
  <c r="M125" i="101"/>
  <c r="M124" i="101"/>
  <c r="M123" i="101"/>
  <c r="M122" i="101"/>
  <c r="M121" i="101"/>
  <c r="M120" i="101"/>
  <c r="M119" i="101"/>
  <c r="M118" i="101"/>
  <c r="M117" i="101"/>
  <c r="M116" i="101"/>
  <c r="M115" i="101"/>
  <c r="M114" i="101"/>
  <c r="M113" i="101"/>
  <c r="M112" i="101"/>
  <c r="M111" i="101"/>
  <c r="M110" i="101"/>
  <c r="M109" i="101"/>
  <c r="L108" i="101"/>
  <c r="K108" i="101"/>
  <c r="J108" i="101"/>
  <c r="I108" i="101"/>
  <c r="H108" i="101"/>
  <c r="G108" i="101"/>
  <c r="F108" i="101"/>
  <c r="M107" i="101"/>
  <c r="M106" i="101"/>
  <c r="M105" i="101"/>
  <c r="M104" i="101"/>
  <c r="M103" i="101"/>
  <c r="M102" i="101"/>
  <c r="L101" i="101"/>
  <c r="K101" i="101"/>
  <c r="J101" i="101"/>
  <c r="I101" i="101"/>
  <c r="H101" i="101"/>
  <c r="G101" i="101"/>
  <c r="F101" i="101"/>
  <c r="E101" i="101"/>
  <c r="M100" i="101"/>
  <c r="M99" i="101"/>
  <c r="M98" i="101"/>
  <c r="L98" i="101"/>
  <c r="K98" i="101"/>
  <c r="J98" i="101"/>
  <c r="I98" i="101"/>
  <c r="H98" i="101"/>
  <c r="G98" i="101"/>
  <c r="F98" i="101"/>
  <c r="E98" i="101"/>
  <c r="M97" i="101"/>
  <c r="M96" i="101"/>
  <c r="M95" i="101"/>
  <c r="M94" i="101"/>
  <c r="M93" i="101"/>
  <c r="M92" i="101"/>
  <c r="M91" i="101"/>
  <c r="M90" i="101"/>
  <c r="M89" i="101"/>
  <c r="M88" i="101"/>
  <c r="M87" i="101"/>
  <c r="L86" i="101"/>
  <c r="K86" i="101"/>
  <c r="J86" i="101"/>
  <c r="I86" i="101"/>
  <c r="H86" i="101"/>
  <c r="G86" i="101"/>
  <c r="F86" i="101"/>
  <c r="E86" i="101"/>
  <c r="M85" i="101"/>
  <c r="M84" i="101"/>
  <c r="M83" i="101"/>
  <c r="M82" i="101"/>
  <c r="M81" i="101"/>
  <c r="M80" i="101"/>
  <c r="M79" i="101"/>
  <c r="M78" i="101"/>
  <c r="M77" i="101"/>
  <c r="L76" i="101"/>
  <c r="K76" i="101"/>
  <c r="J76" i="101"/>
  <c r="I76" i="101"/>
  <c r="H76" i="101"/>
  <c r="G76" i="101"/>
  <c r="F76" i="101"/>
  <c r="E76" i="101"/>
  <c r="M75" i="101"/>
  <c r="M74" i="101"/>
  <c r="M73" i="101"/>
  <c r="M72" i="101"/>
  <c r="M71" i="101"/>
  <c r="M70" i="101"/>
  <c r="M69" i="101"/>
  <c r="M68" i="101"/>
  <c r="M67" i="101"/>
  <c r="L66" i="101"/>
  <c r="K66" i="101"/>
  <c r="J66" i="101"/>
  <c r="I66" i="101"/>
  <c r="H66" i="101"/>
  <c r="G66" i="101"/>
  <c r="F66" i="101"/>
  <c r="E66" i="101"/>
  <c r="M65" i="101"/>
  <c r="M64" i="101"/>
  <c r="M63" i="101"/>
  <c r="L62" i="101"/>
  <c r="K62" i="101"/>
  <c r="J62" i="101"/>
  <c r="I62" i="101"/>
  <c r="H62" i="101"/>
  <c r="G62" i="101"/>
  <c r="F62" i="101"/>
  <c r="E62" i="101"/>
  <c r="M62" i="101" s="1"/>
  <c r="M61" i="101"/>
  <c r="M59" i="101"/>
  <c r="M58" i="101"/>
  <c r="M57" i="101"/>
  <c r="M56" i="101"/>
  <c r="M55" i="101"/>
  <c r="M54" i="101"/>
  <c r="M53" i="101"/>
  <c r="M52" i="101"/>
  <c r="M51" i="101"/>
  <c r="M50" i="101"/>
  <c r="M49" i="101"/>
  <c r="M48" i="101"/>
  <c r="L47" i="101"/>
  <c r="K47" i="101"/>
  <c r="J47" i="101"/>
  <c r="I47" i="101"/>
  <c r="H47" i="101"/>
  <c r="G47" i="101"/>
  <c r="F47" i="101"/>
  <c r="E47" i="101"/>
  <c r="M46" i="101"/>
  <c r="M45" i="101"/>
  <c r="M44" i="101"/>
  <c r="M43" i="101"/>
  <c r="M42" i="101"/>
  <c r="M41" i="101"/>
  <c r="M40" i="101"/>
  <c r="M39" i="101"/>
  <c r="M38" i="101"/>
  <c r="M37" i="101"/>
  <c r="M36" i="101"/>
  <c r="M35" i="101"/>
  <c r="M34" i="101"/>
  <c r="M33" i="101"/>
  <c r="M32" i="101"/>
  <c r="M31" i="101"/>
  <c r="M30" i="101"/>
  <c r="M29" i="101"/>
  <c r="M28" i="101"/>
  <c r="M27" i="101"/>
  <c r="M26" i="101"/>
  <c r="M25" i="101"/>
  <c r="M24" i="101"/>
  <c r="M23" i="101"/>
  <c r="M22" i="101"/>
  <c r="M21" i="101"/>
  <c r="M20" i="101"/>
  <c r="M19" i="101"/>
  <c r="M18" i="101"/>
  <c r="M17" i="101"/>
  <c r="M16" i="101"/>
  <c r="M15" i="101"/>
  <c r="M14" i="101"/>
  <c r="M13" i="101"/>
  <c r="M12" i="101"/>
  <c r="M11" i="101"/>
  <c r="M10" i="101"/>
  <c r="M9" i="101"/>
  <c r="M8" i="101"/>
  <c r="M7" i="101"/>
  <c r="L6" i="101"/>
  <c r="K6" i="101"/>
  <c r="J6" i="101"/>
  <c r="I6" i="101"/>
  <c r="I5" i="101" s="1"/>
  <c r="H6" i="101"/>
  <c r="G6" i="101"/>
  <c r="F6" i="101"/>
  <c r="E6" i="101"/>
  <c r="L5" i="101"/>
  <c r="J5" i="101"/>
  <c r="H5" i="101"/>
  <c r="F5" i="101"/>
  <c r="M205" i="100"/>
  <c r="M204" i="100"/>
  <c r="M203" i="100"/>
  <c r="M202" i="100"/>
  <c r="M201" i="100"/>
  <c r="M200" i="100"/>
  <c r="M199" i="100"/>
  <c r="M198" i="100"/>
  <c r="L197" i="100"/>
  <c r="K197" i="100"/>
  <c r="J197" i="100"/>
  <c r="I197" i="100"/>
  <c r="H197" i="100"/>
  <c r="G197" i="100"/>
  <c r="F197" i="100"/>
  <c r="E197" i="100"/>
  <c r="M196" i="100"/>
  <c r="M195" i="100"/>
  <c r="M194" i="100"/>
  <c r="M193" i="100"/>
  <c r="L192" i="100"/>
  <c r="K192" i="100"/>
  <c r="J192" i="100"/>
  <c r="I192" i="100"/>
  <c r="H192" i="100"/>
  <c r="G192" i="100"/>
  <c r="F192" i="100"/>
  <c r="E192" i="100"/>
  <c r="M191" i="100"/>
  <c r="M190" i="100"/>
  <c r="M189" i="100"/>
  <c r="M188" i="100"/>
  <c r="M187" i="100"/>
  <c r="M186" i="100"/>
  <c r="M185" i="100"/>
  <c r="M184" i="100"/>
  <c r="M183" i="100"/>
  <c r="M182" i="100"/>
  <c r="L181" i="100"/>
  <c r="K181" i="100"/>
  <c r="J181" i="100"/>
  <c r="I181" i="100"/>
  <c r="H181" i="100"/>
  <c r="G181" i="100"/>
  <c r="F181" i="100"/>
  <c r="M180" i="100"/>
  <c r="M179" i="100"/>
  <c r="M178" i="100"/>
  <c r="M177" i="100"/>
  <c r="M176" i="100"/>
  <c r="M175" i="100"/>
  <c r="M174" i="100"/>
  <c r="M173" i="100"/>
  <c r="M172" i="100"/>
  <c r="M171" i="100"/>
  <c r="M170" i="100"/>
  <c r="M169" i="100"/>
  <c r="M168" i="100"/>
  <c r="F168" i="100"/>
  <c r="M167" i="100"/>
  <c r="M166" i="100"/>
  <c r="M165" i="100"/>
  <c r="M164" i="100"/>
  <c r="K163" i="100"/>
  <c r="J163" i="100"/>
  <c r="I163" i="100"/>
  <c r="H163" i="100"/>
  <c r="G163" i="100"/>
  <c r="F163" i="100"/>
  <c r="M162" i="100"/>
  <c r="M161" i="100"/>
  <c r="M160" i="100"/>
  <c r="M159" i="100"/>
  <c r="M158" i="100"/>
  <c r="M157" i="100"/>
  <c r="M156" i="100"/>
  <c r="M155" i="100"/>
  <c r="M154" i="100"/>
  <c r="M153" i="100"/>
  <c r="M152" i="100"/>
  <c r="L151" i="100"/>
  <c r="K151" i="100"/>
  <c r="J151" i="100"/>
  <c r="I151" i="100"/>
  <c r="H151" i="100"/>
  <c r="G151" i="100"/>
  <c r="F151" i="100"/>
  <c r="M150" i="100"/>
  <c r="M149" i="100"/>
  <c r="M148" i="100"/>
  <c r="M147" i="100"/>
  <c r="M146" i="100"/>
  <c r="M145" i="100"/>
  <c r="M144" i="100"/>
  <c r="M143" i="100"/>
  <c r="M142" i="100"/>
  <c r="K141" i="100"/>
  <c r="J141" i="100"/>
  <c r="I141" i="100"/>
  <c r="H141" i="100"/>
  <c r="G141" i="100"/>
  <c r="F141" i="100"/>
  <c r="M140" i="100"/>
  <c r="M139" i="100"/>
  <c r="M138" i="100"/>
  <c r="M137" i="100"/>
  <c r="M136" i="100"/>
  <c r="M135" i="100"/>
  <c r="M134" i="100"/>
  <c r="M133" i="100"/>
  <c r="M132" i="100"/>
  <c r="M131" i="100"/>
  <c r="M130" i="100"/>
  <c r="M129" i="100"/>
  <c r="M128" i="100"/>
  <c r="M127" i="100"/>
  <c r="M126" i="100"/>
  <c r="M125" i="100"/>
  <c r="M124" i="100"/>
  <c r="M123" i="100"/>
  <c r="M122" i="100"/>
  <c r="M121" i="100"/>
  <c r="M120" i="100"/>
  <c r="M119" i="100"/>
  <c r="M118" i="100"/>
  <c r="M117" i="100"/>
  <c r="M116" i="100"/>
  <c r="M115" i="100"/>
  <c r="M114" i="100"/>
  <c r="M113" i="100"/>
  <c r="M112" i="100"/>
  <c r="M111" i="100"/>
  <c r="M110" i="100"/>
  <c r="M109" i="100"/>
  <c r="L108" i="100"/>
  <c r="K108" i="100"/>
  <c r="J108" i="100"/>
  <c r="I108" i="100"/>
  <c r="H108" i="100"/>
  <c r="G108" i="100"/>
  <c r="F108" i="100"/>
  <c r="M107" i="100"/>
  <c r="M106" i="100"/>
  <c r="M105" i="100"/>
  <c r="M104" i="100"/>
  <c r="M103" i="100"/>
  <c r="M102" i="100"/>
  <c r="L101" i="100"/>
  <c r="K101" i="100"/>
  <c r="J101" i="100"/>
  <c r="I101" i="100"/>
  <c r="H101" i="100"/>
  <c r="G101" i="100"/>
  <c r="F101" i="100"/>
  <c r="E101" i="100"/>
  <c r="M100" i="100"/>
  <c r="M99" i="100"/>
  <c r="M98" i="100"/>
  <c r="L98" i="100"/>
  <c r="K98" i="100"/>
  <c r="J98" i="100"/>
  <c r="I98" i="100"/>
  <c r="H98" i="100"/>
  <c r="G98" i="100"/>
  <c r="F98" i="100"/>
  <c r="E98" i="100"/>
  <c r="M97" i="100"/>
  <c r="M96" i="100"/>
  <c r="M95" i="100"/>
  <c r="M94" i="100"/>
  <c r="M93" i="100"/>
  <c r="M92" i="100"/>
  <c r="M91" i="100"/>
  <c r="M90" i="100"/>
  <c r="M89" i="100"/>
  <c r="M88" i="100"/>
  <c r="M87" i="100"/>
  <c r="L86" i="100"/>
  <c r="K86" i="100"/>
  <c r="J86" i="100"/>
  <c r="I86" i="100"/>
  <c r="H86" i="100"/>
  <c r="G86" i="100"/>
  <c r="F86" i="100"/>
  <c r="E86" i="100"/>
  <c r="M85" i="100"/>
  <c r="M84" i="100"/>
  <c r="M83" i="100"/>
  <c r="M82" i="100"/>
  <c r="M81" i="100"/>
  <c r="M80" i="100"/>
  <c r="M79" i="100"/>
  <c r="M78" i="100"/>
  <c r="M77" i="100"/>
  <c r="L76" i="100"/>
  <c r="K76" i="100"/>
  <c r="J76" i="100"/>
  <c r="I76" i="100"/>
  <c r="H76" i="100"/>
  <c r="G76" i="100"/>
  <c r="F76" i="100"/>
  <c r="E76" i="100"/>
  <c r="M75" i="100"/>
  <c r="M74" i="100"/>
  <c r="M73" i="100"/>
  <c r="M72" i="100"/>
  <c r="M71" i="100"/>
  <c r="M70" i="100"/>
  <c r="M69" i="100"/>
  <c r="M68" i="100"/>
  <c r="M67" i="100"/>
  <c r="L66" i="100"/>
  <c r="K66" i="100"/>
  <c r="J66" i="100"/>
  <c r="I66" i="100"/>
  <c r="H66" i="100"/>
  <c r="G66" i="100"/>
  <c r="F66" i="100"/>
  <c r="E66" i="100"/>
  <c r="M66" i="100" s="1"/>
  <c r="M65" i="100"/>
  <c r="M64" i="100"/>
  <c r="M63" i="100"/>
  <c r="L62" i="100"/>
  <c r="K62" i="100"/>
  <c r="J62" i="100"/>
  <c r="I62" i="100"/>
  <c r="H62" i="100"/>
  <c r="G62" i="100"/>
  <c r="F62" i="100"/>
  <c r="E62" i="100"/>
  <c r="M62" i="100" s="1"/>
  <c r="M61" i="100"/>
  <c r="M59" i="100"/>
  <c r="M58" i="100"/>
  <c r="M57" i="100"/>
  <c r="M56" i="100"/>
  <c r="M55" i="100"/>
  <c r="M54" i="100"/>
  <c r="M53" i="100"/>
  <c r="M52" i="100"/>
  <c r="M51" i="100"/>
  <c r="M50" i="100"/>
  <c r="M49" i="100"/>
  <c r="M48" i="100"/>
  <c r="L47" i="100"/>
  <c r="K47" i="100"/>
  <c r="J47" i="100"/>
  <c r="I47" i="100"/>
  <c r="H47" i="100"/>
  <c r="G47" i="100"/>
  <c r="F47" i="100"/>
  <c r="E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6" i="100"/>
  <c r="K6" i="100"/>
  <c r="K5" i="100" s="1"/>
  <c r="J6" i="100"/>
  <c r="I6" i="100"/>
  <c r="I5" i="100" s="1"/>
  <c r="H6" i="100"/>
  <c r="G6" i="100"/>
  <c r="F6" i="100"/>
  <c r="E6" i="100"/>
  <c r="L5" i="100"/>
  <c r="J5" i="100"/>
  <c r="H5" i="100"/>
  <c r="F5" i="100"/>
  <c r="M205" i="99"/>
  <c r="M204" i="99"/>
  <c r="M203" i="99"/>
  <c r="M202" i="99"/>
  <c r="M201" i="99"/>
  <c r="M200" i="99"/>
  <c r="M199" i="99"/>
  <c r="M198" i="99"/>
  <c r="L197" i="99"/>
  <c r="K197" i="99"/>
  <c r="J197" i="99"/>
  <c r="I197" i="99"/>
  <c r="H197" i="99"/>
  <c r="G197" i="99"/>
  <c r="F197" i="99"/>
  <c r="E197" i="99"/>
  <c r="M196" i="99"/>
  <c r="M195" i="99"/>
  <c r="M194" i="99"/>
  <c r="M193" i="99"/>
  <c r="L192" i="99"/>
  <c r="K192" i="99"/>
  <c r="J192" i="99"/>
  <c r="I192" i="99"/>
  <c r="H192" i="99"/>
  <c r="G192" i="99"/>
  <c r="F192" i="99"/>
  <c r="E192" i="99"/>
  <c r="M191" i="99"/>
  <c r="M190" i="99"/>
  <c r="M189" i="99"/>
  <c r="M188" i="99"/>
  <c r="M187" i="99"/>
  <c r="M186" i="99"/>
  <c r="M185" i="99"/>
  <c r="M184" i="99"/>
  <c r="M183" i="99"/>
  <c r="M182" i="99"/>
  <c r="L181" i="99"/>
  <c r="K181" i="99"/>
  <c r="J181" i="99"/>
  <c r="I181" i="99"/>
  <c r="H181" i="99"/>
  <c r="G181" i="99"/>
  <c r="F181" i="99"/>
  <c r="M180" i="99"/>
  <c r="M179" i="99"/>
  <c r="M178" i="99"/>
  <c r="M177" i="99"/>
  <c r="M176" i="99"/>
  <c r="M175" i="99"/>
  <c r="M174" i="99"/>
  <c r="M173" i="99"/>
  <c r="M172" i="99"/>
  <c r="M171" i="99"/>
  <c r="M170" i="99"/>
  <c r="M169" i="99"/>
  <c r="M168" i="99"/>
  <c r="F168" i="99"/>
  <c r="M167" i="99"/>
  <c r="M166" i="99"/>
  <c r="M165" i="99"/>
  <c r="M164" i="99"/>
  <c r="K163" i="99"/>
  <c r="J163" i="99"/>
  <c r="I163" i="99"/>
  <c r="H163" i="99"/>
  <c r="G163" i="99"/>
  <c r="F163" i="99"/>
  <c r="M162" i="99"/>
  <c r="M161" i="99"/>
  <c r="M160" i="99"/>
  <c r="M159" i="99"/>
  <c r="M158" i="99"/>
  <c r="M157" i="99"/>
  <c r="M156" i="99"/>
  <c r="M155" i="99"/>
  <c r="M154" i="99"/>
  <c r="M153" i="99"/>
  <c r="M152" i="99"/>
  <c r="L151" i="99"/>
  <c r="K151" i="99"/>
  <c r="J151" i="99"/>
  <c r="I151" i="99"/>
  <c r="H151" i="99"/>
  <c r="G151" i="99"/>
  <c r="F151" i="99"/>
  <c r="M150" i="99"/>
  <c r="M149" i="99"/>
  <c r="M148" i="99"/>
  <c r="M147" i="99"/>
  <c r="M146" i="99"/>
  <c r="M145" i="99"/>
  <c r="M144" i="99"/>
  <c r="M143" i="99"/>
  <c r="M142" i="99"/>
  <c r="L141" i="99"/>
  <c r="K141" i="99"/>
  <c r="J141" i="99"/>
  <c r="I141" i="99"/>
  <c r="H141" i="99"/>
  <c r="G141" i="99"/>
  <c r="F141" i="99"/>
  <c r="M140" i="99"/>
  <c r="M139" i="99"/>
  <c r="M138" i="99"/>
  <c r="M137" i="99"/>
  <c r="M136" i="99"/>
  <c r="M135" i="99"/>
  <c r="M134" i="99"/>
  <c r="M133" i="99"/>
  <c r="M132" i="99"/>
  <c r="M131" i="99"/>
  <c r="M130" i="99"/>
  <c r="M129" i="99"/>
  <c r="M128" i="99"/>
  <c r="M127" i="99"/>
  <c r="M126" i="99"/>
  <c r="M125" i="99"/>
  <c r="M124" i="99"/>
  <c r="M123" i="99"/>
  <c r="M122" i="99"/>
  <c r="M121" i="99"/>
  <c r="M120" i="99"/>
  <c r="M119" i="99"/>
  <c r="M118" i="99"/>
  <c r="M117" i="99"/>
  <c r="M116" i="99"/>
  <c r="M115" i="99"/>
  <c r="M114" i="99"/>
  <c r="M113" i="99"/>
  <c r="M112" i="99"/>
  <c r="M111" i="99"/>
  <c r="M110" i="99"/>
  <c r="M109" i="99"/>
  <c r="L108" i="99"/>
  <c r="K108" i="99"/>
  <c r="J108" i="99"/>
  <c r="I108" i="99"/>
  <c r="H108" i="99"/>
  <c r="G108" i="99"/>
  <c r="F108" i="99"/>
  <c r="M107" i="99"/>
  <c r="M106" i="99"/>
  <c r="M105" i="99"/>
  <c r="M104" i="99"/>
  <c r="M103" i="99"/>
  <c r="M102" i="99"/>
  <c r="L101" i="99"/>
  <c r="K101" i="99"/>
  <c r="J101" i="99"/>
  <c r="I101" i="99"/>
  <c r="H101" i="99"/>
  <c r="G101" i="99"/>
  <c r="F101" i="99"/>
  <c r="E101" i="99"/>
  <c r="M100" i="99"/>
  <c r="M99" i="99"/>
  <c r="M98" i="99"/>
  <c r="L98" i="99"/>
  <c r="K98" i="99"/>
  <c r="J98" i="99"/>
  <c r="I98" i="99"/>
  <c r="H98" i="99"/>
  <c r="G98" i="99"/>
  <c r="F98" i="99"/>
  <c r="E98" i="99"/>
  <c r="M97" i="99"/>
  <c r="M96" i="99"/>
  <c r="M95" i="99"/>
  <c r="M94" i="99"/>
  <c r="M93" i="99"/>
  <c r="M92" i="99"/>
  <c r="M91" i="99"/>
  <c r="M90" i="99"/>
  <c r="M89" i="99"/>
  <c r="M88" i="99"/>
  <c r="M87" i="99"/>
  <c r="L86" i="99"/>
  <c r="K86" i="99"/>
  <c r="J86" i="99"/>
  <c r="I86" i="99"/>
  <c r="H86" i="99"/>
  <c r="G86" i="99"/>
  <c r="F86" i="99"/>
  <c r="E86" i="99"/>
  <c r="M85" i="99"/>
  <c r="M84" i="99"/>
  <c r="M83" i="99"/>
  <c r="M82" i="99"/>
  <c r="M81" i="99"/>
  <c r="M80" i="99"/>
  <c r="M79" i="99"/>
  <c r="M78" i="99"/>
  <c r="M77" i="99"/>
  <c r="L76" i="99"/>
  <c r="K76" i="99"/>
  <c r="J76" i="99"/>
  <c r="I76" i="99"/>
  <c r="H76" i="99"/>
  <c r="G76" i="99"/>
  <c r="F76" i="99"/>
  <c r="E76" i="99"/>
  <c r="M75" i="99"/>
  <c r="M74" i="99"/>
  <c r="M73" i="99"/>
  <c r="M72" i="99"/>
  <c r="M71" i="99"/>
  <c r="M70" i="99"/>
  <c r="M69" i="99"/>
  <c r="M68" i="99"/>
  <c r="M67" i="99"/>
  <c r="L66" i="99"/>
  <c r="K66" i="99"/>
  <c r="J66" i="99"/>
  <c r="I66" i="99"/>
  <c r="H66" i="99"/>
  <c r="G66" i="99"/>
  <c r="F66" i="99"/>
  <c r="E66" i="99"/>
  <c r="M66" i="99" s="1"/>
  <c r="M65" i="99"/>
  <c r="M64" i="99"/>
  <c r="M63" i="99"/>
  <c r="L62" i="99"/>
  <c r="K62" i="99"/>
  <c r="J62" i="99"/>
  <c r="I62" i="99"/>
  <c r="H62" i="99"/>
  <c r="G62" i="99"/>
  <c r="F62" i="99"/>
  <c r="E62" i="99"/>
  <c r="M62" i="99" s="1"/>
  <c r="M61" i="99"/>
  <c r="M59" i="99"/>
  <c r="M58" i="99"/>
  <c r="M57" i="99"/>
  <c r="M56" i="99"/>
  <c r="M55" i="99"/>
  <c r="M54" i="99"/>
  <c r="M53" i="99"/>
  <c r="M52" i="99"/>
  <c r="M51" i="99"/>
  <c r="M50" i="99"/>
  <c r="M49" i="99"/>
  <c r="M48" i="99"/>
  <c r="L47" i="99"/>
  <c r="K47" i="99"/>
  <c r="J47" i="99"/>
  <c r="I47" i="99"/>
  <c r="H47" i="99"/>
  <c r="G47" i="99"/>
  <c r="F47" i="99"/>
  <c r="E47" i="99"/>
  <c r="M46" i="99"/>
  <c r="M45" i="99"/>
  <c r="M44" i="99"/>
  <c r="M43" i="99"/>
  <c r="M42" i="99"/>
  <c r="M41" i="99"/>
  <c r="M40" i="99"/>
  <c r="M39" i="99"/>
  <c r="M38" i="99"/>
  <c r="M37" i="99"/>
  <c r="M36" i="99"/>
  <c r="M35" i="99"/>
  <c r="M34" i="99"/>
  <c r="M33" i="99"/>
  <c r="M32" i="99"/>
  <c r="M31" i="99"/>
  <c r="M30" i="99"/>
  <c r="M29" i="99"/>
  <c r="M28" i="99"/>
  <c r="M27" i="99"/>
  <c r="M26" i="99"/>
  <c r="M25" i="99"/>
  <c r="M24" i="99"/>
  <c r="M23" i="99"/>
  <c r="M22" i="99"/>
  <c r="M21" i="99"/>
  <c r="M20" i="99"/>
  <c r="M19" i="99"/>
  <c r="M18" i="99"/>
  <c r="M17" i="99"/>
  <c r="M16" i="99"/>
  <c r="M15" i="99"/>
  <c r="M14" i="99"/>
  <c r="M13" i="99"/>
  <c r="M12" i="99"/>
  <c r="M11" i="99"/>
  <c r="M10" i="99"/>
  <c r="M9" i="99"/>
  <c r="M8" i="99"/>
  <c r="M7" i="99"/>
  <c r="L6" i="99"/>
  <c r="K6" i="99"/>
  <c r="K5" i="99" s="1"/>
  <c r="J6" i="99"/>
  <c r="J5" i="99" s="1"/>
  <c r="I6" i="99"/>
  <c r="I5" i="99" s="1"/>
  <c r="H6" i="99"/>
  <c r="G6" i="99"/>
  <c r="F6" i="99"/>
  <c r="E6" i="99"/>
  <c r="L5" i="99"/>
  <c r="H5" i="99"/>
  <c r="F5" i="99"/>
  <c r="M205" i="98"/>
  <c r="M204" i="98"/>
  <c r="M203" i="98"/>
  <c r="M202" i="98"/>
  <c r="M201" i="98"/>
  <c r="M200" i="98"/>
  <c r="M199" i="98"/>
  <c r="M198" i="98"/>
  <c r="L197" i="98"/>
  <c r="K197" i="98"/>
  <c r="J197" i="98"/>
  <c r="I197" i="98"/>
  <c r="H197" i="98"/>
  <c r="G197" i="98"/>
  <c r="F197" i="98"/>
  <c r="E197" i="98"/>
  <c r="M196" i="98"/>
  <c r="M195" i="98"/>
  <c r="M194" i="98"/>
  <c r="M193" i="98"/>
  <c r="L192" i="98"/>
  <c r="K192" i="98"/>
  <c r="J192" i="98"/>
  <c r="I192" i="98"/>
  <c r="H192" i="98"/>
  <c r="G192" i="98"/>
  <c r="F192" i="98"/>
  <c r="E192" i="98"/>
  <c r="M191" i="98"/>
  <c r="M190" i="98"/>
  <c r="M189" i="98"/>
  <c r="M188" i="98"/>
  <c r="M187" i="98"/>
  <c r="M186" i="98"/>
  <c r="M185" i="98"/>
  <c r="M184" i="98"/>
  <c r="M183" i="98"/>
  <c r="M182" i="98"/>
  <c r="L181" i="98"/>
  <c r="K181" i="98"/>
  <c r="J181" i="98"/>
  <c r="I181" i="98"/>
  <c r="H181" i="98"/>
  <c r="G181" i="98"/>
  <c r="F181" i="98"/>
  <c r="M180" i="98"/>
  <c r="M179" i="98"/>
  <c r="M178" i="98"/>
  <c r="M177" i="98"/>
  <c r="M176" i="98"/>
  <c r="M175" i="98"/>
  <c r="M174" i="98"/>
  <c r="M173" i="98"/>
  <c r="M172" i="98"/>
  <c r="M171" i="98"/>
  <c r="M170" i="98"/>
  <c r="M169" i="98"/>
  <c r="M168" i="98"/>
  <c r="F168" i="98"/>
  <c r="M167" i="98"/>
  <c r="M166" i="98"/>
  <c r="M165" i="98"/>
  <c r="M164" i="98"/>
  <c r="K163" i="98"/>
  <c r="J163" i="98"/>
  <c r="I163" i="98"/>
  <c r="H163" i="98"/>
  <c r="G163" i="98"/>
  <c r="F163" i="98"/>
  <c r="M162" i="98"/>
  <c r="M161" i="98"/>
  <c r="M160" i="98"/>
  <c r="M159" i="98"/>
  <c r="M158" i="98"/>
  <c r="M157" i="98"/>
  <c r="M156" i="98"/>
  <c r="M155" i="98"/>
  <c r="M154" i="98"/>
  <c r="M153" i="98"/>
  <c r="M152" i="98"/>
  <c r="L151" i="98"/>
  <c r="K151" i="98"/>
  <c r="J151" i="98"/>
  <c r="I151" i="98"/>
  <c r="H151" i="98"/>
  <c r="G151" i="98"/>
  <c r="F151" i="98"/>
  <c r="M150" i="98"/>
  <c r="M149" i="98"/>
  <c r="M148" i="98"/>
  <c r="M147" i="98"/>
  <c r="M146" i="98"/>
  <c r="M145" i="98"/>
  <c r="M144" i="98"/>
  <c r="M143" i="98"/>
  <c r="M142" i="98"/>
  <c r="L141" i="98"/>
  <c r="K141" i="98"/>
  <c r="J141" i="98"/>
  <c r="I141" i="98"/>
  <c r="H141" i="98"/>
  <c r="G141" i="98"/>
  <c r="F141" i="98"/>
  <c r="M140" i="98"/>
  <c r="M139" i="98"/>
  <c r="M138" i="98"/>
  <c r="M137" i="98"/>
  <c r="M136" i="98"/>
  <c r="M135" i="98"/>
  <c r="M134" i="98"/>
  <c r="M133" i="98"/>
  <c r="M132" i="98"/>
  <c r="M131" i="98"/>
  <c r="M130" i="98"/>
  <c r="M129" i="98"/>
  <c r="M128" i="98"/>
  <c r="M127" i="98"/>
  <c r="M126" i="98"/>
  <c r="M125" i="98"/>
  <c r="M124" i="98"/>
  <c r="M123" i="98"/>
  <c r="M122" i="98"/>
  <c r="M121" i="98"/>
  <c r="M120" i="98"/>
  <c r="M119" i="98"/>
  <c r="M118" i="98"/>
  <c r="M117" i="98"/>
  <c r="M116" i="98"/>
  <c r="M115" i="98"/>
  <c r="M114" i="98"/>
  <c r="M113" i="98"/>
  <c r="M112" i="98"/>
  <c r="M111" i="98"/>
  <c r="M110" i="98"/>
  <c r="M109" i="98"/>
  <c r="L108" i="98"/>
  <c r="K108" i="98"/>
  <c r="J108" i="98"/>
  <c r="I108" i="98"/>
  <c r="H108" i="98"/>
  <c r="G108" i="98"/>
  <c r="F108" i="98"/>
  <c r="M107" i="98"/>
  <c r="M106" i="98"/>
  <c r="M105" i="98"/>
  <c r="M104" i="98"/>
  <c r="M103" i="98"/>
  <c r="M102" i="98"/>
  <c r="L101" i="98"/>
  <c r="K101" i="98"/>
  <c r="J101" i="98"/>
  <c r="I101" i="98"/>
  <c r="H101" i="98"/>
  <c r="G101" i="98"/>
  <c r="F101" i="98"/>
  <c r="E101" i="98"/>
  <c r="M100" i="98"/>
  <c r="M99" i="98"/>
  <c r="M98" i="98" s="1"/>
  <c r="L98" i="98"/>
  <c r="K98" i="98"/>
  <c r="J98" i="98"/>
  <c r="I98" i="98"/>
  <c r="H98" i="98"/>
  <c r="G98" i="98"/>
  <c r="F98" i="98"/>
  <c r="E98" i="98"/>
  <c r="M97" i="98"/>
  <c r="M96" i="98"/>
  <c r="M95" i="98"/>
  <c r="M94" i="98"/>
  <c r="M93" i="98"/>
  <c r="M92" i="98"/>
  <c r="M91" i="98"/>
  <c r="M90" i="98"/>
  <c r="M89" i="98"/>
  <c r="M88" i="98"/>
  <c r="M87" i="98"/>
  <c r="L86" i="98"/>
  <c r="K86" i="98"/>
  <c r="J86" i="98"/>
  <c r="I86" i="98"/>
  <c r="H86" i="98"/>
  <c r="G86" i="98"/>
  <c r="F86" i="98"/>
  <c r="E86" i="98"/>
  <c r="M85" i="98"/>
  <c r="M84" i="98"/>
  <c r="M83" i="98"/>
  <c r="M82" i="98"/>
  <c r="M81" i="98"/>
  <c r="M80" i="98"/>
  <c r="M79" i="98"/>
  <c r="M78" i="98"/>
  <c r="M77" i="98"/>
  <c r="L76" i="98"/>
  <c r="K76" i="98"/>
  <c r="J76" i="98"/>
  <c r="I76" i="98"/>
  <c r="H76" i="98"/>
  <c r="G76" i="98"/>
  <c r="F76" i="98"/>
  <c r="E76" i="98"/>
  <c r="M75" i="98"/>
  <c r="M74" i="98"/>
  <c r="M73" i="98"/>
  <c r="M72" i="98"/>
  <c r="M71" i="98"/>
  <c r="M70" i="98"/>
  <c r="M69" i="98"/>
  <c r="M68" i="98"/>
  <c r="M67" i="98"/>
  <c r="L66" i="98"/>
  <c r="K66" i="98"/>
  <c r="J66" i="98"/>
  <c r="I66" i="98"/>
  <c r="H66" i="98"/>
  <c r="G66" i="98"/>
  <c r="F66" i="98"/>
  <c r="E66" i="98"/>
  <c r="M66" i="98" s="1"/>
  <c r="M65" i="98"/>
  <c r="M64" i="98"/>
  <c r="M63" i="98"/>
  <c r="L62" i="98"/>
  <c r="K62" i="98"/>
  <c r="J62" i="98"/>
  <c r="I62" i="98"/>
  <c r="H62" i="98"/>
  <c r="G62" i="98"/>
  <c r="F62" i="98"/>
  <c r="E62" i="98"/>
  <c r="M62" i="98" s="1"/>
  <c r="M61" i="98"/>
  <c r="M59" i="98"/>
  <c r="M58" i="98"/>
  <c r="M57" i="98"/>
  <c r="M56" i="98"/>
  <c r="M55" i="98"/>
  <c r="M54" i="98"/>
  <c r="M53" i="98"/>
  <c r="M52" i="98"/>
  <c r="M51" i="98"/>
  <c r="M50" i="98"/>
  <c r="M49" i="98"/>
  <c r="M48" i="98"/>
  <c r="L47" i="98"/>
  <c r="K47" i="98"/>
  <c r="J47" i="98"/>
  <c r="I47" i="98"/>
  <c r="H47" i="98"/>
  <c r="G47" i="98"/>
  <c r="F47" i="98"/>
  <c r="E47" i="98"/>
  <c r="M46" i="98"/>
  <c r="M45" i="98"/>
  <c r="M44" i="98"/>
  <c r="M43" i="98"/>
  <c r="M42" i="98"/>
  <c r="M41" i="98"/>
  <c r="M40" i="98"/>
  <c r="M39" i="98"/>
  <c r="M38" i="98"/>
  <c r="M37" i="98"/>
  <c r="M36" i="98"/>
  <c r="M35" i="98"/>
  <c r="M34" i="98"/>
  <c r="M33" i="98"/>
  <c r="M32" i="98"/>
  <c r="M31" i="98"/>
  <c r="M30" i="98"/>
  <c r="M29" i="98"/>
  <c r="M28" i="98"/>
  <c r="M27" i="98"/>
  <c r="M26" i="98"/>
  <c r="M25" i="98"/>
  <c r="M24" i="98"/>
  <c r="M23" i="98"/>
  <c r="M22" i="98"/>
  <c r="M21" i="98"/>
  <c r="M20" i="98"/>
  <c r="M19" i="98"/>
  <c r="M18" i="98"/>
  <c r="M17" i="98"/>
  <c r="M16" i="98"/>
  <c r="M15" i="98"/>
  <c r="M14" i="98"/>
  <c r="M13" i="98"/>
  <c r="M12" i="98"/>
  <c r="M11" i="98"/>
  <c r="M10" i="98"/>
  <c r="M9" i="98"/>
  <c r="M8" i="98"/>
  <c r="M7" i="98"/>
  <c r="L6" i="98"/>
  <c r="K6" i="98"/>
  <c r="K5" i="98" s="1"/>
  <c r="J6" i="98"/>
  <c r="I6" i="98"/>
  <c r="I5" i="98" s="1"/>
  <c r="H6" i="98"/>
  <c r="G6" i="98"/>
  <c r="G5" i="98" s="1"/>
  <c r="F6" i="98"/>
  <c r="E6" i="98"/>
  <c r="L5" i="98"/>
  <c r="J5" i="98"/>
  <c r="H5" i="98"/>
  <c r="F5" i="98"/>
  <c r="M205" i="97"/>
  <c r="M204" i="97"/>
  <c r="M203" i="97"/>
  <c r="M202" i="97"/>
  <c r="M201" i="97"/>
  <c r="M200" i="97"/>
  <c r="M199" i="97"/>
  <c r="M198" i="97"/>
  <c r="L197" i="97"/>
  <c r="K197" i="97"/>
  <c r="J197" i="97"/>
  <c r="I197" i="97"/>
  <c r="H197" i="97"/>
  <c r="G197" i="97"/>
  <c r="F197" i="97"/>
  <c r="E197" i="97"/>
  <c r="M196" i="97"/>
  <c r="M195" i="97"/>
  <c r="M194" i="97"/>
  <c r="M193" i="97"/>
  <c r="L192" i="97"/>
  <c r="K192" i="97"/>
  <c r="J192" i="97"/>
  <c r="I192" i="97"/>
  <c r="H192" i="97"/>
  <c r="G192" i="97"/>
  <c r="F192" i="97"/>
  <c r="E192" i="97"/>
  <c r="M191" i="97"/>
  <c r="M190" i="97"/>
  <c r="M189" i="97"/>
  <c r="M188" i="97"/>
  <c r="M187" i="97"/>
  <c r="M186" i="97"/>
  <c r="M185" i="97"/>
  <c r="M184" i="97"/>
  <c r="M183" i="97"/>
  <c r="M182" i="97"/>
  <c r="L181" i="97"/>
  <c r="K181" i="97"/>
  <c r="J181" i="97"/>
  <c r="I181" i="97"/>
  <c r="H181" i="97"/>
  <c r="G181" i="97"/>
  <c r="F181" i="97"/>
  <c r="M180" i="97"/>
  <c r="M179" i="97"/>
  <c r="M178" i="97"/>
  <c r="M177" i="97"/>
  <c r="M176" i="97"/>
  <c r="M175" i="97"/>
  <c r="M174" i="97"/>
  <c r="M173" i="97"/>
  <c r="M172" i="97"/>
  <c r="M171" i="97"/>
  <c r="M170" i="97"/>
  <c r="M169" i="97"/>
  <c r="M168" i="97"/>
  <c r="F168" i="97"/>
  <c r="M167" i="97"/>
  <c r="M166" i="97"/>
  <c r="M165" i="97"/>
  <c r="M164" i="97"/>
  <c r="K163" i="97"/>
  <c r="J163" i="97"/>
  <c r="I163" i="97"/>
  <c r="H163" i="97"/>
  <c r="G163" i="97"/>
  <c r="F163" i="97"/>
  <c r="M162" i="97"/>
  <c r="M161" i="97"/>
  <c r="M160" i="97"/>
  <c r="M159" i="97"/>
  <c r="M158" i="97"/>
  <c r="M157" i="97"/>
  <c r="M156" i="97"/>
  <c r="M155" i="97"/>
  <c r="M154" i="97"/>
  <c r="M153" i="97"/>
  <c r="L151" i="97"/>
  <c r="K151" i="97"/>
  <c r="J151" i="97"/>
  <c r="I151" i="97"/>
  <c r="H151" i="97"/>
  <c r="G151" i="97"/>
  <c r="F151" i="97"/>
  <c r="M150" i="97"/>
  <c r="M149" i="97"/>
  <c r="M148" i="97"/>
  <c r="M147" i="97"/>
  <c r="M146" i="97"/>
  <c r="M145" i="97"/>
  <c r="M144" i="97"/>
  <c r="M143" i="97"/>
  <c r="L141" i="97"/>
  <c r="K141" i="97"/>
  <c r="J141" i="97"/>
  <c r="I141" i="97"/>
  <c r="H141" i="97"/>
  <c r="G141" i="97"/>
  <c r="F141" i="97"/>
  <c r="M140" i="97"/>
  <c r="M139" i="97"/>
  <c r="M138" i="97"/>
  <c r="M137" i="97"/>
  <c r="M136" i="97"/>
  <c r="M135" i="97"/>
  <c r="M134" i="97"/>
  <c r="M133" i="97"/>
  <c r="M132" i="97"/>
  <c r="M131" i="97"/>
  <c r="M130" i="97"/>
  <c r="M129" i="97"/>
  <c r="M128" i="97"/>
  <c r="M127" i="97"/>
  <c r="M126" i="97"/>
  <c r="M125" i="97"/>
  <c r="M124" i="97"/>
  <c r="M123" i="97"/>
  <c r="M122" i="97"/>
  <c r="M121" i="97"/>
  <c r="M120" i="97"/>
  <c r="M119" i="97"/>
  <c r="M118" i="97"/>
  <c r="M117" i="97"/>
  <c r="M116" i="97"/>
  <c r="M115" i="97"/>
  <c r="M114" i="97"/>
  <c r="M113" i="97"/>
  <c r="M112" i="97"/>
  <c r="M111" i="97"/>
  <c r="M110" i="97"/>
  <c r="L108" i="97"/>
  <c r="K108" i="97"/>
  <c r="J108" i="97"/>
  <c r="I108" i="97"/>
  <c r="H108" i="97"/>
  <c r="G108" i="97"/>
  <c r="F108" i="97"/>
  <c r="M107" i="97"/>
  <c r="M106" i="97"/>
  <c r="M105" i="97"/>
  <c r="M104" i="97"/>
  <c r="M103" i="97"/>
  <c r="M102" i="97"/>
  <c r="L101" i="97"/>
  <c r="K101" i="97"/>
  <c r="J101" i="97"/>
  <c r="I101" i="97"/>
  <c r="H101" i="97"/>
  <c r="G101" i="97"/>
  <c r="F101" i="97"/>
  <c r="E101" i="97"/>
  <c r="M101" i="97" s="1"/>
  <c r="M100" i="97"/>
  <c r="M99" i="97"/>
  <c r="M98" i="97" s="1"/>
  <c r="L98" i="97"/>
  <c r="K98" i="97"/>
  <c r="J98" i="97"/>
  <c r="I98" i="97"/>
  <c r="H98" i="97"/>
  <c r="G98" i="97"/>
  <c r="F98" i="97"/>
  <c r="E98" i="97"/>
  <c r="M97" i="97"/>
  <c r="M96" i="97"/>
  <c r="M95" i="97"/>
  <c r="M94" i="97"/>
  <c r="M93" i="97"/>
  <c r="M92" i="97"/>
  <c r="M91" i="97"/>
  <c r="M90" i="97"/>
  <c r="M89" i="97"/>
  <c r="M88" i="97"/>
  <c r="M87" i="97"/>
  <c r="L86" i="97"/>
  <c r="K86" i="97"/>
  <c r="J86" i="97"/>
  <c r="I86" i="97"/>
  <c r="H86" i="97"/>
  <c r="G86" i="97"/>
  <c r="F86" i="97"/>
  <c r="E86" i="97"/>
  <c r="M85" i="97"/>
  <c r="M84" i="97"/>
  <c r="M83" i="97"/>
  <c r="M82" i="97"/>
  <c r="M81" i="97"/>
  <c r="M80" i="97"/>
  <c r="M79" i="97"/>
  <c r="M78" i="97"/>
  <c r="M77" i="97"/>
  <c r="L76" i="97"/>
  <c r="K76" i="97"/>
  <c r="J76" i="97"/>
  <c r="I76" i="97"/>
  <c r="H76" i="97"/>
  <c r="G76" i="97"/>
  <c r="F76" i="97"/>
  <c r="E76" i="97"/>
  <c r="M75" i="97"/>
  <c r="M74" i="97"/>
  <c r="M73" i="97"/>
  <c r="M72" i="97"/>
  <c r="M71" i="97"/>
  <c r="M70" i="97"/>
  <c r="M69" i="97"/>
  <c r="M68" i="97"/>
  <c r="M67" i="97"/>
  <c r="L66" i="97"/>
  <c r="K66" i="97"/>
  <c r="J66" i="97"/>
  <c r="I66" i="97"/>
  <c r="H66" i="97"/>
  <c r="G66" i="97"/>
  <c r="F66" i="97"/>
  <c r="E66" i="97"/>
  <c r="M66" i="97" s="1"/>
  <c r="M65" i="97"/>
  <c r="M64" i="97"/>
  <c r="M63" i="97"/>
  <c r="L62" i="97"/>
  <c r="K62" i="97"/>
  <c r="J62" i="97"/>
  <c r="I62" i="97"/>
  <c r="H62" i="97"/>
  <c r="G62" i="97"/>
  <c r="F62" i="97"/>
  <c r="E62" i="97"/>
  <c r="M62" i="97" s="1"/>
  <c r="M61" i="97"/>
  <c r="M59" i="97"/>
  <c r="M58" i="97"/>
  <c r="M57" i="97"/>
  <c r="M56" i="97"/>
  <c r="M55" i="97"/>
  <c r="M54" i="97"/>
  <c r="M53" i="97"/>
  <c r="M52" i="97"/>
  <c r="M51" i="97"/>
  <c r="M50" i="97"/>
  <c r="M49" i="97"/>
  <c r="M48" i="97"/>
  <c r="L47" i="97"/>
  <c r="K47" i="97"/>
  <c r="J47" i="97"/>
  <c r="I47" i="97"/>
  <c r="H47" i="97"/>
  <c r="G47" i="97"/>
  <c r="F47" i="97"/>
  <c r="E47" i="97"/>
  <c r="M46" i="97"/>
  <c r="M45" i="97"/>
  <c r="M44" i="97"/>
  <c r="M43" i="97"/>
  <c r="M42" i="97"/>
  <c r="M41" i="97"/>
  <c r="M40" i="97"/>
  <c r="M39" i="97"/>
  <c r="M38" i="97"/>
  <c r="M37" i="97"/>
  <c r="M36" i="97"/>
  <c r="M35" i="97"/>
  <c r="M34" i="97"/>
  <c r="M33" i="97"/>
  <c r="M32" i="97"/>
  <c r="M31" i="97"/>
  <c r="M30" i="97"/>
  <c r="M29" i="97"/>
  <c r="M28" i="97"/>
  <c r="M27" i="97"/>
  <c r="M26" i="97"/>
  <c r="M25" i="97"/>
  <c r="M24" i="97"/>
  <c r="M23" i="97"/>
  <c r="M22" i="97"/>
  <c r="M21" i="97"/>
  <c r="M20" i="97"/>
  <c r="M19" i="97"/>
  <c r="M18" i="97"/>
  <c r="M17" i="97"/>
  <c r="M16" i="97"/>
  <c r="M15" i="97"/>
  <c r="M14" i="97"/>
  <c r="M13" i="97"/>
  <c r="M12" i="97"/>
  <c r="M11" i="97"/>
  <c r="M10" i="97"/>
  <c r="M9" i="97"/>
  <c r="M8" i="97"/>
  <c r="M7" i="97"/>
  <c r="L6" i="97"/>
  <c r="K6" i="97"/>
  <c r="K5" i="97" s="1"/>
  <c r="J6" i="97"/>
  <c r="J5" i="97" s="1"/>
  <c r="I6" i="97"/>
  <c r="I5" i="97" s="1"/>
  <c r="H6" i="97"/>
  <c r="H5" i="97" s="1"/>
  <c r="G6" i="97"/>
  <c r="F6" i="97"/>
  <c r="E6" i="97"/>
  <c r="L5" i="97"/>
  <c r="F5" i="97"/>
  <c r="E199" i="96"/>
  <c r="E200" i="96"/>
  <c r="E201" i="96"/>
  <c r="E202" i="96"/>
  <c r="E203" i="96"/>
  <c r="E204" i="96"/>
  <c r="E205" i="96"/>
  <c r="E198" i="96"/>
  <c r="E195" i="96"/>
  <c r="E194" i="96"/>
  <c r="E183" i="96"/>
  <c r="E184" i="96"/>
  <c r="E185" i="96"/>
  <c r="E186" i="96"/>
  <c r="E187" i="96"/>
  <c r="E188" i="96"/>
  <c r="E189" i="96"/>
  <c r="E190" i="96"/>
  <c r="E182" i="96"/>
  <c r="E165" i="96"/>
  <c r="E166" i="96"/>
  <c r="E164" i="96"/>
  <c r="E153" i="96"/>
  <c r="E154" i="96"/>
  <c r="E155" i="96"/>
  <c r="E156" i="96"/>
  <c r="E157" i="96"/>
  <c r="E158" i="96"/>
  <c r="E159" i="96"/>
  <c r="E160" i="96"/>
  <c r="E161" i="96"/>
  <c r="E152" i="96"/>
  <c r="E143" i="96"/>
  <c r="E144" i="96"/>
  <c r="E145" i="96"/>
  <c r="E146" i="96"/>
  <c r="E147" i="96"/>
  <c r="E148" i="96"/>
  <c r="E149" i="96"/>
  <c r="E142" i="96"/>
  <c r="E110" i="96"/>
  <c r="E111" i="96"/>
  <c r="E112" i="96"/>
  <c r="E113" i="96"/>
  <c r="E114" i="96"/>
  <c r="E115" i="96"/>
  <c r="E116" i="96"/>
  <c r="E117" i="96"/>
  <c r="E118" i="96"/>
  <c r="E119" i="96"/>
  <c r="E120" i="96"/>
  <c r="E121" i="96"/>
  <c r="E122" i="96"/>
  <c r="E123" i="96"/>
  <c r="E124" i="96"/>
  <c r="E125" i="96"/>
  <c r="E126" i="96"/>
  <c r="E127" i="96"/>
  <c r="E128" i="96"/>
  <c r="E129" i="96"/>
  <c r="E130" i="96"/>
  <c r="E131" i="96"/>
  <c r="E132" i="96"/>
  <c r="E133" i="96"/>
  <c r="E134" i="96"/>
  <c r="E135" i="96"/>
  <c r="E136" i="96"/>
  <c r="E137" i="96"/>
  <c r="E138" i="96"/>
  <c r="E139" i="96"/>
  <c r="E109" i="96"/>
  <c r="E103" i="96"/>
  <c r="E104" i="96"/>
  <c r="E105" i="96"/>
  <c r="E102" i="96"/>
  <c r="E99" i="96"/>
  <c r="E88" i="96"/>
  <c r="E89" i="96"/>
  <c r="E90" i="96"/>
  <c r="E91" i="96"/>
  <c r="E92" i="96"/>
  <c r="E93" i="96"/>
  <c r="E94" i="96"/>
  <c r="E95" i="96"/>
  <c r="E96" i="96"/>
  <c r="E87" i="96"/>
  <c r="E78" i="96"/>
  <c r="E79" i="96"/>
  <c r="E80" i="96"/>
  <c r="E81" i="96"/>
  <c r="E82" i="96"/>
  <c r="E83" i="96"/>
  <c r="E84" i="96"/>
  <c r="E77" i="96"/>
  <c r="E68" i="96"/>
  <c r="E69" i="96"/>
  <c r="E70" i="96"/>
  <c r="E71" i="96"/>
  <c r="E72" i="96"/>
  <c r="E73" i="96"/>
  <c r="E74" i="96"/>
  <c r="E67" i="96"/>
  <c r="E64" i="96"/>
  <c r="E63" i="96"/>
  <c r="E49" i="96"/>
  <c r="E50" i="96"/>
  <c r="E51" i="96"/>
  <c r="E52" i="96"/>
  <c r="E53" i="96"/>
  <c r="E54" i="96"/>
  <c r="E55" i="96"/>
  <c r="E56" i="96"/>
  <c r="E57" i="96"/>
  <c r="E58" i="96"/>
  <c r="E59" i="96"/>
  <c r="E60" i="96"/>
  <c r="E48" i="96"/>
  <c r="E8" i="96"/>
  <c r="E9" i="96"/>
  <c r="E10" i="96"/>
  <c r="E11" i="96"/>
  <c r="E12" i="96"/>
  <c r="E13" i="96"/>
  <c r="E14" i="96"/>
  <c r="E15" i="96"/>
  <c r="E16" i="96"/>
  <c r="E17" i="96"/>
  <c r="E18" i="96"/>
  <c r="E19" i="96"/>
  <c r="E20" i="96"/>
  <c r="E21" i="96"/>
  <c r="E22" i="96"/>
  <c r="E23" i="96"/>
  <c r="E24" i="96"/>
  <c r="E25" i="96"/>
  <c r="E26" i="96"/>
  <c r="E27" i="96"/>
  <c r="E28" i="96"/>
  <c r="E29" i="96"/>
  <c r="E30" i="96"/>
  <c r="E31" i="96"/>
  <c r="E32" i="96"/>
  <c r="E33" i="96"/>
  <c r="E34" i="96"/>
  <c r="E35" i="96"/>
  <c r="E36" i="96"/>
  <c r="E37" i="96"/>
  <c r="E38" i="96"/>
  <c r="E39" i="96"/>
  <c r="E40" i="96"/>
  <c r="E41" i="96"/>
  <c r="E42" i="96"/>
  <c r="E43" i="96"/>
  <c r="E44" i="96"/>
  <c r="E45" i="96"/>
  <c r="E7" i="96"/>
  <c r="E199" i="95"/>
  <c r="E200" i="95"/>
  <c r="E201" i="95"/>
  <c r="E202" i="95"/>
  <c r="E203" i="95"/>
  <c r="E204" i="95"/>
  <c r="E205" i="95"/>
  <c r="E198" i="95"/>
  <c r="E195" i="95"/>
  <c r="E194" i="95"/>
  <c r="E183" i="95"/>
  <c r="E184" i="95"/>
  <c r="E185" i="95"/>
  <c r="E186" i="95"/>
  <c r="E187" i="95"/>
  <c r="E188" i="95"/>
  <c r="E189" i="95"/>
  <c r="E190" i="95"/>
  <c r="E182" i="95"/>
  <c r="E165" i="95"/>
  <c r="E166" i="95"/>
  <c r="E164" i="95"/>
  <c r="E153" i="95"/>
  <c r="E154" i="95"/>
  <c r="E155" i="95"/>
  <c r="E156" i="95"/>
  <c r="E157" i="95"/>
  <c r="E158" i="95"/>
  <c r="E159" i="95"/>
  <c r="E160" i="95"/>
  <c r="E161" i="95"/>
  <c r="E152" i="95"/>
  <c r="E143" i="95"/>
  <c r="E144" i="95"/>
  <c r="E145" i="95"/>
  <c r="E146" i="95"/>
  <c r="E147" i="95"/>
  <c r="E148" i="95"/>
  <c r="E149" i="95"/>
  <c r="E142" i="95"/>
  <c r="E110" i="95"/>
  <c r="E111" i="95"/>
  <c r="E112" i="95"/>
  <c r="E113" i="95"/>
  <c r="E114" i="95"/>
  <c r="E115" i="95"/>
  <c r="E116" i="95"/>
  <c r="E117" i="95"/>
  <c r="E118" i="95"/>
  <c r="E119" i="95"/>
  <c r="E120" i="95"/>
  <c r="E121" i="95"/>
  <c r="E122" i="95"/>
  <c r="E123" i="95"/>
  <c r="E124" i="95"/>
  <c r="E125" i="95"/>
  <c r="E126" i="95"/>
  <c r="E127" i="95"/>
  <c r="E128" i="95"/>
  <c r="E129" i="95"/>
  <c r="E130" i="95"/>
  <c r="E131" i="95"/>
  <c r="E132" i="95"/>
  <c r="E133" i="95"/>
  <c r="E134" i="95"/>
  <c r="E135" i="95"/>
  <c r="E136" i="95"/>
  <c r="E137" i="95"/>
  <c r="E138" i="95"/>
  <c r="E139" i="95"/>
  <c r="E109" i="95"/>
  <c r="E103" i="95"/>
  <c r="E104" i="95"/>
  <c r="E105" i="95"/>
  <c r="E102" i="95"/>
  <c r="E99" i="95"/>
  <c r="E88" i="95"/>
  <c r="E89" i="95"/>
  <c r="E90" i="95"/>
  <c r="E91" i="95"/>
  <c r="E92" i="95"/>
  <c r="E93" i="95"/>
  <c r="E94" i="95"/>
  <c r="E95" i="95"/>
  <c r="E96" i="95"/>
  <c r="E87" i="95"/>
  <c r="E78" i="95"/>
  <c r="E79" i="95"/>
  <c r="E80" i="95"/>
  <c r="E81" i="95"/>
  <c r="E82" i="95"/>
  <c r="E83" i="95"/>
  <c r="E84" i="95"/>
  <c r="E77" i="95"/>
  <c r="E68" i="95"/>
  <c r="E69" i="95"/>
  <c r="E70" i="95"/>
  <c r="E71" i="95"/>
  <c r="E72" i="95"/>
  <c r="E73" i="95"/>
  <c r="E74" i="95"/>
  <c r="E67" i="95"/>
  <c r="E64" i="95"/>
  <c r="E63" i="95"/>
  <c r="E49" i="95"/>
  <c r="E50" i="95"/>
  <c r="E51" i="95"/>
  <c r="E52" i="95"/>
  <c r="E53" i="95"/>
  <c r="E54" i="95"/>
  <c r="E55" i="95"/>
  <c r="E56" i="95"/>
  <c r="E57" i="95"/>
  <c r="E58" i="95"/>
  <c r="E59" i="95"/>
  <c r="E60" i="95"/>
  <c r="E48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E21" i="95"/>
  <c r="E22" i="95"/>
  <c r="E23" i="95"/>
  <c r="E24" i="95"/>
  <c r="E25" i="95"/>
  <c r="E26" i="95"/>
  <c r="E27" i="95"/>
  <c r="E28" i="95"/>
  <c r="E29" i="95"/>
  <c r="E30" i="95"/>
  <c r="E31" i="95"/>
  <c r="E32" i="95"/>
  <c r="E33" i="95"/>
  <c r="E34" i="95"/>
  <c r="E35" i="95"/>
  <c r="E36" i="95"/>
  <c r="E37" i="95"/>
  <c r="E38" i="95"/>
  <c r="E39" i="95"/>
  <c r="E40" i="95"/>
  <c r="E41" i="95"/>
  <c r="E42" i="95"/>
  <c r="E43" i="95"/>
  <c r="E44" i="95"/>
  <c r="E45" i="95"/>
  <c r="E7" i="95"/>
  <c r="E199" i="94"/>
  <c r="E200" i="94"/>
  <c r="E201" i="94"/>
  <c r="E202" i="94"/>
  <c r="E203" i="94"/>
  <c r="E204" i="94"/>
  <c r="E205" i="94"/>
  <c r="E198" i="94"/>
  <c r="E195" i="94"/>
  <c r="E194" i="94"/>
  <c r="E183" i="94"/>
  <c r="E184" i="94"/>
  <c r="E185" i="94"/>
  <c r="E186" i="94"/>
  <c r="E187" i="94"/>
  <c r="E188" i="94"/>
  <c r="E189" i="94"/>
  <c r="E190" i="94"/>
  <c r="E182" i="94"/>
  <c r="E165" i="94"/>
  <c r="E166" i="94"/>
  <c r="E164" i="94"/>
  <c r="E153" i="94"/>
  <c r="E154" i="94"/>
  <c r="E155" i="94"/>
  <c r="E156" i="94"/>
  <c r="E157" i="94"/>
  <c r="E158" i="94"/>
  <c r="E159" i="94"/>
  <c r="E160" i="94"/>
  <c r="E161" i="94"/>
  <c r="E152" i="94"/>
  <c r="E143" i="94"/>
  <c r="E144" i="94"/>
  <c r="E145" i="94"/>
  <c r="E146" i="94"/>
  <c r="E147" i="94"/>
  <c r="E148" i="94"/>
  <c r="E149" i="94"/>
  <c r="E142" i="94"/>
  <c r="E110" i="94"/>
  <c r="E111" i="94"/>
  <c r="E112" i="94"/>
  <c r="E113" i="94"/>
  <c r="E114" i="94"/>
  <c r="E115" i="94"/>
  <c r="E116" i="94"/>
  <c r="E117" i="94"/>
  <c r="E118" i="94"/>
  <c r="E119" i="94"/>
  <c r="E120" i="94"/>
  <c r="E121" i="94"/>
  <c r="E122" i="94"/>
  <c r="E123" i="94"/>
  <c r="E124" i="94"/>
  <c r="E125" i="94"/>
  <c r="E126" i="94"/>
  <c r="E127" i="94"/>
  <c r="E128" i="94"/>
  <c r="E129" i="94"/>
  <c r="E130" i="94"/>
  <c r="E131" i="94"/>
  <c r="E132" i="94"/>
  <c r="E133" i="94"/>
  <c r="E134" i="94"/>
  <c r="E135" i="94"/>
  <c r="E136" i="94"/>
  <c r="E137" i="94"/>
  <c r="E138" i="94"/>
  <c r="E139" i="94"/>
  <c r="E109" i="94"/>
  <c r="E103" i="94"/>
  <c r="E104" i="94"/>
  <c r="E105" i="94"/>
  <c r="E102" i="94"/>
  <c r="E99" i="94"/>
  <c r="E88" i="94"/>
  <c r="E89" i="94"/>
  <c r="E90" i="94"/>
  <c r="E91" i="94"/>
  <c r="E92" i="94"/>
  <c r="E93" i="94"/>
  <c r="E94" i="94"/>
  <c r="E95" i="94"/>
  <c r="E96" i="94"/>
  <c r="E87" i="94"/>
  <c r="E78" i="94"/>
  <c r="E79" i="94"/>
  <c r="E80" i="94"/>
  <c r="E81" i="94"/>
  <c r="E82" i="94"/>
  <c r="E83" i="94"/>
  <c r="E84" i="94"/>
  <c r="E77" i="94"/>
  <c r="E68" i="94"/>
  <c r="E69" i="94"/>
  <c r="E70" i="94"/>
  <c r="E71" i="94"/>
  <c r="E72" i="94"/>
  <c r="E73" i="94"/>
  <c r="E74" i="94"/>
  <c r="E67" i="94"/>
  <c r="E64" i="94"/>
  <c r="E63" i="94"/>
  <c r="E49" i="94"/>
  <c r="E50" i="94"/>
  <c r="E51" i="94"/>
  <c r="E52" i="94"/>
  <c r="E53" i="94"/>
  <c r="E54" i="94"/>
  <c r="E55" i="94"/>
  <c r="E56" i="94"/>
  <c r="E57" i="94"/>
  <c r="E58" i="94"/>
  <c r="E59" i="94"/>
  <c r="E60" i="94"/>
  <c r="E48" i="94"/>
  <c r="E8" i="94"/>
  <c r="E9" i="94"/>
  <c r="E10" i="94"/>
  <c r="E11" i="94"/>
  <c r="E12" i="94"/>
  <c r="E13" i="94"/>
  <c r="E14" i="94"/>
  <c r="E15" i="94"/>
  <c r="E16" i="94"/>
  <c r="E17" i="94"/>
  <c r="E18" i="94"/>
  <c r="E19" i="94"/>
  <c r="E20" i="94"/>
  <c r="E21" i="94"/>
  <c r="E22" i="94"/>
  <c r="E23" i="94"/>
  <c r="E24" i="94"/>
  <c r="E25" i="94"/>
  <c r="E26" i="94"/>
  <c r="E27" i="94"/>
  <c r="E28" i="94"/>
  <c r="E29" i="94"/>
  <c r="E30" i="94"/>
  <c r="E31" i="94"/>
  <c r="E32" i="94"/>
  <c r="E33" i="94"/>
  <c r="E34" i="94"/>
  <c r="E35" i="94"/>
  <c r="E36" i="94"/>
  <c r="E37" i="94"/>
  <c r="E38" i="94"/>
  <c r="E39" i="94"/>
  <c r="E40" i="94"/>
  <c r="E41" i="94"/>
  <c r="E42" i="94"/>
  <c r="E43" i="94"/>
  <c r="E44" i="94"/>
  <c r="E45" i="94"/>
  <c r="E7" i="94"/>
  <c r="E199" i="93"/>
  <c r="E200" i="93"/>
  <c r="E201" i="93"/>
  <c r="E202" i="93"/>
  <c r="E203" i="93"/>
  <c r="E204" i="93"/>
  <c r="E205" i="93"/>
  <c r="E198" i="93"/>
  <c r="E195" i="93"/>
  <c r="E194" i="93"/>
  <c r="E183" i="93"/>
  <c r="E184" i="93"/>
  <c r="E185" i="93"/>
  <c r="E186" i="93"/>
  <c r="E187" i="93"/>
  <c r="E188" i="93"/>
  <c r="E189" i="93"/>
  <c r="E190" i="93"/>
  <c r="E182" i="93"/>
  <c r="E165" i="93"/>
  <c r="E166" i="93"/>
  <c r="E164" i="93"/>
  <c r="E153" i="93"/>
  <c r="E154" i="93"/>
  <c r="E155" i="93"/>
  <c r="E156" i="93"/>
  <c r="E157" i="93"/>
  <c r="E158" i="93"/>
  <c r="E159" i="93"/>
  <c r="E160" i="93"/>
  <c r="E161" i="93"/>
  <c r="E152" i="93"/>
  <c r="E143" i="93"/>
  <c r="E144" i="93"/>
  <c r="E145" i="93"/>
  <c r="E146" i="93"/>
  <c r="E147" i="93"/>
  <c r="E148" i="93"/>
  <c r="E149" i="93"/>
  <c r="E142" i="93"/>
  <c r="E110" i="93"/>
  <c r="E111" i="93"/>
  <c r="E112" i="93"/>
  <c r="E113" i="93"/>
  <c r="E114" i="93"/>
  <c r="E115" i="93"/>
  <c r="E116" i="93"/>
  <c r="E117" i="93"/>
  <c r="E118" i="93"/>
  <c r="E119" i="93"/>
  <c r="E120" i="93"/>
  <c r="E121" i="93"/>
  <c r="E122" i="93"/>
  <c r="E123" i="93"/>
  <c r="E124" i="93"/>
  <c r="E125" i="93"/>
  <c r="E126" i="93"/>
  <c r="E127" i="93"/>
  <c r="E128" i="93"/>
  <c r="E129" i="93"/>
  <c r="E130" i="93"/>
  <c r="E131" i="93"/>
  <c r="E132" i="93"/>
  <c r="E133" i="93"/>
  <c r="E134" i="93"/>
  <c r="E135" i="93"/>
  <c r="E136" i="93"/>
  <c r="E137" i="93"/>
  <c r="E138" i="93"/>
  <c r="E139" i="93"/>
  <c r="E109" i="93"/>
  <c r="E103" i="93"/>
  <c r="E104" i="93"/>
  <c r="E105" i="93"/>
  <c r="E102" i="93"/>
  <c r="E99" i="93"/>
  <c r="E88" i="93"/>
  <c r="E89" i="93"/>
  <c r="E90" i="93"/>
  <c r="E91" i="93"/>
  <c r="E92" i="93"/>
  <c r="E93" i="93"/>
  <c r="E94" i="93"/>
  <c r="E95" i="93"/>
  <c r="E96" i="93"/>
  <c r="E87" i="93"/>
  <c r="E78" i="93"/>
  <c r="E79" i="93"/>
  <c r="E80" i="93"/>
  <c r="E81" i="93"/>
  <c r="E82" i="93"/>
  <c r="E83" i="93"/>
  <c r="E84" i="93"/>
  <c r="E77" i="93"/>
  <c r="E68" i="93"/>
  <c r="E69" i="93"/>
  <c r="E70" i="93"/>
  <c r="E71" i="93"/>
  <c r="E72" i="93"/>
  <c r="E73" i="93"/>
  <c r="E74" i="93"/>
  <c r="E67" i="93"/>
  <c r="E64" i="93"/>
  <c r="E63" i="93"/>
  <c r="E49" i="93"/>
  <c r="E50" i="93"/>
  <c r="E51" i="93"/>
  <c r="E52" i="93"/>
  <c r="E53" i="93"/>
  <c r="E54" i="93"/>
  <c r="E55" i="93"/>
  <c r="E56" i="93"/>
  <c r="E57" i="93"/>
  <c r="E58" i="93"/>
  <c r="E59" i="93"/>
  <c r="E60" i="93"/>
  <c r="E48" i="93"/>
  <c r="E8" i="93"/>
  <c r="E9" i="93"/>
  <c r="E10" i="93"/>
  <c r="E11" i="93"/>
  <c r="E12" i="93"/>
  <c r="E13" i="93"/>
  <c r="E14" i="93"/>
  <c r="E15" i="93"/>
  <c r="E16" i="93"/>
  <c r="E17" i="93"/>
  <c r="E18" i="93"/>
  <c r="E19" i="93"/>
  <c r="E20" i="93"/>
  <c r="E21" i="93"/>
  <c r="E22" i="93"/>
  <c r="E23" i="93"/>
  <c r="E24" i="93"/>
  <c r="E25" i="93"/>
  <c r="E26" i="93"/>
  <c r="E27" i="93"/>
  <c r="E28" i="93"/>
  <c r="E29" i="93"/>
  <c r="E30" i="93"/>
  <c r="E31" i="93"/>
  <c r="E32" i="93"/>
  <c r="E33" i="93"/>
  <c r="E34" i="93"/>
  <c r="E35" i="93"/>
  <c r="E36" i="93"/>
  <c r="E37" i="93"/>
  <c r="E38" i="93"/>
  <c r="E39" i="93"/>
  <c r="E40" i="93"/>
  <c r="E41" i="93"/>
  <c r="E42" i="93"/>
  <c r="E43" i="93"/>
  <c r="E44" i="93"/>
  <c r="E45" i="93"/>
  <c r="E7" i="93"/>
  <c r="E199" i="92"/>
  <c r="E200" i="92"/>
  <c r="E201" i="92"/>
  <c r="E202" i="92"/>
  <c r="E203" i="92"/>
  <c r="E204" i="92"/>
  <c r="E205" i="92"/>
  <c r="E198" i="92"/>
  <c r="E195" i="92"/>
  <c r="E194" i="92"/>
  <c r="E183" i="92"/>
  <c r="E184" i="92"/>
  <c r="E185" i="92"/>
  <c r="E186" i="92"/>
  <c r="E187" i="92"/>
  <c r="E188" i="92"/>
  <c r="E189" i="92"/>
  <c r="E190" i="92"/>
  <c r="E182" i="92"/>
  <c r="E165" i="92"/>
  <c r="E166" i="92"/>
  <c r="E164" i="92"/>
  <c r="E153" i="92"/>
  <c r="E154" i="92"/>
  <c r="E155" i="92"/>
  <c r="E156" i="92"/>
  <c r="E157" i="92"/>
  <c r="E158" i="92"/>
  <c r="E159" i="92"/>
  <c r="E160" i="92"/>
  <c r="E161" i="92"/>
  <c r="E152" i="92"/>
  <c r="E143" i="92"/>
  <c r="E144" i="92"/>
  <c r="E145" i="92"/>
  <c r="E146" i="92"/>
  <c r="E147" i="92"/>
  <c r="E148" i="92"/>
  <c r="E149" i="92"/>
  <c r="E142" i="92"/>
  <c r="E110" i="92"/>
  <c r="E111" i="92"/>
  <c r="E112" i="92"/>
  <c r="E113" i="92"/>
  <c r="E114" i="92"/>
  <c r="E115" i="92"/>
  <c r="E116" i="92"/>
  <c r="E117" i="92"/>
  <c r="E118" i="92"/>
  <c r="E119" i="92"/>
  <c r="E120" i="92"/>
  <c r="E121" i="92"/>
  <c r="E122" i="92"/>
  <c r="E123" i="92"/>
  <c r="E124" i="92"/>
  <c r="E125" i="92"/>
  <c r="E126" i="92"/>
  <c r="E127" i="92"/>
  <c r="E128" i="92"/>
  <c r="E129" i="92"/>
  <c r="E130" i="92"/>
  <c r="E131" i="92"/>
  <c r="E132" i="92"/>
  <c r="E133" i="92"/>
  <c r="E134" i="92"/>
  <c r="E135" i="92"/>
  <c r="E136" i="92"/>
  <c r="E137" i="92"/>
  <c r="E138" i="92"/>
  <c r="E139" i="92"/>
  <c r="E109" i="92"/>
  <c r="E103" i="92"/>
  <c r="E104" i="92"/>
  <c r="E105" i="92"/>
  <c r="E102" i="92"/>
  <c r="E99" i="92"/>
  <c r="E88" i="92"/>
  <c r="E89" i="92"/>
  <c r="E90" i="92"/>
  <c r="E91" i="92"/>
  <c r="E92" i="92"/>
  <c r="E93" i="92"/>
  <c r="E94" i="92"/>
  <c r="E95" i="92"/>
  <c r="E96" i="92"/>
  <c r="E87" i="92"/>
  <c r="E78" i="92"/>
  <c r="E79" i="92"/>
  <c r="E80" i="92"/>
  <c r="E81" i="92"/>
  <c r="E82" i="92"/>
  <c r="E83" i="92"/>
  <c r="E84" i="92"/>
  <c r="E77" i="92"/>
  <c r="E68" i="92"/>
  <c r="E69" i="92"/>
  <c r="E70" i="92"/>
  <c r="E71" i="92"/>
  <c r="E72" i="92"/>
  <c r="E73" i="92"/>
  <c r="E74" i="92"/>
  <c r="E67" i="92"/>
  <c r="E64" i="92"/>
  <c r="E63" i="92"/>
  <c r="E49" i="92"/>
  <c r="E50" i="92"/>
  <c r="E51" i="92"/>
  <c r="E52" i="92"/>
  <c r="E53" i="92"/>
  <c r="E54" i="92"/>
  <c r="E55" i="92"/>
  <c r="E56" i="92"/>
  <c r="E57" i="92"/>
  <c r="E58" i="92"/>
  <c r="E59" i="92"/>
  <c r="E60" i="92"/>
  <c r="E48" i="92"/>
  <c r="E8" i="92"/>
  <c r="E9" i="92"/>
  <c r="E10" i="92"/>
  <c r="E11" i="92"/>
  <c r="E12" i="92"/>
  <c r="E13" i="92"/>
  <c r="E14" i="92"/>
  <c r="E15" i="92"/>
  <c r="E16" i="92"/>
  <c r="E17" i="92"/>
  <c r="E18" i="92"/>
  <c r="E19" i="92"/>
  <c r="E20" i="92"/>
  <c r="E21" i="92"/>
  <c r="E22" i="92"/>
  <c r="E23" i="92"/>
  <c r="E24" i="92"/>
  <c r="E25" i="92"/>
  <c r="E26" i="92"/>
  <c r="E27" i="92"/>
  <c r="E28" i="92"/>
  <c r="E29" i="92"/>
  <c r="E30" i="92"/>
  <c r="E31" i="92"/>
  <c r="E32" i="92"/>
  <c r="E33" i="92"/>
  <c r="E34" i="92"/>
  <c r="E35" i="92"/>
  <c r="E36" i="92"/>
  <c r="E37" i="92"/>
  <c r="E38" i="92"/>
  <c r="E39" i="92"/>
  <c r="E40" i="92"/>
  <c r="E41" i="92"/>
  <c r="E42" i="92"/>
  <c r="E43" i="92"/>
  <c r="E44" i="92"/>
  <c r="E45" i="92"/>
  <c r="E7" i="92"/>
  <c r="L197" i="91"/>
  <c r="E199" i="91"/>
  <c r="E200" i="91"/>
  <c r="E201" i="91"/>
  <c r="E202" i="91"/>
  <c r="E203" i="91"/>
  <c r="E204" i="91"/>
  <c r="E205" i="91"/>
  <c r="E198" i="91"/>
  <c r="E195" i="91"/>
  <c r="E194" i="91"/>
  <c r="E183" i="91"/>
  <c r="E184" i="91"/>
  <c r="E185" i="91"/>
  <c r="E186" i="91"/>
  <c r="E187" i="91"/>
  <c r="E188" i="91"/>
  <c r="E189" i="91"/>
  <c r="E190" i="91"/>
  <c r="E182" i="91"/>
  <c r="E165" i="91"/>
  <c r="E166" i="91"/>
  <c r="E164" i="91"/>
  <c r="E153" i="91"/>
  <c r="E154" i="91"/>
  <c r="E155" i="91"/>
  <c r="E156" i="91"/>
  <c r="E157" i="91"/>
  <c r="E158" i="91"/>
  <c r="E159" i="91"/>
  <c r="E160" i="91"/>
  <c r="E161" i="91"/>
  <c r="E152" i="91"/>
  <c r="E143" i="91"/>
  <c r="E144" i="91"/>
  <c r="E145" i="91"/>
  <c r="E146" i="91"/>
  <c r="E147" i="91"/>
  <c r="E148" i="91"/>
  <c r="E149" i="91"/>
  <c r="E142" i="91"/>
  <c r="E110" i="91"/>
  <c r="E111" i="91"/>
  <c r="E112" i="91"/>
  <c r="E113" i="91"/>
  <c r="E114" i="91"/>
  <c r="E115" i="91"/>
  <c r="E116" i="91"/>
  <c r="E117" i="91"/>
  <c r="E118" i="91"/>
  <c r="E119" i="91"/>
  <c r="E120" i="91"/>
  <c r="E121" i="91"/>
  <c r="E122" i="91"/>
  <c r="E123" i="91"/>
  <c r="E124" i="91"/>
  <c r="E125" i="91"/>
  <c r="E126" i="91"/>
  <c r="E127" i="91"/>
  <c r="E128" i="91"/>
  <c r="E129" i="91"/>
  <c r="E130" i="91"/>
  <c r="E131" i="91"/>
  <c r="E132" i="91"/>
  <c r="E133" i="91"/>
  <c r="E134" i="91"/>
  <c r="E135" i="91"/>
  <c r="E136" i="91"/>
  <c r="E137" i="91"/>
  <c r="E138" i="91"/>
  <c r="E139" i="91"/>
  <c r="E109" i="91"/>
  <c r="E103" i="91"/>
  <c r="E104" i="91"/>
  <c r="E105" i="91"/>
  <c r="E102" i="91"/>
  <c r="E99" i="91"/>
  <c r="E88" i="91"/>
  <c r="E89" i="91"/>
  <c r="E90" i="91"/>
  <c r="E91" i="91"/>
  <c r="E92" i="91"/>
  <c r="E93" i="91"/>
  <c r="E94" i="91"/>
  <c r="E95" i="91"/>
  <c r="E96" i="91"/>
  <c r="E87" i="91"/>
  <c r="E78" i="91"/>
  <c r="E79" i="91"/>
  <c r="E80" i="91"/>
  <c r="E81" i="91"/>
  <c r="E82" i="91"/>
  <c r="E83" i="91"/>
  <c r="E84" i="91"/>
  <c r="E77" i="91"/>
  <c r="E68" i="91"/>
  <c r="E69" i="91"/>
  <c r="E70" i="91"/>
  <c r="E71" i="91"/>
  <c r="E72" i="91"/>
  <c r="E73" i="91"/>
  <c r="E74" i="91"/>
  <c r="E67" i="91"/>
  <c r="E64" i="91"/>
  <c r="E63" i="91"/>
  <c r="E49" i="91"/>
  <c r="E50" i="91"/>
  <c r="E51" i="91"/>
  <c r="E52" i="91"/>
  <c r="E53" i="91"/>
  <c r="E54" i="91"/>
  <c r="E55" i="91"/>
  <c r="E56" i="91"/>
  <c r="E57" i="91"/>
  <c r="E58" i="91"/>
  <c r="E59" i="91"/>
  <c r="E60" i="91"/>
  <c r="E48" i="91"/>
  <c r="E8" i="91"/>
  <c r="E9" i="91"/>
  <c r="E10" i="91"/>
  <c r="E11" i="91"/>
  <c r="E12" i="91"/>
  <c r="E13" i="91"/>
  <c r="E14" i="91"/>
  <c r="E15" i="91"/>
  <c r="E16" i="91"/>
  <c r="E17" i="91"/>
  <c r="E18" i="91"/>
  <c r="E19" i="91"/>
  <c r="E20" i="91"/>
  <c r="E21" i="91"/>
  <c r="E22" i="91"/>
  <c r="E23" i="91"/>
  <c r="E24" i="91"/>
  <c r="E25" i="91"/>
  <c r="E26" i="91"/>
  <c r="E27" i="91"/>
  <c r="E28" i="91"/>
  <c r="E29" i="91"/>
  <c r="E30" i="91"/>
  <c r="E31" i="91"/>
  <c r="E32" i="91"/>
  <c r="E33" i="91"/>
  <c r="E34" i="91"/>
  <c r="E35" i="91"/>
  <c r="E36" i="91"/>
  <c r="E37" i="91"/>
  <c r="E38" i="91"/>
  <c r="E39" i="91"/>
  <c r="E40" i="91"/>
  <c r="E41" i="91"/>
  <c r="E42" i="91"/>
  <c r="E43" i="91"/>
  <c r="E44" i="91"/>
  <c r="E45" i="91"/>
  <c r="E7" i="91"/>
  <c r="J5" i="102" l="1"/>
  <c r="M197" i="102"/>
  <c r="M192" i="102"/>
  <c r="I5" i="102"/>
  <c r="M66" i="102"/>
  <c r="M101" i="102"/>
  <c r="M86" i="102"/>
  <c r="K5" i="102"/>
  <c r="G5" i="102"/>
  <c r="M47" i="102"/>
  <c r="M6" i="102"/>
  <c r="M76" i="102"/>
  <c r="E5" i="102"/>
  <c r="M66" i="101"/>
  <c r="M192" i="101"/>
  <c r="M197" i="101"/>
  <c r="M101" i="101"/>
  <c r="K5" i="101"/>
  <c r="G5" i="101"/>
  <c r="M47" i="101"/>
  <c r="M86" i="101"/>
  <c r="M76" i="101"/>
  <c r="E5" i="101"/>
  <c r="M6" i="101"/>
  <c r="M197" i="100"/>
  <c r="M192" i="100"/>
  <c r="M101" i="100"/>
  <c r="M86" i="100"/>
  <c r="M76" i="100"/>
  <c r="G5" i="100"/>
  <c r="M6" i="100"/>
  <c r="M47" i="100"/>
  <c r="E5" i="100"/>
  <c r="M197" i="99"/>
  <c r="M192" i="99"/>
  <c r="M101" i="99"/>
  <c r="M86" i="99"/>
  <c r="G5" i="99"/>
  <c r="M76" i="99"/>
  <c r="M47" i="99"/>
  <c r="E5" i="99"/>
  <c r="M6" i="99"/>
  <c r="M5" i="99" s="1"/>
  <c r="M197" i="98"/>
  <c r="M192" i="98"/>
  <c r="M101" i="98"/>
  <c r="M86" i="98"/>
  <c r="M76" i="98"/>
  <c r="E5" i="98"/>
  <c r="M47" i="98"/>
  <c r="M6" i="98"/>
  <c r="M197" i="97"/>
  <c r="M192" i="97"/>
  <c r="G5" i="97"/>
  <c r="M47" i="97"/>
  <c r="M6" i="97"/>
  <c r="M76" i="97"/>
  <c r="M86" i="97"/>
  <c r="E5" i="97"/>
  <c r="M151" i="102"/>
  <c r="E108" i="102"/>
  <c r="M108" i="102" s="1"/>
  <c r="E141" i="102"/>
  <c r="M141" i="102" s="1"/>
  <c r="E151" i="102"/>
  <c r="E163" i="102"/>
  <c r="E181" i="102"/>
  <c r="M181" i="102" s="1"/>
  <c r="M5" i="101"/>
  <c r="M151" i="101"/>
  <c r="E108" i="101"/>
  <c r="M108" i="101" s="1"/>
  <c r="E141" i="101"/>
  <c r="M141" i="101" s="1"/>
  <c r="E151" i="101"/>
  <c r="E163" i="101"/>
  <c r="E181" i="101"/>
  <c r="M181" i="101" s="1"/>
  <c r="M151" i="100"/>
  <c r="E108" i="100"/>
  <c r="M108" i="100" s="1"/>
  <c r="E141" i="100"/>
  <c r="M141" i="100" s="1"/>
  <c r="E151" i="100"/>
  <c r="E163" i="100"/>
  <c r="E181" i="100"/>
  <c r="M181" i="100" s="1"/>
  <c r="M151" i="99"/>
  <c r="E108" i="99"/>
  <c r="M108" i="99" s="1"/>
  <c r="E141" i="99"/>
  <c r="M141" i="99" s="1"/>
  <c r="E151" i="99"/>
  <c r="E163" i="99"/>
  <c r="E181" i="99"/>
  <c r="M181" i="99" s="1"/>
  <c r="M151" i="98"/>
  <c r="E108" i="98"/>
  <c r="M108" i="98" s="1"/>
  <c r="E141" i="98"/>
  <c r="M141" i="98" s="1"/>
  <c r="E151" i="98"/>
  <c r="E163" i="98"/>
  <c r="E181" i="98"/>
  <c r="M181" i="98" s="1"/>
  <c r="M109" i="97"/>
  <c r="E108" i="97"/>
  <c r="M142" i="97"/>
  <c r="E141" i="97"/>
  <c r="M141" i="97" s="1"/>
  <c r="M152" i="97"/>
  <c r="M151" i="97" s="1"/>
  <c r="E151" i="97"/>
  <c r="E163" i="97"/>
  <c r="E181" i="97"/>
  <c r="M181" i="97" s="1"/>
  <c r="M205" i="96"/>
  <c r="M204" i="96"/>
  <c r="M203" i="96"/>
  <c r="M202" i="96"/>
  <c r="M201" i="96"/>
  <c r="M200" i="96"/>
  <c r="M199" i="96"/>
  <c r="M198" i="96"/>
  <c r="L197" i="96"/>
  <c r="K197" i="96"/>
  <c r="J197" i="96"/>
  <c r="I197" i="96"/>
  <c r="H197" i="96"/>
  <c r="G197" i="96"/>
  <c r="F197" i="96"/>
  <c r="E197" i="96"/>
  <c r="M196" i="96"/>
  <c r="M195" i="96"/>
  <c r="M194" i="96"/>
  <c r="M193" i="96"/>
  <c r="L192" i="96"/>
  <c r="K192" i="96"/>
  <c r="J192" i="96"/>
  <c r="I192" i="96"/>
  <c r="H192" i="96"/>
  <c r="G192" i="96"/>
  <c r="F192" i="96"/>
  <c r="E192" i="96"/>
  <c r="M191" i="96"/>
  <c r="M190" i="96"/>
  <c r="M189" i="96"/>
  <c r="M188" i="96"/>
  <c r="M187" i="96"/>
  <c r="M186" i="96"/>
  <c r="M185" i="96"/>
  <c r="M184" i="96"/>
  <c r="M183" i="96"/>
  <c r="M182" i="96"/>
  <c r="L181" i="96"/>
  <c r="K181" i="96"/>
  <c r="J181" i="96"/>
  <c r="I181" i="96"/>
  <c r="H181" i="96"/>
  <c r="G181" i="96"/>
  <c r="F181" i="96"/>
  <c r="M180" i="96"/>
  <c r="M179" i="96"/>
  <c r="M178" i="96"/>
  <c r="M177" i="96"/>
  <c r="M176" i="96"/>
  <c r="M175" i="96"/>
  <c r="M174" i="96"/>
  <c r="M173" i="96"/>
  <c r="M172" i="96"/>
  <c r="M171" i="96"/>
  <c r="M170" i="96"/>
  <c r="M169" i="96"/>
  <c r="F168" i="96"/>
  <c r="M168" i="96" s="1"/>
  <c r="M167" i="96"/>
  <c r="M166" i="96"/>
  <c r="M165" i="96"/>
  <c r="M164" i="96"/>
  <c r="K163" i="96"/>
  <c r="J163" i="96"/>
  <c r="I163" i="96"/>
  <c r="H163" i="96"/>
  <c r="G163" i="96"/>
  <c r="F163" i="96"/>
  <c r="M162" i="96"/>
  <c r="M161" i="96"/>
  <c r="M160" i="96"/>
  <c r="M159" i="96"/>
  <c r="M158" i="96"/>
  <c r="M157" i="96"/>
  <c r="M156" i="96"/>
  <c r="M155" i="96"/>
  <c r="M154" i="96"/>
  <c r="M153" i="96"/>
  <c r="M152" i="96"/>
  <c r="L151" i="96"/>
  <c r="K151" i="96"/>
  <c r="J151" i="96"/>
  <c r="I151" i="96"/>
  <c r="H151" i="96"/>
  <c r="G151" i="96"/>
  <c r="F151" i="96"/>
  <c r="M150" i="96"/>
  <c r="M149" i="96"/>
  <c r="M148" i="96"/>
  <c r="M147" i="96"/>
  <c r="M146" i="96"/>
  <c r="M145" i="96"/>
  <c r="M144" i="96"/>
  <c r="M143" i="96"/>
  <c r="M142" i="96"/>
  <c r="L141" i="96"/>
  <c r="K141" i="96"/>
  <c r="J141" i="96"/>
  <c r="I141" i="96"/>
  <c r="H141" i="96"/>
  <c r="G141" i="96"/>
  <c r="F141" i="96"/>
  <c r="M140" i="96"/>
  <c r="M139" i="96"/>
  <c r="M138" i="96"/>
  <c r="M137" i="96"/>
  <c r="M136" i="96"/>
  <c r="M135" i="96"/>
  <c r="M134" i="96"/>
  <c r="M133" i="96"/>
  <c r="M132" i="96"/>
  <c r="M131" i="96"/>
  <c r="M130" i="96"/>
  <c r="M129" i="96"/>
  <c r="M128" i="96"/>
  <c r="M127" i="96"/>
  <c r="M126" i="96"/>
  <c r="M125" i="96"/>
  <c r="M124" i="96"/>
  <c r="M123" i="96"/>
  <c r="M122" i="96"/>
  <c r="M121" i="96"/>
  <c r="M120" i="96"/>
  <c r="M119" i="96"/>
  <c r="M118" i="96"/>
  <c r="M117" i="96"/>
  <c r="M116" i="96"/>
  <c r="M115" i="96"/>
  <c r="M114" i="96"/>
  <c r="M113" i="96"/>
  <c r="M112" i="96"/>
  <c r="M111" i="96"/>
  <c r="M110" i="96"/>
  <c r="M109" i="96"/>
  <c r="L108" i="96"/>
  <c r="K108" i="96"/>
  <c r="J108" i="96"/>
  <c r="I108" i="96"/>
  <c r="H108" i="96"/>
  <c r="G108" i="96"/>
  <c r="F108" i="96"/>
  <c r="M107" i="96"/>
  <c r="M106" i="96"/>
  <c r="M105" i="96"/>
  <c r="M104" i="96"/>
  <c r="M103" i="96"/>
  <c r="M102" i="96"/>
  <c r="L101" i="96"/>
  <c r="K101" i="96"/>
  <c r="J101" i="96"/>
  <c r="I101" i="96"/>
  <c r="H101" i="96"/>
  <c r="G101" i="96"/>
  <c r="F101" i="96"/>
  <c r="E101" i="96"/>
  <c r="M100" i="96"/>
  <c r="M99" i="96"/>
  <c r="M98" i="96" s="1"/>
  <c r="L98" i="96"/>
  <c r="K98" i="96"/>
  <c r="J98" i="96"/>
  <c r="I98" i="96"/>
  <c r="H98" i="96"/>
  <c r="G98" i="96"/>
  <c r="F98" i="96"/>
  <c r="E98" i="96"/>
  <c r="M97" i="96"/>
  <c r="M96" i="96"/>
  <c r="M95" i="96"/>
  <c r="M94" i="96"/>
  <c r="M93" i="96"/>
  <c r="M92" i="96"/>
  <c r="M91" i="96"/>
  <c r="M90" i="96"/>
  <c r="M89" i="96"/>
  <c r="M88" i="96"/>
  <c r="M87" i="96"/>
  <c r="L86" i="96"/>
  <c r="K86" i="96"/>
  <c r="J86" i="96"/>
  <c r="I86" i="96"/>
  <c r="H86" i="96"/>
  <c r="G86" i="96"/>
  <c r="F86" i="96"/>
  <c r="E86" i="96"/>
  <c r="M85" i="96"/>
  <c r="M84" i="96"/>
  <c r="M83" i="96"/>
  <c r="M82" i="96"/>
  <c r="M81" i="96"/>
  <c r="M80" i="96"/>
  <c r="M79" i="96"/>
  <c r="M78" i="96"/>
  <c r="M77" i="96"/>
  <c r="L76" i="96"/>
  <c r="K76" i="96"/>
  <c r="J76" i="96"/>
  <c r="J5" i="96" s="1"/>
  <c r="I76" i="96"/>
  <c r="H76" i="96"/>
  <c r="G76" i="96"/>
  <c r="F76" i="96"/>
  <c r="E76" i="96"/>
  <c r="M75" i="96"/>
  <c r="M74" i="96"/>
  <c r="M73" i="96"/>
  <c r="M72" i="96"/>
  <c r="M71" i="96"/>
  <c r="M70" i="96"/>
  <c r="M69" i="96"/>
  <c r="M68" i="96"/>
  <c r="M67" i="96"/>
  <c r="L66" i="96"/>
  <c r="K66" i="96"/>
  <c r="J66" i="96"/>
  <c r="I66" i="96"/>
  <c r="H66" i="96"/>
  <c r="G66" i="96"/>
  <c r="F66" i="96"/>
  <c r="E66" i="96"/>
  <c r="M66" i="96" s="1"/>
  <c r="M65" i="96"/>
  <c r="M64" i="96"/>
  <c r="M63" i="96"/>
  <c r="L62" i="96"/>
  <c r="K62" i="96"/>
  <c r="J62" i="96"/>
  <c r="I62" i="96"/>
  <c r="H62" i="96"/>
  <c r="G62" i="96"/>
  <c r="F62" i="96"/>
  <c r="E62" i="96"/>
  <c r="M61" i="96"/>
  <c r="M59" i="96"/>
  <c r="M58" i="96"/>
  <c r="M57" i="96"/>
  <c r="M56" i="96"/>
  <c r="M55" i="96"/>
  <c r="M54" i="96"/>
  <c r="M53" i="96"/>
  <c r="M52" i="96"/>
  <c r="M51" i="96"/>
  <c r="M50" i="96"/>
  <c r="M49" i="96"/>
  <c r="M48" i="96"/>
  <c r="L47" i="96"/>
  <c r="K47" i="96"/>
  <c r="J47" i="96"/>
  <c r="I47" i="96"/>
  <c r="H47" i="96"/>
  <c r="G47" i="96"/>
  <c r="F47" i="96"/>
  <c r="E47" i="96"/>
  <c r="M46" i="96"/>
  <c r="M45" i="96"/>
  <c r="M44" i="96"/>
  <c r="M43" i="96"/>
  <c r="M42" i="96"/>
  <c r="M41" i="96"/>
  <c r="M40" i="96"/>
  <c r="M39" i="96"/>
  <c r="M38" i="96"/>
  <c r="M37" i="96"/>
  <c r="M36" i="96"/>
  <c r="M35" i="96"/>
  <c r="M34" i="96"/>
  <c r="M33" i="96"/>
  <c r="M32" i="96"/>
  <c r="M31" i="96"/>
  <c r="M30" i="96"/>
  <c r="M29" i="96"/>
  <c r="M28" i="96"/>
  <c r="M27" i="96"/>
  <c r="M26" i="96"/>
  <c r="M25" i="96"/>
  <c r="M24" i="96"/>
  <c r="M23" i="96"/>
  <c r="M22" i="96"/>
  <c r="M21" i="96"/>
  <c r="M20" i="96"/>
  <c r="M19" i="96"/>
  <c r="M18" i="96"/>
  <c r="M17" i="96"/>
  <c r="M16" i="96"/>
  <c r="M15" i="96"/>
  <c r="M14" i="96"/>
  <c r="M13" i="96"/>
  <c r="M12" i="96"/>
  <c r="M11" i="96"/>
  <c r="M10" i="96"/>
  <c r="M9" i="96"/>
  <c r="M8" i="96"/>
  <c r="M7" i="96"/>
  <c r="L6" i="96"/>
  <c r="K6" i="96"/>
  <c r="J6" i="96"/>
  <c r="I6" i="96"/>
  <c r="I5" i="96" s="1"/>
  <c r="H6" i="96"/>
  <c r="G6" i="96"/>
  <c r="F6" i="96"/>
  <c r="E6" i="96"/>
  <c r="F5" i="96"/>
  <c r="M205" i="95"/>
  <c r="M204" i="95"/>
  <c r="M203" i="95"/>
  <c r="M202" i="95"/>
  <c r="M201" i="95"/>
  <c r="M200" i="95"/>
  <c r="M199" i="95"/>
  <c r="M198" i="95"/>
  <c r="L197" i="95"/>
  <c r="K197" i="95"/>
  <c r="J197" i="95"/>
  <c r="I197" i="95"/>
  <c r="H197" i="95"/>
  <c r="G197" i="95"/>
  <c r="F197" i="95"/>
  <c r="E197" i="95"/>
  <c r="M196" i="95"/>
  <c r="M195" i="95"/>
  <c r="M194" i="95"/>
  <c r="M193" i="95"/>
  <c r="L192" i="95"/>
  <c r="K192" i="95"/>
  <c r="J192" i="95"/>
  <c r="I192" i="95"/>
  <c r="H192" i="95"/>
  <c r="G192" i="95"/>
  <c r="F192" i="95"/>
  <c r="E192" i="95"/>
  <c r="M191" i="95"/>
  <c r="M190" i="95"/>
  <c r="M189" i="95"/>
  <c r="M188" i="95"/>
  <c r="M187" i="95"/>
  <c r="M186" i="95"/>
  <c r="M185" i="95"/>
  <c r="M184" i="95"/>
  <c r="M183" i="95"/>
  <c r="M182" i="95"/>
  <c r="L181" i="95"/>
  <c r="K181" i="95"/>
  <c r="J181" i="95"/>
  <c r="I181" i="95"/>
  <c r="H181" i="95"/>
  <c r="G181" i="95"/>
  <c r="F181" i="95"/>
  <c r="M180" i="95"/>
  <c r="M179" i="95"/>
  <c r="M178" i="95"/>
  <c r="M177" i="95"/>
  <c r="M176" i="95"/>
  <c r="M175" i="95"/>
  <c r="M174" i="95"/>
  <c r="M173" i="95"/>
  <c r="M172" i="95"/>
  <c r="M171" i="95"/>
  <c r="M170" i="95"/>
  <c r="M169" i="95"/>
  <c r="M168" i="95"/>
  <c r="F168" i="95"/>
  <c r="M167" i="95"/>
  <c r="M166" i="95"/>
  <c r="M165" i="95"/>
  <c r="M164" i="95"/>
  <c r="K163" i="95"/>
  <c r="J163" i="95"/>
  <c r="I163" i="95"/>
  <c r="H163" i="95"/>
  <c r="G163" i="95"/>
  <c r="F163" i="95"/>
  <c r="M162" i="95"/>
  <c r="M161" i="95"/>
  <c r="M160" i="95"/>
  <c r="M159" i="95"/>
  <c r="M158" i="95"/>
  <c r="M157" i="95"/>
  <c r="M156" i="95"/>
  <c r="M155" i="95"/>
  <c r="M154" i="95"/>
  <c r="M153" i="95"/>
  <c r="M152" i="95"/>
  <c r="L151" i="95"/>
  <c r="K151" i="95"/>
  <c r="J151" i="95"/>
  <c r="I151" i="95"/>
  <c r="H151" i="95"/>
  <c r="G151" i="95"/>
  <c r="F151" i="95"/>
  <c r="M150" i="95"/>
  <c r="M149" i="95"/>
  <c r="M148" i="95"/>
  <c r="M147" i="95"/>
  <c r="M146" i="95"/>
  <c r="M145" i="95"/>
  <c r="M144" i="95"/>
  <c r="M143" i="95"/>
  <c r="M142" i="95"/>
  <c r="L141" i="95"/>
  <c r="K141" i="95"/>
  <c r="J141" i="95"/>
  <c r="I141" i="95"/>
  <c r="H141" i="95"/>
  <c r="G141" i="95"/>
  <c r="F141" i="95"/>
  <c r="M140" i="95"/>
  <c r="M139" i="95"/>
  <c r="M138" i="95"/>
  <c r="M137" i="95"/>
  <c r="M136" i="95"/>
  <c r="M135" i="95"/>
  <c r="M134" i="95"/>
  <c r="M133" i="95"/>
  <c r="M132" i="95"/>
  <c r="M131" i="95"/>
  <c r="M130" i="95"/>
  <c r="M129" i="95"/>
  <c r="M128" i="95"/>
  <c r="M127" i="95"/>
  <c r="M126" i="95"/>
  <c r="M125" i="95"/>
  <c r="M124" i="95"/>
  <c r="M123" i="95"/>
  <c r="M122" i="95"/>
  <c r="M121" i="95"/>
  <c r="M120" i="95"/>
  <c r="M119" i="95"/>
  <c r="M118" i="95"/>
  <c r="M117" i="95"/>
  <c r="M116" i="95"/>
  <c r="M115" i="95"/>
  <c r="M114" i="95"/>
  <c r="M113" i="95"/>
  <c r="M112" i="95"/>
  <c r="M111" i="95"/>
  <c r="M110" i="95"/>
  <c r="M109" i="95"/>
  <c r="L108" i="95"/>
  <c r="K108" i="95"/>
  <c r="J108" i="95"/>
  <c r="I108" i="95"/>
  <c r="H108" i="95"/>
  <c r="G108" i="95"/>
  <c r="F108" i="95"/>
  <c r="M107" i="95"/>
  <c r="M106" i="95"/>
  <c r="M105" i="95"/>
  <c r="M104" i="95"/>
  <c r="M103" i="95"/>
  <c r="M102" i="95"/>
  <c r="L101" i="95"/>
  <c r="K101" i="95"/>
  <c r="J101" i="95"/>
  <c r="I101" i="95"/>
  <c r="H101" i="95"/>
  <c r="G101" i="95"/>
  <c r="F101" i="95"/>
  <c r="E101" i="95"/>
  <c r="M100" i="95"/>
  <c r="M99" i="95"/>
  <c r="M98" i="95" s="1"/>
  <c r="L98" i="95"/>
  <c r="K98" i="95"/>
  <c r="J98" i="95"/>
  <c r="I98" i="95"/>
  <c r="H98" i="95"/>
  <c r="G98" i="95"/>
  <c r="F98" i="95"/>
  <c r="E98" i="95"/>
  <c r="M97" i="95"/>
  <c r="M96" i="95"/>
  <c r="M95" i="95"/>
  <c r="M94" i="95"/>
  <c r="M93" i="95"/>
  <c r="M92" i="95"/>
  <c r="M91" i="95"/>
  <c r="M90" i="95"/>
  <c r="M89" i="95"/>
  <c r="M88" i="95"/>
  <c r="M87" i="95"/>
  <c r="L86" i="95"/>
  <c r="K86" i="95"/>
  <c r="J86" i="95"/>
  <c r="I86" i="95"/>
  <c r="H86" i="95"/>
  <c r="G86" i="95"/>
  <c r="F86" i="95"/>
  <c r="E86" i="95"/>
  <c r="M85" i="95"/>
  <c r="M84" i="95"/>
  <c r="M83" i="95"/>
  <c r="M82" i="95"/>
  <c r="M81" i="95"/>
  <c r="M80" i="95"/>
  <c r="M79" i="95"/>
  <c r="M78" i="95"/>
  <c r="M77" i="95"/>
  <c r="L76" i="95"/>
  <c r="K76" i="95"/>
  <c r="J76" i="95"/>
  <c r="I76" i="95"/>
  <c r="H76" i="95"/>
  <c r="G76" i="95"/>
  <c r="F76" i="95"/>
  <c r="M75" i="95"/>
  <c r="M74" i="95"/>
  <c r="M73" i="95"/>
  <c r="M72" i="95"/>
  <c r="M71" i="95"/>
  <c r="M70" i="95"/>
  <c r="M69" i="95"/>
  <c r="M68" i="95"/>
  <c r="M67" i="95"/>
  <c r="L66" i="95"/>
  <c r="K66" i="95"/>
  <c r="J66" i="95"/>
  <c r="I66" i="95"/>
  <c r="H66" i="95"/>
  <c r="G66" i="95"/>
  <c r="F66" i="95"/>
  <c r="M65" i="95"/>
  <c r="M64" i="95"/>
  <c r="M63" i="95"/>
  <c r="L62" i="95"/>
  <c r="K62" i="95"/>
  <c r="J62" i="95"/>
  <c r="I62" i="95"/>
  <c r="H62" i="95"/>
  <c r="G62" i="95"/>
  <c r="F62" i="95"/>
  <c r="M61" i="95"/>
  <c r="M59" i="95"/>
  <c r="M58" i="95"/>
  <c r="M57" i="95"/>
  <c r="M56" i="95"/>
  <c r="M55" i="95"/>
  <c r="M54" i="95"/>
  <c r="M53" i="95"/>
  <c r="M52" i="95"/>
  <c r="M51" i="95"/>
  <c r="M50" i="95"/>
  <c r="M49" i="95"/>
  <c r="M48" i="95"/>
  <c r="L47" i="95"/>
  <c r="K47" i="95"/>
  <c r="J47" i="95"/>
  <c r="I47" i="95"/>
  <c r="H47" i="95"/>
  <c r="G47" i="95"/>
  <c r="F47" i="95"/>
  <c r="E47" i="95"/>
  <c r="M46" i="95"/>
  <c r="M45" i="95"/>
  <c r="M44" i="95"/>
  <c r="M43" i="95"/>
  <c r="M42" i="95"/>
  <c r="M41" i="95"/>
  <c r="M40" i="95"/>
  <c r="M39" i="95"/>
  <c r="M38" i="95"/>
  <c r="M37" i="95"/>
  <c r="M36" i="95"/>
  <c r="M35" i="95"/>
  <c r="M34" i="95"/>
  <c r="M33" i="95"/>
  <c r="M32" i="95"/>
  <c r="M31" i="95"/>
  <c r="M30" i="95"/>
  <c r="M29" i="95"/>
  <c r="M28" i="95"/>
  <c r="M27" i="95"/>
  <c r="M26" i="95"/>
  <c r="M25" i="95"/>
  <c r="M24" i="95"/>
  <c r="M23" i="95"/>
  <c r="M22" i="95"/>
  <c r="M21" i="95"/>
  <c r="M20" i="95"/>
  <c r="M19" i="95"/>
  <c r="M18" i="95"/>
  <c r="M17" i="95"/>
  <c r="M16" i="95"/>
  <c r="M15" i="95"/>
  <c r="M14" i="95"/>
  <c r="M13" i="95"/>
  <c r="M12" i="95"/>
  <c r="M11" i="95"/>
  <c r="M10" i="95"/>
  <c r="M9" i="95"/>
  <c r="M8" i="95"/>
  <c r="M7" i="95"/>
  <c r="L6" i="95"/>
  <c r="K6" i="95"/>
  <c r="K5" i="95" s="1"/>
  <c r="J6" i="95"/>
  <c r="J5" i="95" s="1"/>
  <c r="I6" i="95"/>
  <c r="I5" i="95" s="1"/>
  <c r="H6" i="95"/>
  <c r="G6" i="95"/>
  <c r="G5" i="95" s="1"/>
  <c r="F6" i="95"/>
  <c r="E6" i="95"/>
  <c r="L5" i="95"/>
  <c r="H5" i="95"/>
  <c r="F5" i="95"/>
  <c r="M205" i="94"/>
  <c r="M204" i="94"/>
  <c r="M203" i="94"/>
  <c r="M202" i="94"/>
  <c r="M201" i="94"/>
  <c r="M200" i="94"/>
  <c r="M199" i="94"/>
  <c r="M198" i="94"/>
  <c r="L197" i="94"/>
  <c r="K197" i="94"/>
  <c r="J197" i="94"/>
  <c r="I197" i="94"/>
  <c r="H197" i="94"/>
  <c r="G197" i="94"/>
  <c r="F197" i="94"/>
  <c r="E197" i="94"/>
  <c r="M197" i="94" s="1"/>
  <c r="M196" i="94"/>
  <c r="M195" i="94"/>
  <c r="M194" i="94"/>
  <c r="M193" i="94"/>
  <c r="L192" i="94"/>
  <c r="K192" i="94"/>
  <c r="J192" i="94"/>
  <c r="I192" i="94"/>
  <c r="H192" i="94"/>
  <c r="G192" i="94"/>
  <c r="F192" i="94"/>
  <c r="E192" i="94"/>
  <c r="M192" i="94" s="1"/>
  <c r="M191" i="94"/>
  <c r="M190" i="94"/>
  <c r="M189" i="94"/>
  <c r="M188" i="94"/>
  <c r="M187" i="94"/>
  <c r="M186" i="94"/>
  <c r="M185" i="94"/>
  <c r="M184" i="94"/>
  <c r="M183" i="94"/>
  <c r="M182" i="94"/>
  <c r="L181" i="94"/>
  <c r="K181" i="94"/>
  <c r="J181" i="94"/>
  <c r="I181" i="94"/>
  <c r="H181" i="94"/>
  <c r="G181" i="94"/>
  <c r="F181" i="94"/>
  <c r="M180" i="94"/>
  <c r="M179" i="94"/>
  <c r="M178" i="94"/>
  <c r="M177" i="94"/>
  <c r="M176" i="94"/>
  <c r="M175" i="94"/>
  <c r="M174" i="94"/>
  <c r="M173" i="94"/>
  <c r="M172" i="94"/>
  <c r="M171" i="94"/>
  <c r="M170" i="94"/>
  <c r="M169" i="94"/>
  <c r="M168" i="94"/>
  <c r="F168" i="94"/>
  <c r="M167" i="94"/>
  <c r="M166" i="94"/>
  <c r="M165" i="94"/>
  <c r="M164" i="94"/>
  <c r="K163" i="94"/>
  <c r="J163" i="94"/>
  <c r="I163" i="94"/>
  <c r="H163" i="94"/>
  <c r="G163" i="94"/>
  <c r="F163" i="94"/>
  <c r="M162" i="94"/>
  <c r="M161" i="94"/>
  <c r="M160" i="94"/>
  <c r="M159" i="94"/>
  <c r="M158" i="94"/>
  <c r="M157" i="94"/>
  <c r="M156" i="94"/>
  <c r="M155" i="94"/>
  <c r="M154" i="94"/>
  <c r="M153" i="94"/>
  <c r="M152" i="94"/>
  <c r="L151" i="94"/>
  <c r="K151" i="94"/>
  <c r="J151" i="94"/>
  <c r="I151" i="94"/>
  <c r="H151" i="94"/>
  <c r="G151" i="94"/>
  <c r="F151" i="94"/>
  <c r="M150" i="94"/>
  <c r="M149" i="94"/>
  <c r="M148" i="94"/>
  <c r="M147" i="94"/>
  <c r="M146" i="94"/>
  <c r="M145" i="94"/>
  <c r="M144" i="94"/>
  <c r="M143" i="94"/>
  <c r="M142" i="94"/>
  <c r="L141" i="94"/>
  <c r="K141" i="94"/>
  <c r="J141" i="94"/>
  <c r="I141" i="94"/>
  <c r="H141" i="94"/>
  <c r="G141" i="94"/>
  <c r="F141" i="94"/>
  <c r="M140" i="94"/>
  <c r="M139" i="94"/>
  <c r="M138" i="94"/>
  <c r="M137" i="94"/>
  <c r="M136" i="94"/>
  <c r="M135" i="94"/>
  <c r="M134" i="94"/>
  <c r="M133" i="94"/>
  <c r="M132" i="94"/>
  <c r="M131" i="94"/>
  <c r="M130" i="94"/>
  <c r="M129" i="94"/>
  <c r="M128" i="94"/>
  <c r="M127" i="94"/>
  <c r="M126" i="94"/>
  <c r="M125" i="94"/>
  <c r="M124" i="94"/>
  <c r="M123" i="94"/>
  <c r="M122" i="94"/>
  <c r="M121" i="94"/>
  <c r="M120" i="94"/>
  <c r="M119" i="94"/>
  <c r="M118" i="94"/>
  <c r="M117" i="94"/>
  <c r="M116" i="94"/>
  <c r="M115" i="94"/>
  <c r="M114" i="94"/>
  <c r="M113" i="94"/>
  <c r="M112" i="94"/>
  <c r="M111" i="94"/>
  <c r="M110" i="94"/>
  <c r="M109" i="94"/>
  <c r="L108" i="94"/>
  <c r="K108" i="94"/>
  <c r="J108" i="94"/>
  <c r="I108" i="94"/>
  <c r="H108" i="94"/>
  <c r="G108" i="94"/>
  <c r="F108" i="94"/>
  <c r="M107" i="94"/>
  <c r="M106" i="94"/>
  <c r="M105" i="94"/>
  <c r="M104" i="94"/>
  <c r="M103" i="94"/>
  <c r="M102" i="94"/>
  <c r="L101" i="94"/>
  <c r="K101" i="94"/>
  <c r="J101" i="94"/>
  <c r="I101" i="94"/>
  <c r="H101" i="94"/>
  <c r="G101" i="94"/>
  <c r="F101" i="94"/>
  <c r="E101" i="94"/>
  <c r="M101" i="94" s="1"/>
  <c r="M100" i="94"/>
  <c r="M99" i="94"/>
  <c r="M98" i="94" s="1"/>
  <c r="L98" i="94"/>
  <c r="K98" i="94"/>
  <c r="J98" i="94"/>
  <c r="I98" i="94"/>
  <c r="H98" i="94"/>
  <c r="G98" i="94"/>
  <c r="F98" i="94"/>
  <c r="E98" i="94"/>
  <c r="M97" i="94"/>
  <c r="M96" i="94"/>
  <c r="M95" i="94"/>
  <c r="M94" i="94"/>
  <c r="M93" i="94"/>
  <c r="M92" i="94"/>
  <c r="M91" i="94"/>
  <c r="M90" i="94"/>
  <c r="M89" i="94"/>
  <c r="M88" i="94"/>
  <c r="M87" i="94"/>
  <c r="L86" i="94"/>
  <c r="K86" i="94"/>
  <c r="J86" i="94"/>
  <c r="I86" i="94"/>
  <c r="H86" i="94"/>
  <c r="G86" i="94"/>
  <c r="F86" i="94"/>
  <c r="E86" i="94"/>
  <c r="M85" i="94"/>
  <c r="M84" i="94"/>
  <c r="M83" i="94"/>
  <c r="M82" i="94"/>
  <c r="M81" i="94"/>
  <c r="M80" i="94"/>
  <c r="M79" i="94"/>
  <c r="M78" i="94"/>
  <c r="M77" i="94"/>
  <c r="L76" i="94"/>
  <c r="K76" i="94"/>
  <c r="J76" i="94"/>
  <c r="I76" i="94"/>
  <c r="H76" i="94"/>
  <c r="G76" i="94"/>
  <c r="F76" i="94"/>
  <c r="E76" i="94"/>
  <c r="M75" i="94"/>
  <c r="M74" i="94"/>
  <c r="M73" i="94"/>
  <c r="M72" i="94"/>
  <c r="M71" i="94"/>
  <c r="M70" i="94"/>
  <c r="M69" i="94"/>
  <c r="M68" i="94"/>
  <c r="M67" i="94"/>
  <c r="L66" i="94"/>
  <c r="K66" i="94"/>
  <c r="J66" i="94"/>
  <c r="I66" i="94"/>
  <c r="H66" i="94"/>
  <c r="H5" i="94" s="1"/>
  <c r="G66" i="94"/>
  <c r="F66" i="94"/>
  <c r="E66" i="94"/>
  <c r="M65" i="94"/>
  <c r="M64" i="94"/>
  <c r="M63" i="94"/>
  <c r="L62" i="94"/>
  <c r="K62" i="94"/>
  <c r="J62" i="94"/>
  <c r="I62" i="94"/>
  <c r="H62" i="94"/>
  <c r="G62" i="94"/>
  <c r="F62" i="94"/>
  <c r="E62" i="94"/>
  <c r="M62" i="94" s="1"/>
  <c r="M61" i="94"/>
  <c r="M59" i="94"/>
  <c r="M58" i="94"/>
  <c r="M57" i="94"/>
  <c r="M56" i="94"/>
  <c r="M55" i="94"/>
  <c r="M54" i="94"/>
  <c r="M53" i="94"/>
  <c r="M52" i="94"/>
  <c r="M51" i="94"/>
  <c r="M50" i="94"/>
  <c r="M49" i="94"/>
  <c r="M48" i="94"/>
  <c r="L47" i="94"/>
  <c r="K47" i="94"/>
  <c r="J47" i="94"/>
  <c r="I47" i="94"/>
  <c r="H47" i="94"/>
  <c r="G47" i="94"/>
  <c r="F47" i="94"/>
  <c r="E47" i="94"/>
  <c r="M46" i="94"/>
  <c r="M45" i="94"/>
  <c r="M44" i="94"/>
  <c r="M43" i="94"/>
  <c r="M42" i="94"/>
  <c r="M41" i="94"/>
  <c r="M40" i="94"/>
  <c r="M39" i="94"/>
  <c r="M38" i="94"/>
  <c r="M37" i="94"/>
  <c r="M36" i="94"/>
  <c r="M35" i="94"/>
  <c r="M34" i="94"/>
  <c r="M33" i="94"/>
  <c r="M32" i="94"/>
  <c r="M31" i="94"/>
  <c r="M30" i="94"/>
  <c r="M29" i="94"/>
  <c r="M28" i="94"/>
  <c r="M27" i="94"/>
  <c r="M26" i="94"/>
  <c r="M25" i="94"/>
  <c r="M24" i="94"/>
  <c r="M23" i="94"/>
  <c r="M22" i="94"/>
  <c r="M21" i="94"/>
  <c r="M20" i="94"/>
  <c r="M19" i="94"/>
  <c r="M18" i="94"/>
  <c r="M17" i="94"/>
  <c r="M16" i="94"/>
  <c r="M15" i="94"/>
  <c r="M14" i="94"/>
  <c r="M13" i="94"/>
  <c r="M12" i="94"/>
  <c r="M11" i="94"/>
  <c r="M10" i="94"/>
  <c r="M9" i="94"/>
  <c r="M8" i="94"/>
  <c r="M7" i="94"/>
  <c r="L6" i="94"/>
  <c r="K6" i="94"/>
  <c r="K5" i="94" s="1"/>
  <c r="J6" i="94"/>
  <c r="J5" i="94" s="1"/>
  <c r="I6" i="94"/>
  <c r="I5" i="94" s="1"/>
  <c r="H6" i="94"/>
  <c r="G6" i="94"/>
  <c r="G5" i="94" s="1"/>
  <c r="F6" i="94"/>
  <c r="E6" i="94"/>
  <c r="L5" i="94"/>
  <c r="F5" i="94"/>
  <c r="M205" i="93"/>
  <c r="M204" i="93"/>
  <c r="M203" i="93"/>
  <c r="M202" i="93"/>
  <c r="M201" i="93"/>
  <c r="M200" i="93"/>
  <c r="M199" i="93"/>
  <c r="M198" i="93"/>
  <c r="L197" i="93"/>
  <c r="K197" i="93"/>
  <c r="J197" i="93"/>
  <c r="I197" i="93"/>
  <c r="H197" i="93"/>
  <c r="G197" i="93"/>
  <c r="F197" i="93"/>
  <c r="E197" i="93"/>
  <c r="M196" i="93"/>
  <c r="M195" i="93"/>
  <c r="M194" i="93"/>
  <c r="M193" i="93"/>
  <c r="L192" i="93"/>
  <c r="K192" i="93"/>
  <c r="J192" i="93"/>
  <c r="I192" i="93"/>
  <c r="H192" i="93"/>
  <c r="G192" i="93"/>
  <c r="F192" i="93"/>
  <c r="E192" i="93"/>
  <c r="M191" i="93"/>
  <c r="M190" i="93"/>
  <c r="M189" i="93"/>
  <c r="M188" i="93"/>
  <c r="M187" i="93"/>
  <c r="M186" i="93"/>
  <c r="M185" i="93"/>
  <c r="M184" i="93"/>
  <c r="M183" i="93"/>
  <c r="M182" i="93"/>
  <c r="L181" i="93"/>
  <c r="K181" i="93"/>
  <c r="J181" i="93"/>
  <c r="I181" i="93"/>
  <c r="H181" i="93"/>
  <c r="G181" i="93"/>
  <c r="F181" i="93"/>
  <c r="M180" i="93"/>
  <c r="M179" i="93"/>
  <c r="M178" i="93"/>
  <c r="M177" i="93"/>
  <c r="M176" i="93"/>
  <c r="M175" i="93"/>
  <c r="M174" i="93"/>
  <c r="M173" i="93"/>
  <c r="M172" i="93"/>
  <c r="M171" i="93"/>
  <c r="M170" i="93"/>
  <c r="M169" i="93"/>
  <c r="M168" i="93"/>
  <c r="F168" i="93"/>
  <c r="M167" i="93"/>
  <c r="M166" i="93"/>
  <c r="M165" i="93"/>
  <c r="M164" i="93"/>
  <c r="K163" i="93"/>
  <c r="J163" i="93"/>
  <c r="I163" i="93"/>
  <c r="H163" i="93"/>
  <c r="G163" i="93"/>
  <c r="F163" i="93"/>
  <c r="M162" i="93"/>
  <c r="M161" i="93"/>
  <c r="M160" i="93"/>
  <c r="M159" i="93"/>
  <c r="M158" i="93"/>
  <c r="M157" i="93"/>
  <c r="M156" i="93"/>
  <c r="M155" i="93"/>
  <c r="M154" i="93"/>
  <c r="M153" i="93"/>
  <c r="M152" i="93"/>
  <c r="L151" i="93"/>
  <c r="K151" i="93"/>
  <c r="J151" i="93"/>
  <c r="I151" i="93"/>
  <c r="H151" i="93"/>
  <c r="G151" i="93"/>
  <c r="F151" i="93"/>
  <c r="M150" i="93"/>
  <c r="M149" i="93"/>
  <c r="M148" i="93"/>
  <c r="M147" i="93"/>
  <c r="M146" i="93"/>
  <c r="M145" i="93"/>
  <c r="M144" i="93"/>
  <c r="M143" i="93"/>
  <c r="M142" i="93"/>
  <c r="L141" i="93"/>
  <c r="K141" i="93"/>
  <c r="J141" i="93"/>
  <c r="I141" i="93"/>
  <c r="H141" i="93"/>
  <c r="G141" i="93"/>
  <c r="F141" i="93"/>
  <c r="M140" i="93"/>
  <c r="M139" i="93"/>
  <c r="M138" i="93"/>
  <c r="M137" i="93"/>
  <c r="M136" i="93"/>
  <c r="M135" i="93"/>
  <c r="M134" i="93"/>
  <c r="M133" i="93"/>
  <c r="M132" i="93"/>
  <c r="M131" i="93"/>
  <c r="M130" i="93"/>
  <c r="M129" i="93"/>
  <c r="M128" i="93"/>
  <c r="M127" i="93"/>
  <c r="M126" i="93"/>
  <c r="M125" i="93"/>
  <c r="M124" i="93"/>
  <c r="M123" i="93"/>
  <c r="M122" i="93"/>
  <c r="M121" i="93"/>
  <c r="M120" i="93"/>
  <c r="M119" i="93"/>
  <c r="M118" i="93"/>
  <c r="M117" i="93"/>
  <c r="M116" i="93"/>
  <c r="M115" i="93"/>
  <c r="M114" i="93"/>
  <c r="M113" i="93"/>
  <c r="M112" i="93"/>
  <c r="M111" i="93"/>
  <c r="M110" i="93"/>
  <c r="M109" i="93"/>
  <c r="L108" i="93"/>
  <c r="K108" i="93"/>
  <c r="J108" i="93"/>
  <c r="I108" i="93"/>
  <c r="H108" i="93"/>
  <c r="G108" i="93"/>
  <c r="F108" i="93"/>
  <c r="M107" i="93"/>
  <c r="M106" i="93"/>
  <c r="M105" i="93"/>
  <c r="M104" i="93"/>
  <c r="M103" i="93"/>
  <c r="M102" i="93"/>
  <c r="L101" i="93"/>
  <c r="K101" i="93"/>
  <c r="J101" i="93"/>
  <c r="I101" i="93"/>
  <c r="H101" i="93"/>
  <c r="G101" i="93"/>
  <c r="F101" i="93"/>
  <c r="E101" i="93"/>
  <c r="M101" i="93" s="1"/>
  <c r="M100" i="93"/>
  <c r="M99" i="93"/>
  <c r="M98" i="93"/>
  <c r="L98" i="93"/>
  <c r="K98" i="93"/>
  <c r="J98" i="93"/>
  <c r="I98" i="93"/>
  <c r="H98" i="93"/>
  <c r="G98" i="93"/>
  <c r="F98" i="93"/>
  <c r="E98" i="93"/>
  <c r="M97" i="93"/>
  <c r="M96" i="93"/>
  <c r="M95" i="93"/>
  <c r="M94" i="93"/>
  <c r="M93" i="93"/>
  <c r="M92" i="93"/>
  <c r="M91" i="93"/>
  <c r="M90" i="93"/>
  <c r="M89" i="93"/>
  <c r="M88" i="93"/>
  <c r="M87" i="93"/>
  <c r="L86" i="93"/>
  <c r="K86" i="93"/>
  <c r="J86" i="93"/>
  <c r="I86" i="93"/>
  <c r="H86" i="93"/>
  <c r="G86" i="93"/>
  <c r="F86" i="93"/>
  <c r="E86" i="93"/>
  <c r="M85" i="93"/>
  <c r="M84" i="93"/>
  <c r="M83" i="93"/>
  <c r="M82" i="93"/>
  <c r="M81" i="93"/>
  <c r="M80" i="93"/>
  <c r="M79" i="93"/>
  <c r="M78" i="93"/>
  <c r="M77" i="93"/>
  <c r="L76" i="93"/>
  <c r="K76" i="93"/>
  <c r="J76" i="93"/>
  <c r="I76" i="93"/>
  <c r="H76" i="93"/>
  <c r="G76" i="93"/>
  <c r="F76" i="93"/>
  <c r="E76" i="93"/>
  <c r="M75" i="93"/>
  <c r="M74" i="93"/>
  <c r="M73" i="93"/>
  <c r="M72" i="93"/>
  <c r="M71" i="93"/>
  <c r="M70" i="93"/>
  <c r="M69" i="93"/>
  <c r="M68" i="93"/>
  <c r="M67" i="93"/>
  <c r="L66" i="93"/>
  <c r="K66" i="93"/>
  <c r="J66" i="93"/>
  <c r="I66" i="93"/>
  <c r="H66" i="93"/>
  <c r="G66" i="93"/>
  <c r="F66" i="93"/>
  <c r="E66" i="93"/>
  <c r="M66" i="93" s="1"/>
  <c r="M65" i="93"/>
  <c r="M64" i="93"/>
  <c r="M63" i="93"/>
  <c r="L62" i="93"/>
  <c r="K62" i="93"/>
  <c r="J62" i="93"/>
  <c r="I62" i="93"/>
  <c r="H62" i="93"/>
  <c r="G62" i="93"/>
  <c r="F62" i="93"/>
  <c r="E62" i="93"/>
  <c r="M62" i="93" s="1"/>
  <c r="M61" i="93"/>
  <c r="M59" i="93"/>
  <c r="M58" i="93"/>
  <c r="M57" i="93"/>
  <c r="M56" i="93"/>
  <c r="M55" i="93"/>
  <c r="M54" i="93"/>
  <c r="M53" i="93"/>
  <c r="M52" i="93"/>
  <c r="M51" i="93"/>
  <c r="M50" i="93"/>
  <c r="M49" i="93"/>
  <c r="M48" i="93"/>
  <c r="L47" i="93"/>
  <c r="K47" i="93"/>
  <c r="J47" i="93"/>
  <c r="I47" i="93"/>
  <c r="H47" i="93"/>
  <c r="G47" i="93"/>
  <c r="F47" i="93"/>
  <c r="E47" i="93"/>
  <c r="M46" i="93"/>
  <c r="M45" i="93"/>
  <c r="M44" i="93"/>
  <c r="M43" i="93"/>
  <c r="M42" i="93"/>
  <c r="M41" i="93"/>
  <c r="M40" i="93"/>
  <c r="M39" i="93"/>
  <c r="M38" i="93"/>
  <c r="M37" i="93"/>
  <c r="M36" i="93"/>
  <c r="M35" i="93"/>
  <c r="M34" i="93"/>
  <c r="M33" i="93"/>
  <c r="M32" i="93"/>
  <c r="M31" i="93"/>
  <c r="M30" i="93"/>
  <c r="M29" i="93"/>
  <c r="M28" i="93"/>
  <c r="M27" i="93"/>
  <c r="M26" i="93"/>
  <c r="M25" i="93"/>
  <c r="M24" i="93"/>
  <c r="M23" i="93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M9" i="93"/>
  <c r="M8" i="93"/>
  <c r="M7" i="93"/>
  <c r="L6" i="93"/>
  <c r="K6" i="93"/>
  <c r="J6" i="93"/>
  <c r="J5" i="93" s="1"/>
  <c r="I6" i="93"/>
  <c r="I5" i="93" s="1"/>
  <c r="H6" i="93"/>
  <c r="G6" i="93"/>
  <c r="F6" i="93"/>
  <c r="E6" i="93"/>
  <c r="E5" i="93" s="1"/>
  <c r="L5" i="93"/>
  <c r="H5" i="93"/>
  <c r="F5" i="93"/>
  <c r="E199" i="89"/>
  <c r="E200" i="89"/>
  <c r="E201" i="89"/>
  <c r="E202" i="89"/>
  <c r="E203" i="89"/>
  <c r="E204" i="89"/>
  <c r="E205" i="89"/>
  <c r="E198" i="89"/>
  <c r="E195" i="89"/>
  <c r="E194" i="89"/>
  <c r="E183" i="89"/>
  <c r="E184" i="89"/>
  <c r="E185" i="89"/>
  <c r="E186" i="89"/>
  <c r="E187" i="89"/>
  <c r="E188" i="89"/>
  <c r="E189" i="89"/>
  <c r="E190" i="89"/>
  <c r="E182" i="89"/>
  <c r="E165" i="89"/>
  <c r="E166" i="89"/>
  <c r="E164" i="89"/>
  <c r="E153" i="89"/>
  <c r="E154" i="89"/>
  <c r="E155" i="89"/>
  <c r="E156" i="89"/>
  <c r="E157" i="89"/>
  <c r="E158" i="89"/>
  <c r="E159" i="89"/>
  <c r="E160" i="89"/>
  <c r="E161" i="89"/>
  <c r="E152" i="89"/>
  <c r="E143" i="89"/>
  <c r="E144" i="89"/>
  <c r="E145" i="89"/>
  <c r="E146" i="89"/>
  <c r="E147" i="89"/>
  <c r="E148" i="89"/>
  <c r="E149" i="89"/>
  <c r="E142" i="89"/>
  <c r="E110" i="89"/>
  <c r="E111" i="89"/>
  <c r="E112" i="89"/>
  <c r="E113" i="89"/>
  <c r="E114" i="89"/>
  <c r="E115" i="89"/>
  <c r="E116" i="89"/>
  <c r="E117" i="89"/>
  <c r="E118" i="89"/>
  <c r="E119" i="89"/>
  <c r="E120" i="89"/>
  <c r="E121" i="89"/>
  <c r="E122" i="89"/>
  <c r="E123" i="89"/>
  <c r="E124" i="89"/>
  <c r="E125" i="89"/>
  <c r="E126" i="89"/>
  <c r="E127" i="89"/>
  <c r="E128" i="89"/>
  <c r="E129" i="89"/>
  <c r="E130" i="89"/>
  <c r="E131" i="89"/>
  <c r="E132" i="89"/>
  <c r="E133" i="89"/>
  <c r="E134" i="89"/>
  <c r="E135" i="89"/>
  <c r="E136" i="89"/>
  <c r="E137" i="89"/>
  <c r="E138" i="89"/>
  <c r="E139" i="89"/>
  <c r="E109" i="89"/>
  <c r="E103" i="89"/>
  <c r="E104" i="89"/>
  <c r="E105" i="89"/>
  <c r="E102" i="89"/>
  <c r="E99" i="89"/>
  <c r="E88" i="89"/>
  <c r="E89" i="89"/>
  <c r="E90" i="89"/>
  <c r="E91" i="89"/>
  <c r="E92" i="89"/>
  <c r="E93" i="89"/>
  <c r="E94" i="89"/>
  <c r="E95" i="89"/>
  <c r="E96" i="89"/>
  <c r="E87" i="89"/>
  <c r="E78" i="89"/>
  <c r="E79" i="89"/>
  <c r="E80" i="89"/>
  <c r="E81" i="89"/>
  <c r="E82" i="89"/>
  <c r="E83" i="89"/>
  <c r="E84" i="89"/>
  <c r="E77" i="89"/>
  <c r="E68" i="89"/>
  <c r="E69" i="89"/>
  <c r="E70" i="89"/>
  <c r="E71" i="89"/>
  <c r="E72" i="89"/>
  <c r="E73" i="89"/>
  <c r="E74" i="89"/>
  <c r="E67" i="89"/>
  <c r="E64" i="89"/>
  <c r="E63" i="89"/>
  <c r="E49" i="89"/>
  <c r="E50" i="89"/>
  <c r="E51" i="89"/>
  <c r="E52" i="89"/>
  <c r="E53" i="89"/>
  <c r="E54" i="89"/>
  <c r="E55" i="89"/>
  <c r="E56" i="89"/>
  <c r="E57" i="89"/>
  <c r="E58" i="89"/>
  <c r="E59" i="89"/>
  <c r="E60" i="89"/>
  <c r="E48" i="89"/>
  <c r="E8" i="89"/>
  <c r="E9" i="89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E23" i="89"/>
  <c r="E24" i="89"/>
  <c r="E25" i="89"/>
  <c r="E26" i="89"/>
  <c r="E27" i="89"/>
  <c r="E28" i="89"/>
  <c r="E29" i="89"/>
  <c r="E30" i="89"/>
  <c r="E31" i="89"/>
  <c r="E32" i="89"/>
  <c r="E33" i="89"/>
  <c r="E34" i="89"/>
  <c r="E35" i="89"/>
  <c r="E36" i="89"/>
  <c r="E37" i="89"/>
  <c r="E38" i="89"/>
  <c r="E39" i="89"/>
  <c r="E40" i="89"/>
  <c r="E41" i="89"/>
  <c r="E42" i="89"/>
  <c r="E43" i="89"/>
  <c r="E44" i="89"/>
  <c r="E45" i="89"/>
  <c r="E7" i="89"/>
  <c r="E88" i="87"/>
  <c r="E89" i="87"/>
  <c r="E90" i="87"/>
  <c r="E91" i="87"/>
  <c r="E92" i="87"/>
  <c r="E93" i="87"/>
  <c r="E94" i="87"/>
  <c r="E95" i="87"/>
  <c r="E96" i="87"/>
  <c r="E199" i="87"/>
  <c r="E200" i="87"/>
  <c r="E201" i="87"/>
  <c r="E202" i="87"/>
  <c r="E203" i="87"/>
  <c r="E204" i="87"/>
  <c r="E205" i="87"/>
  <c r="E198" i="87"/>
  <c r="E195" i="87"/>
  <c r="E194" i="87"/>
  <c r="E183" i="87"/>
  <c r="E184" i="87"/>
  <c r="E185" i="87"/>
  <c r="E186" i="87"/>
  <c r="E187" i="87"/>
  <c r="E188" i="87"/>
  <c r="E189" i="87"/>
  <c r="E190" i="87"/>
  <c r="E182" i="87"/>
  <c r="E165" i="87"/>
  <c r="E166" i="87"/>
  <c r="E164" i="87"/>
  <c r="E153" i="87"/>
  <c r="E154" i="87"/>
  <c r="E155" i="87"/>
  <c r="E156" i="87"/>
  <c r="E157" i="87"/>
  <c r="E158" i="87"/>
  <c r="E159" i="87"/>
  <c r="E160" i="87"/>
  <c r="E161" i="87"/>
  <c r="E152" i="87"/>
  <c r="E143" i="87"/>
  <c r="E144" i="87"/>
  <c r="E145" i="87"/>
  <c r="E146" i="87"/>
  <c r="E147" i="87"/>
  <c r="E148" i="87"/>
  <c r="E149" i="87"/>
  <c r="E142" i="87"/>
  <c r="E110" i="87"/>
  <c r="E111" i="87"/>
  <c r="E112" i="87"/>
  <c r="E113" i="87"/>
  <c r="E114" i="87"/>
  <c r="E115" i="87"/>
  <c r="E116" i="87"/>
  <c r="E117" i="87"/>
  <c r="E118" i="87"/>
  <c r="E119" i="87"/>
  <c r="E120" i="87"/>
  <c r="E121" i="87"/>
  <c r="E122" i="87"/>
  <c r="E123" i="87"/>
  <c r="E124" i="87"/>
  <c r="E125" i="87"/>
  <c r="E126" i="87"/>
  <c r="E127" i="87"/>
  <c r="E128" i="87"/>
  <c r="E129" i="87"/>
  <c r="E130" i="87"/>
  <c r="E131" i="87"/>
  <c r="E132" i="87"/>
  <c r="E133" i="87"/>
  <c r="E134" i="87"/>
  <c r="E135" i="87"/>
  <c r="E136" i="87"/>
  <c r="E137" i="87"/>
  <c r="E138" i="87"/>
  <c r="E139" i="87"/>
  <c r="E109" i="87"/>
  <c r="E103" i="87"/>
  <c r="E104" i="87"/>
  <c r="E105" i="87"/>
  <c r="E102" i="87"/>
  <c r="E99" i="87"/>
  <c r="E87" i="87"/>
  <c r="E78" i="87"/>
  <c r="E79" i="87"/>
  <c r="E80" i="87"/>
  <c r="E81" i="87"/>
  <c r="E82" i="87"/>
  <c r="E83" i="87"/>
  <c r="E84" i="87"/>
  <c r="E77" i="87"/>
  <c r="E68" i="87"/>
  <c r="E69" i="87"/>
  <c r="E70" i="87"/>
  <c r="E71" i="87"/>
  <c r="E72" i="87"/>
  <c r="E73" i="87"/>
  <c r="E74" i="87"/>
  <c r="E67" i="87"/>
  <c r="E64" i="87"/>
  <c r="E63" i="87"/>
  <c r="E49" i="87"/>
  <c r="E50" i="87"/>
  <c r="E51" i="87"/>
  <c r="E52" i="87"/>
  <c r="E53" i="87"/>
  <c r="E54" i="87"/>
  <c r="E55" i="87"/>
  <c r="E56" i="87"/>
  <c r="E57" i="87"/>
  <c r="E58" i="87"/>
  <c r="E59" i="87"/>
  <c r="E60" i="87"/>
  <c r="E48" i="87"/>
  <c r="E8" i="87"/>
  <c r="E9" i="87"/>
  <c r="E10" i="87"/>
  <c r="E11" i="87"/>
  <c r="E12" i="87"/>
  <c r="E13" i="87"/>
  <c r="E14" i="87"/>
  <c r="E15" i="87"/>
  <c r="E16" i="87"/>
  <c r="E17" i="87"/>
  <c r="E18" i="87"/>
  <c r="E19" i="87"/>
  <c r="E20" i="87"/>
  <c r="E21" i="87"/>
  <c r="E22" i="87"/>
  <c r="E23" i="87"/>
  <c r="E24" i="87"/>
  <c r="E25" i="87"/>
  <c r="E26" i="87"/>
  <c r="E27" i="87"/>
  <c r="E28" i="87"/>
  <c r="E29" i="87"/>
  <c r="E30" i="87"/>
  <c r="E31" i="87"/>
  <c r="E32" i="87"/>
  <c r="E33" i="87"/>
  <c r="E34" i="87"/>
  <c r="E35" i="87"/>
  <c r="E36" i="87"/>
  <c r="E37" i="87"/>
  <c r="E38" i="87"/>
  <c r="E39" i="87"/>
  <c r="E40" i="87"/>
  <c r="E41" i="87"/>
  <c r="E42" i="87"/>
  <c r="E43" i="87"/>
  <c r="E44" i="87"/>
  <c r="E45" i="87"/>
  <c r="E7" i="87"/>
  <c r="J101" i="82"/>
  <c r="M5" i="102" l="1"/>
  <c r="M5" i="100"/>
  <c r="M5" i="98"/>
  <c r="M5" i="97"/>
  <c r="K5" i="96"/>
  <c r="H5" i="96"/>
  <c r="M47" i="96"/>
  <c r="L5" i="96"/>
  <c r="M62" i="96"/>
  <c r="M101" i="96"/>
  <c r="M192" i="96"/>
  <c r="M197" i="96"/>
  <c r="M86" i="96"/>
  <c r="G5" i="96"/>
  <c r="M76" i="96"/>
  <c r="E5" i="96"/>
  <c r="M6" i="96"/>
  <c r="M47" i="95"/>
  <c r="M197" i="95"/>
  <c r="M192" i="95"/>
  <c r="M101" i="95"/>
  <c r="M86" i="95"/>
  <c r="M6" i="95"/>
  <c r="M66" i="94"/>
  <c r="M6" i="94"/>
  <c r="M86" i="94"/>
  <c r="M76" i="94"/>
  <c r="E5" i="94"/>
  <c r="M47" i="94"/>
  <c r="M86" i="93"/>
  <c r="M6" i="93"/>
  <c r="M197" i="93"/>
  <c r="M192" i="93"/>
  <c r="M76" i="93"/>
  <c r="M47" i="93"/>
  <c r="K5" i="93"/>
  <c r="G5" i="93"/>
  <c r="M151" i="96"/>
  <c r="E108" i="96"/>
  <c r="M108" i="96" s="1"/>
  <c r="E141" i="96"/>
  <c r="M141" i="96" s="1"/>
  <c r="E151" i="96"/>
  <c r="E163" i="96"/>
  <c r="E181" i="96"/>
  <c r="M181" i="96" s="1"/>
  <c r="M151" i="95"/>
  <c r="M76" i="95"/>
  <c r="E108" i="95"/>
  <c r="M108" i="95" s="1"/>
  <c r="E141" i="95"/>
  <c r="M141" i="95" s="1"/>
  <c r="E151" i="95"/>
  <c r="E163" i="95"/>
  <c r="E181" i="95"/>
  <c r="M181" i="95" s="1"/>
  <c r="E62" i="95"/>
  <c r="M62" i="95" s="1"/>
  <c r="E66" i="95"/>
  <c r="M66" i="95" s="1"/>
  <c r="E76" i="95"/>
  <c r="M151" i="94"/>
  <c r="E108" i="94"/>
  <c r="M108" i="94" s="1"/>
  <c r="E141" i="94"/>
  <c r="M141" i="94" s="1"/>
  <c r="E151" i="94"/>
  <c r="E163" i="94"/>
  <c r="E181" i="94"/>
  <c r="M181" i="94" s="1"/>
  <c r="M151" i="93"/>
  <c r="E108" i="93"/>
  <c r="M108" i="93" s="1"/>
  <c r="E141" i="93"/>
  <c r="M141" i="93" s="1"/>
  <c r="E151" i="93"/>
  <c r="E163" i="93"/>
  <c r="E181" i="93"/>
  <c r="M181" i="93" s="1"/>
  <c r="M91" i="80"/>
  <c r="M60" i="63"/>
  <c r="M61" i="63"/>
  <c r="M5" i="96" l="1"/>
  <c r="M5" i="95"/>
  <c r="M5" i="94"/>
  <c r="M5" i="93"/>
  <c r="E5" i="95"/>
  <c r="M57" i="60"/>
  <c r="G6" i="57" l="1"/>
  <c r="E199" i="86" l="1"/>
  <c r="E200" i="86"/>
  <c r="E201" i="86"/>
  <c r="E202" i="86"/>
  <c r="E203" i="86"/>
  <c r="E204" i="86"/>
  <c r="E205" i="86"/>
  <c r="E198" i="86"/>
  <c r="E195" i="86"/>
  <c r="E194" i="86"/>
  <c r="E183" i="86"/>
  <c r="E184" i="86"/>
  <c r="E185" i="86"/>
  <c r="E186" i="86"/>
  <c r="E187" i="86"/>
  <c r="E188" i="86"/>
  <c r="E189" i="86"/>
  <c r="E190" i="86"/>
  <c r="E182" i="86"/>
  <c r="E165" i="86"/>
  <c r="E166" i="86"/>
  <c r="E164" i="86"/>
  <c r="E153" i="86"/>
  <c r="E154" i="86"/>
  <c r="E155" i="86"/>
  <c r="E156" i="86"/>
  <c r="E157" i="86"/>
  <c r="E158" i="86"/>
  <c r="E159" i="86"/>
  <c r="E160" i="86"/>
  <c r="E161" i="86"/>
  <c r="E152" i="86"/>
  <c r="E143" i="86"/>
  <c r="E144" i="86"/>
  <c r="E145" i="86"/>
  <c r="E146" i="86"/>
  <c r="E147" i="86"/>
  <c r="E148" i="86"/>
  <c r="E149" i="86"/>
  <c r="E142" i="86"/>
  <c r="E110" i="86"/>
  <c r="E111" i="86"/>
  <c r="E112" i="86"/>
  <c r="E113" i="86"/>
  <c r="E114" i="86"/>
  <c r="E115" i="86"/>
  <c r="E116" i="86"/>
  <c r="E117" i="86"/>
  <c r="E118" i="86"/>
  <c r="E119" i="86"/>
  <c r="E120" i="86"/>
  <c r="E121" i="86"/>
  <c r="E122" i="86"/>
  <c r="E123" i="86"/>
  <c r="E124" i="86"/>
  <c r="E125" i="86"/>
  <c r="E126" i="86"/>
  <c r="E127" i="86"/>
  <c r="E128" i="86"/>
  <c r="E129" i="86"/>
  <c r="E130" i="86"/>
  <c r="E131" i="86"/>
  <c r="E132" i="86"/>
  <c r="E133" i="86"/>
  <c r="E134" i="86"/>
  <c r="E135" i="86"/>
  <c r="E136" i="86"/>
  <c r="E137" i="86"/>
  <c r="E138" i="86"/>
  <c r="E139" i="86"/>
  <c r="E109" i="86"/>
  <c r="E103" i="86"/>
  <c r="E104" i="86"/>
  <c r="E105" i="86"/>
  <c r="E102" i="86"/>
  <c r="E99" i="86"/>
  <c r="E88" i="86"/>
  <c r="E89" i="86"/>
  <c r="E90" i="86"/>
  <c r="E91" i="86"/>
  <c r="E92" i="86"/>
  <c r="E93" i="86"/>
  <c r="E94" i="86"/>
  <c r="E95" i="86"/>
  <c r="E96" i="86"/>
  <c r="E87" i="86"/>
  <c r="E78" i="86"/>
  <c r="E79" i="86"/>
  <c r="E80" i="86"/>
  <c r="E81" i="86"/>
  <c r="E82" i="86"/>
  <c r="E83" i="86"/>
  <c r="E84" i="86"/>
  <c r="E77" i="86"/>
  <c r="E68" i="86"/>
  <c r="E69" i="86"/>
  <c r="E70" i="86"/>
  <c r="E71" i="86"/>
  <c r="E72" i="86"/>
  <c r="E73" i="86"/>
  <c r="E74" i="86"/>
  <c r="E67" i="86"/>
  <c r="E64" i="86"/>
  <c r="E63" i="86"/>
  <c r="E49" i="86"/>
  <c r="E50" i="86"/>
  <c r="E51" i="86"/>
  <c r="E52" i="86"/>
  <c r="E53" i="86"/>
  <c r="E54" i="86"/>
  <c r="E55" i="86"/>
  <c r="E56" i="86"/>
  <c r="E57" i="86"/>
  <c r="E58" i="86"/>
  <c r="E59" i="86"/>
  <c r="E60" i="86"/>
  <c r="E48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28" i="86"/>
  <c r="E29" i="86"/>
  <c r="E30" i="86"/>
  <c r="E31" i="86"/>
  <c r="E32" i="86"/>
  <c r="E33" i="86"/>
  <c r="E34" i="86"/>
  <c r="E35" i="86"/>
  <c r="E36" i="86"/>
  <c r="E37" i="86"/>
  <c r="E38" i="86"/>
  <c r="E39" i="86"/>
  <c r="E40" i="86"/>
  <c r="E41" i="86"/>
  <c r="E42" i="86"/>
  <c r="E43" i="86"/>
  <c r="E44" i="86"/>
  <c r="E45" i="86"/>
  <c r="E7" i="86"/>
  <c r="E11" i="85"/>
  <c r="E199" i="85"/>
  <c r="E200" i="85"/>
  <c r="E201" i="85"/>
  <c r="E202" i="85"/>
  <c r="E203" i="85"/>
  <c r="E204" i="85"/>
  <c r="E205" i="85"/>
  <c r="E198" i="85"/>
  <c r="E195" i="85"/>
  <c r="E194" i="85"/>
  <c r="E183" i="85"/>
  <c r="E184" i="85"/>
  <c r="E185" i="85"/>
  <c r="E186" i="85"/>
  <c r="E187" i="85"/>
  <c r="E188" i="85"/>
  <c r="E189" i="85"/>
  <c r="E190" i="85"/>
  <c r="E182" i="85"/>
  <c r="E165" i="85"/>
  <c r="E166" i="85"/>
  <c r="E164" i="85"/>
  <c r="E153" i="85"/>
  <c r="E154" i="85"/>
  <c r="E155" i="85"/>
  <c r="E156" i="85"/>
  <c r="E157" i="85"/>
  <c r="E158" i="85"/>
  <c r="E159" i="85"/>
  <c r="E160" i="85"/>
  <c r="E161" i="85"/>
  <c r="E152" i="85"/>
  <c r="E143" i="85"/>
  <c r="E144" i="85"/>
  <c r="E145" i="85"/>
  <c r="E146" i="85"/>
  <c r="E147" i="85"/>
  <c r="E148" i="85"/>
  <c r="E149" i="85"/>
  <c r="E142" i="85"/>
  <c r="E110" i="85"/>
  <c r="E111" i="85"/>
  <c r="E112" i="85"/>
  <c r="E113" i="85"/>
  <c r="E114" i="85"/>
  <c r="E115" i="85"/>
  <c r="E116" i="85"/>
  <c r="E117" i="85"/>
  <c r="E118" i="85"/>
  <c r="E119" i="85"/>
  <c r="E120" i="85"/>
  <c r="E121" i="85"/>
  <c r="E122" i="85"/>
  <c r="E123" i="85"/>
  <c r="E124" i="85"/>
  <c r="E125" i="85"/>
  <c r="E126" i="85"/>
  <c r="E127" i="85"/>
  <c r="E128" i="85"/>
  <c r="E129" i="85"/>
  <c r="E130" i="85"/>
  <c r="E131" i="85"/>
  <c r="E132" i="85"/>
  <c r="E133" i="85"/>
  <c r="E134" i="85"/>
  <c r="E135" i="85"/>
  <c r="E136" i="85"/>
  <c r="E137" i="85"/>
  <c r="E138" i="85"/>
  <c r="E139" i="85"/>
  <c r="E109" i="85"/>
  <c r="E103" i="85"/>
  <c r="E104" i="85"/>
  <c r="E105" i="85"/>
  <c r="E102" i="85"/>
  <c r="E99" i="85"/>
  <c r="E88" i="85"/>
  <c r="E89" i="85"/>
  <c r="E90" i="85"/>
  <c r="E91" i="85"/>
  <c r="E92" i="85"/>
  <c r="E93" i="85"/>
  <c r="E94" i="85"/>
  <c r="E95" i="85"/>
  <c r="E96" i="85"/>
  <c r="E87" i="85"/>
  <c r="E78" i="85"/>
  <c r="E79" i="85"/>
  <c r="E80" i="85"/>
  <c r="E81" i="85"/>
  <c r="E82" i="85"/>
  <c r="E83" i="85"/>
  <c r="E84" i="85"/>
  <c r="E77" i="85"/>
  <c r="E68" i="85"/>
  <c r="E69" i="85"/>
  <c r="E70" i="85"/>
  <c r="E71" i="85"/>
  <c r="E72" i="85"/>
  <c r="E73" i="85"/>
  <c r="E74" i="85"/>
  <c r="E67" i="85"/>
  <c r="E64" i="85"/>
  <c r="E63" i="85"/>
  <c r="E49" i="85"/>
  <c r="E50" i="85"/>
  <c r="E51" i="85"/>
  <c r="E52" i="85"/>
  <c r="E53" i="85"/>
  <c r="E54" i="85"/>
  <c r="E55" i="85"/>
  <c r="E56" i="85"/>
  <c r="E57" i="85"/>
  <c r="E58" i="85"/>
  <c r="E59" i="85"/>
  <c r="E60" i="85"/>
  <c r="E48" i="85"/>
  <c r="E8" i="85"/>
  <c r="E9" i="85"/>
  <c r="E10" i="85"/>
  <c r="E12" i="85"/>
  <c r="E13" i="85"/>
  <c r="E14" i="85"/>
  <c r="E15" i="85"/>
  <c r="E16" i="85"/>
  <c r="E17" i="85"/>
  <c r="E18" i="85"/>
  <c r="E19" i="85"/>
  <c r="E20" i="85"/>
  <c r="E21" i="85"/>
  <c r="E22" i="85"/>
  <c r="E23" i="85"/>
  <c r="E24" i="85"/>
  <c r="E25" i="85"/>
  <c r="E26" i="85"/>
  <c r="E27" i="85"/>
  <c r="E28" i="85"/>
  <c r="E29" i="85"/>
  <c r="E30" i="85"/>
  <c r="E31" i="85"/>
  <c r="E32" i="85"/>
  <c r="E33" i="85"/>
  <c r="E34" i="85"/>
  <c r="E35" i="85"/>
  <c r="E36" i="85"/>
  <c r="E37" i="85"/>
  <c r="E38" i="85"/>
  <c r="E39" i="85"/>
  <c r="E40" i="85"/>
  <c r="E41" i="85"/>
  <c r="E42" i="85"/>
  <c r="E43" i="85"/>
  <c r="E44" i="85"/>
  <c r="E45" i="85"/>
  <c r="E7" i="85"/>
  <c r="M205" i="92"/>
  <c r="M204" i="92"/>
  <c r="M203" i="92"/>
  <c r="M202" i="92"/>
  <c r="M201" i="92"/>
  <c r="M200" i="92"/>
  <c r="M199" i="92"/>
  <c r="M198" i="92"/>
  <c r="L197" i="92"/>
  <c r="K197" i="92"/>
  <c r="J197" i="92"/>
  <c r="I197" i="92"/>
  <c r="H197" i="92"/>
  <c r="G197" i="92"/>
  <c r="F197" i="92"/>
  <c r="E197" i="92"/>
  <c r="M196" i="92"/>
  <c r="M195" i="92"/>
  <c r="M194" i="92"/>
  <c r="M193" i="92"/>
  <c r="L192" i="92"/>
  <c r="K192" i="92"/>
  <c r="J192" i="92"/>
  <c r="I192" i="92"/>
  <c r="H192" i="92"/>
  <c r="G192" i="92"/>
  <c r="F192" i="92"/>
  <c r="E192" i="92"/>
  <c r="M191" i="92"/>
  <c r="M190" i="92"/>
  <c r="M189" i="92"/>
  <c r="M188" i="92"/>
  <c r="M187" i="92"/>
  <c r="M186" i="92"/>
  <c r="M185" i="92"/>
  <c r="M184" i="92"/>
  <c r="M183" i="92"/>
  <c r="M182" i="92"/>
  <c r="L181" i="92"/>
  <c r="K181" i="92"/>
  <c r="J181" i="92"/>
  <c r="I181" i="92"/>
  <c r="H181" i="92"/>
  <c r="G181" i="92"/>
  <c r="F181" i="92"/>
  <c r="M180" i="92"/>
  <c r="M179" i="92"/>
  <c r="M178" i="92"/>
  <c r="M177" i="92"/>
  <c r="M176" i="92"/>
  <c r="M175" i="92"/>
  <c r="M174" i="92"/>
  <c r="M173" i="92"/>
  <c r="M172" i="92"/>
  <c r="M171" i="92"/>
  <c r="M170" i="92"/>
  <c r="M169" i="92"/>
  <c r="M168" i="92"/>
  <c r="F168" i="92"/>
  <c r="M167" i="92"/>
  <c r="M166" i="92"/>
  <c r="M165" i="92"/>
  <c r="M164" i="92"/>
  <c r="K163" i="92"/>
  <c r="J163" i="92"/>
  <c r="I163" i="92"/>
  <c r="H163" i="92"/>
  <c r="G163" i="92"/>
  <c r="F163" i="92"/>
  <c r="M162" i="92"/>
  <c r="M161" i="92"/>
  <c r="M160" i="92"/>
  <c r="M159" i="92"/>
  <c r="M158" i="92"/>
  <c r="M157" i="92"/>
  <c r="M156" i="92"/>
  <c r="M155" i="92"/>
  <c r="M154" i="92"/>
  <c r="M153" i="92"/>
  <c r="M152" i="92"/>
  <c r="L151" i="92"/>
  <c r="K151" i="92"/>
  <c r="J151" i="92"/>
  <c r="I151" i="92"/>
  <c r="H151" i="92"/>
  <c r="G151" i="92"/>
  <c r="F151" i="92"/>
  <c r="M150" i="92"/>
  <c r="M149" i="92"/>
  <c r="M148" i="92"/>
  <c r="M147" i="92"/>
  <c r="M146" i="92"/>
  <c r="M145" i="92"/>
  <c r="M144" i="92"/>
  <c r="M143" i="92"/>
  <c r="M142" i="92"/>
  <c r="L141" i="92"/>
  <c r="K141" i="92"/>
  <c r="J141" i="92"/>
  <c r="I141" i="92"/>
  <c r="H141" i="92"/>
  <c r="G141" i="92"/>
  <c r="F141" i="92"/>
  <c r="M140" i="92"/>
  <c r="M139" i="92"/>
  <c r="M138" i="92"/>
  <c r="M137" i="92"/>
  <c r="M136" i="92"/>
  <c r="M135" i="92"/>
  <c r="M134" i="92"/>
  <c r="M133" i="92"/>
  <c r="M132" i="92"/>
  <c r="M131" i="92"/>
  <c r="M130" i="92"/>
  <c r="M129" i="92"/>
  <c r="M128" i="92"/>
  <c r="M127" i="92"/>
  <c r="M126" i="92"/>
  <c r="M125" i="92"/>
  <c r="M124" i="92"/>
  <c r="M123" i="92"/>
  <c r="M122" i="92"/>
  <c r="M121" i="92"/>
  <c r="M120" i="92"/>
  <c r="M119" i="92"/>
  <c r="M118" i="92"/>
  <c r="M117" i="92"/>
  <c r="M116" i="92"/>
  <c r="M115" i="92"/>
  <c r="M114" i="92"/>
  <c r="M113" i="92"/>
  <c r="M112" i="92"/>
  <c r="M111" i="92"/>
  <c r="M110" i="92"/>
  <c r="M109" i="92"/>
  <c r="L108" i="92"/>
  <c r="K108" i="92"/>
  <c r="J108" i="92"/>
  <c r="I108" i="92"/>
  <c r="H108" i="92"/>
  <c r="G108" i="92"/>
  <c r="F108" i="92"/>
  <c r="M107" i="92"/>
  <c r="M106" i="92"/>
  <c r="M105" i="92"/>
  <c r="M104" i="92"/>
  <c r="M103" i="92"/>
  <c r="M102" i="92"/>
  <c r="L101" i="92"/>
  <c r="K101" i="92"/>
  <c r="J101" i="92"/>
  <c r="I101" i="92"/>
  <c r="H101" i="92"/>
  <c r="G101" i="92"/>
  <c r="F101" i="92"/>
  <c r="E101" i="92"/>
  <c r="M100" i="92"/>
  <c r="M99" i="92"/>
  <c r="M98" i="92" s="1"/>
  <c r="L98" i="92"/>
  <c r="K98" i="92"/>
  <c r="J98" i="92"/>
  <c r="I98" i="92"/>
  <c r="H98" i="92"/>
  <c r="G98" i="92"/>
  <c r="F98" i="92"/>
  <c r="E98" i="92"/>
  <c r="M97" i="92"/>
  <c r="M96" i="92"/>
  <c r="M95" i="92"/>
  <c r="M94" i="92"/>
  <c r="M93" i="92"/>
  <c r="M92" i="92"/>
  <c r="M91" i="92"/>
  <c r="M90" i="92"/>
  <c r="M89" i="92"/>
  <c r="M88" i="92"/>
  <c r="M87" i="92"/>
  <c r="L86" i="92"/>
  <c r="K86" i="92"/>
  <c r="J86" i="92"/>
  <c r="I86" i="92"/>
  <c r="H86" i="92"/>
  <c r="G86" i="92"/>
  <c r="F86" i="92"/>
  <c r="E86" i="92"/>
  <c r="M85" i="92"/>
  <c r="M84" i="92"/>
  <c r="M83" i="92"/>
  <c r="M82" i="92"/>
  <c r="M81" i="92"/>
  <c r="M80" i="92"/>
  <c r="M79" i="92"/>
  <c r="M78" i="92"/>
  <c r="M77" i="92"/>
  <c r="L76" i="92"/>
  <c r="K76" i="92"/>
  <c r="J76" i="92"/>
  <c r="I76" i="92"/>
  <c r="H76" i="92"/>
  <c r="G76" i="92"/>
  <c r="F76" i="92"/>
  <c r="E76" i="92"/>
  <c r="M75" i="92"/>
  <c r="M74" i="92"/>
  <c r="M73" i="92"/>
  <c r="M72" i="92"/>
  <c r="M71" i="92"/>
  <c r="M70" i="92"/>
  <c r="M69" i="92"/>
  <c r="M68" i="92"/>
  <c r="M67" i="92"/>
  <c r="L66" i="92"/>
  <c r="K66" i="92"/>
  <c r="J66" i="92"/>
  <c r="I66" i="92"/>
  <c r="H66" i="92"/>
  <c r="G66" i="92"/>
  <c r="F66" i="92"/>
  <c r="E66" i="92"/>
  <c r="M66" i="92" s="1"/>
  <c r="M65" i="92"/>
  <c r="M64" i="92"/>
  <c r="M63" i="92"/>
  <c r="L62" i="92"/>
  <c r="K62" i="92"/>
  <c r="J62" i="92"/>
  <c r="I62" i="92"/>
  <c r="H62" i="92"/>
  <c r="G62" i="92"/>
  <c r="F62" i="92"/>
  <c r="E62" i="92"/>
  <c r="M62" i="92" s="1"/>
  <c r="M61" i="92"/>
  <c r="M59" i="92"/>
  <c r="M58" i="92"/>
  <c r="M57" i="92"/>
  <c r="M56" i="92"/>
  <c r="M55" i="92"/>
  <c r="M54" i="92"/>
  <c r="M53" i="92"/>
  <c r="M52" i="92"/>
  <c r="M51" i="92"/>
  <c r="M50" i="92"/>
  <c r="M49" i="92"/>
  <c r="M48" i="92"/>
  <c r="L47" i="92"/>
  <c r="K47" i="92"/>
  <c r="J47" i="92"/>
  <c r="I47" i="92"/>
  <c r="H47" i="92"/>
  <c r="G47" i="92"/>
  <c r="F47" i="92"/>
  <c r="E47" i="92"/>
  <c r="M46" i="92"/>
  <c r="M45" i="92"/>
  <c r="M44" i="92"/>
  <c r="M43" i="92"/>
  <c r="M42" i="92"/>
  <c r="M41" i="92"/>
  <c r="M40" i="92"/>
  <c r="M39" i="92"/>
  <c r="M38" i="92"/>
  <c r="M37" i="92"/>
  <c r="M36" i="92"/>
  <c r="M35" i="92"/>
  <c r="M34" i="92"/>
  <c r="M33" i="92"/>
  <c r="M32" i="92"/>
  <c r="M31" i="92"/>
  <c r="M30" i="92"/>
  <c r="M29" i="92"/>
  <c r="M28" i="92"/>
  <c r="M27" i="92"/>
  <c r="M26" i="92"/>
  <c r="M25" i="92"/>
  <c r="M24" i="92"/>
  <c r="M23" i="92"/>
  <c r="M22" i="92"/>
  <c r="M21" i="92"/>
  <c r="M20" i="92"/>
  <c r="M19" i="92"/>
  <c r="M18" i="92"/>
  <c r="M17" i="92"/>
  <c r="M16" i="92"/>
  <c r="M15" i="92"/>
  <c r="M14" i="92"/>
  <c r="M13" i="92"/>
  <c r="M12" i="92"/>
  <c r="M11" i="92"/>
  <c r="M10" i="92"/>
  <c r="M9" i="92"/>
  <c r="M8" i="92"/>
  <c r="M7" i="92"/>
  <c r="L6" i="92"/>
  <c r="K6" i="92"/>
  <c r="J6" i="92"/>
  <c r="I6" i="92"/>
  <c r="I5" i="92" s="1"/>
  <c r="H6" i="92"/>
  <c r="G6" i="92"/>
  <c r="F6" i="92"/>
  <c r="E6" i="92"/>
  <c r="L5" i="92"/>
  <c r="J5" i="92"/>
  <c r="H5" i="92"/>
  <c r="F5" i="92"/>
  <c r="M205" i="91"/>
  <c r="M204" i="91"/>
  <c r="M203" i="91"/>
  <c r="M202" i="91"/>
  <c r="M201" i="91"/>
  <c r="M200" i="91"/>
  <c r="M199" i="91"/>
  <c r="M198" i="91"/>
  <c r="K197" i="91"/>
  <c r="J197" i="91"/>
  <c r="I197" i="91"/>
  <c r="H197" i="91"/>
  <c r="G197" i="91"/>
  <c r="F197" i="91"/>
  <c r="M196" i="91"/>
  <c r="M195" i="91"/>
  <c r="M194" i="91"/>
  <c r="M193" i="91"/>
  <c r="L192" i="91"/>
  <c r="K192" i="91"/>
  <c r="J192" i="91"/>
  <c r="I192" i="91"/>
  <c r="H192" i="91"/>
  <c r="G192" i="91"/>
  <c r="F192" i="91"/>
  <c r="E192" i="91"/>
  <c r="M191" i="91"/>
  <c r="M190" i="91"/>
  <c r="M189" i="91"/>
  <c r="M188" i="91"/>
  <c r="M187" i="91"/>
  <c r="M186" i="91"/>
  <c r="M185" i="91"/>
  <c r="M184" i="91"/>
  <c r="M183" i="91"/>
  <c r="M182" i="91"/>
  <c r="L181" i="91"/>
  <c r="K181" i="91"/>
  <c r="J181" i="91"/>
  <c r="I181" i="91"/>
  <c r="H181" i="91"/>
  <c r="G181" i="91"/>
  <c r="F181" i="91"/>
  <c r="E181" i="91"/>
  <c r="M180" i="91"/>
  <c r="M179" i="91"/>
  <c r="M178" i="91"/>
  <c r="M177" i="91"/>
  <c r="M176" i="91"/>
  <c r="M175" i="91"/>
  <c r="M174" i="91"/>
  <c r="M173" i="91"/>
  <c r="M172" i="91"/>
  <c r="M171" i="91"/>
  <c r="M170" i="91"/>
  <c r="M169" i="91"/>
  <c r="F168" i="91"/>
  <c r="M168" i="91" s="1"/>
  <c r="M167" i="91"/>
  <c r="M166" i="91"/>
  <c r="M165" i="91"/>
  <c r="M164" i="91"/>
  <c r="K163" i="91"/>
  <c r="J163" i="91"/>
  <c r="I163" i="91"/>
  <c r="H163" i="91"/>
  <c r="G163" i="91"/>
  <c r="F163" i="91"/>
  <c r="E163" i="91"/>
  <c r="M162" i="91"/>
  <c r="M161" i="91"/>
  <c r="M160" i="91"/>
  <c r="M159" i="91"/>
  <c r="M158" i="91"/>
  <c r="M157" i="91"/>
  <c r="M156" i="91"/>
  <c r="M155" i="91"/>
  <c r="M154" i="91"/>
  <c r="M153" i="91"/>
  <c r="M152" i="91"/>
  <c r="L151" i="91"/>
  <c r="K151" i="91"/>
  <c r="J151" i="91"/>
  <c r="I151" i="91"/>
  <c r="H151" i="91"/>
  <c r="G151" i="91"/>
  <c r="F151" i="91"/>
  <c r="E151" i="91"/>
  <c r="M150" i="91"/>
  <c r="M149" i="91"/>
  <c r="M148" i="91"/>
  <c r="M147" i="91"/>
  <c r="M146" i="91"/>
  <c r="M145" i="91"/>
  <c r="M144" i="91"/>
  <c r="M143" i="91"/>
  <c r="M142" i="91"/>
  <c r="L141" i="91"/>
  <c r="K141" i="91"/>
  <c r="J141" i="91"/>
  <c r="I141" i="91"/>
  <c r="H141" i="91"/>
  <c r="G141" i="91"/>
  <c r="F141" i="91"/>
  <c r="E141" i="91"/>
  <c r="M140" i="91"/>
  <c r="M139" i="91"/>
  <c r="M138" i="91"/>
  <c r="M137" i="91"/>
  <c r="M136" i="91"/>
  <c r="M135" i="91"/>
  <c r="M134" i="91"/>
  <c r="M133" i="91"/>
  <c r="M132" i="91"/>
  <c r="M131" i="91"/>
  <c r="M130" i="91"/>
  <c r="M129" i="91"/>
  <c r="M128" i="91"/>
  <c r="M127" i="91"/>
  <c r="M126" i="91"/>
  <c r="M125" i="91"/>
  <c r="M124" i="91"/>
  <c r="M123" i="91"/>
  <c r="M122" i="91"/>
  <c r="M121" i="91"/>
  <c r="M120" i="91"/>
  <c r="M119" i="91"/>
  <c r="M118" i="91"/>
  <c r="M117" i="91"/>
  <c r="M116" i="91"/>
  <c r="M115" i="91"/>
  <c r="M114" i="91"/>
  <c r="M113" i="91"/>
  <c r="M112" i="91"/>
  <c r="M111" i="91"/>
  <c r="M110" i="91"/>
  <c r="M109" i="91"/>
  <c r="L108" i="91"/>
  <c r="K108" i="91"/>
  <c r="J108" i="91"/>
  <c r="I108" i="91"/>
  <c r="H108" i="91"/>
  <c r="G108" i="91"/>
  <c r="F108" i="91"/>
  <c r="E108" i="91"/>
  <c r="M107" i="91"/>
  <c r="M106" i="91"/>
  <c r="M105" i="91"/>
  <c r="M104" i="91"/>
  <c r="M103" i="91"/>
  <c r="M102" i="91"/>
  <c r="L101" i="91"/>
  <c r="K101" i="91"/>
  <c r="J101" i="91"/>
  <c r="I101" i="91"/>
  <c r="H101" i="91"/>
  <c r="G101" i="91"/>
  <c r="F101" i="91"/>
  <c r="M100" i="91"/>
  <c r="M99" i="91"/>
  <c r="M98" i="91" s="1"/>
  <c r="L98" i="91"/>
  <c r="K98" i="91"/>
  <c r="J98" i="91"/>
  <c r="I98" i="91"/>
  <c r="H98" i="91"/>
  <c r="G98" i="91"/>
  <c r="F98" i="91"/>
  <c r="M97" i="91"/>
  <c r="M96" i="91"/>
  <c r="M95" i="91"/>
  <c r="M94" i="91"/>
  <c r="M93" i="91"/>
  <c r="M92" i="91"/>
  <c r="M91" i="91"/>
  <c r="M90" i="91"/>
  <c r="M89" i="91"/>
  <c r="M88" i="91"/>
  <c r="M87" i="91"/>
  <c r="L86" i="91"/>
  <c r="K86" i="91"/>
  <c r="J86" i="91"/>
  <c r="I86" i="91"/>
  <c r="H86" i="91"/>
  <c r="G86" i="91"/>
  <c r="F86" i="91"/>
  <c r="M85" i="91"/>
  <c r="M84" i="91"/>
  <c r="M83" i="91"/>
  <c r="M82" i="91"/>
  <c r="M81" i="91"/>
  <c r="M80" i="91"/>
  <c r="M79" i="91"/>
  <c r="M78" i="91"/>
  <c r="M77" i="91"/>
  <c r="L76" i="91"/>
  <c r="K76" i="91"/>
  <c r="J76" i="91"/>
  <c r="I76" i="91"/>
  <c r="H76" i="91"/>
  <c r="G76" i="91"/>
  <c r="F76" i="91"/>
  <c r="M75" i="91"/>
  <c r="M74" i="91"/>
  <c r="M73" i="91"/>
  <c r="M72" i="91"/>
  <c r="M71" i="91"/>
  <c r="M70" i="91"/>
  <c r="M69" i="91"/>
  <c r="M68" i="91"/>
  <c r="M67" i="91"/>
  <c r="L66" i="91"/>
  <c r="K66" i="91"/>
  <c r="J66" i="91"/>
  <c r="I66" i="91"/>
  <c r="H66" i="91"/>
  <c r="G66" i="91"/>
  <c r="F66" i="91"/>
  <c r="M65" i="91"/>
  <c r="M64" i="91"/>
  <c r="M63" i="91"/>
  <c r="L62" i="91"/>
  <c r="K62" i="91"/>
  <c r="J62" i="91"/>
  <c r="I62" i="91"/>
  <c r="H62" i="91"/>
  <c r="G62" i="91"/>
  <c r="F62" i="91"/>
  <c r="M61" i="91"/>
  <c r="M59" i="91"/>
  <c r="M58" i="91"/>
  <c r="M57" i="91"/>
  <c r="M56" i="91"/>
  <c r="M55" i="91"/>
  <c r="M54" i="91"/>
  <c r="M53" i="91"/>
  <c r="M52" i="91"/>
  <c r="M51" i="91"/>
  <c r="M50" i="91"/>
  <c r="M49" i="91"/>
  <c r="M48" i="91"/>
  <c r="L47" i="91"/>
  <c r="K47" i="91"/>
  <c r="J47" i="91"/>
  <c r="I47" i="91"/>
  <c r="H47" i="91"/>
  <c r="G47" i="91"/>
  <c r="F47" i="91"/>
  <c r="E47" i="91"/>
  <c r="M46" i="91"/>
  <c r="M45" i="91"/>
  <c r="M44" i="91"/>
  <c r="M43" i="91"/>
  <c r="M42" i="91"/>
  <c r="M41" i="91"/>
  <c r="M40" i="91"/>
  <c r="M39" i="91"/>
  <c r="M38" i="91"/>
  <c r="M37" i="91"/>
  <c r="M36" i="91"/>
  <c r="M35" i="91"/>
  <c r="M34" i="91"/>
  <c r="M33" i="91"/>
  <c r="M32" i="91"/>
  <c r="M31" i="91"/>
  <c r="M30" i="91"/>
  <c r="M29" i="91"/>
  <c r="M28" i="91"/>
  <c r="M27" i="91"/>
  <c r="M26" i="91"/>
  <c r="M25" i="91"/>
  <c r="M24" i="91"/>
  <c r="M23" i="91"/>
  <c r="M22" i="91"/>
  <c r="M21" i="91"/>
  <c r="M20" i="91"/>
  <c r="M19" i="91"/>
  <c r="M18" i="91"/>
  <c r="M17" i="91"/>
  <c r="M16" i="91"/>
  <c r="M15" i="91"/>
  <c r="M14" i="91"/>
  <c r="M13" i="91"/>
  <c r="M12" i="91"/>
  <c r="M11" i="91"/>
  <c r="M10" i="91"/>
  <c r="M9" i="91"/>
  <c r="M8" i="91"/>
  <c r="M7" i="91"/>
  <c r="L6" i="91"/>
  <c r="K6" i="91"/>
  <c r="J6" i="91"/>
  <c r="I6" i="91"/>
  <c r="I5" i="91" s="1"/>
  <c r="H6" i="91"/>
  <c r="G6" i="91"/>
  <c r="F6" i="91"/>
  <c r="J5" i="91"/>
  <c r="H5" i="91"/>
  <c r="F5" i="91"/>
  <c r="M108" i="91" l="1"/>
  <c r="G5" i="92"/>
  <c r="M197" i="92"/>
  <c r="M192" i="92"/>
  <c r="M101" i="92"/>
  <c r="K5" i="92"/>
  <c r="M86" i="92"/>
  <c r="M76" i="92"/>
  <c r="M47" i="92"/>
  <c r="M192" i="91"/>
  <c r="M181" i="91"/>
  <c r="M141" i="91"/>
  <c r="G5" i="91"/>
  <c r="L5" i="91"/>
  <c r="K5" i="91"/>
  <c r="M151" i="91"/>
  <c r="M47" i="91"/>
  <c r="E5" i="92"/>
  <c r="M6" i="92"/>
  <c r="M6" i="91"/>
  <c r="E6" i="91"/>
  <c r="M151" i="92"/>
  <c r="E108" i="92"/>
  <c r="M108" i="92" s="1"/>
  <c r="E141" i="92"/>
  <c r="M141" i="92" s="1"/>
  <c r="E151" i="92"/>
  <c r="E163" i="92"/>
  <c r="E181" i="92"/>
  <c r="M181" i="92" s="1"/>
  <c r="M76" i="91"/>
  <c r="M86" i="91"/>
  <c r="E62" i="91"/>
  <c r="M62" i="91" s="1"/>
  <c r="E66" i="91"/>
  <c r="M66" i="91" s="1"/>
  <c r="E76" i="91"/>
  <c r="E86" i="91"/>
  <c r="E98" i="91"/>
  <c r="E101" i="91"/>
  <c r="M101" i="91" s="1"/>
  <c r="E197" i="91"/>
  <c r="M197" i="91" s="1"/>
  <c r="E199" i="83"/>
  <c r="E200" i="83"/>
  <c r="E201" i="83"/>
  <c r="E202" i="83"/>
  <c r="E203" i="83"/>
  <c r="E204" i="83"/>
  <c r="E205" i="83"/>
  <c r="E198" i="83"/>
  <c r="E195" i="83"/>
  <c r="E194" i="83"/>
  <c r="E183" i="83"/>
  <c r="E184" i="83"/>
  <c r="E185" i="83"/>
  <c r="E186" i="83"/>
  <c r="E187" i="83"/>
  <c r="E188" i="83"/>
  <c r="E189" i="83"/>
  <c r="E190" i="83"/>
  <c r="E182" i="83"/>
  <c r="E153" i="83"/>
  <c r="E154" i="83"/>
  <c r="E155" i="83"/>
  <c r="E156" i="83"/>
  <c r="E157" i="83"/>
  <c r="E158" i="83"/>
  <c r="E159" i="83"/>
  <c r="E160" i="83"/>
  <c r="E161" i="83"/>
  <c r="E152" i="83"/>
  <c r="E143" i="83"/>
  <c r="E144" i="83"/>
  <c r="E145" i="83"/>
  <c r="E146" i="83"/>
  <c r="E147" i="83"/>
  <c r="E148" i="83"/>
  <c r="E149" i="83"/>
  <c r="E142" i="83"/>
  <c r="E110" i="83"/>
  <c r="E111" i="83"/>
  <c r="E112" i="83"/>
  <c r="E113" i="83"/>
  <c r="E114" i="83"/>
  <c r="E115" i="83"/>
  <c r="E116" i="83"/>
  <c r="E117" i="83"/>
  <c r="E118" i="83"/>
  <c r="E119" i="83"/>
  <c r="E120" i="83"/>
  <c r="E121" i="83"/>
  <c r="E122" i="83"/>
  <c r="E123" i="83"/>
  <c r="E124" i="83"/>
  <c r="E125" i="83"/>
  <c r="E126" i="83"/>
  <c r="E127" i="83"/>
  <c r="E128" i="83"/>
  <c r="E129" i="83"/>
  <c r="E130" i="83"/>
  <c r="E131" i="83"/>
  <c r="E132" i="83"/>
  <c r="E133" i="83"/>
  <c r="E134" i="83"/>
  <c r="E135" i="83"/>
  <c r="E136" i="83"/>
  <c r="E137" i="83"/>
  <c r="E138" i="83"/>
  <c r="E139" i="83"/>
  <c r="E109" i="83"/>
  <c r="E103" i="83"/>
  <c r="E104" i="83"/>
  <c r="E105" i="83"/>
  <c r="E102" i="83"/>
  <c r="E99" i="83"/>
  <c r="E88" i="83"/>
  <c r="E89" i="83"/>
  <c r="E90" i="83"/>
  <c r="E91" i="83"/>
  <c r="E92" i="83"/>
  <c r="E93" i="83"/>
  <c r="E94" i="83"/>
  <c r="E95" i="83"/>
  <c r="E96" i="83"/>
  <c r="E87" i="83"/>
  <c r="E78" i="83"/>
  <c r="E79" i="83"/>
  <c r="E80" i="83"/>
  <c r="E81" i="83"/>
  <c r="E82" i="83"/>
  <c r="E83" i="83"/>
  <c r="E84" i="83"/>
  <c r="E77" i="83"/>
  <c r="E68" i="83"/>
  <c r="E69" i="83"/>
  <c r="E70" i="83"/>
  <c r="E71" i="83"/>
  <c r="E72" i="83"/>
  <c r="E73" i="83"/>
  <c r="E74" i="83"/>
  <c r="E67" i="83"/>
  <c r="E64" i="83"/>
  <c r="E63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48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7" i="83"/>
  <c r="E110" i="82"/>
  <c r="E111" i="82"/>
  <c r="E112" i="82"/>
  <c r="E113" i="82"/>
  <c r="E114" i="82"/>
  <c r="E115" i="82"/>
  <c r="E116" i="82"/>
  <c r="E117" i="82"/>
  <c r="E118" i="82"/>
  <c r="E119" i="82"/>
  <c r="E120" i="82"/>
  <c r="E121" i="82"/>
  <c r="E122" i="82"/>
  <c r="E123" i="82"/>
  <c r="E124" i="82"/>
  <c r="E125" i="82"/>
  <c r="E126" i="82"/>
  <c r="E127" i="82"/>
  <c r="E128" i="82"/>
  <c r="E129" i="82"/>
  <c r="E130" i="82"/>
  <c r="E131" i="82"/>
  <c r="E132" i="82"/>
  <c r="E133" i="82"/>
  <c r="E134" i="82"/>
  <c r="E135" i="82"/>
  <c r="E136" i="82"/>
  <c r="E137" i="82"/>
  <c r="E138" i="82"/>
  <c r="E139" i="82"/>
  <c r="E109" i="82"/>
  <c r="E199" i="82"/>
  <c r="E200" i="82"/>
  <c r="E201" i="82"/>
  <c r="E202" i="82"/>
  <c r="E203" i="82"/>
  <c r="E204" i="82"/>
  <c r="E205" i="82"/>
  <c r="E198" i="82"/>
  <c r="E195" i="82"/>
  <c r="E194" i="82"/>
  <c r="E183" i="82"/>
  <c r="E184" i="82"/>
  <c r="E185" i="82"/>
  <c r="E186" i="82"/>
  <c r="E187" i="82"/>
  <c r="E188" i="82"/>
  <c r="E189" i="82"/>
  <c r="E190" i="82"/>
  <c r="E182" i="82"/>
  <c r="E165" i="82"/>
  <c r="E166" i="82"/>
  <c r="E164" i="82"/>
  <c r="E153" i="82"/>
  <c r="E154" i="82"/>
  <c r="E155" i="82"/>
  <c r="E156" i="82"/>
  <c r="E157" i="82"/>
  <c r="E158" i="82"/>
  <c r="E159" i="82"/>
  <c r="E160" i="82"/>
  <c r="E161" i="82"/>
  <c r="E152" i="82"/>
  <c r="E143" i="82"/>
  <c r="E144" i="82"/>
  <c r="E145" i="82"/>
  <c r="E146" i="82"/>
  <c r="E147" i="82"/>
  <c r="E148" i="82"/>
  <c r="E149" i="82"/>
  <c r="E142" i="82"/>
  <c r="E103" i="82"/>
  <c r="E104" i="82"/>
  <c r="E105" i="82"/>
  <c r="E102" i="82"/>
  <c r="E99" i="82"/>
  <c r="E88" i="82"/>
  <c r="E89" i="82"/>
  <c r="E90" i="82"/>
  <c r="E91" i="82"/>
  <c r="E92" i="82"/>
  <c r="E93" i="82"/>
  <c r="E94" i="82"/>
  <c r="E95" i="82"/>
  <c r="E96" i="82"/>
  <c r="E87" i="82"/>
  <c r="E78" i="82"/>
  <c r="E79" i="82"/>
  <c r="E80" i="82"/>
  <c r="E81" i="82"/>
  <c r="E82" i="82"/>
  <c r="E83" i="82"/>
  <c r="E84" i="82"/>
  <c r="E77" i="82"/>
  <c r="E68" i="82"/>
  <c r="E69" i="82"/>
  <c r="E70" i="82"/>
  <c r="E71" i="82"/>
  <c r="E72" i="82"/>
  <c r="E73" i="82"/>
  <c r="E74" i="82"/>
  <c r="E67" i="82"/>
  <c r="E64" i="82"/>
  <c r="E63" i="82"/>
  <c r="E49" i="82"/>
  <c r="E50" i="82"/>
  <c r="E51" i="82"/>
  <c r="E52" i="82"/>
  <c r="E53" i="82"/>
  <c r="E54" i="82"/>
  <c r="E55" i="82"/>
  <c r="E56" i="82"/>
  <c r="E57" i="82"/>
  <c r="E58" i="82"/>
  <c r="E59" i="82"/>
  <c r="E60" i="82"/>
  <c r="E48" i="82"/>
  <c r="E8" i="82"/>
  <c r="E9" i="82"/>
  <c r="E10" i="82"/>
  <c r="E11" i="82"/>
  <c r="E12" i="82"/>
  <c r="E13" i="82"/>
  <c r="E14" i="82"/>
  <c r="E15" i="82"/>
  <c r="E16" i="82"/>
  <c r="E17" i="82"/>
  <c r="E18" i="82"/>
  <c r="E19" i="82"/>
  <c r="E20" i="82"/>
  <c r="E21" i="82"/>
  <c r="E22" i="82"/>
  <c r="E23" i="82"/>
  <c r="E24" i="82"/>
  <c r="E25" i="82"/>
  <c r="E26" i="82"/>
  <c r="E27" i="82"/>
  <c r="E28" i="82"/>
  <c r="E29" i="82"/>
  <c r="E30" i="82"/>
  <c r="E31" i="82"/>
  <c r="E32" i="82"/>
  <c r="E33" i="82"/>
  <c r="E34" i="82"/>
  <c r="E35" i="82"/>
  <c r="E36" i="82"/>
  <c r="E37" i="82"/>
  <c r="E38" i="82"/>
  <c r="E39" i="82"/>
  <c r="E40" i="82"/>
  <c r="E41" i="82"/>
  <c r="E42" i="82"/>
  <c r="E43" i="82"/>
  <c r="E44" i="82"/>
  <c r="E45" i="82"/>
  <c r="E7" i="82"/>
  <c r="E199" i="81"/>
  <c r="E200" i="81"/>
  <c r="E201" i="81"/>
  <c r="E202" i="81"/>
  <c r="E203" i="81"/>
  <c r="E204" i="81"/>
  <c r="E205" i="81"/>
  <c r="E198" i="81"/>
  <c r="E195" i="81"/>
  <c r="E194" i="81"/>
  <c r="E183" i="81"/>
  <c r="E184" i="81"/>
  <c r="E185" i="81"/>
  <c r="E186" i="81"/>
  <c r="E187" i="81"/>
  <c r="E188" i="81"/>
  <c r="E189" i="81"/>
  <c r="E190" i="81"/>
  <c r="E182" i="81"/>
  <c r="E165" i="81"/>
  <c r="E166" i="81"/>
  <c r="E164" i="81"/>
  <c r="E153" i="81"/>
  <c r="E154" i="81"/>
  <c r="E155" i="81"/>
  <c r="E156" i="81"/>
  <c r="E157" i="81"/>
  <c r="E158" i="81"/>
  <c r="E159" i="81"/>
  <c r="E160" i="81"/>
  <c r="E161" i="81"/>
  <c r="E152" i="81"/>
  <c r="E143" i="81"/>
  <c r="E144" i="81"/>
  <c r="E145" i="81"/>
  <c r="E146" i="81"/>
  <c r="E147" i="81"/>
  <c r="E148" i="81"/>
  <c r="E149" i="81"/>
  <c r="E142" i="81"/>
  <c r="E110" i="81"/>
  <c r="E111" i="81"/>
  <c r="E112" i="81"/>
  <c r="E113" i="81"/>
  <c r="E114" i="81"/>
  <c r="E115" i="81"/>
  <c r="E116" i="81"/>
  <c r="E117" i="81"/>
  <c r="E118" i="81"/>
  <c r="E119" i="81"/>
  <c r="E120" i="81"/>
  <c r="E121" i="81"/>
  <c r="E122" i="81"/>
  <c r="E123" i="81"/>
  <c r="E124" i="81"/>
  <c r="E125" i="81"/>
  <c r="E126" i="81"/>
  <c r="E127" i="81"/>
  <c r="E128" i="81"/>
  <c r="E129" i="81"/>
  <c r="E130" i="81"/>
  <c r="E131" i="81"/>
  <c r="E132" i="81"/>
  <c r="E133" i="81"/>
  <c r="E134" i="81"/>
  <c r="E135" i="81"/>
  <c r="E136" i="81"/>
  <c r="E137" i="81"/>
  <c r="E138" i="81"/>
  <c r="E139" i="81"/>
  <c r="E109" i="81"/>
  <c r="E103" i="81"/>
  <c r="E104" i="81"/>
  <c r="E105" i="81"/>
  <c r="E102" i="81"/>
  <c r="E99" i="81"/>
  <c r="E88" i="81"/>
  <c r="E89" i="81"/>
  <c r="E90" i="81"/>
  <c r="E91" i="81"/>
  <c r="E92" i="81"/>
  <c r="E93" i="81"/>
  <c r="E94" i="81"/>
  <c r="E95" i="81"/>
  <c r="E96" i="81"/>
  <c r="E87" i="81"/>
  <c r="E78" i="81"/>
  <c r="E79" i="81"/>
  <c r="E80" i="81"/>
  <c r="E81" i="81"/>
  <c r="E82" i="81"/>
  <c r="E83" i="81"/>
  <c r="E84" i="81"/>
  <c r="E77" i="81"/>
  <c r="E68" i="81"/>
  <c r="E69" i="81"/>
  <c r="E70" i="81"/>
  <c r="E71" i="81"/>
  <c r="E72" i="81"/>
  <c r="E73" i="81"/>
  <c r="E74" i="81"/>
  <c r="E67" i="81"/>
  <c r="E64" i="81"/>
  <c r="E63" i="81"/>
  <c r="E49" i="81"/>
  <c r="E50" i="81"/>
  <c r="E51" i="81"/>
  <c r="E52" i="81"/>
  <c r="E53" i="81"/>
  <c r="E54" i="81"/>
  <c r="E55" i="81"/>
  <c r="E56" i="81"/>
  <c r="E57" i="81"/>
  <c r="E58" i="81"/>
  <c r="E59" i="81"/>
  <c r="E60" i="81"/>
  <c r="E48" i="81"/>
  <c r="E8" i="81"/>
  <c r="E9" i="81"/>
  <c r="E10" i="81"/>
  <c r="E11" i="81"/>
  <c r="E12" i="81"/>
  <c r="E13" i="81"/>
  <c r="E14" i="81"/>
  <c r="E15" i="81"/>
  <c r="E16" i="81"/>
  <c r="E17" i="81"/>
  <c r="E18" i="81"/>
  <c r="E19" i="81"/>
  <c r="E20" i="81"/>
  <c r="E21" i="81"/>
  <c r="E22" i="81"/>
  <c r="E23" i="81"/>
  <c r="E24" i="81"/>
  <c r="E25" i="81"/>
  <c r="E26" i="81"/>
  <c r="E27" i="81"/>
  <c r="E28" i="81"/>
  <c r="E29" i="81"/>
  <c r="E30" i="81"/>
  <c r="E31" i="81"/>
  <c r="E32" i="81"/>
  <c r="E33" i="81"/>
  <c r="E34" i="81"/>
  <c r="E35" i="81"/>
  <c r="E36" i="81"/>
  <c r="E37" i="81"/>
  <c r="E38" i="81"/>
  <c r="E39" i="81"/>
  <c r="E40" i="81"/>
  <c r="E41" i="81"/>
  <c r="E42" i="81"/>
  <c r="E43" i="81"/>
  <c r="E44" i="81"/>
  <c r="E45" i="81"/>
  <c r="E7" i="81"/>
  <c r="E199" i="80"/>
  <c r="E200" i="80"/>
  <c r="E201" i="80"/>
  <c r="E202" i="80"/>
  <c r="E203" i="80"/>
  <c r="E204" i="80"/>
  <c r="E205" i="80"/>
  <c r="E198" i="80"/>
  <c r="E195" i="80"/>
  <c r="E194" i="80"/>
  <c r="E183" i="80"/>
  <c r="E184" i="80"/>
  <c r="E185" i="80"/>
  <c r="E186" i="80"/>
  <c r="E187" i="80"/>
  <c r="E188" i="80"/>
  <c r="E189" i="80"/>
  <c r="E190" i="80"/>
  <c r="E182" i="80"/>
  <c r="E165" i="80"/>
  <c r="E166" i="80"/>
  <c r="E164" i="80"/>
  <c r="E153" i="80"/>
  <c r="E154" i="80"/>
  <c r="E155" i="80"/>
  <c r="E156" i="80"/>
  <c r="E157" i="80"/>
  <c r="E158" i="80"/>
  <c r="E159" i="80"/>
  <c r="E160" i="80"/>
  <c r="E161" i="80"/>
  <c r="E152" i="80"/>
  <c r="E151" i="80" s="1"/>
  <c r="E143" i="80"/>
  <c r="E144" i="80"/>
  <c r="E145" i="80"/>
  <c r="E146" i="80"/>
  <c r="E147" i="80"/>
  <c r="E148" i="80"/>
  <c r="E149" i="80"/>
  <c r="E142" i="80"/>
  <c r="E110" i="80"/>
  <c r="E111" i="80"/>
  <c r="E112" i="80"/>
  <c r="E113" i="80"/>
  <c r="E114" i="80"/>
  <c r="E115" i="80"/>
  <c r="E116" i="80"/>
  <c r="E117" i="80"/>
  <c r="E118" i="80"/>
  <c r="E119" i="80"/>
  <c r="E120" i="80"/>
  <c r="E121" i="80"/>
  <c r="E122" i="80"/>
  <c r="E123" i="80"/>
  <c r="E124" i="80"/>
  <c r="E125" i="80"/>
  <c r="E126" i="80"/>
  <c r="E127" i="80"/>
  <c r="E128" i="80"/>
  <c r="E129" i="80"/>
  <c r="E130" i="80"/>
  <c r="E131" i="80"/>
  <c r="E132" i="80"/>
  <c r="E133" i="80"/>
  <c r="E134" i="80"/>
  <c r="E135" i="80"/>
  <c r="E136" i="80"/>
  <c r="E137" i="80"/>
  <c r="E138" i="80"/>
  <c r="E139" i="80"/>
  <c r="E109" i="80"/>
  <c r="E103" i="80"/>
  <c r="E104" i="80"/>
  <c r="E105" i="80"/>
  <c r="E102" i="80"/>
  <c r="E99" i="80"/>
  <c r="E88" i="80"/>
  <c r="E89" i="80"/>
  <c r="E90" i="80"/>
  <c r="E91" i="80"/>
  <c r="E92" i="80"/>
  <c r="E93" i="80"/>
  <c r="E94" i="80"/>
  <c r="E95" i="80"/>
  <c r="E96" i="80"/>
  <c r="E87" i="80"/>
  <c r="E78" i="80"/>
  <c r="E79" i="80"/>
  <c r="E80" i="80"/>
  <c r="E81" i="80"/>
  <c r="E82" i="80"/>
  <c r="E83" i="80"/>
  <c r="E84" i="80"/>
  <c r="E77" i="80"/>
  <c r="E76" i="80" s="1"/>
  <c r="E68" i="80"/>
  <c r="E69" i="80"/>
  <c r="E70" i="80"/>
  <c r="E71" i="80"/>
  <c r="E72" i="80"/>
  <c r="E73" i="80"/>
  <c r="E74" i="80"/>
  <c r="E66" i="80" s="1"/>
  <c r="E67" i="80"/>
  <c r="E64" i="80"/>
  <c r="E63" i="80"/>
  <c r="E49" i="80"/>
  <c r="E50" i="80"/>
  <c r="E47" i="80" s="1"/>
  <c r="E51" i="80"/>
  <c r="E52" i="80"/>
  <c r="E53" i="80"/>
  <c r="E54" i="80"/>
  <c r="E55" i="80"/>
  <c r="E56" i="80"/>
  <c r="E57" i="80"/>
  <c r="E58" i="80"/>
  <c r="E59" i="80"/>
  <c r="E60" i="80"/>
  <c r="E48" i="80"/>
  <c r="E8" i="80"/>
  <c r="E9" i="80"/>
  <c r="E10" i="80"/>
  <c r="E11" i="80"/>
  <c r="E12" i="80"/>
  <c r="E13" i="80"/>
  <c r="E14" i="80"/>
  <c r="E15" i="80"/>
  <c r="E16" i="80"/>
  <c r="E17" i="80"/>
  <c r="E18" i="80"/>
  <c r="E19" i="80"/>
  <c r="E20" i="80"/>
  <c r="E21" i="80"/>
  <c r="E22" i="80"/>
  <c r="E23" i="80"/>
  <c r="E24" i="80"/>
  <c r="E25" i="80"/>
  <c r="E26" i="80"/>
  <c r="E27" i="80"/>
  <c r="E28" i="80"/>
  <c r="E29" i="80"/>
  <c r="E30" i="80"/>
  <c r="E31" i="80"/>
  <c r="E32" i="80"/>
  <c r="E33" i="80"/>
  <c r="E34" i="80"/>
  <c r="E35" i="80"/>
  <c r="E36" i="80"/>
  <c r="E37" i="80"/>
  <c r="E38" i="80"/>
  <c r="E39" i="80"/>
  <c r="E40" i="80"/>
  <c r="E41" i="80"/>
  <c r="E42" i="80"/>
  <c r="E43" i="80"/>
  <c r="E44" i="80"/>
  <c r="E45" i="80"/>
  <c r="E7" i="80"/>
  <c r="E197" i="80"/>
  <c r="E181" i="80"/>
  <c r="E141" i="80"/>
  <c r="E108" i="80"/>
  <c r="E86" i="80"/>
  <c r="M5" i="92" l="1"/>
  <c r="E6" i="80"/>
  <c r="M5" i="91"/>
  <c r="E5" i="91"/>
  <c r="M205" i="89"/>
  <c r="M204" i="89"/>
  <c r="M203" i="89"/>
  <c r="M202" i="89"/>
  <c r="M201" i="89"/>
  <c r="M200" i="89"/>
  <c r="M199" i="89"/>
  <c r="M198" i="89"/>
  <c r="L197" i="89"/>
  <c r="K197" i="89"/>
  <c r="J197" i="89"/>
  <c r="I197" i="89"/>
  <c r="H197" i="89"/>
  <c r="G197" i="89"/>
  <c r="F197" i="89"/>
  <c r="E197" i="89"/>
  <c r="M197" i="89" s="1"/>
  <c r="M196" i="89"/>
  <c r="M195" i="89"/>
  <c r="M194" i="89"/>
  <c r="M193" i="89"/>
  <c r="L192" i="89"/>
  <c r="K192" i="89"/>
  <c r="J192" i="89"/>
  <c r="I192" i="89"/>
  <c r="H192" i="89"/>
  <c r="G192" i="89"/>
  <c r="F192" i="89"/>
  <c r="E192" i="89"/>
  <c r="M191" i="89"/>
  <c r="M190" i="89"/>
  <c r="M189" i="89"/>
  <c r="M188" i="89"/>
  <c r="M187" i="89"/>
  <c r="M186" i="89"/>
  <c r="M185" i="89"/>
  <c r="M184" i="89"/>
  <c r="M183" i="89"/>
  <c r="M182" i="89"/>
  <c r="L181" i="89"/>
  <c r="K181" i="89"/>
  <c r="J181" i="89"/>
  <c r="I181" i="89"/>
  <c r="H181" i="89"/>
  <c r="G181" i="89"/>
  <c r="F181" i="89"/>
  <c r="M180" i="89"/>
  <c r="M179" i="89"/>
  <c r="M178" i="89"/>
  <c r="M177" i="89"/>
  <c r="M176" i="89"/>
  <c r="M175" i="89"/>
  <c r="M174" i="89"/>
  <c r="M173" i="89"/>
  <c r="M172" i="89"/>
  <c r="M171" i="89"/>
  <c r="M170" i="89"/>
  <c r="M169" i="89"/>
  <c r="M168" i="89"/>
  <c r="F168" i="89"/>
  <c r="M167" i="89"/>
  <c r="M166" i="89"/>
  <c r="M165" i="89"/>
  <c r="M164" i="89"/>
  <c r="K163" i="89"/>
  <c r="J163" i="89"/>
  <c r="I163" i="89"/>
  <c r="H163" i="89"/>
  <c r="G163" i="89"/>
  <c r="F163" i="89"/>
  <c r="M162" i="89"/>
  <c r="M161" i="89"/>
  <c r="M160" i="89"/>
  <c r="M159" i="89"/>
  <c r="M158" i="89"/>
  <c r="M157" i="89"/>
  <c r="M156" i="89"/>
  <c r="M155" i="89"/>
  <c r="M154" i="89"/>
  <c r="M153" i="89"/>
  <c r="M152" i="89"/>
  <c r="L151" i="89"/>
  <c r="K151" i="89"/>
  <c r="J151" i="89"/>
  <c r="I151" i="89"/>
  <c r="H151" i="89"/>
  <c r="G151" i="89"/>
  <c r="F151" i="89"/>
  <c r="M150" i="89"/>
  <c r="M149" i="89"/>
  <c r="M148" i="89"/>
  <c r="M147" i="89"/>
  <c r="M146" i="89"/>
  <c r="M145" i="89"/>
  <c r="M144" i="89"/>
  <c r="M143" i="89"/>
  <c r="M142" i="89"/>
  <c r="L141" i="89"/>
  <c r="K141" i="89"/>
  <c r="J141" i="89"/>
  <c r="I141" i="89"/>
  <c r="H141" i="89"/>
  <c r="G141" i="89"/>
  <c r="F141" i="89"/>
  <c r="M140" i="89"/>
  <c r="M139" i="89"/>
  <c r="M138" i="89"/>
  <c r="M137" i="89"/>
  <c r="M136" i="89"/>
  <c r="M135" i="89"/>
  <c r="M134" i="89"/>
  <c r="M133" i="89"/>
  <c r="M132" i="89"/>
  <c r="M131" i="89"/>
  <c r="M130" i="89"/>
  <c r="M129" i="89"/>
  <c r="M128" i="89"/>
  <c r="M127" i="89"/>
  <c r="M126" i="89"/>
  <c r="M125" i="89"/>
  <c r="M124" i="89"/>
  <c r="M123" i="89"/>
  <c r="M122" i="89"/>
  <c r="M121" i="89"/>
  <c r="M120" i="89"/>
  <c r="M119" i="89"/>
  <c r="M118" i="89"/>
  <c r="M117" i="89"/>
  <c r="M116" i="89"/>
  <c r="M115" i="89"/>
  <c r="M114" i="89"/>
  <c r="M113" i="89"/>
  <c r="M112" i="89"/>
  <c r="M111" i="89"/>
  <c r="M110" i="89"/>
  <c r="M109" i="89"/>
  <c r="L108" i="89"/>
  <c r="K108" i="89"/>
  <c r="J108" i="89"/>
  <c r="I108" i="89"/>
  <c r="H108" i="89"/>
  <c r="G108" i="89"/>
  <c r="F108" i="89"/>
  <c r="M107" i="89"/>
  <c r="M106" i="89"/>
  <c r="M105" i="89"/>
  <c r="M104" i="89"/>
  <c r="M103" i="89"/>
  <c r="M102" i="89"/>
  <c r="L101" i="89"/>
  <c r="K101" i="89"/>
  <c r="J101" i="89"/>
  <c r="I101" i="89"/>
  <c r="H101" i="89"/>
  <c r="G101" i="89"/>
  <c r="F101" i="89"/>
  <c r="E101" i="89"/>
  <c r="M101" i="89" s="1"/>
  <c r="M100" i="89"/>
  <c r="M99" i="89"/>
  <c r="M98" i="89" s="1"/>
  <c r="L98" i="89"/>
  <c r="K98" i="89"/>
  <c r="J98" i="89"/>
  <c r="I98" i="89"/>
  <c r="H98" i="89"/>
  <c r="G98" i="89"/>
  <c r="F98" i="89"/>
  <c r="E98" i="89"/>
  <c r="M97" i="89"/>
  <c r="M96" i="89"/>
  <c r="M95" i="89"/>
  <c r="M94" i="89"/>
  <c r="M93" i="89"/>
  <c r="M92" i="89"/>
  <c r="M91" i="89"/>
  <c r="M90" i="89"/>
  <c r="M89" i="89"/>
  <c r="M88" i="89"/>
  <c r="M87" i="89"/>
  <c r="L86" i="89"/>
  <c r="K86" i="89"/>
  <c r="J86" i="89"/>
  <c r="I86" i="89"/>
  <c r="H86" i="89"/>
  <c r="G86" i="89"/>
  <c r="F86" i="89"/>
  <c r="M85" i="89"/>
  <c r="M84" i="89"/>
  <c r="M83" i="89"/>
  <c r="M82" i="89"/>
  <c r="M81" i="89"/>
  <c r="M80" i="89"/>
  <c r="M79" i="89"/>
  <c r="M78" i="89"/>
  <c r="M77" i="89"/>
  <c r="L76" i="89"/>
  <c r="K76" i="89"/>
  <c r="J76" i="89"/>
  <c r="I76" i="89"/>
  <c r="H76" i="89"/>
  <c r="G76" i="89"/>
  <c r="F76" i="89"/>
  <c r="E76" i="89"/>
  <c r="M75" i="89"/>
  <c r="M74" i="89"/>
  <c r="M73" i="89"/>
  <c r="M72" i="89"/>
  <c r="M71" i="89"/>
  <c r="M70" i="89"/>
  <c r="M69" i="89"/>
  <c r="M68" i="89"/>
  <c r="M67" i="89"/>
  <c r="L66" i="89"/>
  <c r="K66" i="89"/>
  <c r="J66" i="89"/>
  <c r="I66" i="89"/>
  <c r="H66" i="89"/>
  <c r="G66" i="89"/>
  <c r="F66" i="89"/>
  <c r="E66" i="89"/>
  <c r="M66" i="89" s="1"/>
  <c r="M65" i="89"/>
  <c r="M64" i="89"/>
  <c r="M63" i="89"/>
  <c r="L62" i="89"/>
  <c r="K62" i="89"/>
  <c r="J62" i="89"/>
  <c r="I62" i="89"/>
  <c r="H62" i="89"/>
  <c r="G62" i="89"/>
  <c r="F62" i="89"/>
  <c r="E62" i="89"/>
  <c r="M62" i="89" s="1"/>
  <c r="M61" i="89"/>
  <c r="M59" i="89"/>
  <c r="M58" i="89"/>
  <c r="M57" i="89"/>
  <c r="M56" i="89"/>
  <c r="M55" i="89"/>
  <c r="M54" i="89"/>
  <c r="M53" i="89"/>
  <c r="M52" i="89"/>
  <c r="M51" i="89"/>
  <c r="M50" i="89"/>
  <c r="M49" i="89"/>
  <c r="M48" i="89"/>
  <c r="L47" i="89"/>
  <c r="K47" i="89"/>
  <c r="J47" i="89"/>
  <c r="I47" i="89"/>
  <c r="H47" i="89"/>
  <c r="G47" i="89"/>
  <c r="F47" i="89"/>
  <c r="E47" i="89"/>
  <c r="M46" i="89"/>
  <c r="M45" i="89"/>
  <c r="M44" i="89"/>
  <c r="M43" i="89"/>
  <c r="M42" i="89"/>
  <c r="M41" i="89"/>
  <c r="M40" i="89"/>
  <c r="M39" i="89"/>
  <c r="M38" i="89"/>
  <c r="M37" i="89"/>
  <c r="M36" i="89"/>
  <c r="M35" i="89"/>
  <c r="M34" i="89"/>
  <c r="M33" i="89"/>
  <c r="M32" i="89"/>
  <c r="M31" i="89"/>
  <c r="M30" i="89"/>
  <c r="M29" i="89"/>
  <c r="M28" i="89"/>
  <c r="M27" i="89"/>
  <c r="M26" i="89"/>
  <c r="M25" i="89"/>
  <c r="M24" i="89"/>
  <c r="M23" i="89"/>
  <c r="M22" i="89"/>
  <c r="M21" i="89"/>
  <c r="M20" i="89"/>
  <c r="M19" i="89"/>
  <c r="M18" i="89"/>
  <c r="M17" i="89"/>
  <c r="M16" i="89"/>
  <c r="M15" i="89"/>
  <c r="M14" i="89"/>
  <c r="M13" i="89"/>
  <c r="M12" i="89"/>
  <c r="M11" i="89"/>
  <c r="M10" i="89"/>
  <c r="M9" i="89"/>
  <c r="M8" i="89"/>
  <c r="M7" i="89"/>
  <c r="L6" i="89"/>
  <c r="K6" i="89"/>
  <c r="K5" i="89" s="1"/>
  <c r="J6" i="89"/>
  <c r="I6" i="89"/>
  <c r="I5" i="89" s="1"/>
  <c r="H6" i="89"/>
  <c r="G6" i="89"/>
  <c r="F6" i="89"/>
  <c r="E6" i="89"/>
  <c r="L5" i="89"/>
  <c r="J5" i="89"/>
  <c r="H5" i="89"/>
  <c r="F5" i="89"/>
  <c r="M205" i="87"/>
  <c r="M204" i="87"/>
  <c r="M203" i="87"/>
  <c r="M202" i="87"/>
  <c r="M201" i="87"/>
  <c r="M200" i="87"/>
  <c r="M199" i="87"/>
  <c r="M198" i="87"/>
  <c r="L197" i="87"/>
  <c r="K197" i="87"/>
  <c r="J197" i="87"/>
  <c r="I197" i="87"/>
  <c r="H197" i="87"/>
  <c r="G197" i="87"/>
  <c r="F197" i="87"/>
  <c r="E197" i="87"/>
  <c r="M196" i="87"/>
  <c r="M195" i="87"/>
  <c r="M194" i="87"/>
  <c r="M193" i="87"/>
  <c r="L192" i="87"/>
  <c r="K192" i="87"/>
  <c r="J192" i="87"/>
  <c r="I192" i="87"/>
  <c r="H192" i="87"/>
  <c r="G192" i="87"/>
  <c r="F192" i="87"/>
  <c r="E192" i="87"/>
  <c r="M192" i="87" s="1"/>
  <c r="M191" i="87"/>
  <c r="M190" i="87"/>
  <c r="M189" i="87"/>
  <c r="M188" i="87"/>
  <c r="M187" i="87"/>
  <c r="M186" i="87"/>
  <c r="M185" i="87"/>
  <c r="M184" i="87"/>
  <c r="M183" i="87"/>
  <c r="M182" i="87"/>
  <c r="L181" i="87"/>
  <c r="K181" i="87"/>
  <c r="J181" i="87"/>
  <c r="I181" i="87"/>
  <c r="H181" i="87"/>
  <c r="G181" i="87"/>
  <c r="F181" i="87"/>
  <c r="M180" i="87"/>
  <c r="M179" i="87"/>
  <c r="M178" i="87"/>
  <c r="M177" i="87"/>
  <c r="M176" i="87"/>
  <c r="M175" i="87"/>
  <c r="M174" i="87"/>
  <c r="M173" i="87"/>
  <c r="M172" i="87"/>
  <c r="M171" i="87"/>
  <c r="M170" i="87"/>
  <c r="M169" i="87"/>
  <c r="M168" i="87"/>
  <c r="F168" i="87"/>
  <c r="M167" i="87"/>
  <c r="M166" i="87"/>
  <c r="M165" i="87"/>
  <c r="M164" i="87"/>
  <c r="K163" i="87"/>
  <c r="J163" i="87"/>
  <c r="I163" i="87"/>
  <c r="H163" i="87"/>
  <c r="G163" i="87"/>
  <c r="F163" i="87"/>
  <c r="M162" i="87"/>
  <c r="M161" i="87"/>
  <c r="M160" i="87"/>
  <c r="M159" i="87"/>
  <c r="M158" i="87"/>
  <c r="M157" i="87"/>
  <c r="M156" i="87"/>
  <c r="M155" i="87"/>
  <c r="M154" i="87"/>
  <c r="M153" i="87"/>
  <c r="M152" i="87"/>
  <c r="L151" i="87"/>
  <c r="K151" i="87"/>
  <c r="J151" i="87"/>
  <c r="I151" i="87"/>
  <c r="H151" i="87"/>
  <c r="G151" i="87"/>
  <c r="F151" i="87"/>
  <c r="M150" i="87"/>
  <c r="M149" i="87"/>
  <c r="M148" i="87"/>
  <c r="M147" i="87"/>
  <c r="M146" i="87"/>
  <c r="M145" i="87"/>
  <c r="M144" i="87"/>
  <c r="M143" i="87"/>
  <c r="M142" i="87"/>
  <c r="L141" i="87"/>
  <c r="K141" i="87"/>
  <c r="J141" i="87"/>
  <c r="I141" i="87"/>
  <c r="H141" i="87"/>
  <c r="G141" i="87"/>
  <c r="F141" i="87"/>
  <c r="M140" i="87"/>
  <c r="M139" i="87"/>
  <c r="M138" i="87"/>
  <c r="M137" i="87"/>
  <c r="M136" i="87"/>
  <c r="M135" i="87"/>
  <c r="M134" i="87"/>
  <c r="M133" i="87"/>
  <c r="M132" i="87"/>
  <c r="M131" i="87"/>
  <c r="M130" i="87"/>
  <c r="M129" i="87"/>
  <c r="M128" i="87"/>
  <c r="M127" i="87"/>
  <c r="M126" i="87"/>
  <c r="M125" i="87"/>
  <c r="M124" i="87"/>
  <c r="M123" i="87"/>
  <c r="M122" i="87"/>
  <c r="M121" i="87"/>
  <c r="M120" i="87"/>
  <c r="M119" i="87"/>
  <c r="M118" i="87"/>
  <c r="M117" i="87"/>
  <c r="M116" i="87"/>
  <c r="M115" i="87"/>
  <c r="M114" i="87"/>
  <c r="M113" i="87"/>
  <c r="M112" i="87"/>
  <c r="M111" i="87"/>
  <c r="M110" i="87"/>
  <c r="M109" i="87"/>
  <c r="L108" i="87"/>
  <c r="K108" i="87"/>
  <c r="J108" i="87"/>
  <c r="I108" i="87"/>
  <c r="H108" i="87"/>
  <c r="G108" i="87"/>
  <c r="F108" i="87"/>
  <c r="M107" i="87"/>
  <c r="M106" i="87"/>
  <c r="M105" i="87"/>
  <c r="M104" i="87"/>
  <c r="M103" i="87"/>
  <c r="M102" i="87"/>
  <c r="L101" i="87"/>
  <c r="K101" i="87"/>
  <c r="J101" i="87"/>
  <c r="I101" i="87"/>
  <c r="H101" i="87"/>
  <c r="G101" i="87"/>
  <c r="F101" i="87"/>
  <c r="E101" i="87"/>
  <c r="M101" i="87" s="1"/>
  <c r="M100" i="87"/>
  <c r="M99" i="87"/>
  <c r="M98" i="87" s="1"/>
  <c r="L98" i="87"/>
  <c r="K98" i="87"/>
  <c r="J98" i="87"/>
  <c r="I98" i="87"/>
  <c r="H98" i="87"/>
  <c r="G98" i="87"/>
  <c r="F98" i="87"/>
  <c r="E98" i="87"/>
  <c r="M97" i="87"/>
  <c r="M96" i="87"/>
  <c r="M95" i="87"/>
  <c r="M94" i="87"/>
  <c r="M93" i="87"/>
  <c r="M92" i="87"/>
  <c r="M91" i="87"/>
  <c r="M90" i="87"/>
  <c r="M89" i="87"/>
  <c r="M88" i="87"/>
  <c r="M87" i="87"/>
  <c r="L86" i="87"/>
  <c r="K86" i="87"/>
  <c r="J86" i="87"/>
  <c r="I86" i="87"/>
  <c r="H86" i="87"/>
  <c r="G86" i="87"/>
  <c r="F86" i="87"/>
  <c r="E86" i="87"/>
  <c r="M85" i="87"/>
  <c r="M84" i="87"/>
  <c r="M83" i="87"/>
  <c r="M82" i="87"/>
  <c r="M81" i="87"/>
  <c r="M80" i="87"/>
  <c r="M79" i="87"/>
  <c r="M78" i="87"/>
  <c r="M77" i="87"/>
  <c r="L76" i="87"/>
  <c r="K76" i="87"/>
  <c r="J76" i="87"/>
  <c r="I76" i="87"/>
  <c r="H76" i="87"/>
  <c r="G76" i="87"/>
  <c r="F76" i="87"/>
  <c r="E76" i="87"/>
  <c r="M75" i="87"/>
  <c r="M74" i="87"/>
  <c r="M73" i="87"/>
  <c r="M72" i="87"/>
  <c r="M71" i="87"/>
  <c r="M70" i="87"/>
  <c r="M69" i="87"/>
  <c r="M68" i="87"/>
  <c r="M67" i="87"/>
  <c r="L66" i="87"/>
  <c r="K66" i="87"/>
  <c r="J66" i="87"/>
  <c r="I66" i="87"/>
  <c r="H66" i="87"/>
  <c r="G66" i="87"/>
  <c r="F66" i="87"/>
  <c r="E66" i="87"/>
  <c r="M66" i="87" s="1"/>
  <c r="M65" i="87"/>
  <c r="M64" i="87"/>
  <c r="M63" i="87"/>
  <c r="L62" i="87"/>
  <c r="K62" i="87"/>
  <c r="J62" i="87"/>
  <c r="I62" i="87"/>
  <c r="H62" i="87"/>
  <c r="G62" i="87"/>
  <c r="F62" i="87"/>
  <c r="E62" i="87"/>
  <c r="M62" i="87" s="1"/>
  <c r="M61" i="87"/>
  <c r="M59" i="87"/>
  <c r="M58" i="87"/>
  <c r="M57" i="87"/>
  <c r="M56" i="87"/>
  <c r="M55" i="87"/>
  <c r="M54" i="87"/>
  <c r="M53" i="87"/>
  <c r="M52" i="87"/>
  <c r="M51" i="87"/>
  <c r="M50" i="87"/>
  <c r="M49" i="87"/>
  <c r="M48" i="87"/>
  <c r="L47" i="87"/>
  <c r="K47" i="87"/>
  <c r="J47" i="87"/>
  <c r="I47" i="87"/>
  <c r="H47" i="87"/>
  <c r="G47" i="87"/>
  <c r="F47" i="87"/>
  <c r="M46" i="87"/>
  <c r="M45" i="87"/>
  <c r="M44" i="87"/>
  <c r="M43" i="87"/>
  <c r="M42" i="87"/>
  <c r="M41" i="87"/>
  <c r="M40" i="87"/>
  <c r="M39" i="87"/>
  <c r="M38" i="87"/>
  <c r="M37" i="87"/>
  <c r="M36" i="87"/>
  <c r="M35" i="87"/>
  <c r="M34" i="87"/>
  <c r="M33" i="87"/>
  <c r="M32" i="87"/>
  <c r="M31" i="87"/>
  <c r="M30" i="87"/>
  <c r="M29" i="87"/>
  <c r="M28" i="87"/>
  <c r="M27" i="87"/>
  <c r="M26" i="87"/>
  <c r="M25" i="87"/>
  <c r="M24" i="8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L6" i="87"/>
  <c r="K6" i="87"/>
  <c r="J6" i="87"/>
  <c r="I6" i="87"/>
  <c r="I5" i="87" s="1"/>
  <c r="H6" i="87"/>
  <c r="H5" i="87" s="1"/>
  <c r="G6" i="87"/>
  <c r="F6" i="87"/>
  <c r="E6" i="87"/>
  <c r="J5" i="87"/>
  <c r="F5" i="87"/>
  <c r="M205" i="86"/>
  <c r="M204" i="86"/>
  <c r="M203" i="86"/>
  <c r="M202" i="86"/>
  <c r="M201" i="86"/>
  <c r="M200" i="86"/>
  <c r="M199" i="86"/>
  <c r="M198" i="86"/>
  <c r="L197" i="86"/>
  <c r="K197" i="86"/>
  <c r="J197" i="86"/>
  <c r="I197" i="86"/>
  <c r="H197" i="86"/>
  <c r="G197" i="86"/>
  <c r="F197" i="86"/>
  <c r="E197" i="86"/>
  <c r="M196" i="86"/>
  <c r="M195" i="86"/>
  <c r="M194" i="86"/>
  <c r="M193" i="86"/>
  <c r="L192" i="86"/>
  <c r="K192" i="86"/>
  <c r="J192" i="86"/>
  <c r="I192" i="86"/>
  <c r="H192" i="86"/>
  <c r="G192" i="86"/>
  <c r="F192" i="86"/>
  <c r="E192" i="86"/>
  <c r="M191" i="86"/>
  <c r="M190" i="86"/>
  <c r="M189" i="86"/>
  <c r="M188" i="86"/>
  <c r="M187" i="86"/>
  <c r="M186" i="86"/>
  <c r="M185" i="86"/>
  <c r="M184" i="86"/>
  <c r="M183" i="86"/>
  <c r="M182" i="86"/>
  <c r="L181" i="86"/>
  <c r="K181" i="86"/>
  <c r="J181" i="86"/>
  <c r="I181" i="86"/>
  <c r="H181" i="86"/>
  <c r="G181" i="86"/>
  <c r="F181" i="86"/>
  <c r="M180" i="86"/>
  <c r="M179" i="86"/>
  <c r="M178" i="86"/>
  <c r="M177" i="86"/>
  <c r="M176" i="86"/>
  <c r="M175" i="86"/>
  <c r="M174" i="86"/>
  <c r="M173" i="86"/>
  <c r="M172" i="86"/>
  <c r="M171" i="86"/>
  <c r="M170" i="86"/>
  <c r="M169" i="86"/>
  <c r="M168" i="86"/>
  <c r="F168" i="86"/>
  <c r="M167" i="86"/>
  <c r="M166" i="86"/>
  <c r="M165" i="86"/>
  <c r="M164" i="86"/>
  <c r="K163" i="86"/>
  <c r="J163" i="86"/>
  <c r="I163" i="86"/>
  <c r="H163" i="86"/>
  <c r="G163" i="86"/>
  <c r="F163" i="86"/>
  <c r="M162" i="86"/>
  <c r="M161" i="86"/>
  <c r="M160" i="86"/>
  <c r="M159" i="86"/>
  <c r="M158" i="86"/>
  <c r="M157" i="86"/>
  <c r="M156" i="86"/>
  <c r="M155" i="86"/>
  <c r="M154" i="86"/>
  <c r="M153" i="86"/>
  <c r="M152" i="86"/>
  <c r="L151" i="86"/>
  <c r="K151" i="86"/>
  <c r="J151" i="86"/>
  <c r="I151" i="86"/>
  <c r="H151" i="86"/>
  <c r="G151" i="86"/>
  <c r="F151" i="86"/>
  <c r="M150" i="86"/>
  <c r="M149" i="86"/>
  <c r="M148" i="86"/>
  <c r="M147" i="86"/>
  <c r="M146" i="86"/>
  <c r="M145" i="86"/>
  <c r="M144" i="86"/>
  <c r="M143" i="86"/>
  <c r="M142" i="86"/>
  <c r="L141" i="86"/>
  <c r="K141" i="86"/>
  <c r="J141" i="86"/>
  <c r="I141" i="86"/>
  <c r="H141" i="86"/>
  <c r="G141" i="86"/>
  <c r="F141" i="86"/>
  <c r="M140" i="86"/>
  <c r="M139" i="86"/>
  <c r="M138" i="86"/>
  <c r="M137" i="86"/>
  <c r="M136" i="86"/>
  <c r="M135" i="86"/>
  <c r="M134" i="86"/>
  <c r="M133" i="86"/>
  <c r="M132" i="86"/>
  <c r="M131" i="86"/>
  <c r="M130" i="86"/>
  <c r="M129" i="86"/>
  <c r="M128" i="86"/>
  <c r="M127" i="86"/>
  <c r="M126" i="86"/>
  <c r="M125" i="86"/>
  <c r="M124" i="86"/>
  <c r="M123" i="86"/>
  <c r="M122" i="86"/>
  <c r="M121" i="86"/>
  <c r="M120" i="86"/>
  <c r="M119" i="86"/>
  <c r="M118" i="86"/>
  <c r="M117" i="86"/>
  <c r="M116" i="86"/>
  <c r="M115" i="86"/>
  <c r="M114" i="86"/>
  <c r="M113" i="86"/>
  <c r="M112" i="86"/>
  <c r="M111" i="86"/>
  <c r="M110" i="86"/>
  <c r="M109" i="86"/>
  <c r="L108" i="86"/>
  <c r="K108" i="86"/>
  <c r="J108" i="86"/>
  <c r="I108" i="86"/>
  <c r="H108" i="86"/>
  <c r="G108" i="86"/>
  <c r="F108" i="86"/>
  <c r="M107" i="86"/>
  <c r="M106" i="86"/>
  <c r="M105" i="86"/>
  <c r="M104" i="86"/>
  <c r="M103" i="86"/>
  <c r="M102" i="86"/>
  <c r="L101" i="86"/>
  <c r="K101" i="86"/>
  <c r="J101" i="86"/>
  <c r="I101" i="86"/>
  <c r="H101" i="86"/>
  <c r="G101" i="86"/>
  <c r="F101" i="86"/>
  <c r="E101" i="86"/>
  <c r="M100" i="86"/>
  <c r="M99" i="86"/>
  <c r="M98" i="86" s="1"/>
  <c r="L98" i="86"/>
  <c r="K98" i="86"/>
  <c r="J98" i="86"/>
  <c r="I98" i="86"/>
  <c r="H98" i="86"/>
  <c r="G98" i="86"/>
  <c r="F98" i="86"/>
  <c r="E98" i="86"/>
  <c r="M97" i="86"/>
  <c r="M96" i="86"/>
  <c r="M95" i="86"/>
  <c r="M94" i="86"/>
  <c r="M93" i="86"/>
  <c r="M92" i="86"/>
  <c r="M91" i="86"/>
  <c r="M90" i="86"/>
  <c r="M89" i="86"/>
  <c r="M88" i="86"/>
  <c r="M87" i="86"/>
  <c r="L86" i="86"/>
  <c r="K86" i="86"/>
  <c r="J86" i="86"/>
  <c r="I86" i="86"/>
  <c r="H86" i="86"/>
  <c r="G86" i="86"/>
  <c r="F86" i="86"/>
  <c r="E86" i="86"/>
  <c r="M85" i="86"/>
  <c r="M84" i="86"/>
  <c r="M83" i="86"/>
  <c r="M82" i="86"/>
  <c r="M81" i="86"/>
  <c r="M80" i="86"/>
  <c r="M79" i="86"/>
  <c r="M78" i="86"/>
  <c r="M77" i="86"/>
  <c r="L76" i="86"/>
  <c r="K76" i="86"/>
  <c r="J76" i="86"/>
  <c r="I76" i="86"/>
  <c r="H76" i="86"/>
  <c r="G76" i="86"/>
  <c r="F76" i="86"/>
  <c r="E76" i="86"/>
  <c r="M75" i="86"/>
  <c r="M74" i="86"/>
  <c r="M73" i="86"/>
  <c r="M72" i="86"/>
  <c r="M71" i="86"/>
  <c r="M70" i="86"/>
  <c r="M69" i="86"/>
  <c r="M68" i="86"/>
  <c r="M67" i="86"/>
  <c r="L66" i="86"/>
  <c r="K66" i="86"/>
  <c r="J66" i="86"/>
  <c r="I66" i="86"/>
  <c r="H66" i="86"/>
  <c r="G66" i="86"/>
  <c r="F66" i="86"/>
  <c r="E66" i="86"/>
  <c r="M66" i="86" s="1"/>
  <c r="M65" i="86"/>
  <c r="M64" i="86"/>
  <c r="M63" i="86"/>
  <c r="L62" i="86"/>
  <c r="K62" i="86"/>
  <c r="J62" i="86"/>
  <c r="I62" i="86"/>
  <c r="H62" i="86"/>
  <c r="G62" i="86"/>
  <c r="F62" i="86"/>
  <c r="E62" i="86"/>
  <c r="M62" i="86" s="1"/>
  <c r="M61" i="86"/>
  <c r="M59" i="86"/>
  <c r="M58" i="86"/>
  <c r="M57" i="86"/>
  <c r="M56" i="86"/>
  <c r="M55" i="86"/>
  <c r="M54" i="86"/>
  <c r="M53" i="86"/>
  <c r="M52" i="86"/>
  <c r="M51" i="86"/>
  <c r="M50" i="86"/>
  <c r="M49" i="86"/>
  <c r="M48" i="86"/>
  <c r="L47" i="86"/>
  <c r="K47" i="86"/>
  <c r="J47" i="86"/>
  <c r="I47" i="86"/>
  <c r="H47" i="86"/>
  <c r="G47" i="86"/>
  <c r="F47" i="86"/>
  <c r="E47" i="86"/>
  <c r="M46" i="86"/>
  <c r="M45" i="86"/>
  <c r="M44" i="86"/>
  <c r="M43" i="86"/>
  <c r="M42" i="86"/>
  <c r="M41" i="86"/>
  <c r="M40" i="86"/>
  <c r="M39" i="86"/>
  <c r="M38" i="86"/>
  <c r="M37" i="86"/>
  <c r="M36" i="86"/>
  <c r="M35" i="86"/>
  <c r="M34" i="86"/>
  <c r="M33" i="86"/>
  <c r="M32" i="86"/>
  <c r="M31" i="86"/>
  <c r="M30" i="86"/>
  <c r="M29" i="86"/>
  <c r="M28" i="86"/>
  <c r="M27" i="86"/>
  <c r="M26" i="86"/>
  <c r="M25" i="86"/>
  <c r="M24" i="86"/>
  <c r="M23" i="86"/>
  <c r="M22" i="86"/>
  <c r="M21" i="86"/>
  <c r="M20" i="86"/>
  <c r="M19" i="86"/>
  <c r="M18" i="86"/>
  <c r="M17" i="86"/>
  <c r="M16" i="86"/>
  <c r="M15" i="86"/>
  <c r="M14" i="86"/>
  <c r="M13" i="86"/>
  <c r="M12" i="86"/>
  <c r="M11" i="86"/>
  <c r="M10" i="86"/>
  <c r="M9" i="86"/>
  <c r="M8" i="86"/>
  <c r="M7" i="86"/>
  <c r="L6" i="86"/>
  <c r="K6" i="86"/>
  <c r="K5" i="86" s="1"/>
  <c r="J6" i="86"/>
  <c r="I6" i="86"/>
  <c r="I5" i="86" s="1"/>
  <c r="H6" i="86"/>
  <c r="G6" i="86"/>
  <c r="F6" i="86"/>
  <c r="E6" i="86"/>
  <c r="L5" i="86"/>
  <c r="J5" i="86"/>
  <c r="H5" i="86"/>
  <c r="F5" i="86"/>
  <c r="M205" i="85"/>
  <c r="M204" i="85"/>
  <c r="M203" i="85"/>
  <c r="M202" i="85"/>
  <c r="M201" i="85"/>
  <c r="M200" i="85"/>
  <c r="M199" i="85"/>
  <c r="M198" i="85"/>
  <c r="L197" i="85"/>
  <c r="K197" i="85"/>
  <c r="J197" i="85"/>
  <c r="I197" i="85"/>
  <c r="H197" i="85"/>
  <c r="G197" i="85"/>
  <c r="F197" i="85"/>
  <c r="E197" i="85"/>
  <c r="M196" i="85"/>
  <c r="M195" i="85"/>
  <c r="M194" i="85"/>
  <c r="M193" i="85"/>
  <c r="L192" i="85"/>
  <c r="K192" i="85"/>
  <c r="J192" i="85"/>
  <c r="I192" i="85"/>
  <c r="H192" i="85"/>
  <c r="G192" i="85"/>
  <c r="F192" i="85"/>
  <c r="E192" i="85"/>
  <c r="M191" i="85"/>
  <c r="M190" i="85"/>
  <c r="M189" i="85"/>
  <c r="M188" i="85"/>
  <c r="M187" i="85"/>
  <c r="M186" i="85"/>
  <c r="M185" i="85"/>
  <c r="M184" i="85"/>
  <c r="M183" i="85"/>
  <c r="M182" i="85"/>
  <c r="L181" i="85"/>
  <c r="K181" i="85"/>
  <c r="J181" i="85"/>
  <c r="I181" i="85"/>
  <c r="H181" i="85"/>
  <c r="G181" i="85"/>
  <c r="F181" i="85"/>
  <c r="M180" i="85"/>
  <c r="M179" i="85"/>
  <c r="M178" i="85"/>
  <c r="M177" i="85"/>
  <c r="M176" i="85"/>
  <c r="M175" i="85"/>
  <c r="M174" i="85"/>
  <c r="M173" i="85"/>
  <c r="M172" i="85"/>
  <c r="M171" i="85"/>
  <c r="M170" i="85"/>
  <c r="M169" i="85"/>
  <c r="M168" i="85"/>
  <c r="F168" i="85"/>
  <c r="M167" i="85"/>
  <c r="M166" i="85"/>
  <c r="M165" i="85"/>
  <c r="M164" i="85"/>
  <c r="K163" i="85"/>
  <c r="J163" i="85"/>
  <c r="I163" i="85"/>
  <c r="H163" i="85"/>
  <c r="G163" i="85"/>
  <c r="F163" i="85"/>
  <c r="M162" i="85"/>
  <c r="M161" i="85"/>
  <c r="M160" i="85"/>
  <c r="M159" i="85"/>
  <c r="M158" i="85"/>
  <c r="M157" i="85"/>
  <c r="M156" i="85"/>
  <c r="M155" i="85"/>
  <c r="M154" i="85"/>
  <c r="M153" i="85"/>
  <c r="M152" i="85"/>
  <c r="L151" i="85"/>
  <c r="K151" i="85"/>
  <c r="J151" i="85"/>
  <c r="I151" i="85"/>
  <c r="H151" i="85"/>
  <c r="G151" i="85"/>
  <c r="F151" i="85"/>
  <c r="M150" i="85"/>
  <c r="M149" i="85"/>
  <c r="M148" i="85"/>
  <c r="M147" i="85"/>
  <c r="M146" i="85"/>
  <c r="M145" i="85"/>
  <c r="M144" i="85"/>
  <c r="M143" i="85"/>
  <c r="M142" i="85"/>
  <c r="L141" i="85"/>
  <c r="K141" i="85"/>
  <c r="J141" i="85"/>
  <c r="I141" i="85"/>
  <c r="H141" i="85"/>
  <c r="G141" i="85"/>
  <c r="F141" i="85"/>
  <c r="M140" i="85"/>
  <c r="M139" i="85"/>
  <c r="M138" i="85"/>
  <c r="M137" i="85"/>
  <c r="M136" i="85"/>
  <c r="M135" i="85"/>
  <c r="M134" i="85"/>
  <c r="M133" i="85"/>
  <c r="M132" i="85"/>
  <c r="M131" i="85"/>
  <c r="M130" i="85"/>
  <c r="M129" i="85"/>
  <c r="M128" i="85"/>
  <c r="M127" i="85"/>
  <c r="M126" i="85"/>
  <c r="M125" i="85"/>
  <c r="M124" i="85"/>
  <c r="M123" i="85"/>
  <c r="M122" i="85"/>
  <c r="M121" i="85"/>
  <c r="M120" i="85"/>
  <c r="M119" i="85"/>
  <c r="M118" i="85"/>
  <c r="M117" i="85"/>
  <c r="M116" i="85"/>
  <c r="M115" i="85"/>
  <c r="M114" i="85"/>
  <c r="M113" i="85"/>
  <c r="M112" i="85"/>
  <c r="M111" i="85"/>
  <c r="M110" i="85"/>
  <c r="M109" i="85"/>
  <c r="L108" i="85"/>
  <c r="K108" i="85"/>
  <c r="J108" i="85"/>
  <c r="I108" i="85"/>
  <c r="H108" i="85"/>
  <c r="G108" i="85"/>
  <c r="F108" i="85"/>
  <c r="M107" i="85"/>
  <c r="M106" i="85"/>
  <c r="M105" i="85"/>
  <c r="M104" i="85"/>
  <c r="M103" i="85"/>
  <c r="M102" i="85"/>
  <c r="L101" i="85"/>
  <c r="K101" i="85"/>
  <c r="J101" i="85"/>
  <c r="I101" i="85"/>
  <c r="H101" i="85"/>
  <c r="G101" i="85"/>
  <c r="F101" i="85"/>
  <c r="E101" i="85"/>
  <c r="M101" i="85" s="1"/>
  <c r="M100" i="85"/>
  <c r="M99" i="85"/>
  <c r="M98" i="85" s="1"/>
  <c r="L98" i="85"/>
  <c r="K98" i="85"/>
  <c r="J98" i="85"/>
  <c r="I98" i="85"/>
  <c r="H98" i="85"/>
  <c r="G98" i="85"/>
  <c r="F98" i="85"/>
  <c r="E98" i="85"/>
  <c r="M97" i="85"/>
  <c r="M96" i="85"/>
  <c r="M95" i="85"/>
  <c r="M94" i="85"/>
  <c r="M93" i="85"/>
  <c r="M92" i="85"/>
  <c r="M91" i="85"/>
  <c r="M90" i="85"/>
  <c r="M89" i="85"/>
  <c r="M88" i="85"/>
  <c r="M87" i="85"/>
  <c r="L86" i="85"/>
  <c r="K86" i="85"/>
  <c r="J86" i="85"/>
  <c r="I86" i="85"/>
  <c r="H86" i="85"/>
  <c r="G86" i="85"/>
  <c r="F86" i="85"/>
  <c r="E86" i="85"/>
  <c r="M85" i="85"/>
  <c r="M84" i="85"/>
  <c r="M83" i="85"/>
  <c r="M82" i="85"/>
  <c r="M81" i="85"/>
  <c r="M80" i="85"/>
  <c r="M79" i="85"/>
  <c r="M78" i="85"/>
  <c r="M77" i="85"/>
  <c r="L76" i="85"/>
  <c r="K76" i="85"/>
  <c r="J76" i="85"/>
  <c r="I76" i="85"/>
  <c r="H76" i="85"/>
  <c r="G76" i="85"/>
  <c r="F76" i="85"/>
  <c r="E76" i="85"/>
  <c r="M75" i="85"/>
  <c r="M74" i="85"/>
  <c r="M73" i="85"/>
  <c r="M72" i="85"/>
  <c r="M71" i="85"/>
  <c r="M70" i="85"/>
  <c r="M69" i="85"/>
  <c r="M68" i="85"/>
  <c r="M67" i="85"/>
  <c r="L66" i="85"/>
  <c r="K66" i="85"/>
  <c r="J66" i="85"/>
  <c r="I66" i="85"/>
  <c r="H66" i="85"/>
  <c r="G66" i="85"/>
  <c r="F66" i="85"/>
  <c r="E66" i="85"/>
  <c r="M66" i="85" s="1"/>
  <c r="M65" i="85"/>
  <c r="M64" i="85"/>
  <c r="M63" i="85"/>
  <c r="L62" i="85"/>
  <c r="K62" i="85"/>
  <c r="J62" i="85"/>
  <c r="I62" i="85"/>
  <c r="H62" i="85"/>
  <c r="G62" i="85"/>
  <c r="F62" i="85"/>
  <c r="E62" i="85"/>
  <c r="M62" i="85" s="1"/>
  <c r="M61" i="85"/>
  <c r="M59" i="85"/>
  <c r="M58" i="85"/>
  <c r="M57" i="85"/>
  <c r="M56" i="85"/>
  <c r="M55" i="85"/>
  <c r="M54" i="85"/>
  <c r="M53" i="85"/>
  <c r="M52" i="85"/>
  <c r="M51" i="85"/>
  <c r="M50" i="85"/>
  <c r="M49" i="85"/>
  <c r="M48" i="85"/>
  <c r="L47" i="85"/>
  <c r="K47" i="85"/>
  <c r="J47" i="85"/>
  <c r="I47" i="85"/>
  <c r="H47" i="85"/>
  <c r="G47" i="85"/>
  <c r="F47" i="85"/>
  <c r="E47" i="85"/>
  <c r="M46" i="85"/>
  <c r="M45" i="85"/>
  <c r="M44" i="85"/>
  <c r="M43" i="85"/>
  <c r="M42" i="85"/>
  <c r="M41" i="85"/>
  <c r="M40" i="85"/>
  <c r="M39" i="85"/>
  <c r="M38" i="85"/>
  <c r="M37" i="85"/>
  <c r="M36" i="85"/>
  <c r="M35" i="85"/>
  <c r="M34" i="85"/>
  <c r="M33" i="85"/>
  <c r="M32" i="85"/>
  <c r="M31" i="85"/>
  <c r="M30" i="85"/>
  <c r="M29" i="85"/>
  <c r="M28" i="85"/>
  <c r="M27" i="85"/>
  <c r="M26" i="85"/>
  <c r="M25" i="85"/>
  <c r="M24" i="85"/>
  <c r="M23" i="85"/>
  <c r="M22" i="85"/>
  <c r="M21" i="85"/>
  <c r="M20" i="85"/>
  <c r="M19" i="85"/>
  <c r="M18" i="85"/>
  <c r="M17" i="85"/>
  <c r="M16" i="85"/>
  <c r="M15" i="85"/>
  <c r="M14" i="85"/>
  <c r="M13" i="85"/>
  <c r="M12" i="85"/>
  <c r="M11" i="85"/>
  <c r="M10" i="85"/>
  <c r="M9" i="85"/>
  <c r="M8" i="85"/>
  <c r="M7" i="85"/>
  <c r="L6" i="85"/>
  <c r="K6" i="85"/>
  <c r="K5" i="85" s="1"/>
  <c r="J6" i="85"/>
  <c r="I6" i="85"/>
  <c r="I5" i="85" s="1"/>
  <c r="H6" i="85"/>
  <c r="G6" i="85"/>
  <c r="F6" i="85"/>
  <c r="E6" i="85"/>
  <c r="E5" i="85" s="1"/>
  <c r="L5" i="85"/>
  <c r="J5" i="85"/>
  <c r="H5" i="85"/>
  <c r="F5" i="85"/>
  <c r="M205" i="83"/>
  <c r="M204" i="83"/>
  <c r="M203" i="83"/>
  <c r="M202" i="83"/>
  <c r="M201" i="83"/>
  <c r="M200" i="83"/>
  <c r="M199" i="83"/>
  <c r="M198" i="83"/>
  <c r="L197" i="83"/>
  <c r="K197" i="83"/>
  <c r="J197" i="83"/>
  <c r="I197" i="83"/>
  <c r="H197" i="83"/>
  <c r="G197" i="83"/>
  <c r="F197" i="83"/>
  <c r="E197" i="83"/>
  <c r="M196" i="83"/>
  <c r="M195" i="83"/>
  <c r="M194" i="83"/>
  <c r="M193" i="83"/>
  <c r="L192" i="83"/>
  <c r="K192" i="83"/>
  <c r="J192" i="83"/>
  <c r="I192" i="83"/>
  <c r="H192" i="83"/>
  <c r="G192" i="83"/>
  <c r="F192" i="83"/>
  <c r="E192" i="83"/>
  <c r="M191" i="83"/>
  <c r="M190" i="83"/>
  <c r="M189" i="83"/>
  <c r="M188" i="83"/>
  <c r="M187" i="83"/>
  <c r="M186" i="83"/>
  <c r="M185" i="83"/>
  <c r="M184" i="83"/>
  <c r="M183" i="83"/>
  <c r="M182" i="83"/>
  <c r="L181" i="83"/>
  <c r="K181" i="83"/>
  <c r="J181" i="83"/>
  <c r="I181" i="83"/>
  <c r="H181" i="83"/>
  <c r="G181" i="83"/>
  <c r="F181" i="83"/>
  <c r="E181" i="83"/>
  <c r="M180" i="83"/>
  <c r="M179" i="83"/>
  <c r="M178" i="83"/>
  <c r="M177" i="83"/>
  <c r="M176" i="83"/>
  <c r="M175" i="83"/>
  <c r="M174" i="83"/>
  <c r="M173" i="83"/>
  <c r="M172" i="83"/>
  <c r="M171" i="83"/>
  <c r="M170" i="83"/>
  <c r="M169" i="83"/>
  <c r="F168" i="83"/>
  <c r="M168" i="83" s="1"/>
  <c r="M167" i="83"/>
  <c r="E166" i="83"/>
  <c r="M166" i="83" s="1"/>
  <c r="E165" i="83"/>
  <c r="M165" i="83" s="1"/>
  <c r="E164" i="83"/>
  <c r="M164" i="83" s="1"/>
  <c r="K163" i="83"/>
  <c r="J163" i="83"/>
  <c r="I163" i="83"/>
  <c r="H163" i="83"/>
  <c r="G163" i="83"/>
  <c r="F163" i="83"/>
  <c r="E163" i="83"/>
  <c r="M162" i="83"/>
  <c r="M161" i="83"/>
  <c r="M160" i="83"/>
  <c r="M159" i="83"/>
  <c r="M158" i="83"/>
  <c r="M157" i="83"/>
  <c r="M156" i="83"/>
  <c r="M155" i="83"/>
  <c r="M154" i="83"/>
  <c r="M153" i="83"/>
  <c r="M152" i="83"/>
  <c r="L151" i="83"/>
  <c r="K151" i="83"/>
  <c r="J151" i="83"/>
  <c r="I151" i="83"/>
  <c r="H151" i="83"/>
  <c r="G151" i="83"/>
  <c r="F151" i="83"/>
  <c r="E151" i="83"/>
  <c r="M150" i="83"/>
  <c r="M149" i="83"/>
  <c r="M148" i="83"/>
  <c r="M147" i="83"/>
  <c r="M146" i="83"/>
  <c r="M145" i="83"/>
  <c r="M144" i="83"/>
  <c r="M143" i="83"/>
  <c r="M142" i="83"/>
  <c r="L141" i="83"/>
  <c r="K141" i="83"/>
  <c r="J141" i="83"/>
  <c r="I141" i="83"/>
  <c r="H141" i="83"/>
  <c r="G141" i="83"/>
  <c r="F141" i="83"/>
  <c r="E141" i="83"/>
  <c r="M140" i="83"/>
  <c r="M139" i="83"/>
  <c r="M138" i="83"/>
  <c r="M137" i="83"/>
  <c r="M136" i="83"/>
  <c r="M135" i="83"/>
  <c r="M134" i="83"/>
  <c r="M133" i="83"/>
  <c r="M132" i="83"/>
  <c r="M131" i="83"/>
  <c r="M130" i="83"/>
  <c r="M129" i="83"/>
  <c r="M128" i="83"/>
  <c r="M127" i="83"/>
  <c r="M126" i="83"/>
  <c r="M125" i="83"/>
  <c r="M124" i="83"/>
  <c r="M123" i="83"/>
  <c r="M122" i="83"/>
  <c r="M121" i="83"/>
  <c r="M120" i="83"/>
  <c r="M119" i="83"/>
  <c r="M118" i="83"/>
  <c r="M117" i="83"/>
  <c r="M116" i="83"/>
  <c r="M115" i="83"/>
  <c r="M114" i="83"/>
  <c r="M113" i="83"/>
  <c r="M112" i="83"/>
  <c r="M111" i="83"/>
  <c r="M110" i="83"/>
  <c r="M109" i="83"/>
  <c r="L108" i="83"/>
  <c r="K108" i="83"/>
  <c r="J108" i="83"/>
  <c r="I108" i="83"/>
  <c r="H108" i="83"/>
  <c r="G108" i="83"/>
  <c r="F108" i="83"/>
  <c r="M107" i="83"/>
  <c r="M106" i="83"/>
  <c r="M105" i="83"/>
  <c r="M104" i="83"/>
  <c r="M103" i="83"/>
  <c r="M102" i="83"/>
  <c r="L101" i="83"/>
  <c r="K101" i="83"/>
  <c r="J101" i="83"/>
  <c r="I101" i="83"/>
  <c r="H101" i="83"/>
  <c r="G101" i="83"/>
  <c r="F101" i="83"/>
  <c r="E101" i="83"/>
  <c r="M100" i="83"/>
  <c r="M99" i="83"/>
  <c r="M98" i="83" s="1"/>
  <c r="L98" i="83"/>
  <c r="K98" i="83"/>
  <c r="J98" i="83"/>
  <c r="I98" i="83"/>
  <c r="H98" i="83"/>
  <c r="G98" i="83"/>
  <c r="F98" i="83"/>
  <c r="E98" i="83"/>
  <c r="M97" i="83"/>
  <c r="M96" i="83"/>
  <c r="M95" i="83"/>
  <c r="M94" i="83"/>
  <c r="M93" i="83"/>
  <c r="M92" i="83"/>
  <c r="M91" i="83"/>
  <c r="M90" i="83"/>
  <c r="M89" i="83"/>
  <c r="M88" i="83"/>
  <c r="M87" i="83"/>
  <c r="L86" i="83"/>
  <c r="K86" i="83"/>
  <c r="J86" i="83"/>
  <c r="I86" i="83"/>
  <c r="H86" i="83"/>
  <c r="G86" i="83"/>
  <c r="F86" i="83"/>
  <c r="E86" i="83"/>
  <c r="M85" i="83"/>
  <c r="M84" i="83"/>
  <c r="M83" i="83"/>
  <c r="M82" i="83"/>
  <c r="M81" i="83"/>
  <c r="M80" i="83"/>
  <c r="M79" i="83"/>
  <c r="M78" i="83"/>
  <c r="M77" i="83"/>
  <c r="L76" i="83"/>
  <c r="K76" i="83"/>
  <c r="J76" i="83"/>
  <c r="I76" i="83"/>
  <c r="H76" i="83"/>
  <c r="G76" i="83"/>
  <c r="F76" i="83"/>
  <c r="E76" i="83"/>
  <c r="M75" i="83"/>
  <c r="M74" i="83"/>
  <c r="M73" i="83"/>
  <c r="M72" i="83"/>
  <c r="M71" i="83"/>
  <c r="M70" i="83"/>
  <c r="M69" i="83"/>
  <c r="M68" i="83"/>
  <c r="M67" i="83"/>
  <c r="L66" i="83"/>
  <c r="K66" i="83"/>
  <c r="J66" i="83"/>
  <c r="I66" i="83"/>
  <c r="H66" i="83"/>
  <c r="G66" i="83"/>
  <c r="F66" i="83"/>
  <c r="E66" i="83"/>
  <c r="M66" i="83" s="1"/>
  <c r="M65" i="83"/>
  <c r="M64" i="83"/>
  <c r="M63" i="83"/>
  <c r="L62" i="83"/>
  <c r="K62" i="83"/>
  <c r="J62" i="83"/>
  <c r="I62" i="83"/>
  <c r="H62" i="83"/>
  <c r="G62" i="83"/>
  <c r="F62" i="83"/>
  <c r="E62" i="83"/>
  <c r="M62" i="83" s="1"/>
  <c r="M61" i="83"/>
  <c r="M59" i="83"/>
  <c r="M58" i="83"/>
  <c r="M57" i="83"/>
  <c r="M56" i="83"/>
  <c r="M55" i="83"/>
  <c r="M54" i="83"/>
  <c r="M53" i="83"/>
  <c r="M52" i="83"/>
  <c r="M51" i="83"/>
  <c r="M50" i="83"/>
  <c r="M49" i="83"/>
  <c r="L47" i="83"/>
  <c r="K47" i="83"/>
  <c r="J47" i="83"/>
  <c r="I47" i="83"/>
  <c r="H47" i="83"/>
  <c r="G47" i="83"/>
  <c r="F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L6" i="83"/>
  <c r="K6" i="83"/>
  <c r="J6" i="83"/>
  <c r="J5" i="83" s="1"/>
  <c r="I6" i="83"/>
  <c r="I5" i="83" s="1"/>
  <c r="H6" i="83"/>
  <c r="G6" i="83"/>
  <c r="F6" i="83"/>
  <c r="E6" i="83"/>
  <c r="L5" i="83"/>
  <c r="H5" i="83"/>
  <c r="F5" i="83"/>
  <c r="M205" i="82"/>
  <c r="M204" i="82"/>
  <c r="M203" i="82"/>
  <c r="M202" i="82"/>
  <c r="M201" i="82"/>
  <c r="M200" i="82"/>
  <c r="M199" i="82"/>
  <c r="M198" i="82"/>
  <c r="L197" i="82"/>
  <c r="K197" i="82"/>
  <c r="J197" i="82"/>
  <c r="I197" i="82"/>
  <c r="H197" i="82"/>
  <c r="G197" i="82"/>
  <c r="F197" i="82"/>
  <c r="E197" i="82"/>
  <c r="M196" i="82"/>
  <c r="M195" i="82"/>
  <c r="M194" i="82"/>
  <c r="M193" i="82"/>
  <c r="L192" i="82"/>
  <c r="K192" i="82"/>
  <c r="J192" i="82"/>
  <c r="I192" i="82"/>
  <c r="H192" i="82"/>
  <c r="G192" i="82"/>
  <c r="F192" i="82"/>
  <c r="E192" i="82"/>
  <c r="M192" i="82" s="1"/>
  <c r="M191" i="82"/>
  <c r="M190" i="82"/>
  <c r="M189" i="82"/>
  <c r="M188" i="82"/>
  <c r="M187" i="82"/>
  <c r="M186" i="82"/>
  <c r="M185" i="82"/>
  <c r="M184" i="82"/>
  <c r="M183" i="82"/>
  <c r="M182" i="82"/>
  <c r="L181" i="82"/>
  <c r="K181" i="82"/>
  <c r="J181" i="82"/>
  <c r="I181" i="82"/>
  <c r="H181" i="82"/>
  <c r="G181" i="82"/>
  <c r="F181" i="82"/>
  <c r="M180" i="82"/>
  <c r="M179" i="82"/>
  <c r="M178" i="82"/>
  <c r="M177" i="82"/>
  <c r="M176" i="82"/>
  <c r="M175" i="82"/>
  <c r="M174" i="82"/>
  <c r="M173" i="82"/>
  <c r="M172" i="82"/>
  <c r="M171" i="82"/>
  <c r="M170" i="82"/>
  <c r="M169" i="82"/>
  <c r="M168" i="82"/>
  <c r="F168" i="82"/>
  <c r="M167" i="82"/>
  <c r="M166" i="82"/>
  <c r="M165" i="82"/>
  <c r="M164" i="82"/>
  <c r="K163" i="82"/>
  <c r="J163" i="82"/>
  <c r="I163" i="82"/>
  <c r="H163" i="82"/>
  <c r="G163" i="82"/>
  <c r="F163" i="82"/>
  <c r="M162" i="82"/>
  <c r="M161" i="82"/>
  <c r="M160" i="82"/>
  <c r="M159" i="82"/>
  <c r="M158" i="82"/>
  <c r="M157" i="82"/>
  <c r="M156" i="82"/>
  <c r="M155" i="82"/>
  <c r="M154" i="82"/>
  <c r="M153" i="82"/>
  <c r="M152" i="82"/>
  <c r="L151" i="82"/>
  <c r="K151" i="82"/>
  <c r="J151" i="82"/>
  <c r="I151" i="82"/>
  <c r="H151" i="82"/>
  <c r="G151" i="82"/>
  <c r="F151" i="82"/>
  <c r="M150" i="82"/>
  <c r="M149" i="82"/>
  <c r="M148" i="82"/>
  <c r="M147" i="82"/>
  <c r="M146" i="82"/>
  <c r="M145" i="82"/>
  <c r="M144" i="82"/>
  <c r="M143" i="82"/>
  <c r="M142" i="82"/>
  <c r="L141" i="82"/>
  <c r="K141" i="82"/>
  <c r="J141" i="82"/>
  <c r="I141" i="82"/>
  <c r="H141" i="82"/>
  <c r="G141" i="82"/>
  <c r="F141" i="82"/>
  <c r="M140" i="82"/>
  <c r="M139" i="82"/>
  <c r="M138" i="82"/>
  <c r="M137" i="82"/>
  <c r="M136" i="82"/>
  <c r="M135" i="82"/>
  <c r="M134" i="82"/>
  <c r="M133" i="82"/>
  <c r="M132" i="82"/>
  <c r="M131" i="82"/>
  <c r="M130" i="82"/>
  <c r="M129" i="82"/>
  <c r="M128" i="82"/>
  <c r="M127" i="82"/>
  <c r="M126" i="82"/>
  <c r="M125" i="82"/>
  <c r="M124" i="82"/>
  <c r="M123" i="82"/>
  <c r="M122" i="82"/>
  <c r="M121" i="82"/>
  <c r="M120" i="82"/>
  <c r="M119" i="82"/>
  <c r="M118" i="82"/>
  <c r="M117" i="82"/>
  <c r="M116" i="82"/>
  <c r="M115" i="82"/>
  <c r="M114" i="82"/>
  <c r="M113" i="82"/>
  <c r="M112" i="82"/>
  <c r="M111" i="82"/>
  <c r="M110" i="82"/>
  <c r="M109" i="82"/>
  <c r="L108" i="82"/>
  <c r="K108" i="82"/>
  <c r="J108" i="82"/>
  <c r="I108" i="82"/>
  <c r="H108" i="82"/>
  <c r="G108" i="82"/>
  <c r="F108" i="82"/>
  <c r="M107" i="82"/>
  <c r="M106" i="82"/>
  <c r="M105" i="82"/>
  <c r="M104" i="82"/>
  <c r="M103" i="82"/>
  <c r="M102" i="82"/>
  <c r="L101" i="82"/>
  <c r="K101" i="82"/>
  <c r="I101" i="82"/>
  <c r="H101" i="82"/>
  <c r="G101" i="82"/>
  <c r="F101" i="82"/>
  <c r="E101" i="82"/>
  <c r="M100" i="82"/>
  <c r="M99" i="82"/>
  <c r="M98" i="82" s="1"/>
  <c r="L98" i="82"/>
  <c r="K98" i="82"/>
  <c r="J98" i="82"/>
  <c r="I98" i="82"/>
  <c r="H98" i="82"/>
  <c r="G98" i="82"/>
  <c r="F98" i="82"/>
  <c r="E98" i="82"/>
  <c r="M97" i="82"/>
  <c r="M96" i="82"/>
  <c r="M95" i="82"/>
  <c r="M94" i="82"/>
  <c r="M93" i="82"/>
  <c r="M92" i="82"/>
  <c r="M91" i="82"/>
  <c r="M90" i="82"/>
  <c r="M89" i="82"/>
  <c r="M88" i="82"/>
  <c r="M87" i="82"/>
  <c r="L86" i="82"/>
  <c r="K86" i="82"/>
  <c r="J86" i="82"/>
  <c r="I86" i="82"/>
  <c r="H86" i="82"/>
  <c r="G86" i="82"/>
  <c r="F86" i="82"/>
  <c r="E86" i="82"/>
  <c r="M85" i="82"/>
  <c r="M84" i="82"/>
  <c r="M83" i="82"/>
  <c r="M82" i="82"/>
  <c r="M81" i="82"/>
  <c r="M80" i="82"/>
  <c r="M79" i="82"/>
  <c r="M78" i="82"/>
  <c r="M77" i="82"/>
  <c r="L76" i="82"/>
  <c r="K76" i="82"/>
  <c r="J76" i="82"/>
  <c r="I76" i="82"/>
  <c r="H76" i="82"/>
  <c r="G76" i="82"/>
  <c r="F76" i="82"/>
  <c r="E76" i="82"/>
  <c r="M75" i="82"/>
  <c r="M74" i="82"/>
  <c r="M73" i="82"/>
  <c r="M72" i="82"/>
  <c r="M71" i="82"/>
  <c r="M70" i="82"/>
  <c r="M69" i="82"/>
  <c r="M68" i="82"/>
  <c r="M67" i="82"/>
  <c r="L66" i="82"/>
  <c r="K66" i="82"/>
  <c r="J66" i="82"/>
  <c r="I66" i="82"/>
  <c r="H66" i="82"/>
  <c r="G66" i="82"/>
  <c r="F66" i="82"/>
  <c r="E66" i="82"/>
  <c r="M66" i="82" s="1"/>
  <c r="M65" i="82"/>
  <c r="M64" i="82"/>
  <c r="M63" i="82"/>
  <c r="L62" i="82"/>
  <c r="K62" i="82"/>
  <c r="J62" i="82"/>
  <c r="I62" i="82"/>
  <c r="H62" i="82"/>
  <c r="G62" i="82"/>
  <c r="F62" i="82"/>
  <c r="E62" i="82"/>
  <c r="M62" i="82" s="1"/>
  <c r="M61" i="82"/>
  <c r="M59" i="82"/>
  <c r="M58" i="82"/>
  <c r="M57" i="82"/>
  <c r="M56" i="82"/>
  <c r="M55" i="82"/>
  <c r="M54" i="82"/>
  <c r="M53" i="82"/>
  <c r="M52" i="82"/>
  <c r="M51" i="82"/>
  <c r="M50" i="82"/>
  <c r="M49" i="82"/>
  <c r="M48" i="82"/>
  <c r="L47" i="82"/>
  <c r="K47" i="82"/>
  <c r="J47" i="82"/>
  <c r="I47" i="82"/>
  <c r="H47" i="82"/>
  <c r="G47" i="82"/>
  <c r="F47" i="82"/>
  <c r="E47" i="82"/>
  <c r="M46" i="82"/>
  <c r="M45" i="82"/>
  <c r="M44" i="82"/>
  <c r="M43" i="82"/>
  <c r="M42" i="82"/>
  <c r="M41" i="82"/>
  <c r="M40" i="82"/>
  <c r="M39" i="82"/>
  <c r="M38" i="82"/>
  <c r="M37" i="82"/>
  <c r="M36" i="82"/>
  <c r="M35" i="82"/>
  <c r="M34" i="82"/>
  <c r="M33" i="82"/>
  <c r="M32" i="82"/>
  <c r="M31" i="82"/>
  <c r="M30" i="82"/>
  <c r="M29" i="82"/>
  <c r="M28" i="82"/>
  <c r="M27" i="82"/>
  <c r="M26" i="82"/>
  <c r="M25" i="82"/>
  <c r="M24" i="82"/>
  <c r="M23" i="82"/>
  <c r="M22" i="82"/>
  <c r="M21" i="82"/>
  <c r="M20" i="82"/>
  <c r="M19" i="82"/>
  <c r="M18" i="82"/>
  <c r="M17" i="82"/>
  <c r="M16" i="82"/>
  <c r="M15" i="82"/>
  <c r="M14" i="82"/>
  <c r="M13" i="82"/>
  <c r="M12" i="82"/>
  <c r="M11" i="82"/>
  <c r="M10" i="82"/>
  <c r="M9" i="82"/>
  <c r="M8" i="82"/>
  <c r="M7" i="82"/>
  <c r="L6" i="82"/>
  <c r="K6" i="82"/>
  <c r="K5" i="82" s="1"/>
  <c r="J6" i="82"/>
  <c r="J5" i="82" s="1"/>
  <c r="I6" i="82"/>
  <c r="I5" i="82" s="1"/>
  <c r="H6" i="82"/>
  <c r="G6" i="82"/>
  <c r="F6" i="82"/>
  <c r="E6" i="82"/>
  <c r="L5" i="82"/>
  <c r="H5" i="82"/>
  <c r="F5" i="82"/>
  <c r="M205" i="81"/>
  <c r="M204" i="81"/>
  <c r="M203" i="81"/>
  <c r="M202" i="81"/>
  <c r="M201" i="81"/>
  <c r="M200" i="81"/>
  <c r="M199" i="81"/>
  <c r="M198" i="81"/>
  <c r="L197" i="81"/>
  <c r="K197" i="81"/>
  <c r="J197" i="81"/>
  <c r="I197" i="81"/>
  <c r="H197" i="81"/>
  <c r="G197" i="81"/>
  <c r="F197" i="81"/>
  <c r="E197" i="81"/>
  <c r="M196" i="81"/>
  <c r="M195" i="81"/>
  <c r="M194" i="81"/>
  <c r="M193" i="81"/>
  <c r="L192" i="81"/>
  <c r="K192" i="81"/>
  <c r="J192" i="81"/>
  <c r="I192" i="81"/>
  <c r="H192" i="81"/>
  <c r="G192" i="81"/>
  <c r="F192" i="81"/>
  <c r="E192" i="81"/>
  <c r="M191" i="81"/>
  <c r="M190" i="81"/>
  <c r="M189" i="81"/>
  <c r="M188" i="81"/>
  <c r="M187" i="81"/>
  <c r="M186" i="81"/>
  <c r="M185" i="81"/>
  <c r="M184" i="81"/>
  <c r="M183" i="81"/>
  <c r="M182" i="81"/>
  <c r="L181" i="81"/>
  <c r="K181" i="81"/>
  <c r="J181" i="81"/>
  <c r="I181" i="81"/>
  <c r="H181" i="81"/>
  <c r="G181" i="81"/>
  <c r="F181" i="81"/>
  <c r="M180" i="81"/>
  <c r="M179" i="81"/>
  <c r="M178" i="81"/>
  <c r="M177" i="81"/>
  <c r="M176" i="81"/>
  <c r="M175" i="81"/>
  <c r="M174" i="81"/>
  <c r="M173" i="81"/>
  <c r="M172" i="81"/>
  <c r="M171" i="81"/>
  <c r="M170" i="81"/>
  <c r="M169" i="81"/>
  <c r="M168" i="81"/>
  <c r="F168" i="81"/>
  <c r="M167" i="81"/>
  <c r="M166" i="81"/>
  <c r="M165" i="81"/>
  <c r="M164" i="81"/>
  <c r="K163" i="81"/>
  <c r="J163" i="81"/>
  <c r="I163" i="81"/>
  <c r="H163" i="81"/>
  <c r="G163" i="81"/>
  <c r="F163" i="81"/>
  <c r="M162" i="81"/>
  <c r="M161" i="81"/>
  <c r="M160" i="81"/>
  <c r="M159" i="81"/>
  <c r="M158" i="81"/>
  <c r="M157" i="81"/>
  <c r="M156" i="81"/>
  <c r="M155" i="81"/>
  <c r="M154" i="81"/>
  <c r="M153" i="81"/>
  <c r="M152" i="81"/>
  <c r="L151" i="81"/>
  <c r="K151" i="81"/>
  <c r="J151" i="81"/>
  <c r="I151" i="81"/>
  <c r="H151" i="81"/>
  <c r="G151" i="81"/>
  <c r="F151" i="81"/>
  <c r="M150" i="81"/>
  <c r="M149" i="81"/>
  <c r="M148" i="81"/>
  <c r="M147" i="81"/>
  <c r="M146" i="81"/>
  <c r="M145" i="81"/>
  <c r="M144" i="81"/>
  <c r="M143" i="81"/>
  <c r="M142" i="81"/>
  <c r="L141" i="81"/>
  <c r="K141" i="81"/>
  <c r="J141" i="81"/>
  <c r="I141" i="81"/>
  <c r="H141" i="81"/>
  <c r="G141" i="81"/>
  <c r="F141" i="81"/>
  <c r="M140" i="81"/>
  <c r="M139" i="81"/>
  <c r="M138" i="81"/>
  <c r="M137" i="81"/>
  <c r="M136" i="81"/>
  <c r="M135" i="81"/>
  <c r="M134" i="81"/>
  <c r="M133" i="81"/>
  <c r="M132" i="81"/>
  <c r="M131" i="81"/>
  <c r="M130" i="81"/>
  <c r="M129" i="81"/>
  <c r="M128" i="81"/>
  <c r="M127" i="81"/>
  <c r="M126" i="81"/>
  <c r="M125" i="81"/>
  <c r="M124" i="81"/>
  <c r="M123" i="81"/>
  <c r="M122" i="81"/>
  <c r="M121" i="81"/>
  <c r="M120" i="81"/>
  <c r="M119" i="81"/>
  <c r="M118" i="81"/>
  <c r="M117" i="81"/>
  <c r="M116" i="81"/>
  <c r="M115" i="81"/>
  <c r="M114" i="81"/>
  <c r="M113" i="81"/>
  <c r="M112" i="81"/>
  <c r="M111" i="81"/>
  <c r="M110" i="81"/>
  <c r="M109" i="81"/>
  <c r="L108" i="81"/>
  <c r="K108" i="81"/>
  <c r="J108" i="81"/>
  <c r="I108" i="81"/>
  <c r="H108" i="81"/>
  <c r="G108" i="81"/>
  <c r="F108" i="81"/>
  <c r="M107" i="81"/>
  <c r="M106" i="81"/>
  <c r="M105" i="81"/>
  <c r="M104" i="81"/>
  <c r="M103" i="81"/>
  <c r="M102" i="81"/>
  <c r="L101" i="81"/>
  <c r="K101" i="81"/>
  <c r="J101" i="81"/>
  <c r="I101" i="81"/>
  <c r="H101" i="81"/>
  <c r="G101" i="81"/>
  <c r="F101" i="81"/>
  <c r="E101" i="81"/>
  <c r="M100" i="81"/>
  <c r="M99" i="81"/>
  <c r="M98" i="81" s="1"/>
  <c r="L98" i="81"/>
  <c r="K98" i="81"/>
  <c r="J98" i="81"/>
  <c r="I98" i="81"/>
  <c r="H98" i="81"/>
  <c r="G98" i="81"/>
  <c r="F98" i="81"/>
  <c r="E98" i="81"/>
  <c r="M97" i="81"/>
  <c r="M96" i="81"/>
  <c r="M95" i="81"/>
  <c r="M94" i="81"/>
  <c r="M93" i="81"/>
  <c r="M92" i="81"/>
  <c r="M91" i="81"/>
  <c r="M90" i="81"/>
  <c r="M89" i="81"/>
  <c r="M88" i="81"/>
  <c r="M87" i="81"/>
  <c r="L86" i="81"/>
  <c r="K86" i="81"/>
  <c r="J86" i="81"/>
  <c r="I86" i="81"/>
  <c r="H86" i="81"/>
  <c r="G86" i="81"/>
  <c r="F86" i="81"/>
  <c r="E86" i="81"/>
  <c r="M85" i="81"/>
  <c r="M84" i="81"/>
  <c r="M83" i="81"/>
  <c r="M82" i="81"/>
  <c r="M81" i="81"/>
  <c r="M80" i="81"/>
  <c r="M79" i="81"/>
  <c r="M78" i="81"/>
  <c r="M77" i="81"/>
  <c r="L76" i="81"/>
  <c r="K76" i="81"/>
  <c r="J76" i="81"/>
  <c r="I76" i="81"/>
  <c r="H76" i="81"/>
  <c r="G76" i="81"/>
  <c r="F76" i="81"/>
  <c r="E76" i="81"/>
  <c r="M75" i="81"/>
  <c r="M74" i="81"/>
  <c r="M73" i="81"/>
  <c r="M72" i="81"/>
  <c r="M71" i="81"/>
  <c r="M70" i="81"/>
  <c r="M69" i="81"/>
  <c r="M68" i="81"/>
  <c r="M67" i="81"/>
  <c r="L66" i="81"/>
  <c r="K66" i="81"/>
  <c r="J66" i="81"/>
  <c r="I66" i="81"/>
  <c r="H66" i="81"/>
  <c r="G66" i="81"/>
  <c r="F66" i="81"/>
  <c r="E66" i="81"/>
  <c r="M66" i="81" s="1"/>
  <c r="M65" i="81"/>
  <c r="M64" i="81"/>
  <c r="M63" i="81"/>
  <c r="L62" i="81"/>
  <c r="K62" i="81"/>
  <c r="J62" i="81"/>
  <c r="I62" i="81"/>
  <c r="H62" i="81"/>
  <c r="G62" i="81"/>
  <c r="F62" i="81"/>
  <c r="E62" i="81"/>
  <c r="M62" i="81" s="1"/>
  <c r="M61" i="81"/>
  <c r="M59" i="81"/>
  <c r="M58" i="81"/>
  <c r="M57" i="81"/>
  <c r="M56" i="81"/>
  <c r="M55" i="81"/>
  <c r="M54" i="81"/>
  <c r="M53" i="81"/>
  <c r="M52" i="81"/>
  <c r="M51" i="81"/>
  <c r="M50" i="81"/>
  <c r="M49" i="81"/>
  <c r="M48" i="81"/>
  <c r="L47" i="81"/>
  <c r="K47" i="81"/>
  <c r="J47" i="81"/>
  <c r="I47" i="81"/>
  <c r="H47" i="81"/>
  <c r="G47" i="81"/>
  <c r="F47" i="81"/>
  <c r="E47" i="81"/>
  <c r="M46" i="81"/>
  <c r="M45" i="81"/>
  <c r="M44" i="81"/>
  <c r="M43" i="81"/>
  <c r="M42" i="81"/>
  <c r="M41" i="81"/>
  <c r="M40" i="81"/>
  <c r="M39" i="81"/>
  <c r="M38" i="81"/>
  <c r="M37" i="81"/>
  <c r="M36" i="81"/>
  <c r="M35" i="81"/>
  <c r="M34" i="81"/>
  <c r="M33" i="81"/>
  <c r="M32" i="81"/>
  <c r="M31" i="81"/>
  <c r="M30" i="81"/>
  <c r="M29" i="81"/>
  <c r="M28" i="81"/>
  <c r="M27" i="81"/>
  <c r="M26" i="81"/>
  <c r="M25" i="81"/>
  <c r="M24" i="81"/>
  <c r="M23" i="81"/>
  <c r="M22" i="81"/>
  <c r="M21" i="81"/>
  <c r="M20" i="81"/>
  <c r="M19" i="81"/>
  <c r="M18" i="81"/>
  <c r="M17" i="81"/>
  <c r="M16" i="81"/>
  <c r="M15" i="81"/>
  <c r="M14" i="81"/>
  <c r="M13" i="81"/>
  <c r="M12" i="81"/>
  <c r="M11" i="81"/>
  <c r="M10" i="81"/>
  <c r="M9" i="81"/>
  <c r="M8" i="81"/>
  <c r="M7" i="81"/>
  <c r="K6" i="81"/>
  <c r="K5" i="81" s="1"/>
  <c r="J6" i="81"/>
  <c r="J5" i="81" s="1"/>
  <c r="I6" i="81"/>
  <c r="I5" i="81" s="1"/>
  <c r="H6" i="81"/>
  <c r="G6" i="81"/>
  <c r="G5" i="81" s="1"/>
  <c r="F6" i="81"/>
  <c r="E6" i="81"/>
  <c r="L5" i="81"/>
  <c r="H5" i="81"/>
  <c r="F5" i="81"/>
  <c r="M205" i="80"/>
  <c r="M204" i="80"/>
  <c r="M203" i="80"/>
  <c r="M202" i="80"/>
  <c r="M201" i="80"/>
  <c r="M200" i="80"/>
  <c r="M199" i="80"/>
  <c r="M198" i="80"/>
  <c r="L197" i="80"/>
  <c r="K197" i="80"/>
  <c r="J197" i="80"/>
  <c r="I197" i="80"/>
  <c r="H197" i="80"/>
  <c r="G197" i="80"/>
  <c r="F197" i="80"/>
  <c r="M196" i="80"/>
  <c r="M195" i="80"/>
  <c r="M194" i="80"/>
  <c r="M193" i="80"/>
  <c r="L192" i="80"/>
  <c r="K192" i="80"/>
  <c r="J192" i="80"/>
  <c r="I192" i="80"/>
  <c r="H192" i="80"/>
  <c r="G192" i="80"/>
  <c r="F192" i="80"/>
  <c r="E192" i="80"/>
  <c r="M191" i="80"/>
  <c r="M190" i="80"/>
  <c r="M189" i="80"/>
  <c r="M188" i="80"/>
  <c r="M187" i="80"/>
  <c r="M186" i="80"/>
  <c r="M185" i="80"/>
  <c r="M184" i="80"/>
  <c r="M183" i="80"/>
  <c r="M182" i="80"/>
  <c r="L181" i="80"/>
  <c r="M181" i="80" s="1"/>
  <c r="K181" i="80"/>
  <c r="J181" i="80"/>
  <c r="I181" i="80"/>
  <c r="H181" i="80"/>
  <c r="G181" i="80"/>
  <c r="F181" i="80"/>
  <c r="M180" i="80"/>
  <c r="M179" i="80"/>
  <c r="M178" i="80"/>
  <c r="M177" i="80"/>
  <c r="M176" i="80"/>
  <c r="M175" i="80"/>
  <c r="M174" i="80"/>
  <c r="M173" i="80"/>
  <c r="M172" i="80"/>
  <c r="M171" i="80"/>
  <c r="M170" i="80"/>
  <c r="M169" i="80"/>
  <c r="F168" i="80"/>
  <c r="M168" i="80" s="1"/>
  <c r="M167" i="80"/>
  <c r="M166" i="80"/>
  <c r="M165" i="80"/>
  <c r="M164" i="80"/>
  <c r="K163" i="80"/>
  <c r="J163" i="80"/>
  <c r="I163" i="80"/>
  <c r="H163" i="80"/>
  <c r="G163" i="80"/>
  <c r="F163" i="80"/>
  <c r="E163" i="80"/>
  <c r="M162" i="80"/>
  <c r="M161" i="80"/>
  <c r="M160" i="80"/>
  <c r="M159" i="80"/>
  <c r="M158" i="80"/>
  <c r="M157" i="80"/>
  <c r="M156" i="80"/>
  <c r="M155" i="80"/>
  <c r="M154" i="80"/>
  <c r="M153" i="80"/>
  <c r="M152" i="80"/>
  <c r="M151" i="80" s="1"/>
  <c r="L151" i="80"/>
  <c r="K151" i="80"/>
  <c r="J151" i="80"/>
  <c r="I151" i="80"/>
  <c r="H151" i="80"/>
  <c r="G151" i="80"/>
  <c r="F151" i="80"/>
  <c r="M150" i="80"/>
  <c r="M149" i="80"/>
  <c r="M148" i="80"/>
  <c r="M147" i="80"/>
  <c r="M146" i="80"/>
  <c r="M145" i="80"/>
  <c r="M144" i="80"/>
  <c r="M143" i="80"/>
  <c r="M142" i="80"/>
  <c r="K141" i="80"/>
  <c r="J141" i="80"/>
  <c r="I141" i="80"/>
  <c r="H141" i="80"/>
  <c r="G141" i="80"/>
  <c r="F141" i="80"/>
  <c r="M140" i="80"/>
  <c r="M139" i="80"/>
  <c r="M138" i="80"/>
  <c r="M137" i="80"/>
  <c r="M136" i="80"/>
  <c r="M135" i="80"/>
  <c r="M134" i="80"/>
  <c r="M133" i="80"/>
  <c r="M132" i="80"/>
  <c r="M131" i="80"/>
  <c r="M130" i="80"/>
  <c r="M129" i="80"/>
  <c r="M128" i="80"/>
  <c r="M127" i="80"/>
  <c r="M126" i="80"/>
  <c r="M125" i="80"/>
  <c r="M124" i="80"/>
  <c r="M123" i="80"/>
  <c r="M122" i="80"/>
  <c r="M121" i="80"/>
  <c r="M120" i="80"/>
  <c r="M119" i="80"/>
  <c r="M118" i="80"/>
  <c r="M117" i="80"/>
  <c r="M116" i="80"/>
  <c r="M115" i="80"/>
  <c r="M114" i="80"/>
  <c r="M113" i="80"/>
  <c r="M112" i="80"/>
  <c r="M111" i="80"/>
  <c r="M110" i="80"/>
  <c r="M109" i="80"/>
  <c r="L108" i="80"/>
  <c r="K108" i="80"/>
  <c r="J108" i="80"/>
  <c r="I108" i="80"/>
  <c r="H108" i="80"/>
  <c r="G108" i="80"/>
  <c r="F108" i="80"/>
  <c r="M107" i="80"/>
  <c r="M106" i="80"/>
  <c r="M105" i="80"/>
  <c r="M104" i="80"/>
  <c r="M103" i="80"/>
  <c r="M102" i="80"/>
  <c r="L101" i="80"/>
  <c r="K101" i="80"/>
  <c r="J101" i="80"/>
  <c r="I101" i="80"/>
  <c r="H101" i="80"/>
  <c r="G101" i="80"/>
  <c r="F101" i="80"/>
  <c r="M100" i="80"/>
  <c r="M99" i="80"/>
  <c r="M98" i="80" s="1"/>
  <c r="L98" i="80"/>
  <c r="K98" i="80"/>
  <c r="J98" i="80"/>
  <c r="I98" i="80"/>
  <c r="H98" i="80"/>
  <c r="G98" i="80"/>
  <c r="F98" i="80"/>
  <c r="M97" i="80"/>
  <c r="M96" i="80"/>
  <c r="M95" i="80"/>
  <c r="M94" i="80"/>
  <c r="M93" i="80"/>
  <c r="M92" i="80"/>
  <c r="M90" i="80"/>
  <c r="M89" i="80"/>
  <c r="M88" i="80"/>
  <c r="M87" i="80"/>
  <c r="L86" i="80"/>
  <c r="K86" i="80"/>
  <c r="J86" i="80"/>
  <c r="I86" i="80"/>
  <c r="H86" i="80"/>
  <c r="G86" i="80"/>
  <c r="F86" i="80"/>
  <c r="M85" i="80"/>
  <c r="M84" i="80"/>
  <c r="M83" i="80"/>
  <c r="M82" i="80"/>
  <c r="M81" i="80"/>
  <c r="M80" i="80"/>
  <c r="M79" i="80"/>
  <c r="M78" i="80"/>
  <c r="M77" i="80"/>
  <c r="L76" i="80"/>
  <c r="K76" i="80"/>
  <c r="J76" i="80"/>
  <c r="I76" i="80"/>
  <c r="H76" i="80"/>
  <c r="G76" i="80"/>
  <c r="F76" i="80"/>
  <c r="M75" i="80"/>
  <c r="M74" i="80"/>
  <c r="M73" i="80"/>
  <c r="M72" i="80"/>
  <c r="M71" i="80"/>
  <c r="M70" i="80"/>
  <c r="M69" i="80"/>
  <c r="M68" i="80"/>
  <c r="M67" i="80"/>
  <c r="L66" i="80"/>
  <c r="K66" i="80"/>
  <c r="J66" i="80"/>
  <c r="I66" i="80"/>
  <c r="H66" i="80"/>
  <c r="G66" i="80"/>
  <c r="F66" i="80"/>
  <c r="M65" i="80"/>
  <c r="M64" i="80"/>
  <c r="M63" i="80"/>
  <c r="L62" i="80"/>
  <c r="K62" i="80"/>
  <c r="J62" i="80"/>
  <c r="I62" i="80"/>
  <c r="H62" i="80"/>
  <c r="G62" i="80"/>
  <c r="F62" i="80"/>
  <c r="M61" i="80"/>
  <c r="M59" i="80"/>
  <c r="M58" i="80"/>
  <c r="M57" i="80"/>
  <c r="M56" i="80"/>
  <c r="M55" i="80"/>
  <c r="M54" i="80"/>
  <c r="M53" i="80"/>
  <c r="M52" i="80"/>
  <c r="M51" i="80"/>
  <c r="M50" i="80"/>
  <c r="M49" i="80"/>
  <c r="M48" i="80"/>
  <c r="L47" i="80"/>
  <c r="K47" i="80"/>
  <c r="J47" i="80"/>
  <c r="J5" i="80" s="1"/>
  <c r="I47" i="80"/>
  <c r="H47" i="80"/>
  <c r="G47" i="80"/>
  <c r="F47" i="80"/>
  <c r="M46" i="80"/>
  <c r="M45" i="80"/>
  <c r="M44" i="80"/>
  <c r="M43" i="80"/>
  <c r="M42" i="80"/>
  <c r="M41" i="80"/>
  <c r="M40" i="80"/>
  <c r="M39" i="80"/>
  <c r="M38" i="80"/>
  <c r="M37" i="80"/>
  <c r="M36" i="80"/>
  <c r="M35" i="80"/>
  <c r="M34" i="80"/>
  <c r="M33" i="80"/>
  <c r="M32" i="80"/>
  <c r="M31" i="80"/>
  <c r="M30" i="80"/>
  <c r="M29" i="80"/>
  <c r="M28" i="80"/>
  <c r="M27" i="80"/>
  <c r="M26" i="80"/>
  <c r="M25" i="80"/>
  <c r="M24" i="80"/>
  <c r="M23" i="80"/>
  <c r="M22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J6" i="80"/>
  <c r="I6" i="80"/>
  <c r="I5" i="80" s="1"/>
  <c r="H6" i="80"/>
  <c r="H5" i="80" s="1"/>
  <c r="G6" i="80"/>
  <c r="F6" i="80"/>
  <c r="L5" i="80"/>
  <c r="F5" i="80"/>
  <c r="E199" i="70"/>
  <c r="E200" i="70"/>
  <c r="E201" i="70"/>
  <c r="E202" i="70"/>
  <c r="E203" i="70"/>
  <c r="E204" i="70"/>
  <c r="E205" i="70"/>
  <c r="E198" i="70"/>
  <c r="E195" i="70"/>
  <c r="E194" i="70"/>
  <c r="E183" i="70"/>
  <c r="E184" i="70"/>
  <c r="E185" i="70"/>
  <c r="E186" i="70"/>
  <c r="E187" i="70"/>
  <c r="E188" i="70"/>
  <c r="E189" i="70"/>
  <c r="E190" i="70"/>
  <c r="E182" i="70"/>
  <c r="E165" i="70"/>
  <c r="E166" i="70"/>
  <c r="E164" i="70"/>
  <c r="E153" i="70"/>
  <c r="E154" i="70"/>
  <c r="E155" i="70"/>
  <c r="E156" i="70"/>
  <c r="E157" i="70"/>
  <c r="E158" i="70"/>
  <c r="E159" i="70"/>
  <c r="E160" i="70"/>
  <c r="E161" i="70"/>
  <c r="E152" i="70"/>
  <c r="E143" i="70"/>
  <c r="E144" i="70"/>
  <c r="E145" i="70"/>
  <c r="E146" i="70"/>
  <c r="E147" i="70"/>
  <c r="E148" i="70"/>
  <c r="E149" i="70"/>
  <c r="E142" i="70"/>
  <c r="E110" i="70"/>
  <c r="E111" i="70"/>
  <c r="E112" i="70"/>
  <c r="E113" i="70"/>
  <c r="E114" i="70"/>
  <c r="E115" i="70"/>
  <c r="E116" i="70"/>
  <c r="E117" i="70"/>
  <c r="E118" i="70"/>
  <c r="E119" i="70"/>
  <c r="E120" i="70"/>
  <c r="E121" i="70"/>
  <c r="E122" i="70"/>
  <c r="E123" i="70"/>
  <c r="E124" i="70"/>
  <c r="E125" i="70"/>
  <c r="E126" i="70"/>
  <c r="E127" i="70"/>
  <c r="E128" i="70"/>
  <c r="E129" i="70"/>
  <c r="E130" i="70"/>
  <c r="E131" i="70"/>
  <c r="E132" i="70"/>
  <c r="E133" i="70"/>
  <c r="E134" i="70"/>
  <c r="E135" i="70"/>
  <c r="E136" i="70"/>
  <c r="E137" i="70"/>
  <c r="E138" i="70"/>
  <c r="E139" i="70"/>
  <c r="E109" i="70"/>
  <c r="E103" i="70"/>
  <c r="E104" i="70"/>
  <c r="E105" i="70"/>
  <c r="E102" i="70"/>
  <c r="E99" i="70"/>
  <c r="E88" i="70"/>
  <c r="E89" i="70"/>
  <c r="E90" i="70"/>
  <c r="E91" i="70"/>
  <c r="E92" i="70"/>
  <c r="E93" i="70"/>
  <c r="E94" i="70"/>
  <c r="E95" i="70"/>
  <c r="E96" i="70"/>
  <c r="E87" i="70"/>
  <c r="E78" i="70"/>
  <c r="E79" i="70"/>
  <c r="E80" i="70"/>
  <c r="E81" i="70"/>
  <c r="E82" i="70"/>
  <c r="E83" i="70"/>
  <c r="E84" i="70"/>
  <c r="E77" i="70"/>
  <c r="E68" i="70"/>
  <c r="E69" i="70"/>
  <c r="E70" i="70"/>
  <c r="E71" i="70"/>
  <c r="E72" i="70"/>
  <c r="E73" i="70"/>
  <c r="E74" i="70"/>
  <c r="E67" i="70"/>
  <c r="E64" i="70"/>
  <c r="E63" i="70"/>
  <c r="E49" i="70"/>
  <c r="E50" i="70"/>
  <c r="E51" i="70"/>
  <c r="E52" i="70"/>
  <c r="E53" i="70"/>
  <c r="E54" i="70"/>
  <c r="E55" i="70"/>
  <c r="E56" i="70"/>
  <c r="E57" i="70"/>
  <c r="E58" i="70"/>
  <c r="E59" i="70"/>
  <c r="E60" i="70"/>
  <c r="E48" i="70"/>
  <c r="E8" i="70"/>
  <c r="E9" i="70"/>
  <c r="E10" i="70"/>
  <c r="E11" i="70"/>
  <c r="E12" i="70"/>
  <c r="E13" i="70"/>
  <c r="E14" i="70"/>
  <c r="E15" i="70"/>
  <c r="E16" i="70"/>
  <c r="E17" i="70"/>
  <c r="E18" i="70"/>
  <c r="E19" i="70"/>
  <c r="E20" i="70"/>
  <c r="E21" i="70"/>
  <c r="E22" i="70"/>
  <c r="E23" i="70"/>
  <c r="E24" i="70"/>
  <c r="E25" i="70"/>
  <c r="E26" i="70"/>
  <c r="E27" i="70"/>
  <c r="E28" i="70"/>
  <c r="E29" i="70"/>
  <c r="E30" i="70"/>
  <c r="E31" i="70"/>
  <c r="E32" i="70"/>
  <c r="E33" i="70"/>
  <c r="E34" i="70"/>
  <c r="E35" i="70"/>
  <c r="E36" i="70"/>
  <c r="E37" i="70"/>
  <c r="E38" i="70"/>
  <c r="E39" i="70"/>
  <c r="E40" i="70"/>
  <c r="E41" i="70"/>
  <c r="E42" i="70"/>
  <c r="E43" i="70"/>
  <c r="E44" i="70"/>
  <c r="E45" i="70"/>
  <c r="E7" i="70"/>
  <c r="M192" i="89" l="1"/>
  <c r="G5" i="89"/>
  <c r="M47" i="89"/>
  <c r="M86" i="89"/>
  <c r="M76" i="89"/>
  <c r="L5" i="87"/>
  <c r="M197" i="87"/>
  <c r="K5" i="87"/>
  <c r="G5" i="87"/>
  <c r="M86" i="87"/>
  <c r="M76" i="87"/>
  <c r="M6" i="87"/>
  <c r="M141" i="80"/>
  <c r="M151" i="89"/>
  <c r="E47" i="87"/>
  <c r="E5" i="87" s="1"/>
  <c r="M47" i="87"/>
  <c r="E5" i="89"/>
  <c r="E86" i="89"/>
  <c r="M6" i="89"/>
  <c r="M197" i="86"/>
  <c r="M192" i="86"/>
  <c r="M101" i="86"/>
  <c r="M47" i="86"/>
  <c r="M86" i="86"/>
  <c r="G5" i="86"/>
  <c r="M76" i="86"/>
  <c r="E5" i="86"/>
  <c r="M6" i="86"/>
  <c r="M197" i="85"/>
  <c r="M192" i="85"/>
  <c r="M101" i="83"/>
  <c r="G5" i="85"/>
  <c r="M6" i="85"/>
  <c r="M86" i="85"/>
  <c r="M76" i="85"/>
  <c r="M47" i="85"/>
  <c r="M197" i="83"/>
  <c r="M192" i="83"/>
  <c r="M181" i="83"/>
  <c r="M151" i="83"/>
  <c r="M141" i="83"/>
  <c r="K5" i="83"/>
  <c r="G5" i="83"/>
  <c r="M86" i="83"/>
  <c r="M6" i="83"/>
  <c r="M76" i="83"/>
  <c r="M197" i="82"/>
  <c r="M101" i="82"/>
  <c r="G5" i="82"/>
  <c r="M47" i="82"/>
  <c r="M86" i="82"/>
  <c r="M6" i="82"/>
  <c r="M76" i="82"/>
  <c r="E5" i="82"/>
  <c r="M197" i="81"/>
  <c r="M192" i="81"/>
  <c r="M101" i="81"/>
  <c r="M76" i="81"/>
  <c r="M47" i="81"/>
  <c r="M6" i="81"/>
  <c r="M86" i="81"/>
  <c r="E5" i="81"/>
  <c r="M192" i="80"/>
  <c r="M108" i="80"/>
  <c r="K5" i="80"/>
  <c r="G5" i="80"/>
  <c r="M6" i="80"/>
  <c r="M47" i="80"/>
  <c r="E108" i="89"/>
  <c r="M108" i="89" s="1"/>
  <c r="E141" i="89"/>
  <c r="M141" i="89" s="1"/>
  <c r="E151" i="89"/>
  <c r="E163" i="89"/>
  <c r="E181" i="89"/>
  <c r="M181" i="89" s="1"/>
  <c r="M151" i="87"/>
  <c r="E108" i="87"/>
  <c r="M108" i="87" s="1"/>
  <c r="E141" i="87"/>
  <c r="M141" i="87" s="1"/>
  <c r="E151" i="87"/>
  <c r="E163" i="87"/>
  <c r="E181" i="87"/>
  <c r="M181" i="87" s="1"/>
  <c r="M151" i="86"/>
  <c r="E108" i="86"/>
  <c r="M108" i="86" s="1"/>
  <c r="E141" i="86"/>
  <c r="M141" i="86" s="1"/>
  <c r="E151" i="86"/>
  <c r="E163" i="86"/>
  <c r="E181" i="86"/>
  <c r="M181" i="86" s="1"/>
  <c r="M151" i="85"/>
  <c r="E108" i="85"/>
  <c r="M108" i="85" s="1"/>
  <c r="E141" i="85"/>
  <c r="M141" i="85" s="1"/>
  <c r="E151" i="85"/>
  <c r="E163" i="85"/>
  <c r="E181" i="85"/>
  <c r="M181" i="85" s="1"/>
  <c r="M48" i="83"/>
  <c r="M47" i="83" s="1"/>
  <c r="E47" i="83"/>
  <c r="E5" i="83" s="1"/>
  <c r="E108" i="83"/>
  <c r="M108" i="83" s="1"/>
  <c r="M151" i="82"/>
  <c r="E108" i="82"/>
  <c r="M108" i="82" s="1"/>
  <c r="E141" i="82"/>
  <c r="M141" i="82" s="1"/>
  <c r="E151" i="82"/>
  <c r="E163" i="82"/>
  <c r="E181" i="82"/>
  <c r="M181" i="82" s="1"/>
  <c r="M151" i="81"/>
  <c r="E108" i="81"/>
  <c r="M108" i="81" s="1"/>
  <c r="E141" i="81"/>
  <c r="M141" i="81" s="1"/>
  <c r="E151" i="81"/>
  <c r="E163" i="81"/>
  <c r="E181" i="81"/>
  <c r="M181" i="81" s="1"/>
  <c r="M76" i="80"/>
  <c r="M86" i="80"/>
  <c r="E62" i="80"/>
  <c r="M62" i="80" s="1"/>
  <c r="M66" i="80"/>
  <c r="E98" i="80"/>
  <c r="E101" i="80"/>
  <c r="M101" i="80" s="1"/>
  <c r="M197" i="80"/>
  <c r="E195" i="67"/>
  <c r="E199" i="67"/>
  <c r="E200" i="67"/>
  <c r="E201" i="67"/>
  <c r="E202" i="67"/>
  <c r="E203" i="67"/>
  <c r="E204" i="67"/>
  <c r="E205" i="67"/>
  <c r="E198" i="67"/>
  <c r="E194" i="67"/>
  <c r="E164" i="67"/>
  <c r="E183" i="67"/>
  <c r="E184" i="67"/>
  <c r="E185" i="67"/>
  <c r="E186" i="67"/>
  <c r="E187" i="67"/>
  <c r="E188" i="67"/>
  <c r="E189" i="67"/>
  <c r="E190" i="67"/>
  <c r="E182" i="67"/>
  <c r="E37" i="67"/>
  <c r="E5" i="1"/>
  <c r="E199" i="62"/>
  <c r="E200" i="62"/>
  <c r="E201" i="62"/>
  <c r="E202" i="62"/>
  <c r="E203" i="62"/>
  <c r="E204" i="62"/>
  <c r="E205" i="62"/>
  <c r="E198" i="62"/>
  <c r="M5" i="89" l="1"/>
  <c r="M5" i="87"/>
  <c r="M5" i="86"/>
  <c r="M5" i="85"/>
  <c r="M5" i="83"/>
  <c r="M5" i="82"/>
  <c r="M5" i="81"/>
  <c r="M5" i="80"/>
  <c r="E5" i="80"/>
  <c r="G47" i="63"/>
  <c r="K63" i="57" l="1"/>
  <c r="G63" i="57"/>
  <c r="E63" i="57"/>
  <c r="F82" i="57"/>
  <c r="G82" i="57"/>
  <c r="H82" i="57"/>
  <c r="I82" i="57"/>
  <c r="J82" i="57"/>
  <c r="K82" i="57"/>
  <c r="L82" i="57"/>
  <c r="E82" i="57"/>
  <c r="E73" i="57"/>
  <c r="E59" i="57"/>
  <c r="F44" i="57"/>
  <c r="G44" i="57"/>
  <c r="H44" i="57"/>
  <c r="I44" i="57"/>
  <c r="J44" i="57"/>
  <c r="K44" i="57"/>
  <c r="L44" i="57"/>
  <c r="E44" i="57"/>
  <c r="E46" i="57"/>
  <c r="E47" i="57"/>
  <c r="E48" i="57"/>
  <c r="E49" i="57"/>
  <c r="E50" i="57"/>
  <c r="E51" i="57"/>
  <c r="E52" i="57"/>
  <c r="E53" i="57"/>
  <c r="E54" i="57"/>
  <c r="E55" i="57"/>
  <c r="E56" i="57"/>
  <c r="E57" i="57"/>
  <c r="E45" i="57"/>
  <c r="F6" i="57"/>
  <c r="H6" i="57"/>
  <c r="I6" i="57"/>
  <c r="J6" i="57"/>
  <c r="K6" i="57"/>
  <c r="L6" i="57"/>
  <c r="E6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7" i="57"/>
  <c r="E199" i="63"/>
  <c r="E200" i="63"/>
  <c r="E201" i="63"/>
  <c r="E202" i="63"/>
  <c r="E203" i="63"/>
  <c r="E204" i="63"/>
  <c r="E205" i="63"/>
  <c r="E198" i="63"/>
  <c r="M63" i="57" l="1"/>
  <c r="M205" i="70"/>
  <c r="M204" i="70"/>
  <c r="M203" i="70"/>
  <c r="M202" i="70"/>
  <c r="M201" i="70"/>
  <c r="M200" i="70"/>
  <c r="M199" i="70"/>
  <c r="M198" i="70"/>
  <c r="L197" i="70"/>
  <c r="K197" i="70"/>
  <c r="J197" i="70"/>
  <c r="I197" i="70"/>
  <c r="H197" i="70"/>
  <c r="G197" i="70"/>
  <c r="F197" i="70"/>
  <c r="E197" i="70"/>
  <c r="M196" i="70"/>
  <c r="M195" i="70"/>
  <c r="M194" i="70"/>
  <c r="M193" i="70"/>
  <c r="L192" i="70"/>
  <c r="K192" i="70"/>
  <c r="J192" i="70"/>
  <c r="I192" i="70"/>
  <c r="H192" i="70"/>
  <c r="G192" i="70"/>
  <c r="F192" i="70"/>
  <c r="E192" i="70"/>
  <c r="M191" i="70"/>
  <c r="M190" i="70"/>
  <c r="M189" i="70"/>
  <c r="M188" i="70"/>
  <c r="M187" i="70"/>
  <c r="M186" i="70"/>
  <c r="M185" i="70"/>
  <c r="M184" i="70"/>
  <c r="M183" i="70"/>
  <c r="M182" i="70"/>
  <c r="L181" i="70"/>
  <c r="K181" i="70"/>
  <c r="J181" i="70"/>
  <c r="I181" i="70"/>
  <c r="H181" i="70"/>
  <c r="G181" i="70"/>
  <c r="F181" i="70"/>
  <c r="M180" i="70"/>
  <c r="M179" i="70"/>
  <c r="M178" i="70"/>
  <c r="M177" i="70"/>
  <c r="M176" i="70"/>
  <c r="M175" i="70"/>
  <c r="M174" i="70"/>
  <c r="M173" i="70"/>
  <c r="M172" i="70"/>
  <c r="M171" i="70"/>
  <c r="M170" i="70"/>
  <c r="M169" i="70"/>
  <c r="M168" i="70"/>
  <c r="F168" i="70"/>
  <c r="M167" i="70"/>
  <c r="M166" i="70"/>
  <c r="M165" i="70"/>
  <c r="M164" i="70"/>
  <c r="K163" i="70"/>
  <c r="J163" i="70"/>
  <c r="I163" i="70"/>
  <c r="H163" i="70"/>
  <c r="G163" i="70"/>
  <c r="F163" i="70"/>
  <c r="M162" i="70"/>
  <c r="M161" i="70"/>
  <c r="M160" i="70"/>
  <c r="M159" i="70"/>
  <c r="M158" i="70"/>
  <c r="M157" i="70"/>
  <c r="M156" i="70"/>
  <c r="M155" i="70"/>
  <c r="M154" i="70"/>
  <c r="M153" i="70"/>
  <c r="M152" i="70"/>
  <c r="L151" i="70"/>
  <c r="K151" i="70"/>
  <c r="J151" i="70"/>
  <c r="I151" i="70"/>
  <c r="H151" i="70"/>
  <c r="G151" i="70"/>
  <c r="F151" i="70"/>
  <c r="M150" i="70"/>
  <c r="M149" i="70"/>
  <c r="M148" i="70"/>
  <c r="M147" i="70"/>
  <c r="M146" i="70"/>
  <c r="M145" i="70"/>
  <c r="M144" i="70"/>
  <c r="M143" i="70"/>
  <c r="M142" i="70"/>
  <c r="L141" i="70"/>
  <c r="K141" i="70"/>
  <c r="J141" i="70"/>
  <c r="I141" i="70"/>
  <c r="H141" i="70"/>
  <c r="G141" i="70"/>
  <c r="F141" i="70"/>
  <c r="M140" i="70"/>
  <c r="M139" i="70"/>
  <c r="M138" i="70"/>
  <c r="M137" i="70"/>
  <c r="M136" i="70"/>
  <c r="M135" i="70"/>
  <c r="M134" i="70"/>
  <c r="M133" i="70"/>
  <c r="M132" i="70"/>
  <c r="M131" i="70"/>
  <c r="M130" i="70"/>
  <c r="M129" i="70"/>
  <c r="M128" i="70"/>
  <c r="M127" i="70"/>
  <c r="M126" i="70"/>
  <c r="M125" i="70"/>
  <c r="M124" i="70"/>
  <c r="M123" i="70"/>
  <c r="M122" i="70"/>
  <c r="M121" i="70"/>
  <c r="M120" i="70"/>
  <c r="M119" i="70"/>
  <c r="M118" i="70"/>
  <c r="M117" i="70"/>
  <c r="M116" i="70"/>
  <c r="M115" i="70"/>
  <c r="M114" i="70"/>
  <c r="M113" i="70"/>
  <c r="M112" i="70"/>
  <c r="M111" i="70"/>
  <c r="M110" i="70"/>
  <c r="M109" i="70"/>
  <c r="L108" i="70"/>
  <c r="K108" i="70"/>
  <c r="J108" i="70"/>
  <c r="I108" i="70"/>
  <c r="H108" i="70"/>
  <c r="G108" i="70"/>
  <c r="F108" i="70"/>
  <c r="M107" i="70"/>
  <c r="M106" i="70"/>
  <c r="M105" i="70"/>
  <c r="M104" i="70"/>
  <c r="M103" i="70"/>
  <c r="M102" i="70"/>
  <c r="L101" i="70"/>
  <c r="K101" i="70"/>
  <c r="J101" i="70"/>
  <c r="I101" i="70"/>
  <c r="H101" i="70"/>
  <c r="G101" i="70"/>
  <c r="F101" i="70"/>
  <c r="E101" i="70"/>
  <c r="M100" i="70"/>
  <c r="M99" i="70"/>
  <c r="M98" i="70" s="1"/>
  <c r="L98" i="70"/>
  <c r="K98" i="70"/>
  <c r="J98" i="70"/>
  <c r="I98" i="70"/>
  <c r="H98" i="70"/>
  <c r="G98" i="70"/>
  <c r="F98" i="70"/>
  <c r="E98" i="70"/>
  <c r="M97" i="70"/>
  <c r="M96" i="70"/>
  <c r="M95" i="70"/>
  <c r="M94" i="70"/>
  <c r="M93" i="70"/>
  <c r="M92" i="70"/>
  <c r="M91" i="70"/>
  <c r="M90" i="70"/>
  <c r="M89" i="70"/>
  <c r="M88" i="70"/>
  <c r="M87" i="70"/>
  <c r="J86" i="70"/>
  <c r="I86" i="70"/>
  <c r="H86" i="70"/>
  <c r="F86" i="70"/>
  <c r="M85" i="70"/>
  <c r="M84" i="70"/>
  <c r="M83" i="70"/>
  <c r="M82" i="70"/>
  <c r="M81" i="70"/>
  <c r="M80" i="70"/>
  <c r="M79" i="70"/>
  <c r="M78" i="70"/>
  <c r="M77" i="70"/>
  <c r="L76" i="70"/>
  <c r="K76" i="70"/>
  <c r="J76" i="70"/>
  <c r="I76" i="70"/>
  <c r="H76" i="70"/>
  <c r="G76" i="70"/>
  <c r="F76" i="70"/>
  <c r="E76" i="70"/>
  <c r="M75" i="70"/>
  <c r="M74" i="70"/>
  <c r="M73" i="70"/>
  <c r="M72" i="70"/>
  <c r="M71" i="70"/>
  <c r="M70" i="70"/>
  <c r="M69" i="70"/>
  <c r="M68" i="70"/>
  <c r="M67" i="70"/>
  <c r="L66" i="70"/>
  <c r="K66" i="70"/>
  <c r="J66" i="70"/>
  <c r="I66" i="70"/>
  <c r="H66" i="70"/>
  <c r="G66" i="70"/>
  <c r="F66" i="70"/>
  <c r="E66" i="70"/>
  <c r="M65" i="70"/>
  <c r="M64" i="70"/>
  <c r="M63" i="70"/>
  <c r="L62" i="70"/>
  <c r="K62" i="70"/>
  <c r="J62" i="70"/>
  <c r="I62" i="70"/>
  <c r="H62" i="70"/>
  <c r="G62" i="70"/>
  <c r="F62" i="70"/>
  <c r="E62" i="70"/>
  <c r="M62" i="70" s="1"/>
  <c r="M61" i="70"/>
  <c r="M59" i="70"/>
  <c r="M58" i="70"/>
  <c r="M57" i="70"/>
  <c r="M56" i="70"/>
  <c r="M55" i="70"/>
  <c r="M54" i="70"/>
  <c r="M53" i="70"/>
  <c r="M52" i="70"/>
  <c r="M51" i="70"/>
  <c r="M50" i="70"/>
  <c r="M49" i="70"/>
  <c r="M48" i="70"/>
  <c r="L47" i="70"/>
  <c r="K47" i="70"/>
  <c r="J47" i="70"/>
  <c r="I47" i="70"/>
  <c r="H47" i="70"/>
  <c r="G47" i="70"/>
  <c r="F47" i="70"/>
  <c r="M46" i="70"/>
  <c r="M45" i="70"/>
  <c r="M44" i="70"/>
  <c r="M43" i="70"/>
  <c r="M42" i="70"/>
  <c r="M41" i="70"/>
  <c r="M40" i="70"/>
  <c r="M39" i="70"/>
  <c r="M38" i="70"/>
  <c r="M37" i="70"/>
  <c r="M36" i="70"/>
  <c r="M35" i="70"/>
  <c r="M34" i="70"/>
  <c r="M33" i="70"/>
  <c r="M32" i="70"/>
  <c r="M31" i="70"/>
  <c r="M30" i="70"/>
  <c r="M29" i="70"/>
  <c r="M28" i="70"/>
  <c r="M27" i="70"/>
  <c r="M26" i="70"/>
  <c r="M25" i="70"/>
  <c r="M24" i="70"/>
  <c r="M23" i="70"/>
  <c r="M22" i="70"/>
  <c r="M21" i="70"/>
  <c r="M20" i="70"/>
  <c r="M19" i="70"/>
  <c r="M18" i="70"/>
  <c r="M17" i="70"/>
  <c r="M16" i="70"/>
  <c r="M15" i="70"/>
  <c r="M14" i="70"/>
  <c r="M13" i="70"/>
  <c r="M12" i="70"/>
  <c r="M11" i="70"/>
  <c r="M10" i="70"/>
  <c r="M9" i="70"/>
  <c r="M8" i="70"/>
  <c r="M7" i="70"/>
  <c r="L6" i="70"/>
  <c r="L5" i="70" s="1"/>
  <c r="K6" i="70"/>
  <c r="K5" i="70" s="1"/>
  <c r="J6" i="70"/>
  <c r="J5" i="70" s="1"/>
  <c r="I6" i="70"/>
  <c r="H6" i="70"/>
  <c r="H5" i="70" s="1"/>
  <c r="G6" i="70"/>
  <c r="F6" i="70"/>
  <c r="F5" i="70" s="1"/>
  <c r="I5" i="70"/>
  <c r="E192" i="67"/>
  <c r="E7" i="67"/>
  <c r="E197" i="63"/>
  <c r="E7" i="63"/>
  <c r="E194" i="63"/>
  <c r="E182" i="63"/>
  <c r="E164" i="63"/>
  <c r="E152" i="63"/>
  <c r="E142" i="63"/>
  <c r="E109" i="63"/>
  <c r="E102" i="63"/>
  <c r="E99" i="63"/>
  <c r="E197" i="67"/>
  <c r="E181" i="67"/>
  <c r="E165" i="67"/>
  <c r="E166" i="67"/>
  <c r="E163" i="67" s="1"/>
  <c r="E153" i="67"/>
  <c r="E154" i="67"/>
  <c r="E155" i="67"/>
  <c r="E156" i="67"/>
  <c r="E157" i="67"/>
  <c r="E158" i="67"/>
  <c r="E159" i="67"/>
  <c r="E160" i="67"/>
  <c r="E161" i="67"/>
  <c r="E152" i="67"/>
  <c r="E143" i="67"/>
  <c r="E144" i="67"/>
  <c r="E145" i="67"/>
  <c r="E146" i="67"/>
  <c r="E147" i="67"/>
  <c r="E148" i="67"/>
  <c r="E149" i="67"/>
  <c r="E142" i="67"/>
  <c r="E110" i="67"/>
  <c r="E111" i="67"/>
  <c r="E112" i="67"/>
  <c r="E113" i="67"/>
  <c r="E114" i="67"/>
  <c r="E115" i="67"/>
  <c r="E116" i="67"/>
  <c r="E117" i="67"/>
  <c r="E118" i="67"/>
  <c r="E119" i="67"/>
  <c r="E120" i="67"/>
  <c r="E121" i="67"/>
  <c r="E122" i="67"/>
  <c r="E123" i="67"/>
  <c r="E124" i="67"/>
  <c r="E125" i="67"/>
  <c r="E126" i="67"/>
  <c r="E127" i="67"/>
  <c r="E128" i="67"/>
  <c r="E129" i="67"/>
  <c r="E130" i="67"/>
  <c r="E131" i="67"/>
  <c r="E132" i="67"/>
  <c r="E133" i="67"/>
  <c r="E134" i="67"/>
  <c r="E135" i="67"/>
  <c r="E136" i="67"/>
  <c r="E137" i="67"/>
  <c r="E138" i="67"/>
  <c r="E139" i="67"/>
  <c r="E109" i="67"/>
  <c r="E103" i="67"/>
  <c r="E104" i="67"/>
  <c r="E105" i="67"/>
  <c r="E102" i="67"/>
  <c r="E101" i="67" s="1"/>
  <c r="E99" i="67"/>
  <c r="E98" i="67" s="1"/>
  <c r="E88" i="67"/>
  <c r="E89" i="67"/>
  <c r="E90" i="67"/>
  <c r="E91" i="67"/>
  <c r="E92" i="67"/>
  <c r="E93" i="67"/>
  <c r="E94" i="67"/>
  <c r="E95" i="67"/>
  <c r="E96" i="67"/>
  <c r="E87" i="67"/>
  <c r="E78" i="67"/>
  <c r="E79" i="67"/>
  <c r="E80" i="67"/>
  <c r="E81" i="67"/>
  <c r="E82" i="67"/>
  <c r="E83" i="67"/>
  <c r="E84" i="67"/>
  <c r="E77" i="67"/>
  <c r="E68" i="67"/>
  <c r="E69" i="67"/>
  <c r="E70" i="67"/>
  <c r="E71" i="67"/>
  <c r="E72" i="67"/>
  <c r="E73" i="67"/>
  <c r="E74" i="67"/>
  <c r="E67" i="67"/>
  <c r="E63" i="67"/>
  <c r="E62" i="67" s="1"/>
  <c r="E64" i="67"/>
  <c r="E49" i="67"/>
  <c r="E50" i="67"/>
  <c r="E51" i="67"/>
  <c r="E52" i="67"/>
  <c r="E53" i="67"/>
  <c r="E54" i="67"/>
  <c r="E55" i="67"/>
  <c r="E56" i="67"/>
  <c r="E57" i="67"/>
  <c r="E58" i="67"/>
  <c r="E59" i="67"/>
  <c r="E60" i="67"/>
  <c r="E48" i="67"/>
  <c r="E47" i="67" s="1"/>
  <c r="E45" i="67"/>
  <c r="E8" i="67"/>
  <c r="E9" i="67"/>
  <c r="E10" i="67"/>
  <c r="E11" i="67"/>
  <c r="E12" i="67"/>
  <c r="E13" i="67"/>
  <c r="E14" i="67"/>
  <c r="E15" i="67"/>
  <c r="E16" i="67"/>
  <c r="E17" i="67"/>
  <c r="E18" i="67"/>
  <c r="E19" i="67"/>
  <c r="E20" i="67"/>
  <c r="E21" i="67"/>
  <c r="E22" i="67"/>
  <c r="E23" i="67"/>
  <c r="E24" i="67"/>
  <c r="E25" i="67"/>
  <c r="E26" i="67"/>
  <c r="E27" i="67"/>
  <c r="E28" i="67"/>
  <c r="E29" i="67"/>
  <c r="E30" i="67"/>
  <c r="E31" i="67"/>
  <c r="E32" i="67"/>
  <c r="E33" i="67"/>
  <c r="E34" i="67"/>
  <c r="E35" i="67"/>
  <c r="E36" i="67"/>
  <c r="E38" i="67"/>
  <c r="E39" i="67"/>
  <c r="E40" i="67"/>
  <c r="E41" i="67"/>
  <c r="E42" i="67"/>
  <c r="E43" i="67"/>
  <c r="E44" i="67"/>
  <c r="K47" i="63"/>
  <c r="G6" i="63"/>
  <c r="M197" i="70" l="1"/>
  <c r="M192" i="70"/>
  <c r="M101" i="70"/>
  <c r="M76" i="70"/>
  <c r="M66" i="70"/>
  <c r="G5" i="70"/>
  <c r="E66" i="67"/>
  <c r="E86" i="67"/>
  <c r="E151" i="67"/>
  <c r="E76" i="67"/>
  <c r="E6" i="67"/>
  <c r="E108" i="67"/>
  <c r="M6" i="70"/>
  <c r="E141" i="67"/>
  <c r="E6" i="70"/>
  <c r="E47" i="70"/>
  <c r="M47" i="70"/>
  <c r="M151" i="70"/>
  <c r="E108" i="70"/>
  <c r="M108" i="70" s="1"/>
  <c r="E141" i="70"/>
  <c r="M141" i="70" s="1"/>
  <c r="E151" i="70"/>
  <c r="E163" i="70"/>
  <c r="E181" i="70"/>
  <c r="M181" i="70" s="1"/>
  <c r="E8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45" i="62"/>
  <c r="E48" i="62"/>
  <c r="E49" i="62"/>
  <c r="E50" i="62"/>
  <c r="E51" i="62"/>
  <c r="E52" i="62"/>
  <c r="E53" i="62"/>
  <c r="E54" i="62"/>
  <c r="E55" i="62"/>
  <c r="E56" i="62"/>
  <c r="E57" i="62"/>
  <c r="E58" i="62"/>
  <c r="E59" i="62"/>
  <c r="E60" i="62"/>
  <c r="E63" i="62"/>
  <c r="E64" i="62"/>
  <c r="E195" i="63"/>
  <c r="E192" i="63" s="1"/>
  <c r="E183" i="63"/>
  <c r="E184" i="63"/>
  <c r="E185" i="63"/>
  <c r="E186" i="63"/>
  <c r="E187" i="63"/>
  <c r="E188" i="63"/>
  <c r="E189" i="63"/>
  <c r="E190" i="63"/>
  <c r="E165" i="63"/>
  <c r="E166" i="63"/>
  <c r="E153" i="63"/>
  <c r="E154" i="63"/>
  <c r="E155" i="63"/>
  <c r="E156" i="63"/>
  <c r="E157" i="63"/>
  <c r="E158" i="63"/>
  <c r="E159" i="63"/>
  <c r="E160" i="63"/>
  <c r="E161" i="63"/>
  <c r="E143" i="63"/>
  <c r="E144" i="63"/>
  <c r="E145" i="63"/>
  <c r="E146" i="63"/>
  <c r="E147" i="63"/>
  <c r="E148" i="63"/>
  <c r="E149" i="63"/>
  <c r="E110" i="63"/>
  <c r="E111" i="63"/>
  <c r="E112" i="63"/>
  <c r="E113" i="63"/>
  <c r="E114" i="63"/>
  <c r="E115" i="63"/>
  <c r="E116" i="63"/>
  <c r="E117" i="63"/>
  <c r="E118" i="63"/>
  <c r="E119" i="63"/>
  <c r="E120" i="63"/>
  <c r="E121" i="63"/>
  <c r="E122" i="63"/>
  <c r="E123" i="63"/>
  <c r="E124" i="63"/>
  <c r="E125" i="63"/>
  <c r="E126" i="63"/>
  <c r="E127" i="63"/>
  <c r="E128" i="63"/>
  <c r="E129" i="63"/>
  <c r="E130" i="63"/>
  <c r="E131" i="63"/>
  <c r="E132" i="63"/>
  <c r="E133" i="63"/>
  <c r="E134" i="63"/>
  <c r="E135" i="63"/>
  <c r="E136" i="63"/>
  <c r="E137" i="63"/>
  <c r="E138" i="63"/>
  <c r="E139" i="63"/>
  <c r="E103" i="63"/>
  <c r="E104" i="63"/>
  <c r="M104" i="63" s="1"/>
  <c r="E105" i="63"/>
  <c r="M102" i="63"/>
  <c r="E88" i="63"/>
  <c r="E89" i="63"/>
  <c r="E90" i="63"/>
  <c r="E91" i="63"/>
  <c r="E92" i="63"/>
  <c r="E93" i="63"/>
  <c r="E94" i="63"/>
  <c r="E95" i="63"/>
  <c r="E96" i="63"/>
  <c r="E87" i="63"/>
  <c r="E78" i="63"/>
  <c r="E79" i="63"/>
  <c r="E80" i="63"/>
  <c r="E81" i="63"/>
  <c r="E82" i="63"/>
  <c r="E83" i="63"/>
  <c r="E84" i="63"/>
  <c r="E77" i="63"/>
  <c r="E76" i="63" s="1"/>
  <c r="E68" i="63"/>
  <c r="E69" i="63"/>
  <c r="E70" i="63"/>
  <c r="E71" i="63"/>
  <c r="E72" i="63"/>
  <c r="E73" i="63"/>
  <c r="E74" i="63"/>
  <c r="E67" i="63"/>
  <c r="E64" i="63"/>
  <c r="E63" i="63"/>
  <c r="E62" i="63" s="1"/>
  <c r="E49" i="63"/>
  <c r="E50" i="63"/>
  <c r="E51" i="63"/>
  <c r="E52" i="63"/>
  <c r="E53" i="63"/>
  <c r="E54" i="63"/>
  <c r="E55" i="63"/>
  <c r="E56" i="63"/>
  <c r="E57" i="63"/>
  <c r="E58" i="63"/>
  <c r="E59" i="63"/>
  <c r="E60" i="63"/>
  <c r="E48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6" i="63"/>
  <c r="E37" i="63"/>
  <c r="E38" i="63"/>
  <c r="E39" i="63"/>
  <c r="E40" i="63"/>
  <c r="E41" i="63"/>
  <c r="E42" i="63"/>
  <c r="E43" i="63"/>
  <c r="E44" i="63"/>
  <c r="E45" i="63"/>
  <c r="M205" i="67"/>
  <c r="M204" i="67"/>
  <c r="M203" i="67"/>
  <c r="M202" i="67"/>
  <c r="M201" i="67"/>
  <c r="M200" i="67"/>
  <c r="M199" i="67"/>
  <c r="M198" i="67"/>
  <c r="L197" i="67"/>
  <c r="M197" i="67" s="1"/>
  <c r="K197" i="67"/>
  <c r="J197" i="67"/>
  <c r="I197" i="67"/>
  <c r="H197" i="67"/>
  <c r="G197" i="67"/>
  <c r="F197" i="67"/>
  <c r="M196" i="67"/>
  <c r="M195" i="67"/>
  <c r="M194" i="67"/>
  <c r="M193" i="67"/>
  <c r="L192" i="67"/>
  <c r="M192" i="67" s="1"/>
  <c r="K192" i="67"/>
  <c r="J192" i="67"/>
  <c r="I192" i="67"/>
  <c r="H192" i="67"/>
  <c r="G192" i="67"/>
  <c r="F192" i="67"/>
  <c r="M191" i="67"/>
  <c r="M190" i="67"/>
  <c r="M189" i="67"/>
  <c r="M188" i="67"/>
  <c r="M187" i="67"/>
  <c r="M186" i="67"/>
  <c r="M185" i="67"/>
  <c r="M184" i="67"/>
  <c r="M183" i="67"/>
  <c r="M182" i="67"/>
  <c r="L181" i="67"/>
  <c r="M181" i="67" s="1"/>
  <c r="K181" i="67"/>
  <c r="J181" i="67"/>
  <c r="I181" i="67"/>
  <c r="H181" i="67"/>
  <c r="G181" i="67"/>
  <c r="F181" i="67"/>
  <c r="M180" i="67"/>
  <c r="M179" i="67"/>
  <c r="M178" i="67"/>
  <c r="M177" i="67"/>
  <c r="M176" i="67"/>
  <c r="M175" i="67"/>
  <c r="M174" i="67"/>
  <c r="M173" i="67"/>
  <c r="M172" i="67"/>
  <c r="M171" i="67"/>
  <c r="M170" i="67"/>
  <c r="M169" i="67"/>
  <c r="F168" i="67"/>
  <c r="M168" i="67" s="1"/>
  <c r="M167" i="67"/>
  <c r="M166" i="67"/>
  <c r="M165" i="67"/>
  <c r="M164" i="67"/>
  <c r="K163" i="67"/>
  <c r="J163" i="67"/>
  <c r="I163" i="67"/>
  <c r="H163" i="67"/>
  <c r="G163" i="67"/>
  <c r="F163" i="67"/>
  <c r="M162" i="67"/>
  <c r="M161" i="67"/>
  <c r="M160" i="67"/>
  <c r="M159" i="67"/>
  <c r="M158" i="67"/>
  <c r="M157" i="67"/>
  <c r="M156" i="67"/>
  <c r="M155" i="67"/>
  <c r="M154" i="67"/>
  <c r="M153" i="67"/>
  <c r="M152" i="67"/>
  <c r="L151" i="67"/>
  <c r="K151" i="67"/>
  <c r="J151" i="67"/>
  <c r="I151" i="67"/>
  <c r="H151" i="67"/>
  <c r="G151" i="67"/>
  <c r="F151" i="67"/>
  <c r="M150" i="67"/>
  <c r="M149" i="67"/>
  <c r="M148" i="67"/>
  <c r="M147" i="67"/>
  <c r="M146" i="67"/>
  <c r="M145" i="67"/>
  <c r="M144" i="67"/>
  <c r="M143" i="67"/>
  <c r="M142" i="67"/>
  <c r="L141" i="67"/>
  <c r="K141" i="67"/>
  <c r="J141" i="67"/>
  <c r="I141" i="67"/>
  <c r="H141" i="67"/>
  <c r="G141" i="67"/>
  <c r="F141" i="67"/>
  <c r="M140" i="67"/>
  <c r="M139" i="67"/>
  <c r="M138" i="67"/>
  <c r="M137" i="67"/>
  <c r="M136" i="67"/>
  <c r="M135" i="67"/>
  <c r="M134" i="67"/>
  <c r="M133" i="67"/>
  <c r="M132" i="67"/>
  <c r="M131" i="67"/>
  <c r="M130" i="67"/>
  <c r="M129" i="67"/>
  <c r="M128" i="67"/>
  <c r="M127" i="67"/>
  <c r="M126" i="67"/>
  <c r="M125" i="67"/>
  <c r="M124" i="67"/>
  <c r="M123" i="67"/>
  <c r="M122" i="67"/>
  <c r="M121" i="67"/>
  <c r="M120" i="67"/>
  <c r="M119" i="67"/>
  <c r="M118" i="67"/>
  <c r="M117" i="67"/>
  <c r="M116" i="67"/>
  <c r="M115" i="67"/>
  <c r="M114" i="67"/>
  <c r="M113" i="67"/>
  <c r="M112" i="67"/>
  <c r="M111" i="67"/>
  <c r="M110" i="67"/>
  <c r="M109" i="67"/>
  <c r="L108" i="67"/>
  <c r="K108" i="67"/>
  <c r="J108" i="67"/>
  <c r="I108" i="67"/>
  <c r="H108" i="67"/>
  <c r="G108" i="67"/>
  <c r="F108" i="67"/>
  <c r="M107" i="67"/>
  <c r="M106" i="67"/>
  <c r="M105" i="67"/>
  <c r="M104" i="67"/>
  <c r="M103" i="67"/>
  <c r="M102" i="67"/>
  <c r="L101" i="67"/>
  <c r="K101" i="67"/>
  <c r="J101" i="67"/>
  <c r="I101" i="67"/>
  <c r="H101" i="67"/>
  <c r="G101" i="67"/>
  <c r="F101" i="67"/>
  <c r="M100" i="67"/>
  <c r="M99" i="67"/>
  <c r="M98" i="67" s="1"/>
  <c r="L98" i="67"/>
  <c r="K98" i="67"/>
  <c r="J98" i="67"/>
  <c r="I98" i="67"/>
  <c r="H98" i="67"/>
  <c r="G98" i="67"/>
  <c r="F98" i="67"/>
  <c r="M97" i="67"/>
  <c r="M96" i="67"/>
  <c r="M95" i="67"/>
  <c r="M94" i="67"/>
  <c r="M93" i="67"/>
  <c r="M92" i="67"/>
  <c r="M91" i="67"/>
  <c r="M90" i="67"/>
  <c r="M89" i="67"/>
  <c r="M88" i="67"/>
  <c r="M87" i="67"/>
  <c r="L86" i="67"/>
  <c r="K86" i="67"/>
  <c r="J86" i="67"/>
  <c r="I86" i="67"/>
  <c r="H86" i="67"/>
  <c r="G86" i="67"/>
  <c r="F86" i="67"/>
  <c r="M85" i="67"/>
  <c r="M84" i="67"/>
  <c r="M83" i="67"/>
  <c r="M82" i="67"/>
  <c r="M81" i="67"/>
  <c r="M80" i="67"/>
  <c r="M79" i="67"/>
  <c r="M78" i="67"/>
  <c r="M77" i="67"/>
  <c r="L76" i="67"/>
  <c r="J76" i="67"/>
  <c r="I76" i="67"/>
  <c r="H76" i="67"/>
  <c r="F76" i="67"/>
  <c r="M75" i="67"/>
  <c r="M74" i="67"/>
  <c r="M73" i="67"/>
  <c r="M72" i="67"/>
  <c r="M71" i="67"/>
  <c r="M70" i="67"/>
  <c r="M69" i="67"/>
  <c r="M68" i="67"/>
  <c r="M67" i="67"/>
  <c r="L66" i="67"/>
  <c r="K66" i="67"/>
  <c r="J66" i="67"/>
  <c r="I66" i="67"/>
  <c r="H66" i="67"/>
  <c r="G66" i="67"/>
  <c r="F66" i="67"/>
  <c r="M65" i="67"/>
  <c r="M64" i="67"/>
  <c r="M63" i="67"/>
  <c r="L62" i="67"/>
  <c r="K62" i="67"/>
  <c r="J62" i="67"/>
  <c r="I62" i="67"/>
  <c r="H62" i="67"/>
  <c r="G62" i="67"/>
  <c r="F62" i="67"/>
  <c r="M62" i="67"/>
  <c r="M61" i="67"/>
  <c r="M59" i="67"/>
  <c r="M58" i="67"/>
  <c r="M57" i="67"/>
  <c r="M56" i="67"/>
  <c r="M55" i="67"/>
  <c r="M54" i="67"/>
  <c r="M53" i="67"/>
  <c r="M52" i="67"/>
  <c r="M51" i="67"/>
  <c r="M50" i="67"/>
  <c r="M49" i="67"/>
  <c r="M48" i="67"/>
  <c r="L47" i="67"/>
  <c r="K47" i="67"/>
  <c r="J47" i="67"/>
  <c r="I47" i="67"/>
  <c r="H47" i="67"/>
  <c r="G47" i="67"/>
  <c r="F47" i="67"/>
  <c r="F5" i="67" s="1"/>
  <c r="M46" i="67"/>
  <c r="M45" i="67"/>
  <c r="M44" i="67"/>
  <c r="M43" i="67"/>
  <c r="M42" i="67"/>
  <c r="M41" i="67"/>
  <c r="M40" i="67"/>
  <c r="M39" i="67"/>
  <c r="M38" i="67"/>
  <c r="M37" i="67"/>
  <c r="M36" i="67"/>
  <c r="M35" i="67"/>
  <c r="M34" i="67"/>
  <c r="M33" i="67"/>
  <c r="M32" i="67"/>
  <c r="M31" i="67"/>
  <c r="M30" i="67"/>
  <c r="M29" i="67"/>
  <c r="M28" i="67"/>
  <c r="M27" i="67"/>
  <c r="M26" i="67"/>
  <c r="M25" i="67"/>
  <c r="M24" i="67"/>
  <c r="M23" i="67"/>
  <c r="M22" i="67"/>
  <c r="M21" i="67"/>
  <c r="M20" i="67"/>
  <c r="M19" i="67"/>
  <c r="M18" i="67"/>
  <c r="M17" i="67"/>
  <c r="M16" i="67"/>
  <c r="M15" i="67"/>
  <c r="M14" i="67"/>
  <c r="M13" i="67"/>
  <c r="M12" i="67"/>
  <c r="M11" i="67"/>
  <c r="M10" i="67"/>
  <c r="M9" i="67"/>
  <c r="M8" i="67"/>
  <c r="M7" i="67"/>
  <c r="L6" i="67"/>
  <c r="K6" i="67"/>
  <c r="J6" i="67"/>
  <c r="J5" i="67" s="1"/>
  <c r="I6" i="67"/>
  <c r="I5" i="67" s="1"/>
  <c r="H6" i="67"/>
  <c r="F6" i="67"/>
  <c r="F151" i="63"/>
  <c r="G151" i="63"/>
  <c r="H151" i="63"/>
  <c r="I151" i="63"/>
  <c r="J151" i="63"/>
  <c r="K151" i="63"/>
  <c r="L151" i="63"/>
  <c r="E98" i="63"/>
  <c r="F86" i="63"/>
  <c r="G86" i="63"/>
  <c r="H86" i="63"/>
  <c r="I86" i="63"/>
  <c r="J86" i="63"/>
  <c r="K86" i="63"/>
  <c r="L86" i="63"/>
  <c r="F76" i="63"/>
  <c r="G76" i="63"/>
  <c r="G5" i="63" s="1"/>
  <c r="H76" i="63"/>
  <c r="I76" i="63"/>
  <c r="J76" i="63"/>
  <c r="K76" i="63"/>
  <c r="L76" i="63"/>
  <c r="F47" i="63"/>
  <c r="H47" i="63"/>
  <c r="I47" i="63"/>
  <c r="J47" i="63"/>
  <c r="L47" i="63"/>
  <c r="F6" i="63"/>
  <c r="H6" i="63"/>
  <c r="I6" i="63"/>
  <c r="J6" i="63"/>
  <c r="K6" i="63"/>
  <c r="L6" i="63"/>
  <c r="E141" i="63" l="1"/>
  <c r="E181" i="63"/>
  <c r="E163" i="63"/>
  <c r="E47" i="63"/>
  <c r="M103" i="63"/>
  <c r="E101" i="63"/>
  <c r="E108" i="63"/>
  <c r="E6" i="63"/>
  <c r="E66" i="63"/>
  <c r="E151" i="63"/>
  <c r="E86" i="63"/>
  <c r="M5" i="70"/>
  <c r="M141" i="67"/>
  <c r="M108" i="67"/>
  <c r="M66" i="67"/>
  <c r="K5" i="67"/>
  <c r="G5" i="67"/>
  <c r="H5" i="67"/>
  <c r="L5" i="67"/>
  <c r="M47" i="67"/>
  <c r="E5" i="70"/>
  <c r="M151" i="67"/>
  <c r="M86" i="67"/>
  <c r="M6" i="67"/>
  <c r="E5" i="67"/>
  <c r="M101" i="67"/>
  <c r="E195" i="62"/>
  <c r="E194" i="62"/>
  <c r="E183" i="62"/>
  <c r="E184" i="62"/>
  <c r="E185" i="62"/>
  <c r="E186" i="62"/>
  <c r="E187" i="62"/>
  <c r="E188" i="62"/>
  <c r="E189" i="62"/>
  <c r="E190" i="62"/>
  <c r="E182" i="62"/>
  <c r="E165" i="62"/>
  <c r="E166" i="62"/>
  <c r="E164" i="62"/>
  <c r="E153" i="62"/>
  <c r="E154" i="62"/>
  <c r="E155" i="62"/>
  <c r="E156" i="62"/>
  <c r="E157" i="62"/>
  <c r="E158" i="62"/>
  <c r="E159" i="62"/>
  <c r="E160" i="62"/>
  <c r="E161" i="62"/>
  <c r="E152" i="62"/>
  <c r="E149" i="62"/>
  <c r="E143" i="62"/>
  <c r="E144" i="62"/>
  <c r="E145" i="62"/>
  <c r="E146" i="62"/>
  <c r="E147" i="62"/>
  <c r="E148" i="62"/>
  <c r="E142" i="62"/>
  <c r="E110" i="62"/>
  <c r="E111" i="62"/>
  <c r="E112" i="62"/>
  <c r="E113" i="62"/>
  <c r="E114" i="62"/>
  <c r="E115" i="62"/>
  <c r="E116" i="62"/>
  <c r="E117" i="62"/>
  <c r="E118" i="62"/>
  <c r="E119" i="62"/>
  <c r="E120" i="62"/>
  <c r="E121" i="62"/>
  <c r="E122" i="62"/>
  <c r="E123" i="62"/>
  <c r="E124" i="62"/>
  <c r="E125" i="62"/>
  <c r="E126" i="62"/>
  <c r="E127" i="62"/>
  <c r="E128" i="62"/>
  <c r="E129" i="62"/>
  <c r="E130" i="62"/>
  <c r="E131" i="62"/>
  <c r="E132" i="62"/>
  <c r="E133" i="62"/>
  <c r="E134" i="62"/>
  <c r="E135" i="62"/>
  <c r="E136" i="62"/>
  <c r="E137" i="62"/>
  <c r="E138" i="62"/>
  <c r="E139" i="62"/>
  <c r="E109" i="62"/>
  <c r="E103" i="62"/>
  <c r="E104" i="62"/>
  <c r="E105" i="62"/>
  <c r="E102" i="62"/>
  <c r="E99" i="62"/>
  <c r="E88" i="62"/>
  <c r="E89" i="62"/>
  <c r="E90" i="62"/>
  <c r="E91" i="62"/>
  <c r="E92" i="62"/>
  <c r="E93" i="62"/>
  <c r="E94" i="62"/>
  <c r="E95" i="62"/>
  <c r="E96" i="62"/>
  <c r="E87" i="62"/>
  <c r="E78" i="62"/>
  <c r="E79" i="62"/>
  <c r="E80" i="62"/>
  <c r="E81" i="62"/>
  <c r="E82" i="62"/>
  <c r="E83" i="62"/>
  <c r="E84" i="62"/>
  <c r="E77" i="62"/>
  <c r="E68" i="62"/>
  <c r="E69" i="62"/>
  <c r="E70" i="62"/>
  <c r="E71" i="62"/>
  <c r="E72" i="62"/>
  <c r="E73" i="62"/>
  <c r="E74" i="62"/>
  <c r="E67" i="62"/>
  <c r="E7" i="62"/>
  <c r="E195" i="61"/>
  <c r="E196" i="61"/>
  <c r="E197" i="61"/>
  <c r="E198" i="61"/>
  <c r="E199" i="61"/>
  <c r="E200" i="61"/>
  <c r="E201" i="61"/>
  <c r="E194" i="61"/>
  <c r="E191" i="61"/>
  <c r="E190" i="61"/>
  <c r="E179" i="61"/>
  <c r="E180" i="61"/>
  <c r="E181" i="61"/>
  <c r="E182" i="61"/>
  <c r="E183" i="61"/>
  <c r="E184" i="61"/>
  <c r="E185" i="61"/>
  <c r="E186" i="61"/>
  <c r="E178" i="61"/>
  <c r="E161" i="61"/>
  <c r="E162" i="61"/>
  <c r="E160" i="61"/>
  <c r="E149" i="61"/>
  <c r="E150" i="61"/>
  <c r="E151" i="61"/>
  <c r="E152" i="61"/>
  <c r="E153" i="61"/>
  <c r="E154" i="61"/>
  <c r="E155" i="61"/>
  <c r="E156" i="61"/>
  <c r="E157" i="61"/>
  <c r="E148" i="61"/>
  <c r="E139" i="61"/>
  <c r="E140" i="61"/>
  <c r="E141" i="61"/>
  <c r="E142" i="61"/>
  <c r="E143" i="61"/>
  <c r="E144" i="61"/>
  <c r="E145" i="61"/>
  <c r="E138" i="61"/>
  <c r="E106" i="61"/>
  <c r="E107" i="61"/>
  <c r="E108" i="61"/>
  <c r="E109" i="61"/>
  <c r="E110" i="61"/>
  <c r="E111" i="61"/>
  <c r="E112" i="61"/>
  <c r="E113" i="61"/>
  <c r="E114" i="61"/>
  <c r="E115" i="61"/>
  <c r="E116" i="61"/>
  <c r="E117" i="61"/>
  <c r="E118" i="61"/>
  <c r="E119" i="61"/>
  <c r="E120" i="61"/>
  <c r="E121" i="61"/>
  <c r="E122" i="61"/>
  <c r="E123" i="61"/>
  <c r="E124" i="61"/>
  <c r="E125" i="61"/>
  <c r="E126" i="61"/>
  <c r="E127" i="61"/>
  <c r="E128" i="61"/>
  <c r="E129" i="61"/>
  <c r="E130" i="61"/>
  <c r="E131" i="61"/>
  <c r="E132" i="61"/>
  <c r="E133" i="61"/>
  <c r="E134" i="61"/>
  <c r="E135" i="61"/>
  <c r="E105" i="61"/>
  <c r="E99" i="61"/>
  <c r="E100" i="61"/>
  <c r="E101" i="61"/>
  <c r="E98" i="61"/>
  <c r="E95" i="61"/>
  <c r="E84" i="61"/>
  <c r="E85" i="61"/>
  <c r="E86" i="61"/>
  <c r="E87" i="61"/>
  <c r="E88" i="61"/>
  <c r="E89" i="61"/>
  <c r="E90" i="61"/>
  <c r="E91" i="61"/>
  <c r="E92" i="61"/>
  <c r="E83" i="61"/>
  <c r="E75" i="61"/>
  <c r="E76" i="61"/>
  <c r="E77" i="61"/>
  <c r="E78" i="61"/>
  <c r="E79" i="61"/>
  <c r="E80" i="61"/>
  <c r="E74" i="61"/>
  <c r="E65" i="61"/>
  <c r="E66" i="61"/>
  <c r="E67" i="61"/>
  <c r="E68" i="61"/>
  <c r="E69" i="61"/>
  <c r="E70" i="61"/>
  <c r="E71" i="61"/>
  <c r="E64" i="61"/>
  <c r="E61" i="61"/>
  <c r="E60" i="61"/>
  <c r="E46" i="61"/>
  <c r="E47" i="61"/>
  <c r="E48" i="61"/>
  <c r="E49" i="61"/>
  <c r="E50" i="61"/>
  <c r="E51" i="61"/>
  <c r="E52" i="61"/>
  <c r="E53" i="61"/>
  <c r="E54" i="61"/>
  <c r="E55" i="61"/>
  <c r="E56" i="61"/>
  <c r="E57" i="61"/>
  <c r="E45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7" i="61"/>
  <c r="M205" i="63"/>
  <c r="M204" i="63"/>
  <c r="M203" i="63"/>
  <c r="M202" i="63"/>
  <c r="M201" i="63"/>
  <c r="M200" i="63"/>
  <c r="M199" i="63"/>
  <c r="M198" i="63"/>
  <c r="L197" i="63"/>
  <c r="K197" i="63"/>
  <c r="J197" i="63"/>
  <c r="I197" i="63"/>
  <c r="H197" i="63"/>
  <c r="G197" i="63"/>
  <c r="F197" i="63"/>
  <c r="M196" i="63"/>
  <c r="M195" i="63"/>
  <c r="M194" i="63"/>
  <c r="M193" i="63"/>
  <c r="L192" i="63"/>
  <c r="M192" i="63" s="1"/>
  <c r="K192" i="63"/>
  <c r="J192" i="63"/>
  <c r="I192" i="63"/>
  <c r="H192" i="63"/>
  <c r="G192" i="63"/>
  <c r="F192" i="63"/>
  <c r="M191" i="63"/>
  <c r="M190" i="63"/>
  <c r="M189" i="63"/>
  <c r="M188" i="63"/>
  <c r="M187" i="63"/>
  <c r="M186" i="63"/>
  <c r="M185" i="63"/>
  <c r="M184" i="63"/>
  <c r="M183" i="63"/>
  <c r="M182" i="63"/>
  <c r="L181" i="63"/>
  <c r="M181" i="63" s="1"/>
  <c r="K181" i="63"/>
  <c r="J181" i="63"/>
  <c r="I181" i="63"/>
  <c r="I163" i="63" s="1"/>
  <c r="H181" i="63"/>
  <c r="G181" i="63"/>
  <c r="F181" i="63"/>
  <c r="M180" i="63"/>
  <c r="M179" i="63"/>
  <c r="M178" i="63"/>
  <c r="M177" i="63"/>
  <c r="M176" i="63"/>
  <c r="M175" i="63"/>
  <c r="M174" i="63"/>
  <c r="M173" i="63"/>
  <c r="M172" i="63"/>
  <c r="M171" i="63"/>
  <c r="M170" i="63"/>
  <c r="M169" i="63"/>
  <c r="F168" i="63"/>
  <c r="M168" i="63" s="1"/>
  <c r="M167" i="63"/>
  <c r="M166" i="63"/>
  <c r="M165" i="63"/>
  <c r="M164" i="63"/>
  <c r="K163" i="63"/>
  <c r="G163" i="63"/>
  <c r="F163" i="63"/>
  <c r="M162" i="63"/>
  <c r="M161" i="63"/>
  <c r="M160" i="63"/>
  <c r="M159" i="63"/>
  <c r="M158" i="63"/>
  <c r="M157" i="63"/>
  <c r="M156" i="63"/>
  <c r="M155" i="63"/>
  <c r="M154" i="63"/>
  <c r="M153" i="63"/>
  <c r="M152" i="63"/>
  <c r="M150" i="63"/>
  <c r="M149" i="63"/>
  <c r="M148" i="63"/>
  <c r="M147" i="63"/>
  <c r="M146" i="63"/>
  <c r="M145" i="63"/>
  <c r="M144" i="63"/>
  <c r="M143" i="63"/>
  <c r="M142" i="63"/>
  <c r="L141" i="63"/>
  <c r="K141" i="63"/>
  <c r="J141" i="63"/>
  <c r="I141" i="63"/>
  <c r="H141" i="63"/>
  <c r="G141" i="63"/>
  <c r="F141" i="63"/>
  <c r="M140" i="63"/>
  <c r="M139" i="63"/>
  <c r="M138" i="63"/>
  <c r="M137" i="63"/>
  <c r="M136" i="63"/>
  <c r="M135" i="63"/>
  <c r="M134" i="63"/>
  <c r="M133" i="63"/>
  <c r="M132" i="63"/>
  <c r="M131" i="63"/>
  <c r="M130" i="63"/>
  <c r="M129" i="63"/>
  <c r="M128" i="63"/>
  <c r="M127" i="63"/>
  <c r="M126" i="63"/>
  <c r="M125" i="63"/>
  <c r="M124" i="63"/>
  <c r="M123" i="63"/>
  <c r="M122" i="63"/>
  <c r="M121" i="63"/>
  <c r="M120" i="63"/>
  <c r="M119" i="63"/>
  <c r="M118" i="63"/>
  <c r="M117" i="63"/>
  <c r="M116" i="63"/>
  <c r="M115" i="63"/>
  <c r="M114" i="63"/>
  <c r="M113" i="63"/>
  <c r="M112" i="63"/>
  <c r="M111" i="63"/>
  <c r="M110" i="63"/>
  <c r="M109" i="63"/>
  <c r="L108" i="63"/>
  <c r="K108" i="63"/>
  <c r="J108" i="63"/>
  <c r="I108" i="63"/>
  <c r="H108" i="63"/>
  <c r="G108" i="63"/>
  <c r="F108" i="63"/>
  <c r="M107" i="63"/>
  <c r="M106" i="63"/>
  <c r="M105" i="63"/>
  <c r="L101" i="63"/>
  <c r="K101" i="63"/>
  <c r="J101" i="63"/>
  <c r="I101" i="63"/>
  <c r="H101" i="63"/>
  <c r="G101" i="63"/>
  <c r="F101" i="63"/>
  <c r="M100" i="63"/>
  <c r="M99" i="63"/>
  <c r="M98" i="63" s="1"/>
  <c r="L98" i="63"/>
  <c r="K98" i="63"/>
  <c r="J98" i="63"/>
  <c r="I98" i="63"/>
  <c r="H98" i="63"/>
  <c r="G98" i="63"/>
  <c r="F98" i="63"/>
  <c r="M97" i="63"/>
  <c r="M96" i="63"/>
  <c r="M95" i="63"/>
  <c r="M94" i="63"/>
  <c r="M93" i="63"/>
  <c r="M92" i="63"/>
  <c r="M91" i="63"/>
  <c r="M90" i="63"/>
  <c r="M89" i="63"/>
  <c r="M88" i="63"/>
  <c r="M87" i="63"/>
  <c r="M85" i="63"/>
  <c r="M84" i="63"/>
  <c r="M83" i="63"/>
  <c r="M82" i="63"/>
  <c r="M81" i="63"/>
  <c r="M80" i="63"/>
  <c r="M79" i="63"/>
  <c r="M78" i="63"/>
  <c r="M77" i="63"/>
  <c r="M75" i="63"/>
  <c r="M74" i="63"/>
  <c r="M73" i="63"/>
  <c r="M72" i="63"/>
  <c r="M71" i="63"/>
  <c r="M70" i="63"/>
  <c r="M69" i="63"/>
  <c r="M68" i="63"/>
  <c r="M67" i="63"/>
  <c r="L66" i="63"/>
  <c r="K66" i="63"/>
  <c r="J66" i="63"/>
  <c r="I66" i="63"/>
  <c r="H66" i="63"/>
  <c r="G66" i="63"/>
  <c r="F66" i="63"/>
  <c r="M66" i="63" s="1"/>
  <c r="M65" i="63"/>
  <c r="M64" i="63"/>
  <c r="M63" i="63"/>
  <c r="L62" i="63"/>
  <c r="K62" i="63"/>
  <c r="J62" i="63"/>
  <c r="I62" i="63"/>
  <c r="H62" i="63"/>
  <c r="G62" i="63"/>
  <c r="F62" i="63"/>
  <c r="M62" i="63" s="1"/>
  <c r="M59" i="63"/>
  <c r="M58" i="63"/>
  <c r="M57" i="63"/>
  <c r="M56" i="63"/>
  <c r="M55" i="63"/>
  <c r="M54" i="63"/>
  <c r="M53" i="63"/>
  <c r="M52" i="63"/>
  <c r="M51" i="63"/>
  <c r="M50" i="63"/>
  <c r="M49" i="63"/>
  <c r="M48" i="63"/>
  <c r="M46" i="63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1" i="63"/>
  <c r="M30" i="63"/>
  <c r="M29" i="63"/>
  <c r="M28" i="63"/>
  <c r="M27" i="63"/>
  <c r="M26" i="63"/>
  <c r="M25" i="63"/>
  <c r="M24" i="63"/>
  <c r="M23" i="63"/>
  <c r="M22" i="63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K5" i="63"/>
  <c r="I5" i="63"/>
  <c r="L5" i="63"/>
  <c r="J5" i="63"/>
  <c r="H5" i="63"/>
  <c r="F5" i="63"/>
  <c r="M84" i="62"/>
  <c r="M43" i="62"/>
  <c r="M44" i="62"/>
  <c r="M45" i="62"/>
  <c r="M205" i="62"/>
  <c r="M204" i="62"/>
  <c r="M203" i="62"/>
  <c r="M202" i="62"/>
  <c r="M201" i="62"/>
  <c r="M200" i="62"/>
  <c r="M199" i="62"/>
  <c r="M198" i="62"/>
  <c r="L197" i="62"/>
  <c r="K197" i="62"/>
  <c r="J197" i="62"/>
  <c r="I197" i="62"/>
  <c r="H197" i="62"/>
  <c r="G197" i="62"/>
  <c r="F197" i="62"/>
  <c r="M196" i="62"/>
  <c r="M195" i="62"/>
  <c r="M194" i="62"/>
  <c r="M193" i="62"/>
  <c r="L192" i="62"/>
  <c r="K192" i="62"/>
  <c r="J192" i="62"/>
  <c r="I192" i="62"/>
  <c r="H192" i="62"/>
  <c r="G192" i="62"/>
  <c r="F192" i="62"/>
  <c r="E192" i="62"/>
  <c r="M191" i="62"/>
  <c r="M190" i="62"/>
  <c r="M189" i="62"/>
  <c r="M188" i="62"/>
  <c r="M187" i="62"/>
  <c r="M186" i="62"/>
  <c r="M185" i="62"/>
  <c r="M184" i="62"/>
  <c r="M183" i="62"/>
  <c r="M182" i="62"/>
  <c r="L181" i="62"/>
  <c r="K181" i="62"/>
  <c r="J181" i="62"/>
  <c r="I181" i="62"/>
  <c r="H181" i="62"/>
  <c r="G181" i="62"/>
  <c r="F181" i="62"/>
  <c r="E181" i="62"/>
  <c r="M180" i="62"/>
  <c r="M179" i="62"/>
  <c r="M178" i="62"/>
  <c r="M177" i="62"/>
  <c r="M176" i="62"/>
  <c r="M175" i="62"/>
  <c r="M174" i="62"/>
  <c r="M173" i="62"/>
  <c r="M172" i="62"/>
  <c r="M171" i="62"/>
  <c r="M170" i="62"/>
  <c r="M169" i="62"/>
  <c r="F168" i="62"/>
  <c r="M168" i="62" s="1"/>
  <c r="M167" i="62"/>
  <c r="M166" i="62"/>
  <c r="M165" i="62"/>
  <c r="M164" i="62"/>
  <c r="K163" i="62"/>
  <c r="J163" i="62"/>
  <c r="I163" i="62"/>
  <c r="H163" i="62"/>
  <c r="G163" i="62"/>
  <c r="F163" i="62"/>
  <c r="E163" i="62"/>
  <c r="M162" i="62"/>
  <c r="M161" i="62"/>
  <c r="M160" i="62"/>
  <c r="M159" i="62"/>
  <c r="M158" i="62"/>
  <c r="M157" i="62"/>
  <c r="M156" i="62"/>
  <c r="M155" i="62"/>
  <c r="M154" i="62"/>
  <c r="M153" i="62"/>
  <c r="M152" i="62"/>
  <c r="L151" i="62"/>
  <c r="K151" i="62"/>
  <c r="J151" i="62"/>
  <c r="I151" i="62"/>
  <c r="H151" i="62"/>
  <c r="G151" i="62"/>
  <c r="F151" i="62"/>
  <c r="M150" i="62"/>
  <c r="M149" i="62"/>
  <c r="M148" i="62"/>
  <c r="M147" i="62"/>
  <c r="M146" i="62"/>
  <c r="M145" i="62"/>
  <c r="M144" i="62"/>
  <c r="M143" i="62"/>
  <c r="M142" i="62"/>
  <c r="L141" i="62"/>
  <c r="K141" i="62"/>
  <c r="J141" i="62"/>
  <c r="I141" i="62"/>
  <c r="H141" i="62"/>
  <c r="G141" i="62"/>
  <c r="F141" i="62"/>
  <c r="M140" i="62"/>
  <c r="M139" i="62"/>
  <c r="M138" i="62"/>
  <c r="M137" i="62"/>
  <c r="M136" i="62"/>
  <c r="M135" i="62"/>
  <c r="M134" i="62"/>
  <c r="M133" i="62"/>
  <c r="M132" i="62"/>
  <c r="M131" i="62"/>
  <c r="M130" i="62"/>
  <c r="M129" i="62"/>
  <c r="M128" i="62"/>
  <c r="M127" i="62"/>
  <c r="M126" i="62"/>
  <c r="M125" i="62"/>
  <c r="M124" i="62"/>
  <c r="M123" i="62"/>
  <c r="M122" i="62"/>
  <c r="M121" i="62"/>
  <c r="M120" i="62"/>
  <c r="M119" i="62"/>
  <c r="M118" i="62"/>
  <c r="M117" i="62"/>
  <c r="M116" i="62"/>
  <c r="M115" i="62"/>
  <c r="M114" i="62"/>
  <c r="M113" i="62"/>
  <c r="M112" i="62"/>
  <c r="M111" i="62"/>
  <c r="M110" i="62"/>
  <c r="M109" i="62"/>
  <c r="L108" i="62"/>
  <c r="K108" i="62"/>
  <c r="J108" i="62"/>
  <c r="I108" i="62"/>
  <c r="H108" i="62"/>
  <c r="G108" i="62"/>
  <c r="F108" i="62"/>
  <c r="E108" i="62"/>
  <c r="M107" i="62"/>
  <c r="M106" i="62"/>
  <c r="M105" i="62"/>
  <c r="M104" i="62"/>
  <c r="M103" i="62"/>
  <c r="M102" i="62"/>
  <c r="L101" i="62"/>
  <c r="K101" i="62"/>
  <c r="J101" i="62"/>
  <c r="I101" i="62"/>
  <c r="H101" i="62"/>
  <c r="G101" i="62"/>
  <c r="F101" i="62"/>
  <c r="E101" i="62"/>
  <c r="M100" i="62"/>
  <c r="M99" i="62"/>
  <c r="M98" i="62" s="1"/>
  <c r="L98" i="62"/>
  <c r="K98" i="62"/>
  <c r="J98" i="62"/>
  <c r="I98" i="62"/>
  <c r="H98" i="62"/>
  <c r="G98" i="62"/>
  <c r="F98" i="62"/>
  <c r="E98" i="62"/>
  <c r="M97" i="62"/>
  <c r="M96" i="62"/>
  <c r="M95" i="62"/>
  <c r="M94" i="62"/>
  <c r="M93" i="62"/>
  <c r="M92" i="62"/>
  <c r="M91" i="62"/>
  <c r="M90" i="62"/>
  <c r="M89" i="62"/>
  <c r="M88" i="62"/>
  <c r="M87" i="62"/>
  <c r="L86" i="62"/>
  <c r="K86" i="62"/>
  <c r="J86" i="62"/>
  <c r="I86" i="62"/>
  <c r="H86" i="62"/>
  <c r="G86" i="62"/>
  <c r="F86" i="62"/>
  <c r="E86" i="62"/>
  <c r="M85" i="62"/>
  <c r="M83" i="62"/>
  <c r="M82" i="62"/>
  <c r="M81" i="62"/>
  <c r="M80" i="62"/>
  <c r="M79" i="62"/>
  <c r="M78" i="62"/>
  <c r="M77" i="62"/>
  <c r="L76" i="62"/>
  <c r="K76" i="62"/>
  <c r="J76" i="62"/>
  <c r="I76" i="62"/>
  <c r="H76" i="62"/>
  <c r="G76" i="62"/>
  <c r="F76" i="62"/>
  <c r="M75" i="62"/>
  <c r="M74" i="62"/>
  <c r="M73" i="62"/>
  <c r="M72" i="62"/>
  <c r="M71" i="62"/>
  <c r="M70" i="62"/>
  <c r="M69" i="62"/>
  <c r="M68" i="62"/>
  <c r="M67" i="62"/>
  <c r="L66" i="62"/>
  <c r="K66" i="62"/>
  <c r="J66" i="62"/>
  <c r="I66" i="62"/>
  <c r="H66" i="62"/>
  <c r="G66" i="62"/>
  <c r="F66" i="62"/>
  <c r="E66" i="62"/>
  <c r="M65" i="62"/>
  <c r="M64" i="62"/>
  <c r="M63" i="62"/>
  <c r="L62" i="62"/>
  <c r="K62" i="62"/>
  <c r="J62" i="62"/>
  <c r="I62" i="62"/>
  <c r="H62" i="62"/>
  <c r="G62" i="62"/>
  <c r="F62" i="62"/>
  <c r="M59" i="62"/>
  <c r="M58" i="62"/>
  <c r="M57" i="62"/>
  <c r="M56" i="62"/>
  <c r="M55" i="62"/>
  <c r="M54" i="62"/>
  <c r="M53" i="62"/>
  <c r="M52" i="62"/>
  <c r="M51" i="62"/>
  <c r="M50" i="62"/>
  <c r="M49" i="62"/>
  <c r="L47" i="62"/>
  <c r="K47" i="62"/>
  <c r="J47" i="62"/>
  <c r="I47" i="62"/>
  <c r="H47" i="62"/>
  <c r="G47" i="62"/>
  <c r="F47" i="62"/>
  <c r="M46" i="62"/>
  <c r="M42" i="62"/>
  <c r="M41" i="62"/>
  <c r="M40" i="62"/>
  <c r="M39" i="62"/>
  <c r="M38" i="62"/>
  <c r="M37" i="62"/>
  <c r="M36" i="62"/>
  <c r="M35" i="62"/>
  <c r="M34" i="62"/>
  <c r="M33" i="62"/>
  <c r="M32" i="62"/>
  <c r="M31" i="62"/>
  <c r="M30" i="62"/>
  <c r="M29" i="62"/>
  <c r="M28" i="62"/>
  <c r="M27" i="62"/>
  <c r="M26" i="62"/>
  <c r="M25" i="62"/>
  <c r="M24" i="62"/>
  <c r="M23" i="62"/>
  <c r="M22" i="62"/>
  <c r="M21" i="62"/>
  <c r="M20" i="62"/>
  <c r="M19" i="62"/>
  <c r="M18" i="62"/>
  <c r="M17" i="62"/>
  <c r="M16" i="62"/>
  <c r="M15" i="62"/>
  <c r="M14" i="62"/>
  <c r="M13" i="62"/>
  <c r="M12" i="62"/>
  <c r="M11" i="62"/>
  <c r="M10" i="62"/>
  <c r="M9" i="62"/>
  <c r="M8" i="62"/>
  <c r="M7" i="62"/>
  <c r="L6" i="62"/>
  <c r="L5" i="62" s="1"/>
  <c r="K6" i="62"/>
  <c r="K5" i="62" s="1"/>
  <c r="J6" i="62"/>
  <c r="I6" i="62"/>
  <c r="H6" i="62"/>
  <c r="H5" i="62" s="1"/>
  <c r="G6" i="62"/>
  <c r="F6" i="62"/>
  <c r="F5" i="62" s="1"/>
  <c r="I5" i="62"/>
  <c r="E5" i="63" l="1"/>
  <c r="J5" i="62"/>
  <c r="E97" i="61"/>
  <c r="M151" i="63"/>
  <c r="M5" i="67"/>
  <c r="M141" i="63"/>
  <c r="M108" i="63"/>
  <c r="M47" i="63"/>
  <c r="H163" i="63"/>
  <c r="J163" i="63"/>
  <c r="M6" i="63"/>
  <c r="M86" i="63"/>
  <c r="M76" i="63"/>
  <c r="M66" i="62"/>
  <c r="G5" i="62"/>
  <c r="M101" i="63"/>
  <c r="M197" i="63"/>
  <c r="E62" i="62"/>
  <c r="M62" i="62" s="1"/>
  <c r="E76" i="62"/>
  <c r="M76" i="62" s="1"/>
  <c r="E197" i="62"/>
  <c r="M197" i="62" s="1"/>
  <c r="M192" i="62"/>
  <c r="M181" i="62"/>
  <c r="M108" i="62"/>
  <c r="M101" i="62"/>
  <c r="M86" i="62"/>
  <c r="M6" i="62"/>
  <c r="M48" i="62"/>
  <c r="E47" i="62"/>
  <c r="M47" i="62" s="1"/>
  <c r="E6" i="62"/>
  <c r="E141" i="62"/>
  <c r="M141" i="62" s="1"/>
  <c r="E151" i="62"/>
  <c r="M151" i="62" s="1"/>
  <c r="M5" i="63" l="1"/>
  <c r="M5" i="62"/>
  <c r="E5" i="62"/>
  <c r="M201" i="61" l="1"/>
  <c r="M200" i="61"/>
  <c r="M199" i="61"/>
  <c r="M198" i="61"/>
  <c r="M197" i="61"/>
  <c r="M196" i="61"/>
  <c r="M195" i="61"/>
  <c r="M194" i="61"/>
  <c r="L193" i="61"/>
  <c r="K193" i="61"/>
  <c r="J193" i="61"/>
  <c r="J159" i="61" s="1"/>
  <c r="I193" i="61"/>
  <c r="H193" i="61"/>
  <c r="H159" i="61" s="1"/>
  <c r="G193" i="61"/>
  <c r="F193" i="61"/>
  <c r="M192" i="61"/>
  <c r="M191" i="61"/>
  <c r="M190" i="61"/>
  <c r="M189" i="61"/>
  <c r="L188" i="61"/>
  <c r="K188" i="61"/>
  <c r="J188" i="61"/>
  <c r="I188" i="61"/>
  <c r="H188" i="61"/>
  <c r="G188" i="61"/>
  <c r="F188" i="61"/>
  <c r="E188" i="61"/>
  <c r="M188" i="61" s="1"/>
  <c r="M187" i="61"/>
  <c r="M186" i="61"/>
  <c r="M185" i="61"/>
  <c r="M184" i="61"/>
  <c r="M183" i="61"/>
  <c r="M182" i="61"/>
  <c r="M181" i="61"/>
  <c r="M180" i="61"/>
  <c r="M179" i="61"/>
  <c r="M178" i="61"/>
  <c r="L177" i="61"/>
  <c r="K177" i="61"/>
  <c r="J177" i="61"/>
  <c r="I177" i="61"/>
  <c r="H177" i="61"/>
  <c r="G177" i="61"/>
  <c r="F177" i="61"/>
  <c r="E177" i="61"/>
  <c r="M176" i="61"/>
  <c r="M175" i="61"/>
  <c r="M174" i="61"/>
  <c r="M173" i="61"/>
  <c r="M172" i="61"/>
  <c r="M171" i="61"/>
  <c r="M170" i="61"/>
  <c r="M169" i="61"/>
  <c r="M168" i="61"/>
  <c r="M167" i="61"/>
  <c r="M166" i="61"/>
  <c r="M165" i="61"/>
  <c r="F164" i="61"/>
  <c r="M164" i="61" s="1"/>
  <c r="M163" i="61"/>
  <c r="M162" i="61"/>
  <c r="M161" i="61"/>
  <c r="M160" i="61"/>
  <c r="K159" i="61"/>
  <c r="I159" i="61"/>
  <c r="G159" i="61"/>
  <c r="F159" i="61"/>
  <c r="E159" i="61"/>
  <c r="M158" i="61"/>
  <c r="M157" i="61"/>
  <c r="M156" i="61"/>
  <c r="M155" i="61"/>
  <c r="M154" i="61"/>
  <c r="M153" i="61"/>
  <c r="M152" i="61"/>
  <c r="M151" i="61"/>
  <c r="M150" i="61"/>
  <c r="M149" i="61"/>
  <c r="M148" i="61"/>
  <c r="L147" i="61"/>
  <c r="K147" i="61"/>
  <c r="J147" i="61"/>
  <c r="I147" i="61"/>
  <c r="H147" i="61"/>
  <c r="G147" i="61"/>
  <c r="F147" i="61"/>
  <c r="E147" i="61"/>
  <c r="M146" i="61"/>
  <c r="M145" i="61"/>
  <c r="M144" i="61"/>
  <c r="M143" i="61"/>
  <c r="M142" i="61"/>
  <c r="M141" i="61"/>
  <c r="M140" i="61"/>
  <c r="M139" i="61"/>
  <c r="M138" i="61"/>
  <c r="L137" i="61"/>
  <c r="K137" i="61"/>
  <c r="J137" i="61"/>
  <c r="I137" i="61"/>
  <c r="H137" i="61"/>
  <c r="G137" i="61"/>
  <c r="F137" i="61"/>
  <c r="E137" i="61"/>
  <c r="M136" i="61"/>
  <c r="M135" i="61"/>
  <c r="M134" i="61"/>
  <c r="M133" i="61"/>
  <c r="M132" i="61"/>
  <c r="M131" i="61"/>
  <c r="M130" i="61"/>
  <c r="M129" i="61"/>
  <c r="M128" i="61"/>
  <c r="M127" i="61"/>
  <c r="M126" i="61"/>
  <c r="M125" i="61"/>
  <c r="M124" i="61"/>
  <c r="M123" i="61"/>
  <c r="M122" i="61"/>
  <c r="M121" i="61"/>
  <c r="M120" i="61"/>
  <c r="M119" i="61"/>
  <c r="M118" i="61"/>
  <c r="M117" i="61"/>
  <c r="M116" i="61"/>
  <c r="M115" i="61"/>
  <c r="M114" i="61"/>
  <c r="M113" i="61"/>
  <c r="M112" i="61"/>
  <c r="M111" i="61"/>
  <c r="M110" i="61"/>
  <c r="M109" i="61"/>
  <c r="M108" i="61"/>
  <c r="M107" i="61"/>
  <c r="M106" i="61"/>
  <c r="M105" i="61"/>
  <c r="L104" i="61"/>
  <c r="K104" i="61"/>
  <c r="J104" i="61"/>
  <c r="I104" i="61"/>
  <c r="H104" i="61"/>
  <c r="G104" i="61"/>
  <c r="F104" i="61"/>
  <c r="E104" i="61"/>
  <c r="M103" i="61"/>
  <c r="M102" i="61"/>
  <c r="M101" i="61"/>
  <c r="M100" i="61"/>
  <c r="M99" i="61"/>
  <c r="M98" i="61"/>
  <c r="L97" i="61"/>
  <c r="K97" i="61"/>
  <c r="J97" i="61"/>
  <c r="I97" i="61"/>
  <c r="H97" i="61"/>
  <c r="G97" i="61"/>
  <c r="F97" i="61"/>
  <c r="M96" i="61"/>
  <c r="M95" i="61"/>
  <c r="M94" i="61" s="1"/>
  <c r="L94" i="61"/>
  <c r="K94" i="61"/>
  <c r="J94" i="61"/>
  <c r="I94" i="61"/>
  <c r="H94" i="61"/>
  <c r="G94" i="61"/>
  <c r="F94" i="61"/>
  <c r="M93" i="61"/>
  <c r="M92" i="61"/>
  <c r="M91" i="61"/>
  <c r="M90" i="61"/>
  <c r="M89" i="61"/>
  <c r="M88" i="61"/>
  <c r="M87" i="61"/>
  <c r="M86" i="61"/>
  <c r="M85" i="61"/>
  <c r="M84" i="61"/>
  <c r="M83" i="61"/>
  <c r="L82" i="61"/>
  <c r="K82" i="61"/>
  <c r="J82" i="61"/>
  <c r="I82" i="61"/>
  <c r="H82" i="61"/>
  <c r="G82" i="61"/>
  <c r="F82" i="61"/>
  <c r="M81" i="61"/>
  <c r="M80" i="61"/>
  <c r="M79" i="61"/>
  <c r="M78" i="61"/>
  <c r="M77" i="61"/>
  <c r="M76" i="61"/>
  <c r="M75" i="61"/>
  <c r="M74" i="61"/>
  <c r="L73" i="61"/>
  <c r="K73" i="61"/>
  <c r="J73" i="61"/>
  <c r="I73" i="61"/>
  <c r="H73" i="61"/>
  <c r="G73" i="61"/>
  <c r="F73" i="61"/>
  <c r="M72" i="61"/>
  <c r="M71" i="61"/>
  <c r="M70" i="61"/>
  <c r="M69" i="61"/>
  <c r="M68" i="61"/>
  <c r="M67" i="61"/>
  <c r="M66" i="61"/>
  <c r="M65" i="61"/>
  <c r="M64" i="61"/>
  <c r="L63" i="61"/>
  <c r="K63" i="61"/>
  <c r="J63" i="61"/>
  <c r="I63" i="61"/>
  <c r="H63" i="61"/>
  <c r="G63" i="61"/>
  <c r="F63" i="61"/>
  <c r="M62" i="61"/>
  <c r="M61" i="61"/>
  <c r="M60" i="61"/>
  <c r="L59" i="61"/>
  <c r="K59" i="61"/>
  <c r="J59" i="61"/>
  <c r="I59" i="61"/>
  <c r="H59" i="61"/>
  <c r="G59" i="61"/>
  <c r="F59" i="61"/>
  <c r="M58" i="61"/>
  <c r="M56" i="61"/>
  <c r="M55" i="61"/>
  <c r="M54" i="61"/>
  <c r="M53" i="61"/>
  <c r="M52" i="61"/>
  <c r="M51" i="61"/>
  <c r="M50" i="61"/>
  <c r="M49" i="61"/>
  <c r="M48" i="61"/>
  <c r="M47" i="61"/>
  <c r="M46" i="61"/>
  <c r="M45" i="61"/>
  <c r="L44" i="61"/>
  <c r="K44" i="61"/>
  <c r="J44" i="61"/>
  <c r="I44" i="61"/>
  <c r="H44" i="61"/>
  <c r="G44" i="61"/>
  <c r="F44" i="61"/>
  <c r="E44" i="61"/>
  <c r="M43" i="61"/>
  <c r="M42" i="61"/>
  <c r="M41" i="61"/>
  <c r="M40" i="61"/>
  <c r="M39" i="61"/>
  <c r="M38" i="61"/>
  <c r="M37" i="61"/>
  <c r="M36" i="61"/>
  <c r="M35" i="61"/>
  <c r="M34" i="61"/>
  <c r="M33" i="61"/>
  <c r="M32" i="61"/>
  <c r="M31" i="61"/>
  <c r="M30" i="61"/>
  <c r="M29" i="61"/>
  <c r="M28" i="61"/>
  <c r="M27" i="61"/>
  <c r="M26" i="61"/>
  <c r="M25" i="61"/>
  <c r="M24" i="61"/>
  <c r="M23" i="61"/>
  <c r="M22" i="61"/>
  <c r="M21" i="61"/>
  <c r="M20" i="61"/>
  <c r="M19" i="61"/>
  <c r="M18" i="61"/>
  <c r="M17" i="61"/>
  <c r="M16" i="61"/>
  <c r="M15" i="61"/>
  <c r="M14" i="61"/>
  <c r="M13" i="61"/>
  <c r="M12" i="61"/>
  <c r="M11" i="61"/>
  <c r="M10" i="61"/>
  <c r="M9" i="61"/>
  <c r="M8" i="61"/>
  <c r="M7" i="61"/>
  <c r="L6" i="61"/>
  <c r="L5" i="61" s="1"/>
  <c r="K6" i="61"/>
  <c r="K5" i="61" s="1"/>
  <c r="J6" i="61"/>
  <c r="I6" i="61"/>
  <c r="I5" i="61" s="1"/>
  <c r="H6" i="61"/>
  <c r="G6" i="61"/>
  <c r="F6" i="61"/>
  <c r="E6" i="61"/>
  <c r="J5" i="61"/>
  <c r="H5" i="61"/>
  <c r="F5" i="61"/>
  <c r="M6" i="61" l="1"/>
  <c r="M177" i="61"/>
  <c r="M147" i="61"/>
  <c r="M137" i="61"/>
  <c r="M104" i="61"/>
  <c r="M44" i="61"/>
  <c r="G5" i="61"/>
  <c r="E59" i="61"/>
  <c r="M59" i="61" s="1"/>
  <c r="E63" i="61"/>
  <c r="M63" i="61" s="1"/>
  <c r="E73" i="61"/>
  <c r="M73" i="61" s="1"/>
  <c r="E82" i="61"/>
  <c r="M82" i="61" s="1"/>
  <c r="E94" i="61"/>
  <c r="M97" i="61"/>
  <c r="E193" i="61"/>
  <c r="M193" i="61" s="1"/>
  <c r="M57" i="56"/>
  <c r="M57" i="59"/>
  <c r="M57" i="58"/>
  <c r="M5" i="61" l="1"/>
  <c r="E5" i="61"/>
  <c r="M57" i="57"/>
  <c r="E195" i="60"/>
  <c r="E196" i="60"/>
  <c r="E197" i="60"/>
  <c r="E198" i="60"/>
  <c r="E199" i="60"/>
  <c r="E200" i="60"/>
  <c r="E201" i="60"/>
  <c r="E194" i="60"/>
  <c r="E191" i="60"/>
  <c r="E190" i="60"/>
  <c r="E179" i="60"/>
  <c r="E180" i="60"/>
  <c r="E181" i="60"/>
  <c r="E182" i="60"/>
  <c r="E183" i="60"/>
  <c r="E184" i="60"/>
  <c r="E185" i="60"/>
  <c r="E186" i="60"/>
  <c r="E178" i="60"/>
  <c r="E161" i="60"/>
  <c r="E162" i="60"/>
  <c r="M162" i="60" s="1"/>
  <c r="E160" i="60"/>
  <c r="E149" i="60"/>
  <c r="E150" i="60"/>
  <c r="E151" i="60"/>
  <c r="E152" i="60"/>
  <c r="E153" i="60"/>
  <c r="E154" i="60"/>
  <c r="E155" i="60"/>
  <c r="E156" i="60"/>
  <c r="E157" i="60"/>
  <c r="E148" i="60"/>
  <c r="M148" i="60" s="1"/>
  <c r="E139" i="60"/>
  <c r="E140" i="60"/>
  <c r="E141" i="60"/>
  <c r="E142" i="60"/>
  <c r="E143" i="60"/>
  <c r="E144" i="60"/>
  <c r="E145" i="60"/>
  <c r="E138" i="60"/>
  <c r="E106" i="60"/>
  <c r="E107" i="60"/>
  <c r="E108" i="60"/>
  <c r="E109" i="60"/>
  <c r="E110" i="60"/>
  <c r="E111" i="60"/>
  <c r="E112" i="60"/>
  <c r="E113" i="60"/>
  <c r="E114" i="60"/>
  <c r="E115" i="60"/>
  <c r="E116" i="60"/>
  <c r="E117" i="60"/>
  <c r="E118" i="60"/>
  <c r="E119" i="60"/>
  <c r="E120" i="60"/>
  <c r="E121" i="60"/>
  <c r="E122" i="60"/>
  <c r="E123" i="60"/>
  <c r="E124" i="60"/>
  <c r="E125" i="60"/>
  <c r="E126" i="60"/>
  <c r="E127" i="60"/>
  <c r="E128" i="60"/>
  <c r="E129" i="60"/>
  <c r="E130" i="60"/>
  <c r="E131" i="60"/>
  <c r="E132" i="60"/>
  <c r="E133" i="60"/>
  <c r="E134" i="60"/>
  <c r="E135" i="60"/>
  <c r="E105" i="60"/>
  <c r="E99" i="60"/>
  <c r="E100" i="60"/>
  <c r="E101" i="60"/>
  <c r="E98" i="60"/>
  <c r="E95" i="60"/>
  <c r="E84" i="60"/>
  <c r="E85" i="60"/>
  <c r="E86" i="60"/>
  <c r="E87" i="60"/>
  <c r="E88" i="60"/>
  <c r="E89" i="60"/>
  <c r="E90" i="60"/>
  <c r="M90" i="60" s="1"/>
  <c r="E91" i="60"/>
  <c r="E92" i="60"/>
  <c r="E83" i="60"/>
  <c r="E75" i="60"/>
  <c r="E76" i="60"/>
  <c r="E77" i="60"/>
  <c r="E78" i="60"/>
  <c r="E79" i="60"/>
  <c r="E80" i="60"/>
  <c r="E74" i="60"/>
  <c r="E65" i="60"/>
  <c r="E66" i="60"/>
  <c r="E67" i="60"/>
  <c r="E68" i="60"/>
  <c r="E69" i="60"/>
  <c r="E70" i="60"/>
  <c r="E71" i="60"/>
  <c r="E64" i="60"/>
  <c r="E61" i="60"/>
  <c r="E60" i="60"/>
  <c r="E46" i="60"/>
  <c r="E47" i="60"/>
  <c r="E48" i="60"/>
  <c r="E49" i="60"/>
  <c r="E50" i="60"/>
  <c r="E51" i="60"/>
  <c r="E52" i="60"/>
  <c r="E53" i="60"/>
  <c r="E54" i="60"/>
  <c r="E55" i="60"/>
  <c r="E56" i="60"/>
  <c r="E57" i="60"/>
  <c r="E45" i="60"/>
  <c r="E42" i="60"/>
  <c r="E8" i="60"/>
  <c r="E9" i="60"/>
  <c r="E10" i="60"/>
  <c r="E11" i="60"/>
  <c r="E12" i="60"/>
  <c r="E13" i="60"/>
  <c r="E14" i="60"/>
  <c r="E15" i="60"/>
  <c r="E16" i="60"/>
  <c r="E17" i="60"/>
  <c r="E18" i="60"/>
  <c r="E19" i="60"/>
  <c r="E20" i="60"/>
  <c r="E21" i="60"/>
  <c r="E22" i="60"/>
  <c r="E23" i="60"/>
  <c r="E24" i="60"/>
  <c r="E25" i="60"/>
  <c r="E26" i="60"/>
  <c r="E27" i="60"/>
  <c r="E28" i="60"/>
  <c r="E29" i="60"/>
  <c r="E30" i="60"/>
  <c r="E31" i="60"/>
  <c r="E32" i="60"/>
  <c r="E33" i="60"/>
  <c r="E34" i="60"/>
  <c r="E35" i="60"/>
  <c r="E36" i="60"/>
  <c r="E37" i="60"/>
  <c r="E38" i="60"/>
  <c r="E39" i="60"/>
  <c r="E40" i="60"/>
  <c r="E41" i="60"/>
  <c r="E7" i="60"/>
  <c r="E195" i="59"/>
  <c r="E196" i="59"/>
  <c r="E197" i="59"/>
  <c r="E198" i="59"/>
  <c r="M198" i="59" s="1"/>
  <c r="E199" i="59"/>
  <c r="E200" i="59"/>
  <c r="E201" i="59"/>
  <c r="E194" i="59"/>
  <c r="E191" i="59"/>
  <c r="E190" i="59"/>
  <c r="E179" i="59"/>
  <c r="E180" i="59"/>
  <c r="E181" i="59"/>
  <c r="E182" i="59"/>
  <c r="E183" i="59"/>
  <c r="E184" i="59"/>
  <c r="E185" i="59"/>
  <c r="E186" i="59"/>
  <c r="E178" i="59"/>
  <c r="E161" i="59"/>
  <c r="E162" i="59"/>
  <c r="E160" i="59"/>
  <c r="E149" i="59"/>
  <c r="E150" i="59"/>
  <c r="E151" i="59"/>
  <c r="E152" i="59"/>
  <c r="E153" i="59"/>
  <c r="E154" i="59"/>
  <c r="E155" i="59"/>
  <c r="E156" i="59"/>
  <c r="E157" i="59"/>
  <c r="E148" i="59"/>
  <c r="E139" i="59"/>
  <c r="E140" i="59"/>
  <c r="E141" i="59"/>
  <c r="E142" i="59"/>
  <c r="E143" i="59"/>
  <c r="E144" i="59"/>
  <c r="E145" i="59"/>
  <c r="E138" i="59"/>
  <c r="E106" i="59"/>
  <c r="E107" i="59"/>
  <c r="E108" i="59"/>
  <c r="E109" i="59"/>
  <c r="E110" i="59"/>
  <c r="E111" i="59"/>
  <c r="E112" i="59"/>
  <c r="E113" i="59"/>
  <c r="E114" i="59"/>
  <c r="E115" i="59"/>
  <c r="E116" i="59"/>
  <c r="E117" i="59"/>
  <c r="E118" i="59"/>
  <c r="E119" i="59"/>
  <c r="E120" i="59"/>
  <c r="E121" i="59"/>
  <c r="E122" i="59"/>
  <c r="E123" i="59"/>
  <c r="E124" i="59"/>
  <c r="E125" i="59"/>
  <c r="E126" i="59"/>
  <c r="E127" i="59"/>
  <c r="E128" i="59"/>
  <c r="E129" i="59"/>
  <c r="E130" i="59"/>
  <c r="E131" i="59"/>
  <c r="E132" i="59"/>
  <c r="E133" i="59"/>
  <c r="E134" i="59"/>
  <c r="E135" i="59"/>
  <c r="E105" i="59"/>
  <c r="E99" i="59"/>
  <c r="E100" i="59"/>
  <c r="E101" i="59"/>
  <c r="E98" i="59"/>
  <c r="E95" i="59"/>
  <c r="E84" i="59"/>
  <c r="E85" i="59"/>
  <c r="E86" i="59"/>
  <c r="E87" i="59"/>
  <c r="E88" i="59"/>
  <c r="E89" i="59"/>
  <c r="E90" i="59"/>
  <c r="E91" i="59"/>
  <c r="E92" i="59"/>
  <c r="E83" i="59"/>
  <c r="E75" i="59"/>
  <c r="E76" i="59"/>
  <c r="E77" i="59"/>
  <c r="E78" i="59"/>
  <c r="E79" i="59"/>
  <c r="E80" i="59"/>
  <c r="E74" i="59"/>
  <c r="E65" i="59"/>
  <c r="E66" i="59"/>
  <c r="E67" i="59"/>
  <c r="E68" i="59"/>
  <c r="E69" i="59"/>
  <c r="E70" i="59"/>
  <c r="E71" i="59"/>
  <c r="E64" i="59"/>
  <c r="E61" i="59"/>
  <c r="E60" i="59"/>
  <c r="E46" i="59"/>
  <c r="E47" i="59"/>
  <c r="E48" i="59"/>
  <c r="E49" i="59"/>
  <c r="E50" i="59"/>
  <c r="E51" i="59"/>
  <c r="E52" i="59"/>
  <c r="E53" i="59"/>
  <c r="E54" i="59"/>
  <c r="E55" i="59"/>
  <c r="E56" i="59"/>
  <c r="E57" i="59"/>
  <c r="E45" i="59"/>
  <c r="E8" i="59"/>
  <c r="E9" i="59"/>
  <c r="E10" i="59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6" i="59"/>
  <c r="E27" i="59"/>
  <c r="E28" i="59"/>
  <c r="E29" i="59"/>
  <c r="E30" i="59"/>
  <c r="E31" i="59"/>
  <c r="E32" i="59"/>
  <c r="E33" i="59"/>
  <c r="E34" i="59"/>
  <c r="E35" i="59"/>
  <c r="E36" i="59"/>
  <c r="E37" i="59"/>
  <c r="E38" i="59"/>
  <c r="E39" i="59"/>
  <c r="E40" i="59"/>
  <c r="E41" i="59"/>
  <c r="E42" i="59"/>
  <c r="E7" i="59"/>
  <c r="E195" i="58"/>
  <c r="E196" i="58"/>
  <c r="E197" i="58"/>
  <c r="E198" i="58"/>
  <c r="E199" i="58"/>
  <c r="E200" i="58"/>
  <c r="E201" i="58"/>
  <c r="E194" i="58"/>
  <c r="E191" i="58"/>
  <c r="E190" i="58"/>
  <c r="E179" i="58"/>
  <c r="E180" i="58"/>
  <c r="E181" i="58"/>
  <c r="E182" i="58"/>
  <c r="E183" i="58"/>
  <c r="E184" i="58"/>
  <c r="E185" i="58"/>
  <c r="E186" i="58"/>
  <c r="E178" i="58"/>
  <c r="E161" i="58"/>
  <c r="E162" i="58"/>
  <c r="E160" i="58"/>
  <c r="E149" i="58"/>
  <c r="E150" i="58"/>
  <c r="E151" i="58"/>
  <c r="E152" i="58"/>
  <c r="E153" i="58"/>
  <c r="E154" i="58"/>
  <c r="E155" i="58"/>
  <c r="E156" i="58"/>
  <c r="E157" i="58"/>
  <c r="E148" i="58"/>
  <c r="E139" i="58"/>
  <c r="E140" i="58"/>
  <c r="E141" i="58"/>
  <c r="E142" i="58"/>
  <c r="E143" i="58"/>
  <c r="E144" i="58"/>
  <c r="E145" i="58"/>
  <c r="E138" i="58"/>
  <c r="E106" i="58"/>
  <c r="E107" i="58"/>
  <c r="E108" i="58"/>
  <c r="E109" i="58"/>
  <c r="E110" i="58"/>
  <c r="E111" i="58"/>
  <c r="E112" i="58"/>
  <c r="E113" i="58"/>
  <c r="E114" i="58"/>
  <c r="E115" i="58"/>
  <c r="E116" i="58"/>
  <c r="E117" i="58"/>
  <c r="E118" i="58"/>
  <c r="E119" i="58"/>
  <c r="E120" i="58"/>
  <c r="E121" i="58"/>
  <c r="E122" i="58"/>
  <c r="E123" i="58"/>
  <c r="E124" i="58"/>
  <c r="E125" i="58"/>
  <c r="E126" i="58"/>
  <c r="E127" i="58"/>
  <c r="E128" i="58"/>
  <c r="E129" i="58"/>
  <c r="E130" i="58"/>
  <c r="E131" i="58"/>
  <c r="E132" i="58"/>
  <c r="E133" i="58"/>
  <c r="E134" i="58"/>
  <c r="E135" i="58"/>
  <c r="E105" i="58"/>
  <c r="E99" i="58"/>
  <c r="E100" i="58"/>
  <c r="E101" i="58"/>
  <c r="E98" i="58"/>
  <c r="E95" i="58"/>
  <c r="E84" i="58"/>
  <c r="E85" i="58"/>
  <c r="E86" i="58"/>
  <c r="E87" i="58"/>
  <c r="E88" i="58"/>
  <c r="E89" i="58"/>
  <c r="E90" i="58"/>
  <c r="E91" i="58"/>
  <c r="E92" i="58"/>
  <c r="E83" i="58"/>
  <c r="E75" i="58"/>
  <c r="E76" i="58"/>
  <c r="E77" i="58"/>
  <c r="E78" i="58"/>
  <c r="E79" i="58"/>
  <c r="E80" i="58"/>
  <c r="E74" i="58"/>
  <c r="E65" i="58"/>
  <c r="E66" i="58"/>
  <c r="E67" i="58"/>
  <c r="E68" i="58"/>
  <c r="E69" i="58"/>
  <c r="E70" i="58"/>
  <c r="E71" i="58"/>
  <c r="E64" i="58"/>
  <c r="E61" i="58"/>
  <c r="E60" i="58"/>
  <c r="E46" i="58"/>
  <c r="E47" i="58"/>
  <c r="E48" i="58"/>
  <c r="E49" i="58"/>
  <c r="E50" i="58"/>
  <c r="E51" i="58"/>
  <c r="E52" i="58"/>
  <c r="E53" i="58"/>
  <c r="E54" i="58"/>
  <c r="E55" i="58"/>
  <c r="E56" i="58"/>
  <c r="E57" i="58"/>
  <c r="E45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7" i="58"/>
  <c r="M200" i="60"/>
  <c r="M201" i="60"/>
  <c r="M199" i="60"/>
  <c r="M198" i="60"/>
  <c r="M197" i="60"/>
  <c r="M196" i="60"/>
  <c r="M195" i="60"/>
  <c r="M194" i="60"/>
  <c r="L193" i="60"/>
  <c r="K193" i="60"/>
  <c r="J193" i="60"/>
  <c r="I193" i="60"/>
  <c r="H193" i="60"/>
  <c r="G193" i="60"/>
  <c r="F193" i="60"/>
  <c r="M192" i="60"/>
  <c r="M191" i="60"/>
  <c r="M190" i="60"/>
  <c r="M189" i="60"/>
  <c r="L188" i="60"/>
  <c r="K188" i="60"/>
  <c r="J188" i="60"/>
  <c r="I188" i="60"/>
  <c r="H188" i="60"/>
  <c r="G188" i="60"/>
  <c r="F188" i="60"/>
  <c r="E188" i="60"/>
  <c r="M188" i="60" s="1"/>
  <c r="M187" i="60"/>
  <c r="M186" i="60"/>
  <c r="M185" i="60"/>
  <c r="M184" i="60"/>
  <c r="M183" i="60"/>
  <c r="M182" i="60"/>
  <c r="M181" i="60"/>
  <c r="M180" i="60"/>
  <c r="M179" i="60"/>
  <c r="M178" i="60"/>
  <c r="L177" i="60"/>
  <c r="K177" i="60"/>
  <c r="J177" i="60"/>
  <c r="I177" i="60"/>
  <c r="H177" i="60"/>
  <c r="G177" i="60"/>
  <c r="F177" i="60"/>
  <c r="M176" i="60"/>
  <c r="M175" i="60"/>
  <c r="M174" i="60"/>
  <c r="M173" i="60"/>
  <c r="M172" i="60"/>
  <c r="M171" i="60"/>
  <c r="M170" i="60"/>
  <c r="M169" i="60"/>
  <c r="M168" i="60"/>
  <c r="M167" i="60"/>
  <c r="M166" i="60"/>
  <c r="M165" i="60"/>
  <c r="M164" i="60"/>
  <c r="F164" i="60"/>
  <c r="M163" i="60"/>
  <c r="M161" i="60"/>
  <c r="M160" i="60"/>
  <c r="K159" i="60"/>
  <c r="J159" i="60"/>
  <c r="I159" i="60"/>
  <c r="H159" i="60"/>
  <c r="G159" i="60"/>
  <c r="F159" i="60"/>
  <c r="M158" i="60"/>
  <c r="M157" i="60"/>
  <c r="M156" i="60"/>
  <c r="M155" i="60"/>
  <c r="M154" i="60"/>
  <c r="M153" i="60"/>
  <c r="M152" i="60"/>
  <c r="M151" i="60"/>
  <c r="M150" i="60"/>
  <c r="M149" i="60"/>
  <c r="L147" i="60"/>
  <c r="K147" i="60"/>
  <c r="J147" i="60"/>
  <c r="I147" i="60"/>
  <c r="H147" i="60"/>
  <c r="G147" i="60"/>
  <c r="F147" i="60"/>
  <c r="M146" i="60"/>
  <c r="M145" i="60"/>
  <c r="M144" i="60"/>
  <c r="M143" i="60"/>
  <c r="M142" i="60"/>
  <c r="M141" i="60"/>
  <c r="M140" i="60"/>
  <c r="M139" i="60"/>
  <c r="M138" i="60"/>
  <c r="L137" i="60"/>
  <c r="K137" i="60"/>
  <c r="J137" i="60"/>
  <c r="I137" i="60"/>
  <c r="H137" i="60"/>
  <c r="G137" i="60"/>
  <c r="F137" i="60"/>
  <c r="M136" i="60"/>
  <c r="M135" i="60"/>
  <c r="M134" i="60"/>
  <c r="M133" i="60"/>
  <c r="M132" i="60"/>
  <c r="M131" i="60"/>
  <c r="M130" i="60"/>
  <c r="M129" i="60"/>
  <c r="M128" i="60"/>
  <c r="M127" i="60"/>
  <c r="M126" i="60"/>
  <c r="M125" i="60"/>
  <c r="M124" i="60"/>
  <c r="M123" i="60"/>
  <c r="M122" i="60"/>
  <c r="M121" i="60"/>
  <c r="M120" i="60"/>
  <c r="M119" i="60"/>
  <c r="M118" i="60"/>
  <c r="M117" i="60"/>
  <c r="M116" i="60"/>
  <c r="M115" i="60"/>
  <c r="M114" i="60"/>
  <c r="M113" i="60"/>
  <c r="M112" i="60"/>
  <c r="M111" i="60"/>
  <c r="M110" i="60"/>
  <c r="M109" i="60"/>
  <c r="M108" i="60"/>
  <c r="M107" i="60"/>
  <c r="M106" i="60"/>
  <c r="M105" i="60"/>
  <c r="L104" i="60"/>
  <c r="K104" i="60"/>
  <c r="J104" i="60"/>
  <c r="I104" i="60"/>
  <c r="H104" i="60"/>
  <c r="G104" i="60"/>
  <c r="F104" i="60"/>
  <c r="M103" i="60"/>
  <c r="M102" i="60"/>
  <c r="M101" i="60"/>
  <c r="M100" i="60"/>
  <c r="M99" i="60"/>
  <c r="M98" i="60"/>
  <c r="L97" i="60"/>
  <c r="K97" i="60"/>
  <c r="J97" i="60"/>
  <c r="I97" i="60"/>
  <c r="H97" i="60"/>
  <c r="G97" i="60"/>
  <c r="F97" i="60"/>
  <c r="E97" i="60"/>
  <c r="M96" i="60"/>
  <c r="M95" i="60"/>
  <c r="M94" i="60" s="1"/>
  <c r="L94" i="60"/>
  <c r="K94" i="60"/>
  <c r="J94" i="60"/>
  <c r="I94" i="60"/>
  <c r="H94" i="60"/>
  <c r="G94" i="60"/>
  <c r="F94" i="60"/>
  <c r="E94" i="60"/>
  <c r="M93" i="60"/>
  <c r="M92" i="60"/>
  <c r="M91" i="60"/>
  <c r="M89" i="60"/>
  <c r="M88" i="60"/>
  <c r="M87" i="60"/>
  <c r="M86" i="60"/>
  <c r="M85" i="60"/>
  <c r="M84" i="60"/>
  <c r="M83" i="60"/>
  <c r="L82" i="60"/>
  <c r="K82" i="60"/>
  <c r="J82" i="60"/>
  <c r="I82" i="60"/>
  <c r="H82" i="60"/>
  <c r="G82" i="60"/>
  <c r="F82" i="60"/>
  <c r="E82" i="60"/>
  <c r="M81" i="60"/>
  <c r="M80" i="60"/>
  <c r="M79" i="60"/>
  <c r="M78" i="60"/>
  <c r="M77" i="60"/>
  <c r="M76" i="60"/>
  <c r="M75" i="60"/>
  <c r="M74" i="60"/>
  <c r="L73" i="60"/>
  <c r="K73" i="60"/>
  <c r="J73" i="60"/>
  <c r="I73" i="60"/>
  <c r="H73" i="60"/>
  <c r="G73" i="60"/>
  <c r="F73" i="60"/>
  <c r="E73" i="60"/>
  <c r="M73" i="60" s="1"/>
  <c r="M72" i="60"/>
  <c r="M71" i="60"/>
  <c r="M70" i="60"/>
  <c r="M69" i="60"/>
  <c r="M68" i="60"/>
  <c r="M67" i="60"/>
  <c r="M66" i="60"/>
  <c r="M65" i="60"/>
  <c r="M64" i="60"/>
  <c r="L63" i="60"/>
  <c r="K63" i="60"/>
  <c r="J63" i="60"/>
  <c r="I63" i="60"/>
  <c r="H63" i="60"/>
  <c r="G63" i="60"/>
  <c r="F63" i="60"/>
  <c r="E63" i="60"/>
  <c r="M63" i="60" s="1"/>
  <c r="M62" i="60"/>
  <c r="M61" i="60"/>
  <c r="M60" i="60"/>
  <c r="L59" i="60"/>
  <c r="K59" i="60"/>
  <c r="J59" i="60"/>
  <c r="I59" i="60"/>
  <c r="H59" i="60"/>
  <c r="G59" i="60"/>
  <c r="F59" i="60"/>
  <c r="E59" i="60"/>
  <c r="M59" i="60" s="1"/>
  <c r="M58" i="60"/>
  <c r="M56" i="60"/>
  <c r="M55" i="60"/>
  <c r="M54" i="60"/>
  <c r="M53" i="60"/>
  <c r="M52" i="60"/>
  <c r="M51" i="60"/>
  <c r="M50" i="60"/>
  <c r="M49" i="60"/>
  <c r="M48" i="60"/>
  <c r="M47" i="60"/>
  <c r="M46" i="60"/>
  <c r="M45" i="60"/>
  <c r="L44" i="60"/>
  <c r="K44" i="60"/>
  <c r="J44" i="60"/>
  <c r="I44" i="60"/>
  <c r="H44" i="60"/>
  <c r="G44" i="60"/>
  <c r="F44" i="60"/>
  <c r="E44" i="60"/>
  <c r="M43" i="60"/>
  <c r="M42" i="60"/>
  <c r="M41" i="60"/>
  <c r="M40" i="60"/>
  <c r="M39" i="60"/>
  <c r="M38" i="60"/>
  <c r="M37" i="60"/>
  <c r="M36" i="60"/>
  <c r="M35" i="60"/>
  <c r="M34" i="60"/>
  <c r="M33" i="60"/>
  <c r="M32" i="60"/>
  <c r="M31" i="60"/>
  <c r="M30" i="60"/>
  <c r="M29" i="60"/>
  <c r="M28" i="60"/>
  <c r="M27" i="60"/>
  <c r="M26" i="60"/>
  <c r="M25" i="60"/>
  <c r="M24" i="60"/>
  <c r="M23" i="60"/>
  <c r="M22" i="60"/>
  <c r="M21" i="60"/>
  <c r="M20" i="60"/>
  <c r="M19" i="60"/>
  <c r="M18" i="60"/>
  <c r="M17" i="60"/>
  <c r="M16" i="60"/>
  <c r="M15" i="60"/>
  <c r="M14" i="60"/>
  <c r="M13" i="60"/>
  <c r="M12" i="60"/>
  <c r="M11" i="60"/>
  <c r="M10" i="60"/>
  <c r="M9" i="60"/>
  <c r="M8" i="60"/>
  <c r="M7" i="60"/>
  <c r="L6" i="60"/>
  <c r="L5" i="60" s="1"/>
  <c r="K6" i="60"/>
  <c r="J6" i="60"/>
  <c r="J5" i="60" s="1"/>
  <c r="I6" i="60"/>
  <c r="I5" i="60" s="1"/>
  <c r="H6" i="60"/>
  <c r="G6" i="60"/>
  <c r="F6" i="60"/>
  <c r="E6" i="60"/>
  <c r="H5" i="60"/>
  <c r="F5" i="60"/>
  <c r="M201" i="59"/>
  <c r="M200" i="59"/>
  <c r="M199" i="59"/>
  <c r="M197" i="59"/>
  <c r="M196" i="59"/>
  <c r="M195" i="59"/>
  <c r="M194" i="59"/>
  <c r="L193" i="59"/>
  <c r="K193" i="59"/>
  <c r="J193" i="59"/>
  <c r="I193" i="59"/>
  <c r="H193" i="59"/>
  <c r="G193" i="59"/>
  <c r="F193" i="59"/>
  <c r="M192" i="59"/>
  <c r="M191" i="59"/>
  <c r="M190" i="59"/>
  <c r="M189" i="59"/>
  <c r="L188" i="59"/>
  <c r="K188" i="59"/>
  <c r="J188" i="59"/>
  <c r="I188" i="59"/>
  <c r="H188" i="59"/>
  <c r="G188" i="59"/>
  <c r="F188" i="59"/>
  <c r="E188" i="59"/>
  <c r="M188" i="59" s="1"/>
  <c r="M187" i="59"/>
  <c r="M186" i="59"/>
  <c r="M185" i="59"/>
  <c r="M184" i="59"/>
  <c r="M183" i="59"/>
  <c r="M182" i="59"/>
  <c r="M181" i="59"/>
  <c r="M180" i="59"/>
  <c r="M179" i="59"/>
  <c r="M178" i="59"/>
  <c r="L177" i="59"/>
  <c r="K177" i="59"/>
  <c r="J177" i="59"/>
  <c r="I177" i="59"/>
  <c r="H177" i="59"/>
  <c r="G177" i="59"/>
  <c r="F177" i="59"/>
  <c r="E177" i="59"/>
  <c r="M176" i="59"/>
  <c r="M175" i="59"/>
  <c r="M174" i="59"/>
  <c r="M173" i="59"/>
  <c r="M172" i="59"/>
  <c r="M171" i="59"/>
  <c r="M170" i="59"/>
  <c r="M169" i="59"/>
  <c r="M168" i="59"/>
  <c r="M167" i="59"/>
  <c r="M166" i="59"/>
  <c r="M165" i="59"/>
  <c r="F164" i="59"/>
  <c r="M164" i="59" s="1"/>
  <c r="M163" i="59"/>
  <c r="M162" i="59"/>
  <c r="M161" i="59"/>
  <c r="M160" i="59"/>
  <c r="K159" i="59"/>
  <c r="J159" i="59"/>
  <c r="I159" i="59"/>
  <c r="H159" i="59"/>
  <c r="G159" i="59"/>
  <c r="F159" i="59"/>
  <c r="E159" i="59"/>
  <c r="M158" i="59"/>
  <c r="M157" i="59"/>
  <c r="M156" i="59"/>
  <c r="M155" i="59"/>
  <c r="M154" i="59"/>
  <c r="M153" i="59"/>
  <c r="M152" i="59"/>
  <c r="M151" i="59"/>
  <c r="M150" i="59"/>
  <c r="M149" i="59"/>
  <c r="M148" i="59"/>
  <c r="L147" i="59"/>
  <c r="K147" i="59"/>
  <c r="J147" i="59"/>
  <c r="I147" i="59"/>
  <c r="H147" i="59"/>
  <c r="G147" i="59"/>
  <c r="F147" i="59"/>
  <c r="E147" i="59"/>
  <c r="M146" i="59"/>
  <c r="M145" i="59"/>
  <c r="M144" i="59"/>
  <c r="M143" i="59"/>
  <c r="M142" i="59"/>
  <c r="M141" i="59"/>
  <c r="M140" i="59"/>
  <c r="M139" i="59"/>
  <c r="M138" i="59"/>
  <c r="L137" i="59"/>
  <c r="K137" i="59"/>
  <c r="J137" i="59"/>
  <c r="I137" i="59"/>
  <c r="H137" i="59"/>
  <c r="G137" i="59"/>
  <c r="F137" i="59"/>
  <c r="E137" i="59"/>
  <c r="M136" i="59"/>
  <c r="M135" i="59"/>
  <c r="M134" i="59"/>
  <c r="M133" i="59"/>
  <c r="M132" i="59"/>
  <c r="M131" i="59"/>
  <c r="M130" i="59"/>
  <c r="M129" i="59"/>
  <c r="M128" i="59"/>
  <c r="M127" i="59"/>
  <c r="M126" i="59"/>
  <c r="M125" i="59"/>
  <c r="M124" i="59"/>
  <c r="M123" i="59"/>
  <c r="M122" i="59"/>
  <c r="M121" i="59"/>
  <c r="M120" i="59"/>
  <c r="M119" i="59"/>
  <c r="M118" i="59"/>
  <c r="M117" i="59"/>
  <c r="M116" i="59"/>
  <c r="M115" i="59"/>
  <c r="M114" i="59"/>
  <c r="M113" i="59"/>
  <c r="M112" i="59"/>
  <c r="M111" i="59"/>
  <c r="M110" i="59"/>
  <c r="M109" i="59"/>
  <c r="M108" i="59"/>
  <c r="M107" i="59"/>
  <c r="M106" i="59"/>
  <c r="M105" i="59"/>
  <c r="L104" i="59"/>
  <c r="K104" i="59"/>
  <c r="J104" i="59"/>
  <c r="I104" i="59"/>
  <c r="H104" i="59"/>
  <c r="G104" i="59"/>
  <c r="F104" i="59"/>
  <c r="E104" i="59"/>
  <c r="M103" i="59"/>
  <c r="M102" i="59"/>
  <c r="M101" i="59"/>
  <c r="M100" i="59"/>
  <c r="M99" i="59"/>
  <c r="M98" i="59"/>
  <c r="L97" i="59"/>
  <c r="K97" i="59"/>
  <c r="J97" i="59"/>
  <c r="I97" i="59"/>
  <c r="H97" i="59"/>
  <c r="G97" i="59"/>
  <c r="F97" i="59"/>
  <c r="M96" i="59"/>
  <c r="M95" i="59"/>
  <c r="M94" i="59" s="1"/>
  <c r="L94" i="59"/>
  <c r="K94" i="59"/>
  <c r="J94" i="59"/>
  <c r="I94" i="59"/>
  <c r="H94" i="59"/>
  <c r="G94" i="59"/>
  <c r="F94" i="59"/>
  <c r="M93" i="59"/>
  <c r="M92" i="59"/>
  <c r="M91" i="59"/>
  <c r="M90" i="59"/>
  <c r="M89" i="59"/>
  <c r="M88" i="59"/>
  <c r="M87" i="59"/>
  <c r="M86" i="59"/>
  <c r="M85" i="59"/>
  <c r="M84" i="59"/>
  <c r="M83" i="59"/>
  <c r="K82" i="59"/>
  <c r="J82" i="59"/>
  <c r="I82" i="59"/>
  <c r="H82" i="59"/>
  <c r="G82" i="59"/>
  <c r="F82" i="59"/>
  <c r="M81" i="59"/>
  <c r="M80" i="59"/>
  <c r="M79" i="59"/>
  <c r="M78" i="59"/>
  <c r="M77" i="59"/>
  <c r="M76" i="59"/>
  <c r="M75" i="59"/>
  <c r="M74" i="59"/>
  <c r="L73" i="59"/>
  <c r="K73" i="59"/>
  <c r="J73" i="59"/>
  <c r="I73" i="59"/>
  <c r="H73" i="59"/>
  <c r="G73" i="59"/>
  <c r="F73" i="59"/>
  <c r="M72" i="59"/>
  <c r="M71" i="59"/>
  <c r="M70" i="59"/>
  <c r="M69" i="59"/>
  <c r="M68" i="59"/>
  <c r="M67" i="59"/>
  <c r="M66" i="59"/>
  <c r="M65" i="59"/>
  <c r="M64" i="59"/>
  <c r="L63" i="59"/>
  <c r="K63" i="59"/>
  <c r="J63" i="59"/>
  <c r="I63" i="59"/>
  <c r="H63" i="59"/>
  <c r="G63" i="59"/>
  <c r="F63" i="59"/>
  <c r="M62" i="59"/>
  <c r="M61" i="59"/>
  <c r="M60" i="59"/>
  <c r="L59" i="59"/>
  <c r="K59" i="59"/>
  <c r="J59" i="59"/>
  <c r="I59" i="59"/>
  <c r="H59" i="59"/>
  <c r="G59" i="59"/>
  <c r="F59" i="59"/>
  <c r="M58" i="59"/>
  <c r="M56" i="59"/>
  <c r="M55" i="59"/>
  <c r="M54" i="59"/>
  <c r="M53" i="59"/>
  <c r="M52" i="59"/>
  <c r="M51" i="59"/>
  <c r="M50" i="59"/>
  <c r="M49" i="59"/>
  <c r="M48" i="59"/>
  <c r="M47" i="59"/>
  <c r="M46" i="59"/>
  <c r="M45" i="59"/>
  <c r="L44" i="59"/>
  <c r="K44" i="59"/>
  <c r="J44" i="59"/>
  <c r="I44" i="59"/>
  <c r="H44" i="59"/>
  <c r="G44" i="59"/>
  <c r="F44" i="59"/>
  <c r="E44" i="59"/>
  <c r="M43" i="59"/>
  <c r="M42" i="59"/>
  <c r="M41" i="59"/>
  <c r="M40" i="59"/>
  <c r="M39" i="59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M20" i="59"/>
  <c r="M19" i="59"/>
  <c r="M18" i="59"/>
  <c r="M17" i="59"/>
  <c r="M16" i="59"/>
  <c r="M15" i="59"/>
  <c r="M14" i="59"/>
  <c r="M13" i="59"/>
  <c r="M12" i="59"/>
  <c r="M11" i="59"/>
  <c r="M10" i="59"/>
  <c r="M9" i="59"/>
  <c r="M8" i="59"/>
  <c r="M7" i="59"/>
  <c r="L6" i="59"/>
  <c r="L5" i="59" s="1"/>
  <c r="K6" i="59"/>
  <c r="J6" i="59"/>
  <c r="J5" i="59" s="1"/>
  <c r="I6" i="59"/>
  <c r="I5" i="59" s="1"/>
  <c r="H6" i="59"/>
  <c r="G6" i="59"/>
  <c r="F6" i="59"/>
  <c r="E6" i="59"/>
  <c r="H5" i="59"/>
  <c r="F5" i="59"/>
  <c r="M97" i="60" l="1"/>
  <c r="M82" i="60"/>
  <c r="K5" i="60"/>
  <c r="M44" i="60"/>
  <c r="G5" i="60"/>
  <c r="M6" i="60"/>
  <c r="M177" i="59"/>
  <c r="M147" i="59"/>
  <c r="M137" i="59"/>
  <c r="K5" i="59"/>
  <c r="M104" i="59"/>
  <c r="M44" i="59"/>
  <c r="G5" i="59"/>
  <c r="M6" i="59"/>
  <c r="E5" i="60"/>
  <c r="M5" i="60"/>
  <c r="E193" i="60"/>
  <c r="M193" i="60" s="1"/>
  <c r="E104" i="60"/>
  <c r="M104" i="60" s="1"/>
  <c r="E137" i="60"/>
  <c r="M137" i="60" s="1"/>
  <c r="E147" i="60"/>
  <c r="M147" i="60" s="1"/>
  <c r="E159" i="60"/>
  <c r="E177" i="60"/>
  <c r="M177" i="60" s="1"/>
  <c r="E59" i="59"/>
  <c r="M59" i="59" s="1"/>
  <c r="E63" i="59"/>
  <c r="M63" i="59" s="1"/>
  <c r="E73" i="59"/>
  <c r="M73" i="59" s="1"/>
  <c r="E82" i="59"/>
  <c r="E94" i="59"/>
  <c r="E97" i="59"/>
  <c r="M97" i="59" s="1"/>
  <c r="E193" i="59"/>
  <c r="M193" i="59" s="1"/>
  <c r="M201" i="58"/>
  <c r="M200" i="58"/>
  <c r="M199" i="58"/>
  <c r="M198" i="58"/>
  <c r="M197" i="58"/>
  <c r="M196" i="58"/>
  <c r="M195" i="58"/>
  <c r="M194" i="58"/>
  <c r="L193" i="58"/>
  <c r="K193" i="58"/>
  <c r="J193" i="58"/>
  <c r="I193" i="58"/>
  <c r="H193" i="58"/>
  <c r="G193" i="58"/>
  <c r="F193" i="58"/>
  <c r="E193" i="58"/>
  <c r="M192" i="58"/>
  <c r="M191" i="58"/>
  <c r="M190" i="58"/>
  <c r="M189" i="58"/>
  <c r="L188" i="58"/>
  <c r="K188" i="58"/>
  <c r="J188" i="58"/>
  <c r="I188" i="58"/>
  <c r="H188" i="58"/>
  <c r="G188" i="58"/>
  <c r="F188" i="58"/>
  <c r="E188" i="58"/>
  <c r="M188" i="58" s="1"/>
  <c r="M187" i="58"/>
  <c r="M186" i="58"/>
  <c r="M185" i="58"/>
  <c r="M184" i="58"/>
  <c r="M183" i="58"/>
  <c r="M182" i="58"/>
  <c r="M181" i="58"/>
  <c r="M180" i="58"/>
  <c r="M179" i="58"/>
  <c r="M178" i="58"/>
  <c r="L177" i="58"/>
  <c r="K177" i="58"/>
  <c r="J177" i="58"/>
  <c r="I177" i="58"/>
  <c r="H177" i="58"/>
  <c r="G177" i="58"/>
  <c r="F177" i="58"/>
  <c r="M176" i="58"/>
  <c r="M175" i="58"/>
  <c r="M174" i="58"/>
  <c r="M173" i="58"/>
  <c r="M172" i="58"/>
  <c r="M171" i="58"/>
  <c r="M170" i="58"/>
  <c r="M169" i="58"/>
  <c r="M168" i="58"/>
  <c r="M167" i="58"/>
  <c r="M166" i="58"/>
  <c r="M165" i="58"/>
  <c r="M164" i="58"/>
  <c r="F164" i="58"/>
  <c r="M163" i="58"/>
  <c r="M162" i="58"/>
  <c r="M161" i="58"/>
  <c r="M160" i="58"/>
  <c r="K159" i="58"/>
  <c r="J159" i="58"/>
  <c r="I159" i="58"/>
  <c r="H159" i="58"/>
  <c r="G159" i="58"/>
  <c r="F159" i="58"/>
  <c r="M158" i="58"/>
  <c r="M157" i="58"/>
  <c r="M156" i="58"/>
  <c r="M155" i="58"/>
  <c r="M154" i="58"/>
  <c r="M153" i="58"/>
  <c r="M152" i="58"/>
  <c r="M151" i="58"/>
  <c r="M150" i="58"/>
  <c r="M149" i="58"/>
  <c r="M148" i="58"/>
  <c r="L147" i="58"/>
  <c r="K147" i="58"/>
  <c r="J147" i="58"/>
  <c r="I147" i="58"/>
  <c r="H147" i="58"/>
  <c r="G147" i="58"/>
  <c r="F147" i="58"/>
  <c r="M146" i="58"/>
  <c r="M145" i="58"/>
  <c r="M144" i="58"/>
  <c r="M143" i="58"/>
  <c r="M142" i="58"/>
  <c r="M141" i="58"/>
  <c r="M140" i="58"/>
  <c r="M139" i="58"/>
  <c r="M138" i="58"/>
  <c r="L137" i="58"/>
  <c r="K137" i="58"/>
  <c r="J137" i="58"/>
  <c r="I137" i="58"/>
  <c r="H137" i="58"/>
  <c r="G137" i="58"/>
  <c r="F137" i="58"/>
  <c r="M136" i="58"/>
  <c r="M135" i="58"/>
  <c r="M134" i="58"/>
  <c r="M133" i="58"/>
  <c r="M132" i="58"/>
  <c r="M131" i="58"/>
  <c r="M130" i="58"/>
  <c r="M129" i="58"/>
  <c r="M128" i="58"/>
  <c r="M127" i="58"/>
  <c r="M126" i="58"/>
  <c r="M125" i="58"/>
  <c r="M124" i="58"/>
  <c r="M123" i="58"/>
  <c r="M122" i="58"/>
  <c r="M121" i="58"/>
  <c r="M120" i="58"/>
  <c r="M119" i="58"/>
  <c r="M118" i="58"/>
  <c r="M117" i="58"/>
  <c r="M116" i="58"/>
  <c r="M115" i="58"/>
  <c r="M114" i="58"/>
  <c r="M113" i="58"/>
  <c r="M112" i="58"/>
  <c r="M111" i="58"/>
  <c r="M110" i="58"/>
  <c r="M109" i="58"/>
  <c r="M108" i="58"/>
  <c r="M107" i="58"/>
  <c r="M106" i="58"/>
  <c r="M105" i="58"/>
  <c r="L104" i="58"/>
  <c r="K104" i="58"/>
  <c r="J104" i="58"/>
  <c r="I104" i="58"/>
  <c r="H104" i="58"/>
  <c r="G104" i="58"/>
  <c r="F104" i="58"/>
  <c r="M103" i="58"/>
  <c r="M102" i="58"/>
  <c r="M101" i="58"/>
  <c r="M100" i="58"/>
  <c r="M99" i="58"/>
  <c r="M98" i="58"/>
  <c r="L97" i="58"/>
  <c r="K97" i="58"/>
  <c r="J97" i="58"/>
  <c r="I97" i="58"/>
  <c r="H97" i="58"/>
  <c r="G97" i="58"/>
  <c r="F97" i="58"/>
  <c r="E97" i="58"/>
  <c r="M96" i="58"/>
  <c r="M95" i="58"/>
  <c r="M94" i="58" s="1"/>
  <c r="L94" i="58"/>
  <c r="K94" i="58"/>
  <c r="J94" i="58"/>
  <c r="I94" i="58"/>
  <c r="H94" i="58"/>
  <c r="G94" i="58"/>
  <c r="F94" i="58"/>
  <c r="E94" i="58"/>
  <c r="M93" i="58"/>
  <c r="M92" i="58"/>
  <c r="M91" i="58"/>
  <c r="M90" i="58"/>
  <c r="M89" i="58"/>
  <c r="M88" i="58"/>
  <c r="M87" i="58"/>
  <c r="M86" i="58"/>
  <c r="M85" i="58"/>
  <c r="M84" i="58"/>
  <c r="M83" i="58"/>
  <c r="L82" i="58"/>
  <c r="K82" i="58"/>
  <c r="J82" i="58"/>
  <c r="I82" i="58"/>
  <c r="H82" i="58"/>
  <c r="G82" i="58"/>
  <c r="F82" i="58"/>
  <c r="E82" i="58"/>
  <c r="M81" i="58"/>
  <c r="M80" i="58"/>
  <c r="M79" i="58"/>
  <c r="M78" i="58"/>
  <c r="M77" i="58"/>
  <c r="M76" i="58"/>
  <c r="M75" i="58"/>
  <c r="M74" i="58"/>
  <c r="L73" i="58"/>
  <c r="K73" i="58"/>
  <c r="J73" i="58"/>
  <c r="I73" i="58"/>
  <c r="H73" i="58"/>
  <c r="G73" i="58"/>
  <c r="F73" i="58"/>
  <c r="E73" i="58"/>
  <c r="M73" i="58" s="1"/>
  <c r="M72" i="58"/>
  <c r="M71" i="58"/>
  <c r="M70" i="58"/>
  <c r="M69" i="58"/>
  <c r="M68" i="58"/>
  <c r="M67" i="58"/>
  <c r="M66" i="58"/>
  <c r="M65" i="58"/>
  <c r="M64" i="58"/>
  <c r="L63" i="58"/>
  <c r="K63" i="58"/>
  <c r="J63" i="58"/>
  <c r="I63" i="58"/>
  <c r="H63" i="58"/>
  <c r="G63" i="58"/>
  <c r="F63" i="58"/>
  <c r="E63" i="58"/>
  <c r="M63" i="58" s="1"/>
  <c r="M62" i="58"/>
  <c r="M61" i="58"/>
  <c r="M60" i="58"/>
  <c r="L59" i="58"/>
  <c r="K59" i="58"/>
  <c r="J59" i="58"/>
  <c r="I59" i="58"/>
  <c r="H59" i="58"/>
  <c r="G59" i="58"/>
  <c r="F59" i="58"/>
  <c r="E59" i="58"/>
  <c r="M59" i="58" s="1"/>
  <c r="M58" i="58"/>
  <c r="M56" i="58"/>
  <c r="M55" i="58"/>
  <c r="M54" i="58"/>
  <c r="M53" i="58"/>
  <c r="M52" i="58"/>
  <c r="M51" i="58"/>
  <c r="M50" i="58"/>
  <c r="M49" i="58"/>
  <c r="M48" i="58"/>
  <c r="M47" i="58"/>
  <c r="M46" i="58"/>
  <c r="M45" i="58"/>
  <c r="L44" i="58"/>
  <c r="K44" i="58"/>
  <c r="J44" i="58"/>
  <c r="I44" i="58"/>
  <c r="H44" i="58"/>
  <c r="G44" i="58"/>
  <c r="F44" i="58"/>
  <c r="E44" i="58"/>
  <c r="M44" i="58" s="1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L6" i="58"/>
  <c r="K6" i="58"/>
  <c r="J6" i="58"/>
  <c r="I6" i="58"/>
  <c r="I5" i="58" s="1"/>
  <c r="H6" i="58"/>
  <c r="H5" i="58" s="1"/>
  <c r="G6" i="58"/>
  <c r="F6" i="58"/>
  <c r="E6" i="58"/>
  <c r="L5" i="58"/>
  <c r="J5" i="58"/>
  <c r="F5" i="58"/>
  <c r="E195" i="57"/>
  <c r="E196" i="57"/>
  <c r="E197" i="57"/>
  <c r="M197" i="57" s="1"/>
  <c r="E198" i="57"/>
  <c r="E199" i="57"/>
  <c r="M199" i="57" s="1"/>
  <c r="E200" i="57"/>
  <c r="E201" i="57"/>
  <c r="M201" i="57" s="1"/>
  <c r="E194" i="57"/>
  <c r="E191" i="57"/>
  <c r="M191" i="57" s="1"/>
  <c r="E190" i="57"/>
  <c r="M190" i="57" s="1"/>
  <c r="E186" i="57"/>
  <c r="M186" i="57" s="1"/>
  <c r="E179" i="57"/>
  <c r="E180" i="57"/>
  <c r="E181" i="57"/>
  <c r="E182" i="57"/>
  <c r="M182" i="57" s="1"/>
  <c r="E183" i="57"/>
  <c r="E184" i="57"/>
  <c r="M184" i="57" s="1"/>
  <c r="E185" i="57"/>
  <c r="E178" i="57"/>
  <c r="M178" i="57" s="1"/>
  <c r="E162" i="57"/>
  <c r="E161" i="57"/>
  <c r="E160" i="57"/>
  <c r="E159" i="57" s="1"/>
  <c r="E157" i="57"/>
  <c r="M157" i="57" s="1"/>
  <c r="E149" i="57"/>
  <c r="E150" i="57"/>
  <c r="E151" i="57"/>
  <c r="E152" i="57"/>
  <c r="E153" i="57"/>
  <c r="E154" i="57"/>
  <c r="E155" i="57"/>
  <c r="E156" i="57"/>
  <c r="E148" i="57"/>
  <c r="E145" i="57"/>
  <c r="M145" i="57" s="1"/>
  <c r="E139" i="57"/>
  <c r="E140" i="57"/>
  <c r="E141" i="57"/>
  <c r="E142" i="57"/>
  <c r="E143" i="57"/>
  <c r="E144" i="57"/>
  <c r="E138" i="57"/>
  <c r="M138" i="57" s="1"/>
  <c r="E135" i="57"/>
  <c r="E106" i="57"/>
  <c r="E107" i="57"/>
  <c r="E108" i="57"/>
  <c r="E109" i="57"/>
  <c r="E110" i="57"/>
  <c r="E111" i="57"/>
  <c r="E112" i="57"/>
  <c r="E113" i="57"/>
  <c r="E114" i="57"/>
  <c r="E115" i="57"/>
  <c r="E116" i="57"/>
  <c r="E117" i="57"/>
  <c r="M117" i="57" s="1"/>
  <c r="E118" i="57"/>
  <c r="E119" i="57"/>
  <c r="E120" i="57"/>
  <c r="E121" i="57"/>
  <c r="E122" i="57"/>
  <c r="E123" i="57"/>
  <c r="E124" i="57"/>
  <c r="E125" i="57"/>
  <c r="E126" i="57"/>
  <c r="E127" i="57"/>
  <c r="E128" i="57"/>
  <c r="E129" i="57"/>
  <c r="E130" i="57"/>
  <c r="E131" i="57"/>
  <c r="E132" i="57"/>
  <c r="E133" i="57"/>
  <c r="E134" i="57"/>
  <c r="E105" i="57"/>
  <c r="E101" i="57"/>
  <c r="E99" i="57"/>
  <c r="E100" i="57"/>
  <c r="E98" i="57"/>
  <c r="E95" i="57"/>
  <c r="M95" i="57" s="1"/>
  <c r="M94" i="57" s="1"/>
  <c r="E92" i="57"/>
  <c r="E84" i="57"/>
  <c r="E85" i="57"/>
  <c r="E86" i="57"/>
  <c r="E87" i="57"/>
  <c r="E88" i="57"/>
  <c r="E89" i="57"/>
  <c r="E90" i="57"/>
  <c r="E91" i="57"/>
  <c r="E83" i="57"/>
  <c r="E80" i="57"/>
  <c r="E75" i="57"/>
  <c r="E76" i="57"/>
  <c r="E77" i="57"/>
  <c r="E78" i="57"/>
  <c r="E79" i="57"/>
  <c r="E74" i="57"/>
  <c r="M74" i="57" s="1"/>
  <c r="E71" i="57"/>
  <c r="E65" i="57"/>
  <c r="E66" i="57"/>
  <c r="E67" i="57"/>
  <c r="E68" i="57"/>
  <c r="E69" i="57"/>
  <c r="E70" i="57"/>
  <c r="E64" i="57"/>
  <c r="E61" i="57"/>
  <c r="E60" i="57"/>
  <c r="M45" i="57"/>
  <c r="M7" i="57"/>
  <c r="M60" i="57"/>
  <c r="M61" i="57"/>
  <c r="M200" i="57"/>
  <c r="M198" i="57"/>
  <c r="M196" i="57"/>
  <c r="M195" i="57"/>
  <c r="M194" i="57"/>
  <c r="L193" i="57"/>
  <c r="K193" i="57"/>
  <c r="K159" i="57" s="1"/>
  <c r="J193" i="57"/>
  <c r="I193" i="57"/>
  <c r="H193" i="57"/>
  <c r="G193" i="57"/>
  <c r="G159" i="57" s="1"/>
  <c r="F193" i="57"/>
  <c r="M192" i="57"/>
  <c r="M189" i="57"/>
  <c r="L188" i="57"/>
  <c r="K188" i="57"/>
  <c r="J188" i="57"/>
  <c r="I188" i="57"/>
  <c r="H188" i="57"/>
  <c r="G188" i="57"/>
  <c r="F188" i="57"/>
  <c r="E188" i="57"/>
  <c r="M187" i="57"/>
  <c r="M185" i="57"/>
  <c r="M183" i="57"/>
  <c r="M181" i="57"/>
  <c r="M180" i="57"/>
  <c r="M179" i="57"/>
  <c r="L177" i="57"/>
  <c r="K177" i="57"/>
  <c r="J177" i="57"/>
  <c r="J159" i="57" s="1"/>
  <c r="I177" i="57"/>
  <c r="H177" i="57"/>
  <c r="H159" i="57" s="1"/>
  <c r="G177" i="57"/>
  <c r="F177" i="57"/>
  <c r="E177" i="57"/>
  <c r="M176" i="57"/>
  <c r="M175" i="57"/>
  <c r="M174" i="57"/>
  <c r="M173" i="57"/>
  <c r="M172" i="57"/>
  <c r="M171" i="57"/>
  <c r="M170" i="57"/>
  <c r="M169" i="57"/>
  <c r="M168" i="57"/>
  <c r="M167" i="57"/>
  <c r="M166" i="57"/>
  <c r="M165" i="57"/>
  <c r="M164" i="57"/>
  <c r="F164" i="57"/>
  <c r="M163" i="57"/>
  <c r="M162" i="57"/>
  <c r="M161" i="57"/>
  <c r="I159" i="57"/>
  <c r="F159" i="57"/>
  <c r="M158" i="57"/>
  <c r="M156" i="57"/>
  <c r="M155" i="57"/>
  <c r="M154" i="57"/>
  <c r="M153" i="57"/>
  <c r="M152" i="57"/>
  <c r="M151" i="57"/>
  <c r="M150" i="57"/>
  <c r="M149" i="57"/>
  <c r="M148" i="57"/>
  <c r="L147" i="57"/>
  <c r="K147" i="57"/>
  <c r="J147" i="57"/>
  <c r="I147" i="57"/>
  <c r="H147" i="57"/>
  <c r="G147" i="57"/>
  <c r="F147" i="57"/>
  <c r="E147" i="57"/>
  <c r="M146" i="57"/>
  <c r="M144" i="57"/>
  <c r="M143" i="57"/>
  <c r="M142" i="57"/>
  <c r="M141" i="57"/>
  <c r="M140" i="57"/>
  <c r="M139" i="57"/>
  <c r="L137" i="57"/>
  <c r="K137" i="57"/>
  <c r="J137" i="57"/>
  <c r="I137" i="57"/>
  <c r="H137" i="57"/>
  <c r="G137" i="57"/>
  <c r="F137" i="57"/>
  <c r="E137" i="57"/>
  <c r="M136" i="57"/>
  <c r="M135" i="57"/>
  <c r="M134" i="57"/>
  <c r="M133" i="57"/>
  <c r="M132" i="57"/>
  <c r="M131" i="57"/>
  <c r="M130" i="57"/>
  <c r="M129" i="57"/>
  <c r="M128" i="57"/>
  <c r="M127" i="57"/>
  <c r="M126" i="57"/>
  <c r="M125" i="57"/>
  <c r="M124" i="57"/>
  <c r="M123" i="57"/>
  <c r="M122" i="57"/>
  <c r="M121" i="57"/>
  <c r="M120" i="57"/>
  <c r="M119" i="57"/>
  <c r="M118" i="57"/>
  <c r="M116" i="57"/>
  <c r="M115" i="57"/>
  <c r="M114" i="57"/>
  <c r="M113" i="57"/>
  <c r="M112" i="57"/>
  <c r="M111" i="57"/>
  <c r="M110" i="57"/>
  <c r="M109" i="57"/>
  <c r="M108" i="57"/>
  <c r="M107" i="57"/>
  <c r="M106" i="57"/>
  <c r="M105" i="57"/>
  <c r="L104" i="57"/>
  <c r="K104" i="57"/>
  <c r="J104" i="57"/>
  <c r="I104" i="57"/>
  <c r="H104" i="57"/>
  <c r="G104" i="57"/>
  <c r="F104" i="57"/>
  <c r="E104" i="57"/>
  <c r="M103" i="57"/>
  <c r="M102" i="57"/>
  <c r="M101" i="57"/>
  <c r="M100" i="57"/>
  <c r="M99" i="57"/>
  <c r="M98" i="57"/>
  <c r="L97" i="57"/>
  <c r="K97" i="57"/>
  <c r="J97" i="57"/>
  <c r="I97" i="57"/>
  <c r="H97" i="57"/>
  <c r="G97" i="57"/>
  <c r="F97" i="57"/>
  <c r="E97" i="57"/>
  <c r="M96" i="57"/>
  <c r="L94" i="57"/>
  <c r="K94" i="57"/>
  <c r="J94" i="57"/>
  <c r="I94" i="57"/>
  <c r="H94" i="57"/>
  <c r="G94" i="57"/>
  <c r="F94" i="57"/>
  <c r="E94" i="57"/>
  <c r="M93" i="57"/>
  <c r="M92" i="57"/>
  <c r="M91" i="57"/>
  <c r="M90" i="57"/>
  <c r="M82" i="57" s="1"/>
  <c r="M89" i="57"/>
  <c r="M88" i="57"/>
  <c r="M87" i="57"/>
  <c r="M86" i="57"/>
  <c r="M85" i="57"/>
  <c r="M84" i="57"/>
  <c r="M83" i="57"/>
  <c r="M81" i="57"/>
  <c r="M80" i="57"/>
  <c r="M79" i="57"/>
  <c r="M78" i="57"/>
  <c r="M77" i="57"/>
  <c r="M76" i="57"/>
  <c r="M75" i="57"/>
  <c r="L73" i="57"/>
  <c r="K73" i="57"/>
  <c r="J73" i="57"/>
  <c r="I73" i="57"/>
  <c r="H73" i="57"/>
  <c r="G73" i="57"/>
  <c r="F73" i="57"/>
  <c r="M72" i="57"/>
  <c r="M71" i="57"/>
  <c r="M70" i="57"/>
  <c r="M69" i="57"/>
  <c r="M68" i="57"/>
  <c r="M67" i="57"/>
  <c r="M66" i="57"/>
  <c r="M65" i="57"/>
  <c r="M64" i="57"/>
  <c r="L63" i="57"/>
  <c r="J63" i="57"/>
  <c r="I63" i="57"/>
  <c r="H63" i="57"/>
  <c r="F63" i="57"/>
  <c r="M62" i="57"/>
  <c r="L59" i="57"/>
  <c r="K59" i="57"/>
  <c r="J59" i="57"/>
  <c r="I59" i="57"/>
  <c r="H59" i="57"/>
  <c r="G59" i="57"/>
  <c r="F59" i="57"/>
  <c r="M58" i="57"/>
  <c r="M56" i="57"/>
  <c r="M55" i="57"/>
  <c r="M54" i="57"/>
  <c r="M53" i="57"/>
  <c r="M52" i="57"/>
  <c r="M51" i="57"/>
  <c r="M50" i="57"/>
  <c r="M49" i="57"/>
  <c r="M48" i="57"/>
  <c r="M47" i="57"/>
  <c r="M46" i="57"/>
  <c r="I5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H5" i="57"/>
  <c r="J5" i="57"/>
  <c r="F5" i="57"/>
  <c r="M42" i="56"/>
  <c r="M41" i="56"/>
  <c r="E193" i="57" l="1"/>
  <c r="M193" i="57" s="1"/>
  <c r="M44" i="57"/>
  <c r="M6" i="57"/>
  <c r="M193" i="58"/>
  <c r="M97" i="58"/>
  <c r="M82" i="58"/>
  <c r="K5" i="58"/>
  <c r="G5" i="58"/>
  <c r="M137" i="57"/>
  <c r="L5" i="57"/>
  <c r="K5" i="57"/>
  <c r="G5" i="57"/>
  <c r="M5" i="59"/>
  <c r="E5" i="58"/>
  <c r="M6" i="58"/>
  <c r="M5" i="58" s="1"/>
  <c r="E5" i="59"/>
  <c r="E104" i="58"/>
  <c r="M104" i="58" s="1"/>
  <c r="E137" i="58"/>
  <c r="M137" i="58" s="1"/>
  <c r="E147" i="58"/>
  <c r="M147" i="58" s="1"/>
  <c r="E159" i="58"/>
  <c r="E177" i="58"/>
  <c r="M177" i="58" s="1"/>
  <c r="M160" i="57"/>
  <c r="M188" i="57"/>
  <c r="M177" i="57"/>
  <c r="M147" i="57"/>
  <c r="M104" i="57"/>
  <c r="M97" i="57"/>
  <c r="M73" i="57"/>
  <c r="M59" i="57"/>
  <c r="L104" i="56"/>
  <c r="E5" i="57" l="1"/>
  <c r="M5" i="57"/>
  <c r="M92" i="56"/>
  <c r="M55" i="56"/>
  <c r="M56" i="56"/>
  <c r="M65" i="56"/>
  <c r="E193" i="56" l="1"/>
  <c r="E188" i="56"/>
  <c r="E177" i="56"/>
  <c r="E159" i="56"/>
  <c r="E147" i="56"/>
  <c r="E137" i="56"/>
  <c r="E104" i="56"/>
  <c r="E97" i="56"/>
  <c r="E94" i="56"/>
  <c r="E82" i="56"/>
  <c r="E73" i="56"/>
  <c r="E63" i="56"/>
  <c r="E59" i="56"/>
  <c r="E44" i="56"/>
  <c r="M157" i="56" l="1"/>
  <c r="M145" i="56"/>
  <c r="M135" i="56"/>
  <c r="M134" i="56" l="1"/>
  <c r="G82" i="56" l="1"/>
  <c r="H82" i="56"/>
  <c r="I82" i="56"/>
  <c r="J82" i="56"/>
  <c r="M40" i="56" l="1"/>
  <c r="F94" i="56" l="1"/>
  <c r="G94" i="56"/>
  <c r="I94" i="56"/>
  <c r="J94" i="56"/>
  <c r="K94" i="56"/>
  <c r="L94" i="56"/>
  <c r="H94" i="56"/>
  <c r="E6" i="56" l="1"/>
  <c r="F6" i="56"/>
  <c r="G6" i="56"/>
  <c r="H6" i="56"/>
  <c r="I6" i="56"/>
  <c r="J6" i="56"/>
  <c r="L6" i="56"/>
  <c r="K6" i="56"/>
  <c r="M178" i="56" l="1"/>
  <c r="M160" i="56"/>
  <c r="M7" i="56"/>
  <c r="M201" i="56"/>
  <c r="M200" i="56"/>
  <c r="M199" i="56"/>
  <c r="M198" i="56"/>
  <c r="M197" i="56"/>
  <c r="M196" i="56"/>
  <c r="M195" i="56"/>
  <c r="M194" i="56"/>
  <c r="L193" i="56"/>
  <c r="K193" i="56"/>
  <c r="J193" i="56"/>
  <c r="I193" i="56"/>
  <c r="H193" i="56"/>
  <c r="G193" i="56"/>
  <c r="F193" i="56"/>
  <c r="M192" i="56"/>
  <c r="M191" i="56"/>
  <c r="M190" i="56"/>
  <c r="M189" i="56"/>
  <c r="L188" i="56"/>
  <c r="K188" i="56"/>
  <c r="J188" i="56"/>
  <c r="I188" i="56"/>
  <c r="H188" i="56"/>
  <c r="G188" i="56"/>
  <c r="F188" i="56"/>
  <c r="M187" i="56"/>
  <c r="M186" i="56"/>
  <c r="M185" i="56"/>
  <c r="M184" i="56"/>
  <c r="M183" i="56"/>
  <c r="M182" i="56"/>
  <c r="M181" i="56"/>
  <c r="M180" i="56"/>
  <c r="M179" i="56"/>
  <c r="L177" i="56"/>
  <c r="K177" i="56"/>
  <c r="J177" i="56"/>
  <c r="I177" i="56"/>
  <c r="H177" i="56"/>
  <c r="G177" i="56"/>
  <c r="F177" i="56"/>
  <c r="M176" i="56"/>
  <c r="M175" i="56"/>
  <c r="M174" i="56"/>
  <c r="M173" i="56"/>
  <c r="M172" i="56"/>
  <c r="M171" i="56"/>
  <c r="M170" i="56"/>
  <c r="M169" i="56"/>
  <c r="M168" i="56"/>
  <c r="M167" i="56"/>
  <c r="M166" i="56"/>
  <c r="M165" i="56"/>
  <c r="F164" i="56"/>
  <c r="M164" i="56" s="1"/>
  <c r="M163" i="56"/>
  <c r="M162" i="56"/>
  <c r="M161" i="56"/>
  <c r="F159" i="56"/>
  <c r="M158" i="56"/>
  <c r="M156" i="56"/>
  <c r="M155" i="56"/>
  <c r="M154" i="56"/>
  <c r="M153" i="56"/>
  <c r="M152" i="56"/>
  <c r="M151" i="56"/>
  <c r="M150" i="56"/>
  <c r="M149" i="56"/>
  <c r="M148" i="56"/>
  <c r="L147" i="56"/>
  <c r="K147" i="56"/>
  <c r="J147" i="56"/>
  <c r="I147" i="56"/>
  <c r="H147" i="56"/>
  <c r="G147" i="56"/>
  <c r="F147" i="56"/>
  <c r="M146" i="56"/>
  <c r="M144" i="56"/>
  <c r="M143" i="56"/>
  <c r="M142" i="56"/>
  <c r="M141" i="56"/>
  <c r="M140" i="56"/>
  <c r="M139" i="56"/>
  <c r="M138" i="56"/>
  <c r="L137" i="56"/>
  <c r="K137" i="56"/>
  <c r="J137" i="56"/>
  <c r="I137" i="56"/>
  <c r="H137" i="56"/>
  <c r="G137" i="56"/>
  <c r="F137" i="56"/>
  <c r="M136" i="56"/>
  <c r="M133" i="56"/>
  <c r="M132" i="56"/>
  <c r="M131" i="56"/>
  <c r="M130" i="56"/>
  <c r="M129" i="56"/>
  <c r="M128" i="56"/>
  <c r="M127" i="56"/>
  <c r="M126" i="56"/>
  <c r="M125" i="56"/>
  <c r="M124" i="56"/>
  <c r="M123" i="56"/>
  <c r="M122" i="56"/>
  <c r="M121" i="56"/>
  <c r="M120" i="56"/>
  <c r="M119" i="56"/>
  <c r="M118" i="56"/>
  <c r="M117" i="56"/>
  <c r="M116" i="56"/>
  <c r="M115" i="56"/>
  <c r="M114" i="56"/>
  <c r="M113" i="56"/>
  <c r="M112" i="56"/>
  <c r="M111" i="56"/>
  <c r="M110" i="56"/>
  <c r="M109" i="56"/>
  <c r="M108" i="56"/>
  <c r="M107" i="56"/>
  <c r="M106" i="56"/>
  <c r="M105" i="56"/>
  <c r="K104" i="56"/>
  <c r="J104" i="56"/>
  <c r="I104" i="56"/>
  <c r="H104" i="56"/>
  <c r="G104" i="56"/>
  <c r="F104" i="56"/>
  <c r="M103" i="56"/>
  <c r="M102" i="56"/>
  <c r="M101" i="56"/>
  <c r="M100" i="56"/>
  <c r="M99" i="56"/>
  <c r="M98" i="56"/>
  <c r="L97" i="56"/>
  <c r="K97" i="56"/>
  <c r="J97" i="56"/>
  <c r="I97" i="56"/>
  <c r="H97" i="56"/>
  <c r="G97" i="56"/>
  <c r="F97" i="56"/>
  <c r="M96" i="56"/>
  <c r="M95" i="56"/>
  <c r="M94" i="56" s="1"/>
  <c r="M93" i="56"/>
  <c r="M91" i="56"/>
  <c r="M90" i="56"/>
  <c r="M89" i="56"/>
  <c r="M88" i="56"/>
  <c r="M87" i="56"/>
  <c r="M86" i="56"/>
  <c r="M85" i="56"/>
  <c r="M84" i="56"/>
  <c r="M83" i="56"/>
  <c r="L82" i="56"/>
  <c r="K82" i="56"/>
  <c r="F82" i="56"/>
  <c r="M81" i="56"/>
  <c r="M80" i="56"/>
  <c r="M79" i="56"/>
  <c r="M78" i="56"/>
  <c r="M77" i="56"/>
  <c r="M76" i="56"/>
  <c r="M75" i="56"/>
  <c r="M74" i="56"/>
  <c r="L73" i="56"/>
  <c r="K73" i="56"/>
  <c r="J73" i="56"/>
  <c r="I73" i="56"/>
  <c r="H73" i="56"/>
  <c r="G73" i="56"/>
  <c r="F73" i="56"/>
  <c r="M72" i="56"/>
  <c r="M71" i="56"/>
  <c r="M70" i="56"/>
  <c r="M69" i="56"/>
  <c r="M68" i="56"/>
  <c r="M67" i="56"/>
  <c r="M66" i="56"/>
  <c r="M64" i="56"/>
  <c r="L63" i="56"/>
  <c r="K63" i="56"/>
  <c r="J63" i="56"/>
  <c r="I63" i="56"/>
  <c r="H63" i="56"/>
  <c r="G63" i="56"/>
  <c r="F63" i="56"/>
  <c r="M62" i="56"/>
  <c r="M61" i="56"/>
  <c r="M60" i="56"/>
  <c r="L59" i="56"/>
  <c r="K59" i="56"/>
  <c r="J59" i="56"/>
  <c r="I59" i="56"/>
  <c r="H59" i="56"/>
  <c r="G59" i="56"/>
  <c r="F59" i="56"/>
  <c r="M58" i="56"/>
  <c r="M54" i="56"/>
  <c r="M53" i="56"/>
  <c r="M52" i="56"/>
  <c r="M51" i="56"/>
  <c r="M50" i="56"/>
  <c r="M49" i="56"/>
  <c r="M48" i="56"/>
  <c r="M47" i="56"/>
  <c r="M46" i="56"/>
  <c r="M45" i="56"/>
  <c r="L44" i="56"/>
  <c r="K44" i="56"/>
  <c r="J44" i="56"/>
  <c r="I44" i="56"/>
  <c r="H44" i="56"/>
  <c r="G44" i="56"/>
  <c r="F44" i="56"/>
  <c r="M43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H159" i="56" l="1"/>
  <c r="I5" i="56"/>
  <c r="E5" i="56"/>
  <c r="G159" i="56"/>
  <c r="I159" i="56"/>
  <c r="K159" i="56"/>
  <c r="J159" i="56"/>
  <c r="M6" i="56"/>
  <c r="F5" i="56"/>
  <c r="M97" i="56"/>
  <c r="L5" i="56"/>
  <c r="M59" i="56"/>
  <c r="G5" i="56"/>
  <c r="H5" i="56"/>
  <c r="K5" i="56"/>
  <c r="M82" i="56"/>
  <c r="M73" i="56"/>
  <c r="M63" i="56"/>
  <c r="J5" i="56"/>
  <c r="M44" i="56"/>
  <c r="M104" i="56"/>
  <c r="M137" i="56"/>
  <c r="M147" i="56"/>
  <c r="M177" i="56"/>
  <c r="M188" i="56"/>
  <c r="M193" i="56"/>
  <c r="M5" i="56" l="1"/>
  <c r="G229" i="1" l="1"/>
  <c r="F229" i="1"/>
  <c r="E229" i="1"/>
  <c r="G217" i="1"/>
  <c r="G212" i="1" s="1"/>
  <c r="F217" i="1"/>
  <c r="E217" i="1"/>
  <c r="G213" i="1"/>
  <c r="F213" i="1"/>
  <c r="F212" i="1" s="1"/>
  <c r="E213" i="1"/>
  <c r="E212" i="1" s="1"/>
  <c r="G200" i="1"/>
  <c r="F200" i="1"/>
  <c r="E200" i="1"/>
  <c r="G188" i="1"/>
  <c r="G187" i="1" s="1"/>
  <c r="F188" i="1"/>
  <c r="F187" i="1" s="1"/>
  <c r="E188" i="1"/>
  <c r="E187" i="1"/>
  <c r="G182" i="1"/>
  <c r="F182" i="1"/>
  <c r="E182" i="1"/>
  <c r="G161" i="1"/>
  <c r="F161" i="1"/>
  <c r="E161" i="1"/>
  <c r="G152" i="1"/>
  <c r="F152" i="1"/>
  <c r="E152" i="1"/>
  <c r="G118" i="1"/>
  <c r="G117" i="1" s="1"/>
  <c r="F118" i="1"/>
  <c r="F117" i="1" s="1"/>
  <c r="E118" i="1"/>
  <c r="E117" i="1" s="1"/>
  <c r="G106" i="1"/>
  <c r="F106" i="1"/>
  <c r="E106" i="1"/>
  <c r="G92" i="1"/>
  <c r="F92" i="1"/>
  <c r="E92" i="1"/>
  <c r="G81" i="1"/>
  <c r="F81" i="1"/>
  <c r="E81" i="1"/>
  <c r="G71" i="1"/>
  <c r="F71" i="1"/>
  <c r="E71" i="1"/>
  <c r="G65" i="1"/>
  <c r="F65" i="1"/>
  <c r="E65" i="1"/>
  <c r="G50" i="1"/>
  <c r="F50" i="1"/>
  <c r="E50" i="1"/>
  <c r="G6" i="1"/>
  <c r="G5" i="1" s="1"/>
  <c r="G234" i="1" s="1"/>
  <c r="F6" i="1"/>
  <c r="F5" i="1" s="1"/>
  <c r="E6" i="1"/>
  <c r="E234" i="1" l="1"/>
  <c r="F234" i="1"/>
  <c r="L163" i="91"/>
  <c r="M163" i="81"/>
  <c r="L163" i="81"/>
  <c r="M159" i="60"/>
  <c r="M163" i="96"/>
  <c r="M163" i="99"/>
  <c r="L163" i="70"/>
  <c r="L163" i="92"/>
  <c r="L163" i="95"/>
  <c r="L163" i="99"/>
  <c r="L163" i="63"/>
  <c r="L159" i="61"/>
  <c r="M163" i="92"/>
  <c r="M163" i="80"/>
  <c r="L159" i="56"/>
  <c r="L159" i="58"/>
  <c r="M163" i="82"/>
  <c r="L163" i="83"/>
  <c r="M163" i="86"/>
  <c r="L159" i="60"/>
  <c r="M163" i="102"/>
  <c r="M159" i="57"/>
  <c r="M163" i="63"/>
  <c r="L163" i="101"/>
  <c r="L163" i="85"/>
  <c r="M159" i="61"/>
  <c r="L163" i="98"/>
  <c r="M163" i="95"/>
  <c r="M163" i="83"/>
  <c r="L159" i="57"/>
  <c r="L163" i="100"/>
  <c r="L163" i="94"/>
  <c r="M163" i="70"/>
  <c r="M163" i="87"/>
  <c r="M159" i="56"/>
  <c r="L163" i="96"/>
  <c r="M163" i="91"/>
  <c r="M163" i="101"/>
  <c r="M163" i="89"/>
  <c r="L163" i="93"/>
  <c r="L163" i="87"/>
  <c r="M163" i="98"/>
  <c r="L159" i="59"/>
  <c r="M163" i="100"/>
  <c r="L163" i="62"/>
  <c r="M159" i="59"/>
  <c r="M163" i="85"/>
  <c r="M163" i="67"/>
  <c r="L163" i="86"/>
  <c r="M163" i="62"/>
  <c r="L163" i="89"/>
  <c r="M163" i="93"/>
  <c r="M163" i="97"/>
  <c r="L163" i="82"/>
  <c r="L163" i="97"/>
  <c r="L163" i="67"/>
  <c r="M163" i="94"/>
  <c r="L163" i="80"/>
  <c r="L163" i="102"/>
  <c r="M159" i="58"/>
</calcChain>
</file>

<file path=xl/comments1.xml><?xml version="1.0" encoding="utf-8"?>
<comments xmlns="http://schemas.openxmlformats.org/spreadsheetml/2006/main">
  <authors>
    <author>sale</author>
    <author>PhuongThanh Tran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AT: nhưng do bán không nhiều, công thức nhân phức tạp cho 1 loại bánh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ngưng khi hết nvl</t>
        </r>
      </text>
    </comment>
    <comment ref="E46" authorId="1">
      <text>
        <r>
          <rPr>
            <b/>
            <sz val="9"/>
            <color indexed="81"/>
            <rFont val="Tahoma"/>
            <family val="2"/>
          </rPr>
          <t>Bán hết bột ngưng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E66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E67" authorId="1">
      <text>
        <r>
          <rPr>
            <b/>
            <sz val="9"/>
            <color indexed="81"/>
            <rFont val="Tahoma"/>
            <family val="2"/>
          </rPr>
          <t>Trước giờ chưa bán loại nhỏ .Nên cho chạy bán thử</t>
        </r>
      </text>
    </comment>
    <comment ref="G73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G74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 mới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NĐC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Ra vào T6/7/CN</t>
        </r>
      </text>
    </comment>
    <comment ref="F190" authorId="0">
      <text>
        <r>
          <rPr>
            <b/>
            <sz val="9"/>
            <color indexed="81"/>
            <rFont val="Tahoma"/>
            <family val="2"/>
          </rPr>
          <t>sale:</t>
        </r>
        <r>
          <rPr>
            <sz val="9"/>
            <color indexed="81"/>
            <rFont val="Tahoma"/>
            <family val="2"/>
          </rPr>
          <t xml:space="preserve">
chỉ Hà Nội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N3" authorId="0">
      <text>
        <r>
          <rPr>
            <b/>
            <sz val="9"/>
            <color indexed="81"/>
            <rFont val="Tahoma"/>
            <family val="2"/>
            <charset val="163"/>
          </rPr>
          <t>Ghi chú lý do hủy :
- Hủy sản xuất
- Hủy lý do nào khác
Chuyển nội bộ :
- Làm Sandwich
- Làm Bơ đường
- Làm Perlay Ham&amp;cheese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<sst xmlns="http://schemas.openxmlformats.org/spreadsheetml/2006/main" count="6378" uniqueCount="295">
  <si>
    <t>MENU ENGINEERING</t>
  </si>
  <si>
    <t>Final Decision</t>
  </si>
  <si>
    <t>Apply Dec. 1, 2017</t>
  </si>
  <si>
    <t>No.</t>
  </si>
  <si>
    <t>Code</t>
  </si>
  <si>
    <t>Item</t>
  </si>
  <si>
    <t>Price</t>
  </si>
  <si>
    <t>Menu A</t>
  </si>
  <si>
    <t>Menu B</t>
  </si>
  <si>
    <t>Menu C</t>
  </si>
  <si>
    <t>Bun</t>
  </si>
  <si>
    <t>Bread</t>
  </si>
  <si>
    <t>Bacon Cheese Earthquake</t>
  </si>
  <si>
    <t>Big Eye</t>
  </si>
  <si>
    <t>Black Sesame Raisin</t>
  </si>
  <si>
    <t>Bluberry Custard</t>
  </si>
  <si>
    <t>Butter Sugar Loaf</t>
  </si>
  <si>
    <t>Cereal Dried Fruit Bread</t>
  </si>
  <si>
    <t>Cheese Boat</t>
  </si>
  <si>
    <t>Cheese Flosss</t>
  </si>
  <si>
    <t>Cheese Sausage</t>
  </si>
  <si>
    <t>Chicken Parmesan</t>
  </si>
  <si>
    <t>Choc Aleck</t>
  </si>
  <si>
    <t>Chocolate Ganache</t>
  </si>
  <si>
    <t>Cocoa Teddy</t>
  </si>
  <si>
    <t>Chocolate Cream Cheese</t>
  </si>
  <si>
    <t>Cocktail Bun 3pcs</t>
  </si>
  <si>
    <t>Cranberry Cream Cheese</t>
  </si>
  <si>
    <t>CranberryCr Cheese Tt 4pc</t>
  </si>
  <si>
    <t>Donut Matcha (mini)</t>
  </si>
  <si>
    <t>Donut Rainbow (mini)</t>
  </si>
  <si>
    <t>Donut Sugar (mini)</t>
  </si>
  <si>
    <t>Donut White Chocolate (mini)</t>
  </si>
  <si>
    <t>Double Cheese</t>
  </si>
  <si>
    <t>Fire Flosss</t>
  </si>
  <si>
    <t>Flosss</t>
  </si>
  <si>
    <t>Get Cheesy</t>
  </si>
  <si>
    <t>Golden Lava Bun</t>
  </si>
  <si>
    <t>Ham &amp; Cheese</t>
  </si>
  <si>
    <t>Kaya Bun</t>
  </si>
  <si>
    <t xml:space="preserve">Mala Chicken </t>
  </si>
  <si>
    <t>Mala Tuna</t>
  </si>
  <si>
    <t>Mushroom &amp; cheese</t>
  </si>
  <si>
    <t>Pillow Raisin</t>
  </si>
  <si>
    <t>Pork Ribs</t>
  </si>
  <si>
    <t>Pork Sambal</t>
  </si>
  <si>
    <t>Raisin Cream Cheese</t>
  </si>
  <si>
    <t>Sausage Standard</t>
  </si>
  <si>
    <t>Smart Aleck</t>
  </si>
  <si>
    <t>Spring In The City</t>
  </si>
  <si>
    <t>T Cures of Golden Flower</t>
  </si>
  <si>
    <t>Yam Royale</t>
  </si>
  <si>
    <t>Berry Blossoms</t>
  </si>
  <si>
    <t xml:space="preserve">Oh!Konomiyaki </t>
  </si>
  <si>
    <t>DANISH</t>
  </si>
  <si>
    <t>Blackberry Danish</t>
  </si>
  <si>
    <t>Cheese Croissant</t>
  </si>
  <si>
    <t>Chez Lava Crois</t>
  </si>
  <si>
    <t xml:space="preserve">Choco Lava Croissant </t>
  </si>
  <si>
    <t xml:space="preserve">Golden Lava Croissant </t>
  </si>
  <si>
    <t>Golden Lava Croissant - set 3pcs</t>
  </si>
  <si>
    <t>Golden Lava Croissant - set 5pcs</t>
  </si>
  <si>
    <t>Peach Danish</t>
  </si>
  <si>
    <t>Sweetcorn Cheese Bread</t>
  </si>
  <si>
    <t>Tuna Croissant</t>
  </si>
  <si>
    <t>Ya Ya Egg Tart</t>
  </si>
  <si>
    <t>Tart Orig Chez</t>
  </si>
  <si>
    <t>Tart Golden Chez</t>
  </si>
  <si>
    <t>FRENCH bread</t>
  </si>
  <si>
    <t>Mini Baguette</t>
  </si>
  <si>
    <t>Mini Baguette Dark Rye</t>
  </si>
  <si>
    <t>Butter Sugar Bread</t>
  </si>
  <si>
    <t>Raisin Cranberry Baguette</t>
  </si>
  <si>
    <t>PIZZA</t>
  </si>
  <si>
    <t>Pizza cheese sausage B (big)</t>
  </si>
  <si>
    <t>Pizza cheese sausage S (small)</t>
  </si>
  <si>
    <t>Pizza Hawaiian B (big)</t>
  </si>
  <si>
    <t>Pizza Hawaiian S (small)</t>
  </si>
  <si>
    <t>Pizza smoked chicken B (big)</t>
  </si>
  <si>
    <t>Pizza smoked chicken S (small)</t>
  </si>
  <si>
    <t>Pizza sweetcorn tuna B (big)</t>
  </si>
  <si>
    <t>Pizza sweetcorn tuna S (small)</t>
  </si>
  <si>
    <t>SANDWICH</t>
  </si>
  <si>
    <t>Bacon &amp; Egg Breakfast</t>
  </si>
  <si>
    <t>Baked Ham &amp; Cheese SW</t>
  </si>
  <si>
    <t>Chicken SW</t>
  </si>
  <si>
    <t>Ham &amp; Egg Breakfast</t>
  </si>
  <si>
    <t>IceCream SW</t>
  </si>
  <si>
    <t>Mango Chic Baguette</t>
  </si>
  <si>
    <t>Parsley Ham Cheese</t>
  </si>
  <si>
    <t>Teriyaki Chic Baguette</t>
  </si>
  <si>
    <t>Tuna Sandwich</t>
  </si>
  <si>
    <t>TOAST</t>
  </si>
  <si>
    <t>Bacon Cheese TT(H)</t>
  </si>
  <si>
    <t>California TT (Half)</t>
  </si>
  <si>
    <t>Chocolate Toast (Half)</t>
  </si>
  <si>
    <t>Cranberry TT (Half)</t>
  </si>
  <si>
    <t>Dark Rye Toast(Half)</t>
  </si>
  <si>
    <t>Earthquake TT (Half)</t>
  </si>
  <si>
    <t>Mount Green Tea TT (Half)</t>
  </si>
  <si>
    <t>Standard TT (Half)</t>
  </si>
  <si>
    <t>Wholemeal TT (Half)</t>
  </si>
  <si>
    <t>Euro bread</t>
  </si>
  <si>
    <t>Gourmet Fruit Loaf (Half)</t>
  </si>
  <si>
    <t>PUDDING</t>
  </si>
  <si>
    <t>Blueberry Pudding</t>
  </si>
  <si>
    <t>Carammel Pudding</t>
  </si>
  <si>
    <t>Green Tea Pudding</t>
  </si>
  <si>
    <t>Milky Pudding</t>
  </si>
  <si>
    <t>Passion Pudding</t>
  </si>
  <si>
    <t>Strawberry Pudding</t>
  </si>
  <si>
    <t>Lychee-Coconut Pudding</t>
  </si>
  <si>
    <t>Peach Pudding</t>
  </si>
  <si>
    <t>Tiramisu Pudding</t>
  </si>
  <si>
    <t>CAKE</t>
  </si>
  <si>
    <t>WHOLE CAKE</t>
  </si>
  <si>
    <t>Blackforest C (C Blackforest)</t>
  </si>
  <si>
    <t>Blackforest R (R Blackforest)</t>
  </si>
  <si>
    <t>Chantilly C (C Chantilly)</t>
  </si>
  <si>
    <t>Chantilly R (R Chantilly)</t>
  </si>
  <si>
    <t>Boston Chocolate C</t>
  </si>
  <si>
    <t>Boston Chocolate R</t>
  </si>
  <si>
    <t>Chocolate Souffles C</t>
  </si>
  <si>
    <t>Chocolate Souffles R</t>
  </si>
  <si>
    <t>Fraisier Pistachio C</t>
  </si>
  <si>
    <t>Fraisier Pistachio R</t>
  </si>
  <si>
    <t>Fresh Cream (FlowerPot)</t>
  </si>
  <si>
    <t>Fresh Cream (SN0)</t>
  </si>
  <si>
    <t>Fresh Cream (SN1)</t>
  </si>
  <si>
    <t>Fresh Cream (SN2)</t>
  </si>
  <si>
    <t>Fresh Cream (SN4)</t>
  </si>
  <si>
    <t>Fruity Cheesy C (Fruity Cheesy)</t>
  </si>
  <si>
    <t>Fruity Cheesy R (R Fruity Cheesy)</t>
  </si>
  <si>
    <t>Les Opera C (C Les Opera)</t>
  </si>
  <si>
    <t>Les Opera R (R Les Opera)</t>
  </si>
  <si>
    <t>Macha Macha C (C Macha Macha)</t>
  </si>
  <si>
    <t>Macha Macha R (R Macha Macha)</t>
  </si>
  <si>
    <t>Mocha Cheese</t>
  </si>
  <si>
    <t>Mocha Choco C (C Mocha Choco)</t>
  </si>
  <si>
    <t>Passion Cheese C (C Passion Cheese)</t>
  </si>
  <si>
    <t>Passion Cheese R (R Passion Cheese)</t>
  </si>
  <si>
    <t>Tiramisu C (C Tiramisu)</t>
  </si>
  <si>
    <t>Tiramisu R (R Tiramisu)</t>
  </si>
  <si>
    <t>Queen of Hearts C</t>
  </si>
  <si>
    <t>Queen of Hearts R</t>
  </si>
  <si>
    <t>Hai! Cheese C</t>
  </si>
  <si>
    <t>Hai! Cheese R</t>
  </si>
  <si>
    <t>Memoirs of Sakura</t>
  </si>
  <si>
    <t>SLICE CAKE</t>
  </si>
  <si>
    <t>Chantilly</t>
  </si>
  <si>
    <t>Grafitti</t>
  </si>
  <si>
    <t>Hai! Cheese slice</t>
  </si>
  <si>
    <t>Lemon Cheese</t>
  </si>
  <si>
    <t>Les Opera Slice</t>
  </si>
  <si>
    <t>Macha Macha</t>
  </si>
  <si>
    <t>Tiramisu Slice</t>
  </si>
  <si>
    <t>DRY CAKE</t>
  </si>
  <si>
    <t>Honey Marble</t>
  </si>
  <si>
    <t>Japan Light Cheese</t>
  </si>
  <si>
    <t>MF Chocolate</t>
  </si>
  <si>
    <t>MF Green Tea</t>
  </si>
  <si>
    <t>MF Raisin</t>
  </si>
  <si>
    <t>Parmesan Cheese slice (SR Parmesan Cheese)</t>
  </si>
  <si>
    <t>Pork Floss California</t>
  </si>
  <si>
    <t>SC Cheese</t>
  </si>
  <si>
    <t>SC Green Tea</t>
  </si>
  <si>
    <t>SC Marble</t>
  </si>
  <si>
    <t>SR Chocolate Sliced</t>
  </si>
  <si>
    <t>SR Green tea sliced</t>
  </si>
  <si>
    <t>SR Raisin Sliced</t>
  </si>
  <si>
    <t>SR Tiger Skin</t>
  </si>
  <si>
    <t>COMBO 3DRY CAKE</t>
  </si>
  <si>
    <t>COMBO 5DRY CAKE</t>
  </si>
  <si>
    <t>Chocolate Choux</t>
  </si>
  <si>
    <t>Lemon Choux</t>
  </si>
  <si>
    <t>Macha Choux</t>
  </si>
  <si>
    <t>COOKIE</t>
  </si>
  <si>
    <t>Almond Cookies</t>
  </si>
  <si>
    <t>Assorted Cookies</t>
  </si>
  <si>
    <t>Chocolate Cookies</t>
  </si>
  <si>
    <t>DRINK</t>
  </si>
  <si>
    <t>COFFEE, TEA, JUICE…</t>
  </si>
  <si>
    <t>Green Tea Chill</t>
  </si>
  <si>
    <t>Guava Juice: chỉ Hà Nội bán</t>
  </si>
  <si>
    <t>Peach Tea</t>
  </si>
  <si>
    <t>Thai Lemon Tea</t>
  </si>
  <si>
    <t>Thai Tea w Bb/Jelly</t>
  </si>
  <si>
    <t>Vietnamese B Coffee</t>
  </si>
  <si>
    <t>Vietnamese W Coffee</t>
  </si>
  <si>
    <t>Olong Tea Milk Foam</t>
  </si>
  <si>
    <t>Green Tea Milk Foam</t>
  </si>
  <si>
    <t>Black Tea Milk Foam</t>
  </si>
  <si>
    <t>Soft drinks</t>
  </si>
  <si>
    <t>Coca Cola Bottle</t>
  </si>
  <si>
    <t>Coke (Can)</t>
  </si>
  <si>
    <t>Coke Light (Can)</t>
  </si>
  <si>
    <t>Coke Zero (Can)</t>
  </si>
  <si>
    <t>Dasani Mineral</t>
  </si>
  <si>
    <t>Dasani Water</t>
  </si>
  <si>
    <t>Nutri Orange</t>
  </si>
  <si>
    <t>Nutri Strawberry</t>
  </si>
  <si>
    <t>Sprite (Can)</t>
  </si>
  <si>
    <t>Sprite Bottle</t>
  </si>
  <si>
    <t>OTHERS (jam, merch., pro., test)</t>
  </si>
  <si>
    <t>JAM</t>
  </si>
  <si>
    <t>Jam Biofresh (29g/bottle)</t>
  </si>
  <si>
    <t>Nonya Kaya (100g/bottle)</t>
  </si>
  <si>
    <t>MERCHANDISE</t>
  </si>
  <si>
    <t>Blue Fireworks</t>
  </si>
  <si>
    <t>Candy</t>
  </si>
  <si>
    <t>Chocolate Graphics</t>
  </si>
  <si>
    <t>Cone Hat (Big)</t>
  </si>
  <si>
    <t>Cone Hat (Small)</t>
  </si>
  <si>
    <t>Letter Candles</t>
  </si>
  <si>
    <t>Plates</t>
  </si>
  <si>
    <t>Sprkling Candles</t>
  </si>
  <si>
    <t>Twisted Candles</t>
  </si>
  <si>
    <t>Xmas cookie</t>
  </si>
  <si>
    <t>OTHER (promotion, event, test…)</t>
  </si>
  <si>
    <t>Cake Topping</t>
  </si>
  <si>
    <t>Edible-photo print</t>
  </si>
  <si>
    <t>Ice Cup</t>
  </si>
  <si>
    <t>TOTAL</t>
  </si>
  <si>
    <t>STT</t>
  </si>
  <si>
    <t>Danh sách cửa hàng</t>
  </si>
  <si>
    <t>Menu áp dụng</t>
  </si>
  <si>
    <t>A</t>
  </si>
  <si>
    <t>B</t>
  </si>
  <si>
    <t>C</t>
  </si>
  <si>
    <t>Aeon Bình Tân</t>
  </si>
  <si>
    <t>x</t>
  </si>
  <si>
    <t>Aeon Tân Phú</t>
  </si>
  <si>
    <t>Cantavil</t>
  </si>
  <si>
    <t>Cộng Hòa</t>
  </si>
  <si>
    <t>Crescent Mall</t>
  </si>
  <si>
    <t>Nguyễn Đức Cảnh</t>
  </si>
  <si>
    <t>Nguyễn Tri Phương</t>
  </si>
  <si>
    <t>Phan Xích Long</t>
  </si>
  <si>
    <t>Quang Trung</t>
  </si>
  <si>
    <t>Saigon Centre</t>
  </si>
  <si>
    <t>Trần Quang Diệu</t>
  </si>
  <si>
    <t>Vincom ĐK</t>
  </si>
  <si>
    <t>Vivo</t>
  </si>
  <si>
    <t>Biên Hòa</t>
  </si>
  <si>
    <t>Vũng Tàu</t>
  </si>
  <si>
    <t>Hà Nội</t>
  </si>
  <si>
    <t>Nha Trang</t>
  </si>
  <si>
    <t>VRC Vinh</t>
  </si>
  <si>
    <t>Tồn đầu</t>
  </si>
  <si>
    <t>Thực tế Sản xuất</t>
  </si>
  <si>
    <t>Chuyển nội bộ</t>
  </si>
  <si>
    <t>Tồn cuối</t>
  </si>
  <si>
    <t xml:space="preserve">Bán </t>
  </si>
  <si>
    <t>Ghi chú lý do</t>
  </si>
  <si>
    <t>Lần 1</t>
  </si>
  <si>
    <t>Lần 2</t>
  </si>
  <si>
    <t>Lần 3</t>
  </si>
  <si>
    <t>Nhập</t>
  </si>
  <si>
    <t xml:space="preserve">Hủy </t>
  </si>
  <si>
    <t>BÁO CÁO XUẤT - NHẬP - TỒN</t>
  </si>
  <si>
    <t>CÔNG TY CP BÌNH MINH TOÀN CẦU</t>
  </si>
  <si>
    <t>TT</t>
  </si>
  <si>
    <t>Mã</t>
  </si>
  <si>
    <t>Sản Phẩm</t>
  </si>
  <si>
    <t>Giá</t>
  </si>
  <si>
    <t>Bacon&amp; Egg Braekfast</t>
  </si>
  <si>
    <t>COCONUT'S PROMISE</t>
  </si>
  <si>
    <t>PUMPKIN TOAST</t>
  </si>
  <si>
    <t>GOLDEN PUMPKIN</t>
  </si>
  <si>
    <t>CORN CAKE</t>
  </si>
  <si>
    <t>STRAWBERRY BLISS R</t>
  </si>
  <si>
    <t>STRAWBERRY BLISS SLICE</t>
  </si>
  <si>
    <t>HONEY CRATER CHEESE CAKE</t>
  </si>
  <si>
    <t>Messy Dinor Bun</t>
  </si>
  <si>
    <t>Messy GreenTea Bun</t>
  </si>
  <si>
    <t>Messy Ultimated</t>
  </si>
  <si>
    <t xml:space="preserve">Messy Lemon White </t>
  </si>
  <si>
    <t>cúng</t>
  </si>
  <si>
    <t>sampling</t>
  </si>
  <si>
    <t>SW Winning Pitch</t>
  </si>
  <si>
    <t>jerseulicious</t>
  </si>
  <si>
    <t>Kich Off!</t>
  </si>
  <si>
    <t>Russian Rollete</t>
  </si>
  <si>
    <t>Bị hỏng</t>
  </si>
  <si>
    <t>Nhân viên làm rơi</t>
  </si>
  <si>
    <t>Cúng</t>
  </si>
  <si>
    <t>Sampling</t>
  </si>
  <si>
    <t xml:space="preserve"> </t>
  </si>
  <si>
    <t>Không đủ size</t>
  </si>
  <si>
    <t>Cheese bị chảy</t>
  </si>
  <si>
    <t>Hỏng</t>
  </si>
  <si>
    <t>Xấu</t>
  </si>
  <si>
    <t>Bánh bị biến dạng</t>
  </si>
  <si>
    <t>Khách làm rơi</t>
  </si>
  <si>
    <t>Nv làm rơi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</si>
</sst>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-* #,##0.0\ _₫_-;\-* #,##0.0\ _₫_-;_-* &quot;-&quot;??\ _₫_-;_-@_-"/>
  </numFmts>
  <fonts count="3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mbria"/>
      <family val="1"/>
      <charset val="163"/>
      <scheme val="major"/>
    </font>
    <font>
      <b/>
      <sz val="10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24"/>
      <color theme="1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sz val="11"/>
      <color rgb="FF00B0F0"/>
      <name val="Cambria"/>
      <family val="1"/>
      <charset val="163"/>
      <scheme val="major"/>
    </font>
    <font>
      <sz val="11"/>
      <color rgb="FFFF0000"/>
      <name val="Cambria"/>
      <family val="1"/>
      <charset val="163"/>
      <scheme val="major"/>
    </font>
    <font>
      <b/>
      <sz val="11"/>
      <color rgb="FFFF0000"/>
      <name val="Cambria"/>
      <family val="1"/>
      <charset val="163"/>
      <scheme val="major"/>
    </font>
    <font>
      <sz val="11"/>
      <name val="Cambria"/>
      <family val="1"/>
      <charset val="163"/>
      <scheme val="major"/>
    </font>
    <font>
      <b/>
      <sz val="10"/>
      <color rgb="FFFF0000"/>
      <name val="Arial"/>
      <family val="2"/>
    </font>
    <font>
      <sz val="11"/>
      <color rgb="FF00B050"/>
      <name val="Cambria"/>
      <family val="1"/>
      <charset val="163"/>
      <scheme val="major"/>
    </font>
    <font>
      <b/>
      <sz val="10"/>
      <color rgb="FF00B050"/>
      <name val="Cambria"/>
      <family val="1"/>
      <charset val="163"/>
      <scheme val="major"/>
    </font>
    <font>
      <b/>
      <sz val="11"/>
      <color rgb="FF00B050"/>
      <name val="Cambria"/>
      <family val="1"/>
      <charset val="163"/>
      <scheme val="major"/>
    </font>
    <font>
      <b/>
      <sz val="10"/>
      <color rgb="FFFF0000"/>
      <name val="Cambria"/>
      <family val="1"/>
      <charset val="163"/>
      <scheme val="major"/>
    </font>
    <font>
      <b/>
      <sz val="10"/>
      <color rgb="FF00B0F0"/>
      <name val="Cambria"/>
      <family val="1"/>
      <charset val="163"/>
      <scheme val="major"/>
    </font>
    <font>
      <b/>
      <sz val="11"/>
      <color rgb="FF00B0F0"/>
      <name val="Cambria"/>
      <family val="1"/>
      <charset val="163"/>
      <scheme val="major"/>
    </font>
    <font>
      <b/>
      <sz val="10"/>
      <color theme="7"/>
      <name val="Cambria"/>
      <family val="1"/>
      <charset val="163"/>
      <scheme val="major"/>
    </font>
    <font>
      <b/>
      <sz val="11"/>
      <color theme="7"/>
      <name val="Cambria"/>
      <family val="1"/>
      <charset val="163"/>
      <scheme val="major"/>
    </font>
    <font>
      <b/>
      <sz val="10"/>
      <name val="Cambria"/>
      <family val="1"/>
      <charset val="163"/>
      <scheme val="major"/>
    </font>
    <font>
      <b/>
      <sz val="1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5" fillId="0" borderId="0"/>
    <xf numFmtId="0" fontId="38" fillId="0" borderId="0">
      <alignment vertical="top"/>
    </xf>
    <xf numFmtId="0" fontId="38" fillId="0" borderId="0">
      <alignment vertical="top"/>
    </xf>
  </cellStyleXfs>
  <cellXfs count="2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164" fontId="5" fillId="3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4" xfId="0" applyFont="1" applyBorder="1"/>
    <xf numFmtId="164" fontId="6" fillId="0" borderId="5" xfId="1" applyNumberFormat="1" applyFont="1" applyBorder="1"/>
    <xf numFmtId="164" fontId="6" fillId="0" borderId="5" xfId="1" applyNumberFormat="1" applyFont="1" applyBorder="1" applyAlignment="1">
      <alignment horizontal="center"/>
    </xf>
    <xf numFmtId="0" fontId="6" fillId="0" borderId="0" xfId="0" applyFont="1"/>
    <xf numFmtId="0" fontId="7" fillId="0" borderId="6" xfId="0" applyFont="1" applyBorder="1"/>
    <xf numFmtId="164" fontId="7" fillId="0" borderId="7" xfId="1" applyNumberFormat="1" applyFont="1" applyBorder="1"/>
    <xf numFmtId="164" fontId="7" fillId="0" borderId="7" xfId="1" applyNumberFormat="1" applyFont="1" applyBorder="1" applyAlignment="1">
      <alignment horizontal="center"/>
    </xf>
    <xf numFmtId="0" fontId="8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vertical="center"/>
    </xf>
    <xf numFmtId="164" fontId="4" fillId="0" borderId="7" xfId="1" applyNumberFormat="1" applyFont="1" applyBorder="1" applyAlignment="1">
      <alignment vertical="center"/>
    </xf>
    <xf numFmtId="164" fontId="4" fillId="0" borderId="7" xfId="1" applyNumberFormat="1" applyFont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4" fillId="0" borderId="7" xfId="1" applyNumberFormat="1" applyFont="1" applyBorder="1"/>
    <xf numFmtId="164" fontId="4" fillId="0" borderId="7" xfId="1" applyNumberFormat="1" applyFont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vertical="center"/>
    </xf>
    <xf numFmtId="164" fontId="4" fillId="0" borderId="7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8" xfId="0" applyFont="1" applyBorder="1"/>
    <xf numFmtId="164" fontId="4" fillId="0" borderId="9" xfId="1" applyNumberFormat="1" applyFont="1" applyBorder="1"/>
    <xf numFmtId="164" fontId="4" fillId="0" borderId="9" xfId="1" applyNumberFormat="1" applyFont="1" applyBorder="1" applyAlignment="1">
      <alignment horizontal="center"/>
    </xf>
    <xf numFmtId="0" fontId="9" fillId="0" borderId="6" xfId="0" applyFont="1" applyBorder="1"/>
    <xf numFmtId="164" fontId="9" fillId="0" borderId="7" xfId="1" applyNumberFormat="1" applyFont="1" applyBorder="1"/>
    <xf numFmtId="164" fontId="9" fillId="0" borderId="7" xfId="1" applyNumberFormat="1" applyFont="1" applyBorder="1" applyAlignment="1">
      <alignment horizontal="center"/>
    </xf>
    <xf numFmtId="0" fontId="10" fillId="0" borderId="0" xfId="0" applyFont="1"/>
    <xf numFmtId="0" fontId="4" fillId="0" borderId="10" xfId="0" applyFont="1" applyBorder="1"/>
    <xf numFmtId="164" fontId="4" fillId="0" borderId="11" xfId="1" applyNumberFormat="1" applyFont="1" applyBorder="1" applyAlignment="1">
      <alignment horizontal="center"/>
    </xf>
    <xf numFmtId="0" fontId="8" fillId="0" borderId="6" xfId="0" applyFont="1" applyBorder="1"/>
    <xf numFmtId="164" fontId="8" fillId="0" borderId="7" xfId="1" applyNumberFormat="1" applyFont="1" applyBorder="1"/>
    <xf numFmtId="164" fontId="8" fillId="0" borderId="7" xfId="1" applyNumberFormat="1" applyFont="1" applyBorder="1" applyAlignment="1">
      <alignment horizontal="center"/>
    </xf>
    <xf numFmtId="164" fontId="4" fillId="0" borderId="11" xfId="1" applyNumberFormat="1" applyFont="1" applyBorder="1"/>
    <xf numFmtId="0" fontId="6" fillId="2" borderId="2" xfId="0" applyFont="1" applyFill="1" applyBorder="1"/>
    <xf numFmtId="164" fontId="6" fillId="2" borderId="3" xfId="1" applyNumberFormat="1" applyFont="1" applyFill="1" applyBorder="1"/>
    <xf numFmtId="164" fontId="6" fillId="2" borderId="3" xfId="1" applyNumberFormat="1" applyFont="1" applyFill="1" applyBorder="1" applyAlignment="1">
      <alignment horizontal="center"/>
    </xf>
    <xf numFmtId="164" fontId="1" fillId="0" borderId="0" xfId="1" applyNumberFormat="1" applyFont="1"/>
    <xf numFmtId="0" fontId="0" fillId="0" borderId="0" xfId="0" applyFont="1" applyAlignment="1">
      <alignment vertic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0" xfId="0" applyFont="1"/>
    <xf numFmtId="164" fontId="11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5" fillId="0" borderId="0" xfId="0" applyFont="1"/>
    <xf numFmtId="164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16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16" fillId="0" borderId="1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10" xfId="0" applyFont="1" applyBorder="1" applyAlignment="1">
      <alignment wrapText="1"/>
    </xf>
    <xf numFmtId="0" fontId="7" fillId="0" borderId="16" xfId="0" applyFont="1" applyBorder="1"/>
    <xf numFmtId="164" fontId="7" fillId="0" borderId="20" xfId="1" applyNumberFormat="1" applyFont="1" applyBorder="1"/>
    <xf numFmtId="0" fontId="16" fillId="0" borderId="21" xfId="0" applyFont="1" applyBorder="1" applyAlignment="1">
      <alignment wrapText="1"/>
    </xf>
    <xf numFmtId="164" fontId="4" fillId="0" borderId="6" xfId="1" applyNumberFormat="1" applyFont="1" applyBorder="1"/>
    <xf numFmtId="164" fontId="4" fillId="0" borderId="6" xfId="1" applyNumberFormat="1" applyFont="1" applyBorder="1" applyAlignment="1">
      <alignment vertical="center"/>
    </xf>
    <xf numFmtId="0" fontId="8" fillId="0" borderId="16" xfId="0" applyFont="1" applyBorder="1"/>
    <xf numFmtId="164" fontId="8" fillId="0" borderId="20" xfId="1" applyNumberFormat="1" applyFont="1" applyBorder="1"/>
    <xf numFmtId="0" fontId="6" fillId="4" borderId="22" xfId="0" applyFont="1" applyFill="1" applyBorder="1"/>
    <xf numFmtId="0" fontId="6" fillId="4" borderId="23" xfId="0" applyFont="1" applyFill="1" applyBorder="1"/>
    <xf numFmtId="164" fontId="6" fillId="4" borderId="24" xfId="1" applyNumberFormat="1" applyFont="1" applyFill="1" applyBorder="1"/>
    <xf numFmtId="0" fontId="16" fillId="4" borderId="23" xfId="0" applyFont="1" applyFill="1" applyBorder="1" applyAlignment="1">
      <alignment wrapText="1"/>
    </xf>
    <xf numFmtId="0" fontId="16" fillId="4" borderId="25" xfId="0" applyFont="1" applyFill="1" applyBorder="1" applyAlignment="1">
      <alignment wrapText="1"/>
    </xf>
    <xf numFmtId="164" fontId="4" fillId="0" borderId="10" xfId="1" applyNumberFormat="1" applyFont="1" applyBorder="1"/>
    <xf numFmtId="0" fontId="4" fillId="0" borderId="16" xfId="0" applyFont="1" applyBorder="1"/>
    <xf numFmtId="0" fontId="4" fillId="0" borderId="16" xfId="0" applyFont="1" applyBorder="1" applyAlignment="1">
      <alignment vertical="center"/>
    </xf>
    <xf numFmtId="164" fontId="4" fillId="0" borderId="16" xfId="1" applyNumberFormat="1" applyFont="1" applyBorder="1" applyAlignment="1">
      <alignment vertical="center"/>
    </xf>
    <xf numFmtId="0" fontId="8" fillId="4" borderId="22" xfId="0" applyFont="1" applyFill="1" applyBorder="1"/>
    <xf numFmtId="0" fontId="8" fillId="4" borderId="23" xfId="0" applyFont="1" applyFill="1" applyBorder="1"/>
    <xf numFmtId="164" fontId="8" fillId="4" borderId="23" xfId="1" applyNumberFormat="1" applyFont="1" applyFill="1" applyBorder="1"/>
    <xf numFmtId="164" fontId="4" fillId="0" borderId="20" xfId="1" applyNumberFormat="1" applyFont="1" applyBorder="1"/>
    <xf numFmtId="0" fontId="7" fillId="4" borderId="22" xfId="0" applyFont="1" applyFill="1" applyBorder="1"/>
    <xf numFmtId="0" fontId="7" fillId="4" borderId="23" xfId="0" applyFont="1" applyFill="1" applyBorder="1"/>
    <xf numFmtId="164" fontId="7" fillId="4" borderId="24" xfId="1" applyNumberFormat="1" applyFont="1" applyFill="1" applyBorder="1"/>
    <xf numFmtId="164" fontId="4" fillId="0" borderId="20" xfId="1" applyNumberFormat="1" applyFont="1" applyBorder="1" applyAlignment="1">
      <alignment vertical="center"/>
    </xf>
    <xf numFmtId="164" fontId="8" fillId="4" borderId="24" xfId="1" applyNumberFormat="1" applyFont="1" applyFill="1" applyBorder="1"/>
    <xf numFmtId="0" fontId="4" fillId="0" borderId="10" xfId="0" applyFont="1" applyBorder="1" applyAlignment="1">
      <alignment vertical="center"/>
    </xf>
    <xf numFmtId="164" fontId="4" fillId="0" borderId="11" xfId="1" applyNumberFormat="1" applyFont="1" applyBorder="1" applyAlignment="1">
      <alignment vertical="center"/>
    </xf>
    <xf numFmtId="0" fontId="18" fillId="4" borderId="25" xfId="0" applyFont="1" applyFill="1" applyBorder="1" applyAlignment="1">
      <alignment wrapText="1"/>
    </xf>
    <xf numFmtId="0" fontId="20" fillId="0" borderId="0" xfId="0" applyFont="1" applyAlignment="1">
      <alignment vertical="center"/>
    </xf>
    <xf numFmtId="43" fontId="23" fillId="4" borderId="23" xfId="1" applyFont="1" applyFill="1" applyBorder="1" applyAlignment="1">
      <alignment wrapText="1"/>
    </xf>
    <xf numFmtId="0" fontId="22" fillId="4" borderId="23" xfId="0" applyFont="1" applyFill="1" applyBorder="1" applyAlignment="1">
      <alignment wrapText="1"/>
    </xf>
    <xf numFmtId="165" fontId="23" fillId="4" borderId="23" xfId="1" applyNumberFormat="1" applyFont="1" applyFill="1" applyBorder="1" applyAlignment="1">
      <alignment wrapText="1"/>
    </xf>
    <xf numFmtId="164" fontId="23" fillId="4" borderId="23" xfId="1" applyNumberFormat="1" applyFont="1" applyFill="1" applyBorder="1" applyAlignment="1">
      <alignment wrapText="1"/>
    </xf>
    <xf numFmtId="165" fontId="22" fillId="4" borderId="23" xfId="1" applyNumberFormat="1" applyFont="1" applyFill="1" applyBorder="1" applyAlignment="1">
      <alignment wrapText="1"/>
    </xf>
    <xf numFmtId="164" fontId="22" fillId="4" borderId="23" xfId="1" applyNumberFormat="1" applyFont="1" applyFill="1" applyBorder="1" applyAlignment="1">
      <alignment wrapText="1"/>
    </xf>
    <xf numFmtId="0" fontId="25" fillId="4" borderId="22" xfId="0" applyFont="1" applyFill="1" applyBorder="1"/>
    <xf numFmtId="0" fontId="25" fillId="4" borderId="23" xfId="0" applyFont="1" applyFill="1" applyBorder="1"/>
    <xf numFmtId="164" fontId="25" fillId="4" borderId="24" xfId="1" applyNumberFormat="1" applyFont="1" applyFill="1" applyBorder="1"/>
    <xf numFmtId="0" fontId="22" fillId="4" borderId="25" xfId="0" applyFont="1" applyFill="1" applyBorder="1" applyAlignment="1">
      <alignment wrapText="1"/>
    </xf>
    <xf numFmtId="0" fontId="6" fillId="4" borderId="12" xfId="0" applyFont="1" applyFill="1" applyBorder="1"/>
    <xf numFmtId="164" fontId="6" fillId="4" borderId="18" xfId="1" applyNumberFormat="1" applyFont="1" applyFill="1" applyBorder="1"/>
    <xf numFmtId="0" fontId="16" fillId="4" borderId="12" xfId="0" applyFont="1" applyFill="1" applyBorder="1" applyAlignment="1">
      <alignment wrapText="1"/>
    </xf>
    <xf numFmtId="166" fontId="23" fillId="4" borderId="12" xfId="0" applyNumberFormat="1" applyFont="1" applyFill="1" applyBorder="1" applyAlignment="1">
      <alignment wrapText="1"/>
    </xf>
    <xf numFmtId="0" fontId="26" fillId="0" borderId="0" xfId="0" applyFont="1" applyAlignment="1">
      <alignment wrapText="1"/>
    </xf>
    <xf numFmtId="166" fontId="28" fillId="4" borderId="12" xfId="0" applyNumberFormat="1" applyFont="1" applyFill="1" applyBorder="1" applyAlignment="1">
      <alignment wrapText="1"/>
    </xf>
    <xf numFmtId="165" fontId="26" fillId="4" borderId="23" xfId="1" applyNumberFormat="1" applyFont="1" applyFill="1" applyBorder="1" applyAlignment="1">
      <alignment wrapText="1"/>
    </xf>
    <xf numFmtId="165" fontId="26" fillId="0" borderId="16" xfId="1" applyNumberFormat="1" applyFont="1" applyBorder="1" applyAlignment="1">
      <alignment wrapText="1"/>
    </xf>
    <xf numFmtId="165" fontId="26" fillId="0" borderId="21" xfId="1" applyNumberFormat="1" applyFont="1" applyBorder="1" applyAlignment="1">
      <alignment wrapText="1"/>
    </xf>
    <xf numFmtId="165" fontId="26" fillId="0" borderId="10" xfId="1" applyNumberFormat="1" applyFont="1" applyBorder="1" applyAlignment="1">
      <alignment wrapText="1"/>
    </xf>
    <xf numFmtId="165" fontId="26" fillId="0" borderId="6" xfId="1" applyNumberFormat="1" applyFont="1" applyBorder="1" applyAlignment="1">
      <alignment wrapText="1"/>
    </xf>
    <xf numFmtId="0" fontId="22" fillId="0" borderId="0" xfId="0" applyFont="1" applyAlignment="1">
      <alignment wrapText="1"/>
    </xf>
    <xf numFmtId="0" fontId="22" fillId="0" borderId="16" xfId="0" applyFont="1" applyBorder="1" applyAlignment="1">
      <alignment wrapText="1"/>
    </xf>
    <xf numFmtId="0" fontId="22" fillId="0" borderId="6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2" fillId="0" borderId="21" xfId="0" applyFont="1" applyBorder="1" applyAlignment="1">
      <alignment wrapText="1"/>
    </xf>
    <xf numFmtId="0" fontId="21" fillId="0" borderId="0" xfId="0" applyFont="1" applyAlignment="1">
      <alignment wrapText="1"/>
    </xf>
    <xf numFmtId="166" fontId="31" fillId="4" borderId="12" xfId="0" applyNumberFormat="1" applyFont="1" applyFill="1" applyBorder="1" applyAlignment="1">
      <alignment wrapText="1"/>
    </xf>
    <xf numFmtId="165" fontId="31" fillId="4" borderId="23" xfId="1" applyNumberFormat="1" applyFont="1" applyFill="1" applyBorder="1" applyAlignment="1">
      <alignment wrapText="1"/>
    </xf>
    <xf numFmtId="0" fontId="21" fillId="0" borderId="1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164" fontId="31" fillId="4" borderId="23" xfId="1" applyNumberFormat="1" applyFont="1" applyFill="1" applyBorder="1" applyAlignment="1">
      <alignment wrapText="1"/>
    </xf>
    <xf numFmtId="0" fontId="21" fillId="4" borderId="23" xfId="0" applyFont="1" applyFill="1" applyBorder="1" applyAlignment="1">
      <alignment wrapText="1"/>
    </xf>
    <xf numFmtId="0" fontId="21" fillId="0" borderId="21" xfId="0" applyFont="1" applyBorder="1" applyAlignment="1">
      <alignment wrapText="1"/>
    </xf>
    <xf numFmtId="0" fontId="22" fillId="0" borderId="0" xfId="0" applyFont="1" applyAlignment="1">
      <alignment horizontal="center" wrapText="1"/>
    </xf>
    <xf numFmtId="0" fontId="29" fillId="4" borderId="2" xfId="0" applyFont="1" applyFill="1" applyBorder="1" applyAlignment="1">
      <alignment horizontal="center" vertical="center" wrapText="1"/>
    </xf>
    <xf numFmtId="0" fontId="22" fillId="0" borderId="16" xfId="0" applyFon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2" fillId="4" borderId="23" xfId="0" applyFont="1" applyFill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166" fontId="33" fillId="4" borderId="12" xfId="0" applyNumberFormat="1" applyFont="1" applyFill="1" applyBorder="1" applyAlignment="1">
      <alignment wrapText="1"/>
    </xf>
    <xf numFmtId="164" fontId="33" fillId="4" borderId="23" xfId="1" applyNumberFormat="1" applyFont="1" applyFill="1" applyBorder="1" applyAlignment="1">
      <alignment wrapText="1"/>
    </xf>
    <xf numFmtId="0" fontId="33" fillId="0" borderId="0" xfId="0" applyFont="1" applyAlignment="1">
      <alignment wrapText="1"/>
    </xf>
    <xf numFmtId="0" fontId="33" fillId="0" borderId="16" xfId="0" applyFont="1" applyBorder="1" applyAlignment="1">
      <alignment wrapText="1"/>
    </xf>
    <xf numFmtId="0" fontId="33" fillId="0" borderId="6" xfId="0" applyFont="1" applyBorder="1" applyAlignment="1">
      <alignment wrapText="1"/>
    </xf>
    <xf numFmtId="0" fontId="33" fillId="0" borderId="10" xfId="0" applyFont="1" applyBorder="1" applyAlignment="1">
      <alignment wrapText="1"/>
    </xf>
    <xf numFmtId="0" fontId="33" fillId="4" borderId="23" xfId="0" applyFont="1" applyFill="1" applyBorder="1" applyAlignment="1">
      <alignment wrapText="1"/>
    </xf>
    <xf numFmtId="0" fontId="33" fillId="0" borderId="21" xfId="0" applyFont="1" applyBorder="1" applyAlignment="1">
      <alignment wrapText="1"/>
    </xf>
    <xf numFmtId="0" fontId="24" fillId="0" borderId="0" xfId="0" applyFont="1" applyAlignment="1">
      <alignment wrapText="1"/>
    </xf>
    <xf numFmtId="166" fontId="35" fillId="4" borderId="12" xfId="0" applyNumberFormat="1" applyFont="1" applyFill="1" applyBorder="1" applyAlignment="1">
      <alignment wrapText="1"/>
    </xf>
    <xf numFmtId="0" fontId="24" fillId="0" borderId="16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10" xfId="0" applyFont="1" applyBorder="1" applyAlignment="1">
      <alignment wrapText="1"/>
    </xf>
    <xf numFmtId="164" fontId="35" fillId="4" borderId="23" xfId="1" applyNumberFormat="1" applyFont="1" applyFill="1" applyBorder="1" applyAlignment="1">
      <alignment wrapText="1"/>
    </xf>
    <xf numFmtId="0" fontId="24" fillId="4" borderId="23" xfId="0" applyFont="1" applyFill="1" applyBorder="1" applyAlignment="1">
      <alignment wrapText="1"/>
    </xf>
    <xf numFmtId="0" fontId="24" fillId="0" borderId="21" xfId="0" applyFont="1" applyBorder="1" applyAlignment="1">
      <alignment wrapText="1"/>
    </xf>
    <xf numFmtId="43" fontId="24" fillId="0" borderId="16" xfId="0" applyNumberFormat="1" applyFont="1" applyBorder="1" applyAlignment="1">
      <alignment wrapText="1"/>
    </xf>
    <xf numFmtId="0" fontId="16" fillId="3" borderId="16" xfId="0" applyFont="1" applyFill="1" applyBorder="1" applyAlignment="1">
      <alignment wrapText="1"/>
    </xf>
    <xf numFmtId="165" fontId="26" fillId="3" borderId="16" xfId="1" applyNumberFormat="1" applyFont="1" applyFill="1" applyBorder="1" applyAlignment="1">
      <alignment wrapText="1"/>
    </xf>
    <xf numFmtId="0" fontId="4" fillId="0" borderId="10" xfId="0" applyFont="1" applyFill="1" applyBorder="1"/>
    <xf numFmtId="0" fontId="4" fillId="0" borderId="10" xfId="0" applyFont="1" applyFill="1" applyBorder="1" applyAlignment="1">
      <alignment vertical="center"/>
    </xf>
    <xf numFmtId="164" fontId="4" fillId="0" borderId="11" xfId="1" applyNumberFormat="1" applyFont="1" applyFill="1" applyBorder="1" applyAlignment="1">
      <alignment vertical="center"/>
    </xf>
    <xf numFmtId="0" fontId="24" fillId="0" borderId="16" xfId="0" applyFont="1" applyFill="1" applyBorder="1" applyAlignment="1">
      <alignment wrapText="1"/>
    </xf>
    <xf numFmtId="0" fontId="22" fillId="0" borderId="10" xfId="0" applyFont="1" applyFill="1" applyBorder="1" applyAlignment="1">
      <alignment wrapText="1"/>
    </xf>
    <xf numFmtId="0" fontId="22" fillId="0" borderId="10" xfId="0" applyFont="1" applyFill="1" applyBorder="1" applyAlignment="1">
      <alignment horizontal="center" wrapText="1"/>
    </xf>
    <xf numFmtId="0" fontId="33" fillId="0" borderId="10" xfId="0" applyFont="1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0" fontId="16" fillId="0" borderId="10" xfId="0" applyFont="1" applyFill="1" applyBorder="1" applyAlignment="1">
      <alignment wrapText="1"/>
    </xf>
    <xf numFmtId="164" fontId="4" fillId="0" borderId="11" xfId="1" applyNumberFormat="1" applyFont="1" applyFill="1" applyBorder="1"/>
    <xf numFmtId="0" fontId="8" fillId="0" borderId="0" xfId="0" applyFont="1" applyFill="1"/>
    <xf numFmtId="0" fontId="4" fillId="3" borderId="6" xfId="0" applyFont="1" applyFill="1" applyBorder="1"/>
    <xf numFmtId="0" fontId="4" fillId="3" borderId="6" xfId="0" applyFont="1" applyFill="1" applyBorder="1" applyAlignment="1">
      <alignment vertical="center"/>
    </xf>
    <xf numFmtId="164" fontId="4" fillId="3" borderId="7" xfId="1" applyNumberFormat="1" applyFont="1" applyFill="1" applyBorder="1" applyAlignment="1">
      <alignment vertical="center"/>
    </xf>
    <xf numFmtId="0" fontId="24" fillId="3" borderId="16" xfId="0" applyFont="1" applyFill="1" applyBorder="1" applyAlignment="1">
      <alignment wrapText="1"/>
    </xf>
    <xf numFmtId="0" fontId="22" fillId="3" borderId="6" xfId="0" applyFont="1" applyFill="1" applyBorder="1" applyAlignment="1">
      <alignment wrapText="1"/>
    </xf>
    <xf numFmtId="0" fontId="22" fillId="3" borderId="6" xfId="0" applyFont="1" applyFill="1" applyBorder="1" applyAlignment="1">
      <alignment horizontal="center" wrapText="1"/>
    </xf>
    <xf numFmtId="0" fontId="33" fillId="3" borderId="6" xfId="0" applyFont="1" applyFill="1" applyBorder="1" applyAlignment="1">
      <alignment wrapText="1"/>
    </xf>
    <xf numFmtId="0" fontId="21" fillId="3" borderId="6" xfId="0" applyFont="1" applyFill="1" applyBorder="1" applyAlignment="1">
      <alignment wrapText="1"/>
    </xf>
    <xf numFmtId="0" fontId="16" fillId="3" borderId="6" xfId="0" applyFont="1" applyFill="1" applyBorder="1" applyAlignment="1">
      <alignment wrapText="1"/>
    </xf>
    <xf numFmtId="0" fontId="4" fillId="3" borderId="0" xfId="0" applyFont="1" applyFill="1" applyAlignment="1">
      <alignment vertical="center"/>
    </xf>
    <xf numFmtId="0" fontId="4" fillId="0" borderId="6" xfId="0" applyFont="1" applyFill="1" applyBorder="1"/>
    <xf numFmtId="0" fontId="22" fillId="0" borderId="6" xfId="0" applyFont="1" applyFill="1" applyBorder="1" applyAlignment="1">
      <alignment wrapText="1"/>
    </xf>
    <xf numFmtId="0" fontId="22" fillId="0" borderId="6" xfId="0" applyFont="1" applyFill="1" applyBorder="1" applyAlignment="1">
      <alignment horizontal="center" wrapText="1"/>
    </xf>
    <xf numFmtId="0" fontId="33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165" fontId="26" fillId="0" borderId="16" xfId="1" applyNumberFormat="1" applyFont="1" applyFill="1" applyBorder="1" applyAlignment="1">
      <alignment wrapText="1"/>
    </xf>
    <xf numFmtId="0" fontId="0" fillId="2" borderId="1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27" fillId="4" borderId="12" xfId="0" applyFont="1" applyFill="1" applyBorder="1" applyAlignment="1">
      <alignment horizontal="center" vertical="center" wrapText="1"/>
    </xf>
    <xf numFmtId="0" fontId="27" fillId="4" borderId="1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5" fillId="4" borderId="12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164" fontId="5" fillId="4" borderId="12" xfId="1" applyNumberFormat="1" applyFont="1" applyFill="1" applyBorder="1" applyAlignment="1">
      <alignment horizontal="center" vertical="center" wrapText="1"/>
    </xf>
    <xf numFmtId="164" fontId="5" fillId="4" borderId="15" xfId="1" applyNumberFormat="1" applyFont="1" applyFill="1" applyBorder="1" applyAlignment="1">
      <alignment horizontal="center" vertical="center" wrapText="1"/>
    </xf>
    <xf numFmtId="0" fontId="34" fillId="4" borderId="12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9" fillId="4" borderId="19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0" fontId="32" fillId="4" borderId="12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 wrapText="1"/>
    </xf>
    <xf numFmtId="0" fontId="30" fillId="4" borderId="12" xfId="0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Normal 3" xfId="4"/>
    <cellStyle name="ปกติ_Function cost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19051</xdr:colOff>
      <xdr:row>0</xdr:row>
      <xdr:rowOff>19051</xdr:rowOff>
    </xdr:from>
    <xdr:to>
      <xdr:col>3</xdr:col>
      <xdr:colOff>676275</xdr:colOff>
      <xdr:row>0</xdr:row>
      <xdr:rowOff>171451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1" y="19051"/>
          <a:ext cx="657224" cy="1524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0</xdr:colOff>
      <xdr:row>0</xdr:row>
      <xdr:rowOff>95250</xdr:rowOff>
    </xdr:from>
    <xdr:to>
      <xdr:col>8</xdr:col>
      <xdr:colOff>346076</xdr:colOff>
      <xdr:row>2</xdr:row>
      <xdr:rowOff>4235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7882" y="95250"/>
          <a:ext cx="955676" cy="3376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523875</xdr:colOff>
      <xdr:row>0</xdr:row>
      <xdr:rowOff>47625</xdr:rowOff>
    </xdr:from>
    <xdr:to>
      <xdr:col>13</xdr:col>
      <xdr:colOff>809625</xdr:colOff>
      <xdr:row>1</xdr:row>
      <xdr:rowOff>180975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0" y="47625"/>
          <a:ext cx="1200150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6"/>
  <sheetViews>
    <sheetView workbookViewId="0">
      <pane xSplit="7" ySplit="5" topLeftCell="H144" activePane="bottomRight" state="frozen"/>
      <selection activeCell="O74" sqref="O74"/>
      <selection pane="topRight" activeCell="O74" sqref="O74"/>
      <selection pane="bottomLeft" activeCell="O74" sqref="O74"/>
      <selection pane="bottomRight" activeCell="F12" sqref="F12"/>
    </sheetView>
  </sheetViews>
  <sheetFormatPr defaultRowHeight="12.75" x14ac:dyDescent="0.2"/>
  <cols>
    <col min="1" max="1" width="6.42578125" style="1" customWidth="1"/>
    <col min="2" max="2" width="9.7109375" style="3" customWidth="1"/>
    <col min="3" max="3" width="28.42578125" style="3" customWidth="1"/>
    <col min="4" max="4" width="10.28515625" style="4" customWidth="1"/>
    <col min="5" max="7" width="6.42578125" style="5" customWidth="1"/>
    <col min="8" max="16384" width="9.140625" style="6"/>
  </cols>
  <sheetData>
    <row r="1" spans="1:7" ht="21.75" customHeight="1" x14ac:dyDescent="0.2">
      <c r="B1" s="2" t="s">
        <v>0</v>
      </c>
    </row>
    <row r="2" spans="1:7" ht="14.25" customHeight="1" x14ac:dyDescent="0.2">
      <c r="B2" s="7" t="s">
        <v>1</v>
      </c>
      <c r="E2" s="8" t="s">
        <v>2</v>
      </c>
    </row>
    <row r="3" spans="1:7" x14ac:dyDescent="0.2">
      <c r="A3" s="9"/>
      <c r="B3" s="10"/>
      <c r="C3" s="10"/>
      <c r="D3" s="11"/>
      <c r="E3" s="12"/>
      <c r="F3" s="12"/>
      <c r="G3" s="12"/>
    </row>
    <row r="4" spans="1:7" s="16" customFormat="1" ht="25.5" customHeight="1" x14ac:dyDescent="0.2">
      <c r="A4" s="13" t="s">
        <v>3</v>
      </c>
      <c r="B4" s="13" t="s">
        <v>4</v>
      </c>
      <c r="C4" s="13" t="s">
        <v>5</v>
      </c>
      <c r="D4" s="14" t="s">
        <v>6</v>
      </c>
      <c r="E4" s="15" t="s">
        <v>7</v>
      </c>
      <c r="F4" s="15" t="s">
        <v>8</v>
      </c>
      <c r="G4" s="15" t="s">
        <v>9</v>
      </c>
    </row>
    <row r="5" spans="1:7" s="20" customFormat="1" x14ac:dyDescent="0.2">
      <c r="A5" s="17"/>
      <c r="B5" s="17"/>
      <c r="C5" s="17" t="s">
        <v>10</v>
      </c>
      <c r="D5" s="18"/>
      <c r="E5" s="19">
        <f>+E6+E50+E65+E71+E81</f>
        <v>76</v>
      </c>
      <c r="F5" s="19">
        <f t="shared" ref="F5:G5" si="0">+F6+F50+F65+F71+F81</f>
        <v>64</v>
      </c>
      <c r="G5" s="19">
        <f t="shared" si="0"/>
        <v>55</v>
      </c>
    </row>
    <row r="6" spans="1:7" s="24" customFormat="1" x14ac:dyDescent="0.2">
      <c r="A6" s="21"/>
      <c r="B6" s="21"/>
      <c r="C6" s="21" t="s">
        <v>11</v>
      </c>
      <c r="D6" s="22"/>
      <c r="E6" s="23">
        <f>SUM(E7:E49)</f>
        <v>42</v>
      </c>
      <c r="F6" s="23">
        <f>SUM(F7:F49)</f>
        <v>34</v>
      </c>
      <c r="G6" s="23">
        <f>SUM(G7:G49)</f>
        <v>29</v>
      </c>
    </row>
    <row r="7" spans="1:7" s="10" customFormat="1" x14ac:dyDescent="0.2">
      <c r="A7" s="25">
        <v>1</v>
      </c>
      <c r="B7" s="26">
        <v>1500316</v>
      </c>
      <c r="C7" s="26" t="s">
        <v>12</v>
      </c>
      <c r="D7" s="27">
        <v>38000</v>
      </c>
      <c r="E7" s="28">
        <v>1</v>
      </c>
      <c r="F7" s="28">
        <v>1</v>
      </c>
      <c r="G7" s="28"/>
    </row>
    <row r="8" spans="1:7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28">
        <v>1</v>
      </c>
      <c r="F8" s="28">
        <v>1</v>
      </c>
      <c r="G8" s="28">
        <v>1</v>
      </c>
    </row>
    <row r="9" spans="1:7" s="10" customFormat="1" x14ac:dyDescent="0.2">
      <c r="A9" s="25">
        <v>3</v>
      </c>
      <c r="B9" s="26"/>
      <c r="C9" s="26" t="s">
        <v>14</v>
      </c>
      <c r="D9" s="27">
        <v>20000</v>
      </c>
      <c r="E9" s="28">
        <v>1</v>
      </c>
      <c r="F9" s="28">
        <v>1</v>
      </c>
      <c r="G9" s="28">
        <v>1</v>
      </c>
    </row>
    <row r="10" spans="1:7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28">
        <v>1</v>
      </c>
      <c r="F10" s="28">
        <v>1</v>
      </c>
      <c r="G10" s="28">
        <v>1</v>
      </c>
    </row>
    <row r="11" spans="1:7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28">
        <v>1</v>
      </c>
      <c r="F11" s="28">
        <v>1</v>
      </c>
      <c r="G11" s="28">
        <v>1</v>
      </c>
    </row>
    <row r="12" spans="1:7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28">
        <v>1</v>
      </c>
      <c r="F12" s="29">
        <v>1</v>
      </c>
      <c r="G12" s="29"/>
    </row>
    <row r="13" spans="1:7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28">
        <v>1</v>
      </c>
      <c r="F13" s="28">
        <v>1</v>
      </c>
      <c r="G13" s="28">
        <v>1</v>
      </c>
    </row>
    <row r="14" spans="1:7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28">
        <v>1</v>
      </c>
      <c r="F14" s="29">
        <v>1</v>
      </c>
      <c r="G14" s="29">
        <v>1</v>
      </c>
    </row>
    <row r="15" spans="1:7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28">
        <v>1</v>
      </c>
      <c r="F15" s="29">
        <v>1</v>
      </c>
      <c r="G15" s="29">
        <v>1</v>
      </c>
    </row>
    <row r="16" spans="1:7" s="10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28">
        <v>1</v>
      </c>
      <c r="F16" s="29">
        <v>1</v>
      </c>
      <c r="G16" s="29">
        <v>1</v>
      </c>
    </row>
    <row r="17" spans="1:7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28">
        <v>1</v>
      </c>
      <c r="F17" s="28">
        <v>1</v>
      </c>
      <c r="G17" s="28">
        <v>1</v>
      </c>
    </row>
    <row r="18" spans="1:7" s="9" customFormat="1" x14ac:dyDescent="0.2">
      <c r="A18" s="25">
        <v>12</v>
      </c>
      <c r="B18" s="25">
        <v>1500434</v>
      </c>
      <c r="C18" s="25" t="s">
        <v>23</v>
      </c>
      <c r="D18" s="30">
        <v>15000</v>
      </c>
      <c r="E18" s="28">
        <v>1</v>
      </c>
      <c r="F18" s="28">
        <v>1</v>
      </c>
      <c r="G18" s="28">
        <v>1</v>
      </c>
    </row>
    <row r="19" spans="1:7" s="9" customFormat="1" x14ac:dyDescent="0.2">
      <c r="A19" s="25">
        <v>13</v>
      </c>
      <c r="B19" s="25">
        <v>1500032</v>
      </c>
      <c r="C19" s="25" t="s">
        <v>24</v>
      </c>
      <c r="D19" s="30">
        <v>18000</v>
      </c>
      <c r="E19" s="28">
        <v>1</v>
      </c>
      <c r="F19" s="28">
        <v>1</v>
      </c>
      <c r="G19" s="28">
        <v>1</v>
      </c>
    </row>
    <row r="20" spans="1:7" s="10" customFormat="1" x14ac:dyDescent="0.2">
      <c r="A20" s="25">
        <v>14</v>
      </c>
      <c r="B20" s="26">
        <v>1500008</v>
      </c>
      <c r="C20" s="26" t="s">
        <v>25</v>
      </c>
      <c r="D20" s="27">
        <v>22000</v>
      </c>
      <c r="E20" s="28">
        <v>1</v>
      </c>
      <c r="F20" s="28">
        <v>1</v>
      </c>
      <c r="G20" s="28">
        <v>1</v>
      </c>
    </row>
    <row r="21" spans="1:7" s="10" customFormat="1" x14ac:dyDescent="0.2">
      <c r="A21" s="25">
        <v>15</v>
      </c>
      <c r="B21" s="26">
        <v>1500024</v>
      </c>
      <c r="C21" s="26" t="s">
        <v>26</v>
      </c>
      <c r="D21" s="27">
        <v>21000</v>
      </c>
      <c r="E21" s="28">
        <v>1</v>
      </c>
      <c r="F21" s="29">
        <v>1</v>
      </c>
      <c r="G21" s="29">
        <v>1</v>
      </c>
    </row>
    <row r="22" spans="1:7" s="10" customFormat="1" x14ac:dyDescent="0.2">
      <c r="A22" s="25">
        <v>16</v>
      </c>
      <c r="B22" s="26">
        <v>1500010</v>
      </c>
      <c r="C22" s="26" t="s">
        <v>27</v>
      </c>
      <c r="D22" s="27">
        <v>20000</v>
      </c>
      <c r="E22" s="28">
        <v>1</v>
      </c>
      <c r="F22" s="29">
        <v>1</v>
      </c>
      <c r="G22" s="29"/>
    </row>
    <row r="23" spans="1:7" s="10" customFormat="1" x14ac:dyDescent="0.2">
      <c r="A23" s="25">
        <v>17</v>
      </c>
      <c r="B23" s="26">
        <v>1500005</v>
      </c>
      <c r="C23" s="26" t="s">
        <v>28</v>
      </c>
      <c r="D23" s="27">
        <v>34000</v>
      </c>
      <c r="E23" s="28">
        <v>1</v>
      </c>
      <c r="F23" s="29">
        <v>1</v>
      </c>
      <c r="G23" s="29">
        <v>1</v>
      </c>
    </row>
    <row r="24" spans="1:7" s="10" customFormat="1" x14ac:dyDescent="0.2">
      <c r="A24" s="25">
        <v>18</v>
      </c>
      <c r="B24" s="26">
        <v>1500377</v>
      </c>
      <c r="C24" s="26" t="s">
        <v>29</v>
      </c>
      <c r="D24" s="27">
        <v>13000</v>
      </c>
      <c r="E24" s="28">
        <v>1</v>
      </c>
      <c r="F24" s="28">
        <v>1</v>
      </c>
      <c r="G24" s="28">
        <v>1</v>
      </c>
    </row>
    <row r="25" spans="1:7" s="10" customFormat="1" x14ac:dyDescent="0.2">
      <c r="A25" s="25">
        <v>19</v>
      </c>
      <c r="B25" s="26">
        <v>1500327</v>
      </c>
      <c r="C25" s="26" t="s">
        <v>30</v>
      </c>
      <c r="D25" s="27">
        <v>13000</v>
      </c>
      <c r="E25" s="28">
        <v>1</v>
      </c>
      <c r="F25" s="28">
        <v>1</v>
      </c>
      <c r="G25" s="28">
        <v>1</v>
      </c>
    </row>
    <row r="26" spans="1:7" s="10" customFormat="1" x14ac:dyDescent="0.2">
      <c r="A26" s="25">
        <v>20</v>
      </c>
      <c r="B26" s="26">
        <v>1500330</v>
      </c>
      <c r="C26" s="26" t="s">
        <v>31</v>
      </c>
      <c r="D26" s="27">
        <v>13000</v>
      </c>
      <c r="E26" s="28">
        <v>1</v>
      </c>
      <c r="F26" s="28">
        <v>1</v>
      </c>
      <c r="G26" s="28">
        <v>1</v>
      </c>
    </row>
    <row r="27" spans="1:7" s="10" customFormat="1" x14ac:dyDescent="0.2">
      <c r="A27" s="25">
        <v>21</v>
      </c>
      <c r="B27" s="26">
        <v>1500331</v>
      </c>
      <c r="C27" s="26" t="s">
        <v>32</v>
      </c>
      <c r="D27" s="27">
        <v>13000</v>
      </c>
      <c r="E27" s="28">
        <v>1</v>
      </c>
      <c r="F27" s="28">
        <v>1</v>
      </c>
      <c r="G27" s="28">
        <v>1</v>
      </c>
    </row>
    <row r="28" spans="1:7" s="10" customFormat="1" x14ac:dyDescent="0.2">
      <c r="A28" s="25">
        <v>22</v>
      </c>
      <c r="B28" s="26">
        <v>1500228</v>
      </c>
      <c r="C28" s="26" t="s">
        <v>33</v>
      </c>
      <c r="D28" s="27">
        <v>18000</v>
      </c>
      <c r="E28" s="28">
        <v>1</v>
      </c>
      <c r="F28" s="28">
        <v>1</v>
      </c>
      <c r="G28" s="28"/>
    </row>
    <row r="29" spans="1:7" s="10" customFormat="1" x14ac:dyDescent="0.2">
      <c r="A29" s="25">
        <v>23</v>
      </c>
      <c r="B29" s="26">
        <v>1500004</v>
      </c>
      <c r="C29" s="26" t="s">
        <v>34</v>
      </c>
      <c r="D29" s="27">
        <v>28000</v>
      </c>
      <c r="E29" s="28">
        <v>1</v>
      </c>
      <c r="F29" s="28">
        <v>1</v>
      </c>
      <c r="G29" s="28">
        <v>1</v>
      </c>
    </row>
    <row r="30" spans="1:7" s="10" customFormat="1" x14ac:dyDescent="0.2">
      <c r="A30" s="25">
        <v>24</v>
      </c>
      <c r="B30" s="26">
        <v>1500001</v>
      </c>
      <c r="C30" s="26" t="s">
        <v>35</v>
      </c>
      <c r="D30" s="27">
        <v>28000</v>
      </c>
      <c r="E30" s="28">
        <v>1</v>
      </c>
      <c r="F30" s="28">
        <v>1</v>
      </c>
      <c r="G30" s="28">
        <v>1</v>
      </c>
    </row>
    <row r="31" spans="1:7" s="10" customFormat="1" x14ac:dyDescent="0.2">
      <c r="A31" s="25">
        <v>25</v>
      </c>
      <c r="B31" s="26">
        <v>1500026</v>
      </c>
      <c r="C31" s="26" t="s">
        <v>36</v>
      </c>
      <c r="D31" s="27">
        <v>21000</v>
      </c>
      <c r="E31" s="28">
        <v>1</v>
      </c>
      <c r="F31" s="28">
        <v>1</v>
      </c>
      <c r="G31" s="28">
        <v>1</v>
      </c>
    </row>
    <row r="32" spans="1:7" s="10" customFormat="1" x14ac:dyDescent="0.2">
      <c r="A32" s="25">
        <v>26</v>
      </c>
      <c r="B32" s="26">
        <v>1505009</v>
      </c>
      <c r="C32" s="26" t="s">
        <v>37</v>
      </c>
      <c r="D32" s="27">
        <v>20000</v>
      </c>
      <c r="E32" s="28">
        <v>1</v>
      </c>
      <c r="F32" s="28">
        <v>1</v>
      </c>
      <c r="G32" s="28">
        <v>1</v>
      </c>
    </row>
    <row r="33" spans="1:7" s="10" customFormat="1" x14ac:dyDescent="0.2">
      <c r="A33" s="25">
        <v>27</v>
      </c>
      <c r="B33" s="26">
        <v>1500007</v>
      </c>
      <c r="C33" s="26" t="s">
        <v>38</v>
      </c>
      <c r="D33" s="27">
        <v>20000</v>
      </c>
      <c r="E33" s="28">
        <v>1</v>
      </c>
      <c r="F33" s="28">
        <v>1</v>
      </c>
      <c r="G33" s="28">
        <v>1</v>
      </c>
    </row>
    <row r="34" spans="1:7" s="10" customFormat="1" x14ac:dyDescent="0.2">
      <c r="A34" s="25">
        <v>28</v>
      </c>
      <c r="B34" s="26">
        <v>1500047</v>
      </c>
      <c r="C34" s="26" t="s">
        <v>39</v>
      </c>
      <c r="D34" s="27">
        <v>32000</v>
      </c>
      <c r="E34" s="28">
        <v>1</v>
      </c>
      <c r="F34" s="29"/>
      <c r="G34" s="29"/>
    </row>
    <row r="35" spans="1:7" s="9" customFormat="1" x14ac:dyDescent="0.2">
      <c r="A35" s="25">
        <v>29</v>
      </c>
      <c r="B35" s="25">
        <v>1533002</v>
      </c>
      <c r="C35" s="25" t="s">
        <v>40</v>
      </c>
      <c r="D35" s="30">
        <v>25000</v>
      </c>
      <c r="E35" s="31">
        <v>1</v>
      </c>
      <c r="F35" s="32"/>
      <c r="G35" s="32"/>
    </row>
    <row r="36" spans="1:7" s="9" customFormat="1" x14ac:dyDescent="0.2">
      <c r="A36" s="25">
        <v>30</v>
      </c>
      <c r="B36" s="25">
        <v>1503001</v>
      </c>
      <c r="C36" s="25" t="s">
        <v>41</v>
      </c>
      <c r="D36" s="30">
        <v>25000</v>
      </c>
      <c r="E36" s="31">
        <v>1</v>
      </c>
      <c r="F36" s="32"/>
      <c r="G36" s="32"/>
    </row>
    <row r="37" spans="1:7" s="35" customFormat="1" x14ac:dyDescent="0.2">
      <c r="A37" s="25">
        <v>31</v>
      </c>
      <c r="B37" s="33">
        <v>1502021</v>
      </c>
      <c r="C37" s="33" t="s">
        <v>42</v>
      </c>
      <c r="D37" s="34">
        <v>22000</v>
      </c>
      <c r="E37" s="29">
        <v>1</v>
      </c>
      <c r="F37" s="29"/>
      <c r="G37" s="29"/>
    </row>
    <row r="38" spans="1:7" s="10" customFormat="1" x14ac:dyDescent="0.2">
      <c r="A38" s="25">
        <v>32</v>
      </c>
      <c r="B38" s="26">
        <v>1500021</v>
      </c>
      <c r="C38" s="26" t="s">
        <v>43</v>
      </c>
      <c r="D38" s="27">
        <v>19000</v>
      </c>
      <c r="E38" s="28">
        <v>1</v>
      </c>
      <c r="F38" s="29">
        <v>1</v>
      </c>
      <c r="G38" s="29">
        <v>1</v>
      </c>
    </row>
    <row r="39" spans="1:7" s="10" customFormat="1" x14ac:dyDescent="0.2">
      <c r="A39" s="25">
        <v>33</v>
      </c>
      <c r="B39" s="26">
        <v>1500301</v>
      </c>
      <c r="C39" s="26" t="s">
        <v>44</v>
      </c>
      <c r="D39" s="27">
        <v>20000</v>
      </c>
      <c r="E39" s="28">
        <v>1</v>
      </c>
      <c r="F39" s="29">
        <v>1</v>
      </c>
      <c r="G39" s="29"/>
    </row>
    <row r="40" spans="1:7" s="10" customFormat="1" x14ac:dyDescent="0.2">
      <c r="A40" s="25">
        <v>34</v>
      </c>
      <c r="B40" s="26">
        <v>1500307</v>
      </c>
      <c r="C40" s="26" t="s">
        <v>45</v>
      </c>
      <c r="D40" s="27">
        <v>20000</v>
      </c>
      <c r="E40" s="28">
        <v>1</v>
      </c>
      <c r="F40" s="29"/>
      <c r="G40" s="29"/>
    </row>
    <row r="41" spans="1:7" s="9" customFormat="1" x14ac:dyDescent="0.2">
      <c r="A41" s="25">
        <v>35</v>
      </c>
      <c r="B41" s="25">
        <v>1500089</v>
      </c>
      <c r="C41" s="25" t="s">
        <v>46</v>
      </c>
      <c r="D41" s="30">
        <v>20000</v>
      </c>
      <c r="E41" s="31">
        <v>1</v>
      </c>
      <c r="F41" s="32">
        <v>1</v>
      </c>
      <c r="G41" s="32">
        <v>1</v>
      </c>
    </row>
    <row r="42" spans="1:7" s="10" customFormat="1" x14ac:dyDescent="0.2">
      <c r="A42" s="25">
        <v>36</v>
      </c>
      <c r="B42" s="26">
        <v>1500002</v>
      </c>
      <c r="C42" s="26" t="s">
        <v>47</v>
      </c>
      <c r="D42" s="27">
        <v>19000</v>
      </c>
      <c r="E42" s="28">
        <v>1</v>
      </c>
      <c r="F42" s="28">
        <v>1</v>
      </c>
      <c r="G42" s="28">
        <v>1</v>
      </c>
    </row>
    <row r="43" spans="1:7" s="10" customFormat="1" x14ac:dyDescent="0.2">
      <c r="A43" s="25">
        <v>37</v>
      </c>
      <c r="B43" s="26">
        <v>1500028</v>
      </c>
      <c r="C43" s="26" t="s">
        <v>48</v>
      </c>
      <c r="D43" s="27">
        <v>21000</v>
      </c>
      <c r="E43" s="28">
        <v>1</v>
      </c>
      <c r="F43" s="28">
        <v>1</v>
      </c>
      <c r="G43" s="28">
        <v>1</v>
      </c>
    </row>
    <row r="44" spans="1:7" s="10" customFormat="1" x14ac:dyDescent="0.2">
      <c r="A44" s="25">
        <v>38</v>
      </c>
      <c r="B44" s="26">
        <v>1500013</v>
      </c>
      <c r="C44" s="26" t="s">
        <v>49</v>
      </c>
      <c r="D44" s="27">
        <v>28000</v>
      </c>
      <c r="E44" s="28">
        <v>1</v>
      </c>
      <c r="F44" s="28">
        <v>1</v>
      </c>
      <c r="G44" s="28">
        <v>1</v>
      </c>
    </row>
    <row r="45" spans="1:7" s="10" customFormat="1" x14ac:dyDescent="0.2">
      <c r="A45" s="25">
        <v>39</v>
      </c>
      <c r="B45" s="26">
        <v>1500006</v>
      </c>
      <c r="C45" s="26" t="s">
        <v>50</v>
      </c>
      <c r="D45" s="27">
        <v>27000</v>
      </c>
      <c r="E45" s="28">
        <v>1</v>
      </c>
      <c r="F45" s="28">
        <v>1</v>
      </c>
      <c r="G45" s="28">
        <v>1</v>
      </c>
    </row>
    <row r="46" spans="1:7" s="10" customFormat="1" x14ac:dyDescent="0.2">
      <c r="A46" s="25">
        <v>40</v>
      </c>
      <c r="B46" s="26">
        <v>1533011</v>
      </c>
      <c r="C46" s="26" t="s">
        <v>51</v>
      </c>
      <c r="D46" s="27">
        <v>18000</v>
      </c>
      <c r="E46" s="28">
        <v>1</v>
      </c>
      <c r="F46" s="29"/>
      <c r="G46" s="29"/>
    </row>
    <row r="47" spans="1:7" s="10" customFormat="1" x14ac:dyDescent="0.2">
      <c r="A47" s="25">
        <v>41</v>
      </c>
      <c r="B47" s="26">
        <v>1503042</v>
      </c>
      <c r="C47" s="26" t="s">
        <v>52</v>
      </c>
      <c r="D47" s="27">
        <v>25000</v>
      </c>
      <c r="E47" s="28">
        <v>1</v>
      </c>
      <c r="F47" s="29"/>
      <c r="G47" s="29"/>
    </row>
    <row r="48" spans="1:7" s="10" customFormat="1" x14ac:dyDescent="0.2">
      <c r="A48" s="25">
        <v>42</v>
      </c>
      <c r="B48" s="26">
        <v>1503040</v>
      </c>
      <c r="C48" s="26" t="s">
        <v>53</v>
      </c>
      <c r="D48" s="27">
        <v>32000</v>
      </c>
      <c r="E48" s="28">
        <v>1</v>
      </c>
      <c r="F48" s="29"/>
      <c r="G48" s="29"/>
    </row>
    <row r="49" spans="1:7" s="9" customFormat="1" x14ac:dyDescent="0.2">
      <c r="A49" s="25"/>
      <c r="B49" s="25"/>
      <c r="C49" s="25"/>
      <c r="D49" s="30"/>
      <c r="E49" s="31"/>
      <c r="F49" s="32"/>
      <c r="G49" s="32"/>
    </row>
    <row r="50" spans="1:7" s="24" customFormat="1" x14ac:dyDescent="0.2">
      <c r="A50" s="21"/>
      <c r="B50" s="21"/>
      <c r="C50" s="21" t="s">
        <v>54</v>
      </c>
      <c r="D50" s="22"/>
      <c r="E50" s="23">
        <f>SUM(E51:E64)</f>
        <v>13</v>
      </c>
      <c r="F50" s="23">
        <f>SUM(F51:F64)</f>
        <v>12</v>
      </c>
      <c r="G50" s="23">
        <f>SUM(G51:G64)</f>
        <v>10</v>
      </c>
    </row>
    <row r="51" spans="1:7" s="9" customFormat="1" x14ac:dyDescent="0.2">
      <c r="A51" s="25">
        <v>1</v>
      </c>
      <c r="B51" s="25">
        <v>1520005</v>
      </c>
      <c r="C51" s="25" t="s">
        <v>55</v>
      </c>
      <c r="D51" s="30">
        <v>22000</v>
      </c>
      <c r="E51" s="31">
        <v>1</v>
      </c>
      <c r="F51" s="32">
        <v>1</v>
      </c>
      <c r="G51" s="32">
        <v>1</v>
      </c>
    </row>
    <row r="52" spans="1:7" s="10" customFormat="1" x14ac:dyDescent="0.2">
      <c r="A52" s="25">
        <v>2</v>
      </c>
      <c r="B52" s="26">
        <v>1520020</v>
      </c>
      <c r="C52" s="26" t="s">
        <v>56</v>
      </c>
      <c r="D52" s="27">
        <v>22000</v>
      </c>
      <c r="E52" s="28">
        <v>1</v>
      </c>
      <c r="F52" s="28"/>
      <c r="G52" s="28"/>
    </row>
    <row r="53" spans="1:7" s="10" customFormat="1" x14ac:dyDescent="0.2">
      <c r="A53" s="25">
        <v>3</v>
      </c>
      <c r="B53" s="26">
        <v>1520062</v>
      </c>
      <c r="C53" s="26" t="s">
        <v>57</v>
      </c>
      <c r="D53" s="27">
        <v>13000</v>
      </c>
      <c r="E53" s="28">
        <v>1</v>
      </c>
      <c r="F53" s="28">
        <v>1</v>
      </c>
      <c r="G53" s="28">
        <v>1</v>
      </c>
    </row>
    <row r="54" spans="1:7" s="10" customFormat="1" x14ac:dyDescent="0.2">
      <c r="A54" s="25">
        <v>4</v>
      </c>
      <c r="B54" s="26">
        <v>1523101</v>
      </c>
      <c r="C54" s="26" t="s">
        <v>58</v>
      </c>
      <c r="D54" s="27">
        <v>13000</v>
      </c>
      <c r="E54" s="28">
        <v>1</v>
      </c>
      <c r="F54" s="28">
        <v>1</v>
      </c>
      <c r="G54" s="28">
        <v>1</v>
      </c>
    </row>
    <row r="55" spans="1:7" s="10" customFormat="1" x14ac:dyDescent="0.2">
      <c r="A55" s="25">
        <v>5</v>
      </c>
      <c r="B55" s="26">
        <v>1523008</v>
      </c>
      <c r="C55" s="26" t="s">
        <v>59</v>
      </c>
      <c r="D55" s="27">
        <v>13000</v>
      </c>
      <c r="E55" s="28">
        <v>1</v>
      </c>
      <c r="F55" s="28">
        <v>1</v>
      </c>
      <c r="G55" s="28">
        <v>1</v>
      </c>
    </row>
    <row r="56" spans="1:7" s="10" customFormat="1" x14ac:dyDescent="0.2">
      <c r="A56" s="25">
        <v>6</v>
      </c>
      <c r="B56" s="26">
        <v>1520050</v>
      </c>
      <c r="C56" s="26" t="s">
        <v>60</v>
      </c>
      <c r="D56" s="27">
        <v>30000</v>
      </c>
      <c r="E56" s="28">
        <v>1</v>
      </c>
      <c r="F56" s="28">
        <v>1</v>
      </c>
      <c r="G56" s="28">
        <v>1</v>
      </c>
    </row>
    <row r="57" spans="1:7" s="10" customFormat="1" x14ac:dyDescent="0.2">
      <c r="A57" s="25">
        <v>7</v>
      </c>
      <c r="B57" s="26">
        <v>1520051</v>
      </c>
      <c r="C57" s="26" t="s">
        <v>61</v>
      </c>
      <c r="D57" s="27">
        <v>45000</v>
      </c>
      <c r="E57" s="28">
        <v>1</v>
      </c>
      <c r="F57" s="28">
        <v>1</v>
      </c>
      <c r="G57" s="28">
        <v>1</v>
      </c>
    </row>
    <row r="58" spans="1:7" s="10" customFormat="1" x14ac:dyDescent="0.2">
      <c r="A58" s="25">
        <v>8</v>
      </c>
      <c r="B58" s="26">
        <v>1520004</v>
      </c>
      <c r="C58" s="26" t="s">
        <v>62</v>
      </c>
      <c r="D58" s="27">
        <v>22000</v>
      </c>
      <c r="E58" s="28">
        <v>1</v>
      </c>
      <c r="F58" s="28">
        <v>1</v>
      </c>
      <c r="G58" s="28">
        <v>1</v>
      </c>
    </row>
    <row r="59" spans="1:7" s="10" customFormat="1" x14ac:dyDescent="0.2">
      <c r="A59" s="25">
        <v>9</v>
      </c>
      <c r="B59" s="26">
        <v>1520041</v>
      </c>
      <c r="C59" s="26" t="s">
        <v>63</v>
      </c>
      <c r="D59" s="27">
        <v>29000</v>
      </c>
      <c r="E59" s="28">
        <v>1</v>
      </c>
      <c r="F59" s="29">
        <v>1</v>
      </c>
      <c r="G59" s="29"/>
    </row>
    <row r="60" spans="1:7" s="10" customFormat="1" x14ac:dyDescent="0.2">
      <c r="A60" s="25">
        <v>10</v>
      </c>
      <c r="B60" s="26">
        <v>1522008</v>
      </c>
      <c r="C60" s="26" t="s">
        <v>64</v>
      </c>
      <c r="D60" s="27">
        <v>25000</v>
      </c>
      <c r="E60" s="28">
        <v>1</v>
      </c>
      <c r="F60" s="29">
        <v>1</v>
      </c>
      <c r="G60" s="29"/>
    </row>
    <row r="61" spans="1:7" s="10" customFormat="1" x14ac:dyDescent="0.2">
      <c r="A61" s="25">
        <v>11</v>
      </c>
      <c r="B61" s="26">
        <v>1522009</v>
      </c>
      <c r="C61" s="26" t="s">
        <v>65</v>
      </c>
      <c r="D61" s="27">
        <v>24000</v>
      </c>
      <c r="E61" s="28">
        <v>1</v>
      </c>
      <c r="F61" s="28">
        <v>1</v>
      </c>
      <c r="G61" s="28">
        <v>1</v>
      </c>
    </row>
    <row r="62" spans="1:7" s="10" customFormat="1" x14ac:dyDescent="0.2">
      <c r="A62" s="25">
        <v>12</v>
      </c>
      <c r="B62" s="26">
        <v>1523011</v>
      </c>
      <c r="C62" s="26" t="s">
        <v>66</v>
      </c>
      <c r="D62" s="27">
        <v>20000</v>
      </c>
      <c r="E62" s="28">
        <v>1</v>
      </c>
      <c r="F62" s="28">
        <v>1</v>
      </c>
      <c r="G62" s="28">
        <v>1</v>
      </c>
    </row>
    <row r="63" spans="1:7" s="10" customFormat="1" x14ac:dyDescent="0.2">
      <c r="A63" s="25">
        <v>13</v>
      </c>
      <c r="B63" s="26">
        <v>1523012</v>
      </c>
      <c r="C63" s="26" t="s">
        <v>67</v>
      </c>
      <c r="D63" s="27">
        <v>20000</v>
      </c>
      <c r="E63" s="28">
        <v>1</v>
      </c>
      <c r="F63" s="28">
        <v>1</v>
      </c>
      <c r="G63" s="28">
        <v>1</v>
      </c>
    </row>
    <row r="64" spans="1:7" s="9" customFormat="1" x14ac:dyDescent="0.2">
      <c r="A64" s="25"/>
      <c r="B64" s="25"/>
      <c r="C64" s="25"/>
      <c r="D64" s="30"/>
      <c r="E64" s="31"/>
      <c r="F64" s="31"/>
      <c r="G64" s="31"/>
    </row>
    <row r="65" spans="1:7" s="24" customFormat="1" x14ac:dyDescent="0.2">
      <c r="A65" s="21"/>
      <c r="B65" s="21"/>
      <c r="C65" s="21" t="s">
        <v>68</v>
      </c>
      <c r="D65" s="22"/>
      <c r="E65" s="23">
        <f>SUM(E66:E70)</f>
        <v>4</v>
      </c>
      <c r="F65" s="23">
        <f t="shared" ref="F65:G65" si="1">SUM(F66:F70)</f>
        <v>3</v>
      </c>
      <c r="G65" s="23">
        <f t="shared" si="1"/>
        <v>2</v>
      </c>
    </row>
    <row r="66" spans="1:7" s="9" customFormat="1" x14ac:dyDescent="0.2">
      <c r="A66" s="25">
        <v>1</v>
      </c>
      <c r="B66" s="25">
        <v>1540036</v>
      </c>
      <c r="C66" s="25" t="s">
        <v>69</v>
      </c>
      <c r="D66" s="30">
        <v>9000</v>
      </c>
      <c r="E66" s="31">
        <v>1</v>
      </c>
      <c r="F66" s="31">
        <v>1</v>
      </c>
      <c r="G66" s="31"/>
    </row>
    <row r="67" spans="1:7" s="9" customFormat="1" x14ac:dyDescent="0.2">
      <c r="A67" s="25">
        <v>2</v>
      </c>
      <c r="B67" s="25">
        <v>1540037</v>
      </c>
      <c r="C67" s="25" t="s">
        <v>70</v>
      </c>
      <c r="D67" s="30">
        <v>12000</v>
      </c>
      <c r="E67" s="31">
        <v>1</v>
      </c>
      <c r="F67" s="31"/>
      <c r="G67" s="31"/>
    </row>
    <row r="68" spans="1:7" s="10" customFormat="1" x14ac:dyDescent="0.2">
      <c r="A68" s="25">
        <v>3</v>
      </c>
      <c r="B68" s="26">
        <v>1540034</v>
      </c>
      <c r="C68" s="26" t="s">
        <v>71</v>
      </c>
      <c r="D68" s="27">
        <v>16000</v>
      </c>
      <c r="E68" s="28">
        <v>1</v>
      </c>
      <c r="F68" s="28">
        <v>1</v>
      </c>
      <c r="G68" s="28">
        <v>1</v>
      </c>
    </row>
    <row r="69" spans="1:7" s="10" customFormat="1" x14ac:dyDescent="0.2">
      <c r="A69" s="25">
        <v>4</v>
      </c>
      <c r="B69" s="26"/>
      <c r="C69" s="26" t="s">
        <v>72</v>
      </c>
      <c r="D69" s="27">
        <v>29000</v>
      </c>
      <c r="E69" s="28">
        <v>1</v>
      </c>
      <c r="F69" s="28">
        <v>1</v>
      </c>
      <c r="G69" s="28">
        <v>1</v>
      </c>
    </row>
    <row r="70" spans="1:7" s="9" customFormat="1" x14ac:dyDescent="0.2">
      <c r="A70" s="25"/>
      <c r="B70" s="25"/>
      <c r="C70" s="25"/>
      <c r="D70" s="30"/>
      <c r="E70" s="31"/>
      <c r="F70" s="31"/>
      <c r="G70" s="31"/>
    </row>
    <row r="71" spans="1:7" s="24" customFormat="1" x14ac:dyDescent="0.2">
      <c r="A71" s="21"/>
      <c r="B71" s="21"/>
      <c r="C71" s="21" t="s">
        <v>73</v>
      </c>
      <c r="D71" s="22"/>
      <c r="E71" s="23">
        <f>SUM(E72:E80)</f>
        <v>8</v>
      </c>
      <c r="F71" s="23">
        <f t="shared" ref="F71:G71" si="2">SUM(F72:F80)</f>
        <v>8</v>
      </c>
      <c r="G71" s="23">
        <f t="shared" si="2"/>
        <v>8</v>
      </c>
    </row>
    <row r="72" spans="1:7" s="9" customFormat="1" x14ac:dyDescent="0.2">
      <c r="A72" s="25">
        <v>1</v>
      </c>
      <c r="B72" s="25">
        <v>1540030</v>
      </c>
      <c r="C72" s="25" t="s">
        <v>74</v>
      </c>
      <c r="D72" s="30">
        <v>68000</v>
      </c>
      <c r="E72" s="31">
        <v>1</v>
      </c>
      <c r="F72" s="31">
        <v>1</v>
      </c>
      <c r="G72" s="31">
        <v>1</v>
      </c>
    </row>
    <row r="73" spans="1:7" s="10" customFormat="1" x14ac:dyDescent="0.2">
      <c r="A73" s="25">
        <v>2</v>
      </c>
      <c r="B73" s="26"/>
      <c r="C73" s="26" t="s">
        <v>75</v>
      </c>
      <c r="D73" s="27">
        <v>45000</v>
      </c>
      <c r="E73" s="28">
        <v>1</v>
      </c>
      <c r="F73" s="29">
        <v>1</v>
      </c>
      <c r="G73" s="29">
        <v>1</v>
      </c>
    </row>
    <row r="74" spans="1:7" s="10" customFormat="1" x14ac:dyDescent="0.2">
      <c r="A74" s="25">
        <v>3</v>
      </c>
      <c r="B74" s="26">
        <v>1540031</v>
      </c>
      <c r="C74" s="26" t="s">
        <v>76</v>
      </c>
      <c r="D74" s="27">
        <v>68000</v>
      </c>
      <c r="E74" s="28">
        <v>1</v>
      </c>
      <c r="F74" s="29">
        <v>1</v>
      </c>
      <c r="G74" s="29">
        <v>1</v>
      </c>
    </row>
    <row r="75" spans="1:7" s="10" customFormat="1" x14ac:dyDescent="0.2">
      <c r="A75" s="25">
        <v>4</v>
      </c>
      <c r="B75" s="26"/>
      <c r="C75" s="26" t="s">
        <v>77</v>
      </c>
      <c r="D75" s="27">
        <v>45000</v>
      </c>
      <c r="E75" s="31">
        <v>1</v>
      </c>
      <c r="F75" s="31">
        <v>1</v>
      </c>
      <c r="G75" s="31">
        <v>1</v>
      </c>
    </row>
    <row r="76" spans="1:7" s="10" customFormat="1" x14ac:dyDescent="0.2">
      <c r="A76" s="25">
        <v>5</v>
      </c>
      <c r="B76" s="26"/>
      <c r="C76" s="26" t="s">
        <v>78</v>
      </c>
      <c r="D76" s="27">
        <v>68000</v>
      </c>
      <c r="E76" s="31">
        <v>1</v>
      </c>
      <c r="F76" s="31">
        <v>1</v>
      </c>
      <c r="G76" s="31">
        <v>1</v>
      </c>
    </row>
    <row r="77" spans="1:7" s="10" customFormat="1" x14ac:dyDescent="0.2">
      <c r="A77" s="25">
        <v>6</v>
      </c>
      <c r="B77" s="26"/>
      <c r="C77" s="26" t="s">
        <v>79</v>
      </c>
      <c r="D77" s="27">
        <v>45000</v>
      </c>
      <c r="E77" s="31">
        <v>1</v>
      </c>
      <c r="F77" s="31">
        <v>1</v>
      </c>
      <c r="G77" s="31">
        <v>1</v>
      </c>
    </row>
    <row r="78" spans="1:7" s="10" customFormat="1" x14ac:dyDescent="0.2">
      <c r="A78" s="25">
        <v>7</v>
      </c>
      <c r="B78" s="26">
        <v>1540033</v>
      </c>
      <c r="C78" s="26" t="s">
        <v>80</v>
      </c>
      <c r="D78" s="27">
        <v>68000</v>
      </c>
      <c r="E78" s="31">
        <v>1</v>
      </c>
      <c r="F78" s="31">
        <v>1</v>
      </c>
      <c r="G78" s="31">
        <v>1</v>
      </c>
    </row>
    <row r="79" spans="1:7" s="10" customFormat="1" x14ac:dyDescent="0.2">
      <c r="A79" s="25">
        <v>8</v>
      </c>
      <c r="B79" s="26"/>
      <c r="C79" s="26" t="s">
        <v>81</v>
      </c>
      <c r="D79" s="27">
        <v>45000</v>
      </c>
      <c r="E79" s="31">
        <v>1</v>
      </c>
      <c r="F79" s="31">
        <v>1</v>
      </c>
      <c r="G79" s="31">
        <v>1</v>
      </c>
    </row>
    <row r="80" spans="1:7" s="9" customFormat="1" x14ac:dyDescent="0.2">
      <c r="A80" s="25"/>
      <c r="B80" s="25"/>
      <c r="C80" s="25"/>
      <c r="D80" s="30"/>
      <c r="E80" s="31"/>
      <c r="F80" s="31"/>
      <c r="G80" s="31"/>
    </row>
    <row r="81" spans="1:7" s="24" customFormat="1" x14ac:dyDescent="0.2">
      <c r="A81" s="21"/>
      <c r="B81" s="21"/>
      <c r="C81" s="21" t="s">
        <v>82</v>
      </c>
      <c r="D81" s="22"/>
      <c r="E81" s="23">
        <f>SUM(E82:E91)</f>
        <v>9</v>
      </c>
      <c r="F81" s="23">
        <f>SUM(F82:F91)</f>
        <v>7</v>
      </c>
      <c r="G81" s="23">
        <f>SUM(G82:G91)</f>
        <v>6</v>
      </c>
    </row>
    <row r="82" spans="1:7" s="10" customFormat="1" x14ac:dyDescent="0.2">
      <c r="A82" s="25">
        <v>1</v>
      </c>
      <c r="B82" s="26">
        <v>1560006</v>
      </c>
      <c r="C82" s="26" t="s">
        <v>83</v>
      </c>
      <c r="D82" s="27">
        <v>28000</v>
      </c>
      <c r="E82" s="28">
        <v>1</v>
      </c>
      <c r="F82" s="29"/>
      <c r="G82" s="29">
        <v>1</v>
      </c>
    </row>
    <row r="83" spans="1:7" s="10" customFormat="1" x14ac:dyDescent="0.2">
      <c r="A83" s="25">
        <v>2</v>
      </c>
      <c r="B83" s="26">
        <v>1560002</v>
      </c>
      <c r="C83" s="26" t="s">
        <v>84</v>
      </c>
      <c r="D83" s="27">
        <v>28000</v>
      </c>
      <c r="E83" s="28">
        <v>1</v>
      </c>
      <c r="F83" s="28">
        <v>1</v>
      </c>
      <c r="G83" s="28">
        <v>1</v>
      </c>
    </row>
    <row r="84" spans="1:7" s="10" customFormat="1" x14ac:dyDescent="0.2">
      <c r="A84" s="25">
        <v>3</v>
      </c>
      <c r="B84" s="26">
        <v>1560048</v>
      </c>
      <c r="C84" s="26" t="s">
        <v>85</v>
      </c>
      <c r="D84" s="27">
        <v>28000</v>
      </c>
      <c r="E84" s="28">
        <v>1</v>
      </c>
      <c r="F84" s="29">
        <v>1</v>
      </c>
      <c r="G84" s="29">
        <v>1</v>
      </c>
    </row>
    <row r="85" spans="1:7" s="10" customFormat="1" x14ac:dyDescent="0.2">
      <c r="A85" s="25">
        <v>4</v>
      </c>
      <c r="B85" s="26">
        <v>1560008</v>
      </c>
      <c r="C85" s="26" t="s">
        <v>86</v>
      </c>
      <c r="D85" s="27">
        <v>28000</v>
      </c>
      <c r="E85" s="28">
        <v>1</v>
      </c>
      <c r="F85" s="29">
        <v>1</v>
      </c>
      <c r="G85" s="29">
        <v>1</v>
      </c>
    </row>
    <row r="86" spans="1:7" s="9" customFormat="1" x14ac:dyDescent="0.2">
      <c r="A86" s="25">
        <v>5</v>
      </c>
      <c r="B86" s="25">
        <v>1563008</v>
      </c>
      <c r="C86" s="25" t="s">
        <v>87</v>
      </c>
      <c r="D86" s="30">
        <v>35000</v>
      </c>
      <c r="E86" s="31">
        <v>1</v>
      </c>
      <c r="F86" s="31">
        <v>1</v>
      </c>
      <c r="G86" s="29">
        <v>1</v>
      </c>
    </row>
    <row r="87" spans="1:7" s="9" customFormat="1" x14ac:dyDescent="0.2">
      <c r="A87" s="25">
        <v>6</v>
      </c>
      <c r="B87" s="25">
        <v>1560051</v>
      </c>
      <c r="C87" s="25" t="s">
        <v>88</v>
      </c>
      <c r="D87" s="30">
        <v>30000</v>
      </c>
      <c r="E87" s="31">
        <v>1</v>
      </c>
      <c r="F87" s="31"/>
      <c r="G87" s="31"/>
    </row>
    <row r="88" spans="1:7" s="9" customFormat="1" x14ac:dyDescent="0.2">
      <c r="A88" s="25">
        <v>7</v>
      </c>
      <c r="B88" s="25">
        <v>1500308</v>
      </c>
      <c r="C88" s="25" t="s">
        <v>89</v>
      </c>
      <c r="D88" s="30">
        <v>19000</v>
      </c>
      <c r="E88" s="31">
        <v>1</v>
      </c>
      <c r="F88" s="31">
        <v>1</v>
      </c>
      <c r="G88" s="31"/>
    </row>
    <row r="89" spans="1:7" s="9" customFormat="1" x14ac:dyDescent="0.2">
      <c r="A89" s="25">
        <v>8</v>
      </c>
      <c r="B89" s="25">
        <v>1560050</v>
      </c>
      <c r="C89" s="25" t="s">
        <v>90</v>
      </c>
      <c r="D89" s="30">
        <v>30000</v>
      </c>
      <c r="E89" s="31">
        <v>1</v>
      </c>
      <c r="F89" s="31">
        <v>1</v>
      </c>
      <c r="G89" s="31"/>
    </row>
    <row r="90" spans="1:7" s="10" customFormat="1" x14ac:dyDescent="0.2">
      <c r="A90" s="25">
        <v>9</v>
      </c>
      <c r="B90" s="26">
        <v>1560001</v>
      </c>
      <c r="C90" s="26" t="s">
        <v>91</v>
      </c>
      <c r="D90" s="27">
        <v>28000</v>
      </c>
      <c r="E90" s="28">
        <v>1</v>
      </c>
      <c r="F90" s="29">
        <v>1</v>
      </c>
      <c r="G90" s="29">
        <v>1</v>
      </c>
    </row>
    <row r="91" spans="1:7" s="9" customFormat="1" x14ac:dyDescent="0.2">
      <c r="A91" s="36"/>
      <c r="B91" s="36"/>
      <c r="C91" s="36"/>
      <c r="D91" s="37"/>
      <c r="E91" s="38"/>
      <c r="F91" s="38"/>
      <c r="G91" s="38"/>
    </row>
    <row r="92" spans="1:7" s="20" customFormat="1" x14ac:dyDescent="0.2">
      <c r="A92" s="17"/>
      <c r="B92" s="17"/>
      <c r="C92" s="17" t="s">
        <v>92</v>
      </c>
      <c r="D92" s="18"/>
      <c r="E92" s="19">
        <f>SUM(E93:E105)</f>
        <v>10</v>
      </c>
      <c r="F92" s="19">
        <f t="shared" ref="F92:G92" si="3">SUM(F93:F105)</f>
        <v>10</v>
      </c>
      <c r="G92" s="19">
        <f t="shared" si="3"/>
        <v>9</v>
      </c>
    </row>
    <row r="93" spans="1:7" s="10" customFormat="1" x14ac:dyDescent="0.2">
      <c r="A93" s="25">
        <v>1</v>
      </c>
      <c r="B93" s="26">
        <v>1510060</v>
      </c>
      <c r="C93" s="26" t="s">
        <v>93</v>
      </c>
      <c r="D93" s="27">
        <v>50000</v>
      </c>
      <c r="E93" s="28">
        <v>1</v>
      </c>
      <c r="F93" s="29">
        <v>1</v>
      </c>
      <c r="G93" s="29">
        <v>1</v>
      </c>
    </row>
    <row r="94" spans="1:7" s="10" customFormat="1" x14ac:dyDescent="0.2">
      <c r="A94" s="25">
        <v>2</v>
      </c>
      <c r="B94" s="26">
        <v>1510009</v>
      </c>
      <c r="C94" s="26" t="s">
        <v>94</v>
      </c>
      <c r="D94" s="27">
        <v>30000</v>
      </c>
      <c r="E94" s="28">
        <v>1</v>
      </c>
      <c r="F94" s="28">
        <v>1</v>
      </c>
      <c r="G94" s="28">
        <v>1</v>
      </c>
    </row>
    <row r="95" spans="1:7" s="10" customFormat="1" x14ac:dyDescent="0.2">
      <c r="A95" s="25">
        <v>3</v>
      </c>
      <c r="B95" s="26">
        <v>1512015</v>
      </c>
      <c r="C95" s="26" t="s">
        <v>95</v>
      </c>
      <c r="D95" s="27">
        <v>35000</v>
      </c>
      <c r="E95" s="28">
        <v>1</v>
      </c>
      <c r="F95" s="28">
        <v>1</v>
      </c>
      <c r="G95" s="28">
        <v>1</v>
      </c>
    </row>
    <row r="96" spans="1:7" s="10" customFormat="1" x14ac:dyDescent="0.2">
      <c r="A96" s="25">
        <v>4</v>
      </c>
      <c r="B96" s="26">
        <v>1510021</v>
      </c>
      <c r="C96" s="26" t="s">
        <v>96</v>
      </c>
      <c r="D96" s="27">
        <v>38000</v>
      </c>
      <c r="E96" s="28">
        <v>1</v>
      </c>
      <c r="F96" s="28">
        <v>1</v>
      </c>
      <c r="G96" s="28">
        <v>1</v>
      </c>
    </row>
    <row r="97" spans="1:7" s="10" customFormat="1" x14ac:dyDescent="0.2">
      <c r="A97" s="25">
        <v>5</v>
      </c>
      <c r="B97" s="26">
        <v>1510053</v>
      </c>
      <c r="C97" s="26" t="s">
        <v>97</v>
      </c>
      <c r="D97" s="27">
        <v>35000</v>
      </c>
      <c r="E97" s="28">
        <v>1</v>
      </c>
      <c r="F97" s="28">
        <v>1</v>
      </c>
      <c r="G97" s="28">
        <v>1</v>
      </c>
    </row>
    <row r="98" spans="1:7" s="10" customFormat="1" x14ac:dyDescent="0.2">
      <c r="A98" s="25">
        <v>6</v>
      </c>
      <c r="B98" s="26">
        <v>1510006</v>
      </c>
      <c r="C98" s="26" t="s">
        <v>98</v>
      </c>
      <c r="D98" s="27">
        <v>38000</v>
      </c>
      <c r="E98" s="28">
        <v>1</v>
      </c>
      <c r="F98" s="28">
        <v>1</v>
      </c>
      <c r="G98" s="28">
        <v>1</v>
      </c>
    </row>
    <row r="99" spans="1:7" s="10" customFormat="1" x14ac:dyDescent="0.2">
      <c r="A99" s="25">
        <v>7</v>
      </c>
      <c r="B99" s="26">
        <v>1510024</v>
      </c>
      <c r="C99" s="26" t="s">
        <v>99</v>
      </c>
      <c r="D99" s="27">
        <v>30000</v>
      </c>
      <c r="E99" s="28">
        <v>1</v>
      </c>
      <c r="F99" s="28">
        <v>1</v>
      </c>
      <c r="G99" s="29"/>
    </row>
    <row r="100" spans="1:7" s="10" customFormat="1" x14ac:dyDescent="0.2">
      <c r="A100" s="25">
        <v>8</v>
      </c>
      <c r="B100" s="26">
        <v>1510002</v>
      </c>
      <c r="C100" s="26" t="s">
        <v>100</v>
      </c>
      <c r="D100" s="27">
        <v>30000</v>
      </c>
      <c r="E100" s="28">
        <v>1</v>
      </c>
      <c r="F100" s="28">
        <v>1</v>
      </c>
      <c r="G100" s="28">
        <v>1</v>
      </c>
    </row>
    <row r="101" spans="1:7" s="10" customFormat="1" x14ac:dyDescent="0.2">
      <c r="A101" s="25">
        <v>9</v>
      </c>
      <c r="B101" s="26">
        <v>1510039</v>
      </c>
      <c r="C101" s="26" t="s">
        <v>101</v>
      </c>
      <c r="D101" s="27">
        <v>30000</v>
      </c>
      <c r="E101" s="28">
        <v>1</v>
      </c>
      <c r="F101" s="28">
        <v>1</v>
      </c>
      <c r="G101" s="28">
        <v>1</v>
      </c>
    </row>
    <row r="102" spans="1:7" s="10" customFormat="1" x14ac:dyDescent="0.2">
      <c r="A102" s="25"/>
      <c r="B102" s="26"/>
      <c r="C102" s="26"/>
      <c r="D102" s="27"/>
      <c r="E102" s="28"/>
      <c r="F102" s="28"/>
      <c r="G102" s="28"/>
    </row>
    <row r="103" spans="1:7" s="42" customFormat="1" x14ac:dyDescent="0.2">
      <c r="A103" s="39"/>
      <c r="B103" s="39"/>
      <c r="C103" s="39" t="s">
        <v>102</v>
      </c>
      <c r="D103" s="40"/>
      <c r="E103" s="41"/>
      <c r="F103" s="41"/>
      <c r="G103" s="41"/>
    </row>
    <row r="104" spans="1:7" s="10" customFormat="1" x14ac:dyDescent="0.2">
      <c r="A104" s="25">
        <v>1</v>
      </c>
      <c r="B104" s="26">
        <v>1532013</v>
      </c>
      <c r="C104" s="26" t="s">
        <v>103</v>
      </c>
      <c r="D104" s="27">
        <v>89000</v>
      </c>
      <c r="E104" s="28">
        <v>1</v>
      </c>
      <c r="F104" s="28">
        <v>1</v>
      </c>
      <c r="G104" s="28">
        <v>1</v>
      </c>
    </row>
    <row r="105" spans="1:7" s="10" customFormat="1" x14ac:dyDescent="0.2">
      <c r="A105" s="25"/>
      <c r="B105" s="26"/>
      <c r="C105" s="26"/>
      <c r="D105" s="27"/>
      <c r="E105" s="28"/>
      <c r="F105" s="28"/>
      <c r="G105" s="28"/>
    </row>
    <row r="106" spans="1:7" s="20" customFormat="1" x14ac:dyDescent="0.2">
      <c r="A106" s="17"/>
      <c r="B106" s="17"/>
      <c r="C106" s="17" t="s">
        <v>104</v>
      </c>
      <c r="D106" s="18"/>
      <c r="E106" s="19">
        <f>SUM(E107:E116)</f>
        <v>9</v>
      </c>
      <c r="F106" s="19">
        <f t="shared" ref="F106:G106" si="4">SUM(F107:F116)</f>
        <v>9</v>
      </c>
      <c r="G106" s="19">
        <f t="shared" si="4"/>
        <v>0</v>
      </c>
    </row>
    <row r="107" spans="1:7" s="9" customFormat="1" x14ac:dyDescent="0.2">
      <c r="A107" s="25">
        <v>1</v>
      </c>
      <c r="B107" s="25">
        <v>5530014</v>
      </c>
      <c r="C107" s="25" t="s">
        <v>105</v>
      </c>
      <c r="D107" s="30">
        <v>33000</v>
      </c>
      <c r="E107" s="31">
        <v>1</v>
      </c>
      <c r="F107" s="31">
        <v>1</v>
      </c>
      <c r="G107" s="31"/>
    </row>
    <row r="108" spans="1:7" s="9" customFormat="1" x14ac:dyDescent="0.2">
      <c r="A108" s="25">
        <v>2</v>
      </c>
      <c r="B108" s="25">
        <v>5530015</v>
      </c>
      <c r="C108" s="25" t="s">
        <v>106</v>
      </c>
      <c r="D108" s="30">
        <v>33000</v>
      </c>
      <c r="E108" s="31">
        <v>1</v>
      </c>
      <c r="F108" s="31">
        <v>1</v>
      </c>
      <c r="G108" s="31"/>
    </row>
    <row r="109" spans="1:7" s="9" customFormat="1" x14ac:dyDescent="0.2">
      <c r="A109" s="25">
        <v>3</v>
      </c>
      <c r="B109" s="25">
        <v>5530019</v>
      </c>
      <c r="C109" s="25" t="s">
        <v>107</v>
      </c>
      <c r="D109" s="30">
        <v>33000</v>
      </c>
      <c r="E109" s="31">
        <v>1</v>
      </c>
      <c r="F109" s="31">
        <v>1</v>
      </c>
      <c r="G109" s="31"/>
    </row>
    <row r="110" spans="1:7" s="9" customFormat="1" x14ac:dyDescent="0.2">
      <c r="A110" s="25">
        <v>4</v>
      </c>
      <c r="B110" s="25">
        <v>5530016</v>
      </c>
      <c r="C110" s="25" t="s">
        <v>108</v>
      </c>
      <c r="D110" s="30">
        <v>33000</v>
      </c>
      <c r="E110" s="31">
        <v>1</v>
      </c>
      <c r="F110" s="31">
        <v>1</v>
      </c>
      <c r="G110" s="31"/>
    </row>
    <row r="111" spans="1:7" s="9" customFormat="1" x14ac:dyDescent="0.2">
      <c r="A111" s="25">
        <v>5</v>
      </c>
      <c r="B111" s="25">
        <v>5530020</v>
      </c>
      <c r="C111" s="25" t="s">
        <v>109</v>
      </c>
      <c r="D111" s="30">
        <v>33000</v>
      </c>
      <c r="E111" s="31">
        <v>1</v>
      </c>
      <c r="F111" s="31">
        <v>1</v>
      </c>
      <c r="G111" s="31"/>
    </row>
    <row r="112" spans="1:7" s="9" customFormat="1" x14ac:dyDescent="0.2">
      <c r="A112" s="25">
        <v>6</v>
      </c>
      <c r="B112" s="25">
        <v>5530013</v>
      </c>
      <c r="C112" s="25" t="s">
        <v>110</v>
      </c>
      <c r="D112" s="30">
        <v>33000</v>
      </c>
      <c r="E112" s="31">
        <v>1</v>
      </c>
      <c r="F112" s="31">
        <v>1</v>
      </c>
      <c r="G112" s="31"/>
    </row>
    <row r="113" spans="1:7" s="9" customFormat="1" x14ac:dyDescent="0.2">
      <c r="A113" s="25">
        <v>7</v>
      </c>
      <c r="B113" s="43"/>
      <c r="C113" s="43" t="s">
        <v>111</v>
      </c>
      <c r="D113" s="30">
        <v>33000</v>
      </c>
      <c r="E113" s="31">
        <v>1</v>
      </c>
      <c r="F113" s="31">
        <v>1</v>
      </c>
      <c r="G113" s="44"/>
    </row>
    <row r="114" spans="1:7" s="9" customFormat="1" x14ac:dyDescent="0.2">
      <c r="A114" s="25">
        <v>8</v>
      </c>
      <c r="B114" s="43"/>
      <c r="C114" s="43" t="s">
        <v>112</v>
      </c>
      <c r="D114" s="30">
        <v>33000</v>
      </c>
      <c r="E114" s="31">
        <v>1</v>
      </c>
      <c r="F114" s="31">
        <v>1</v>
      </c>
      <c r="G114" s="44"/>
    </row>
    <row r="115" spans="1:7" s="9" customFormat="1" x14ac:dyDescent="0.2">
      <c r="A115" s="25">
        <v>9</v>
      </c>
      <c r="B115" s="43"/>
      <c r="C115" s="43" t="s">
        <v>113</v>
      </c>
      <c r="D115" s="30">
        <v>33000</v>
      </c>
      <c r="E115" s="31">
        <v>1</v>
      </c>
      <c r="F115" s="31">
        <v>1</v>
      </c>
      <c r="G115" s="44"/>
    </row>
    <row r="116" spans="1:7" s="9" customFormat="1" x14ac:dyDescent="0.2">
      <c r="A116" s="36"/>
      <c r="B116" s="36"/>
      <c r="C116" s="36"/>
      <c r="D116" s="37"/>
      <c r="E116" s="38"/>
      <c r="F116" s="38"/>
      <c r="G116" s="38"/>
    </row>
    <row r="117" spans="1:7" s="20" customFormat="1" x14ac:dyDescent="0.2">
      <c r="A117" s="17"/>
      <c r="B117" s="17"/>
      <c r="C117" s="17" t="s">
        <v>114</v>
      </c>
      <c r="D117" s="18"/>
      <c r="E117" s="19">
        <f>+E118+E152+E161+E182</f>
        <v>61</v>
      </c>
      <c r="F117" s="19">
        <f>+F118+F152+F161+F182</f>
        <v>58</v>
      </c>
      <c r="G117" s="19">
        <f>+G118+G152+G161+G182</f>
        <v>46</v>
      </c>
    </row>
    <row r="118" spans="1:7" s="24" customFormat="1" x14ac:dyDescent="0.2">
      <c r="A118" s="21"/>
      <c r="B118" s="21"/>
      <c r="C118" s="21" t="s">
        <v>115</v>
      </c>
      <c r="D118" s="22"/>
      <c r="E118" s="23">
        <f>SUM(E119:E151)</f>
        <v>32</v>
      </c>
      <c r="F118" s="23">
        <f t="shared" ref="F118:G118" si="5">SUM(F119:F151)</f>
        <v>32</v>
      </c>
      <c r="G118" s="23">
        <f t="shared" si="5"/>
        <v>26</v>
      </c>
    </row>
    <row r="119" spans="1:7" s="10" customFormat="1" x14ac:dyDescent="0.2">
      <c r="A119" s="25">
        <v>1</v>
      </c>
      <c r="B119" s="26">
        <v>3500003</v>
      </c>
      <c r="C119" s="26" t="s">
        <v>116</v>
      </c>
      <c r="D119" s="27">
        <v>390000</v>
      </c>
      <c r="E119" s="28">
        <v>1</v>
      </c>
      <c r="F119" s="28">
        <v>1</v>
      </c>
      <c r="G119" s="28">
        <v>1</v>
      </c>
    </row>
    <row r="120" spans="1:7" s="10" customFormat="1" x14ac:dyDescent="0.2">
      <c r="A120" s="25">
        <v>2</v>
      </c>
      <c r="B120" s="26">
        <v>3500004</v>
      </c>
      <c r="C120" s="26" t="s">
        <v>117</v>
      </c>
      <c r="D120" s="27">
        <v>300000</v>
      </c>
      <c r="E120" s="28">
        <v>1</v>
      </c>
      <c r="F120" s="28">
        <v>1</v>
      </c>
      <c r="G120" s="28">
        <v>1</v>
      </c>
    </row>
    <row r="121" spans="1:7" s="10" customFormat="1" x14ac:dyDescent="0.2">
      <c r="A121" s="25">
        <v>3</v>
      </c>
      <c r="B121" s="26">
        <v>3500009</v>
      </c>
      <c r="C121" s="26" t="s">
        <v>118</v>
      </c>
      <c r="D121" s="27">
        <v>390000</v>
      </c>
      <c r="E121" s="28">
        <v>1</v>
      </c>
      <c r="F121" s="28">
        <v>1</v>
      </c>
      <c r="G121" s="28">
        <v>1</v>
      </c>
    </row>
    <row r="122" spans="1:7" s="10" customFormat="1" x14ac:dyDescent="0.2">
      <c r="A122" s="25">
        <v>4</v>
      </c>
      <c r="B122" s="26">
        <v>3500010</v>
      </c>
      <c r="C122" s="26" t="s">
        <v>119</v>
      </c>
      <c r="D122" s="27">
        <v>300000</v>
      </c>
      <c r="E122" s="28">
        <v>1</v>
      </c>
      <c r="F122" s="28">
        <v>1</v>
      </c>
      <c r="G122" s="28">
        <v>1</v>
      </c>
    </row>
    <row r="123" spans="1:7" s="10" customFormat="1" x14ac:dyDescent="0.2">
      <c r="A123" s="25">
        <v>5</v>
      </c>
      <c r="B123" s="26"/>
      <c r="C123" s="26" t="s">
        <v>120</v>
      </c>
      <c r="D123" s="27">
        <v>490000</v>
      </c>
      <c r="E123" s="28">
        <v>1</v>
      </c>
      <c r="F123" s="28">
        <v>1</v>
      </c>
      <c r="G123" s="28">
        <v>1</v>
      </c>
    </row>
    <row r="124" spans="1:7" s="10" customFormat="1" x14ac:dyDescent="0.2">
      <c r="A124" s="25">
        <v>6</v>
      </c>
      <c r="B124" s="26">
        <v>3500008</v>
      </c>
      <c r="C124" s="26" t="s">
        <v>121</v>
      </c>
      <c r="D124" s="27">
        <v>350000</v>
      </c>
      <c r="E124" s="28">
        <v>1</v>
      </c>
      <c r="F124" s="28">
        <v>1</v>
      </c>
      <c r="G124" s="28">
        <v>1</v>
      </c>
    </row>
    <row r="125" spans="1:7" s="10" customFormat="1" x14ac:dyDescent="0.2">
      <c r="A125" s="25">
        <v>7</v>
      </c>
      <c r="B125" s="26"/>
      <c r="C125" s="26" t="s">
        <v>122</v>
      </c>
      <c r="D125" s="27">
        <v>490000</v>
      </c>
      <c r="E125" s="28">
        <v>1</v>
      </c>
      <c r="F125" s="28">
        <v>1</v>
      </c>
      <c r="G125" s="28">
        <v>1</v>
      </c>
    </row>
    <row r="126" spans="1:7" s="10" customFormat="1" x14ac:dyDescent="0.2">
      <c r="A126" s="25">
        <v>8</v>
      </c>
      <c r="B126" s="26">
        <v>3502042</v>
      </c>
      <c r="C126" s="26" t="s">
        <v>123</v>
      </c>
      <c r="D126" s="27">
        <v>350000</v>
      </c>
      <c r="E126" s="28">
        <v>1</v>
      </c>
      <c r="F126" s="28">
        <v>1</v>
      </c>
      <c r="G126" s="28">
        <v>1</v>
      </c>
    </row>
    <row r="127" spans="1:7" s="10" customFormat="1" x14ac:dyDescent="0.2">
      <c r="A127" s="25">
        <v>9</v>
      </c>
      <c r="B127" s="26">
        <v>3500182</v>
      </c>
      <c r="C127" s="26" t="s">
        <v>124</v>
      </c>
      <c r="D127" s="27">
        <v>390000</v>
      </c>
      <c r="E127" s="28">
        <v>1</v>
      </c>
      <c r="F127" s="29">
        <v>1</v>
      </c>
      <c r="G127" s="29">
        <v>1</v>
      </c>
    </row>
    <row r="128" spans="1:7" s="10" customFormat="1" x14ac:dyDescent="0.2">
      <c r="A128" s="25">
        <v>10</v>
      </c>
      <c r="B128" s="26">
        <v>3500181</v>
      </c>
      <c r="C128" s="26" t="s">
        <v>125</v>
      </c>
      <c r="D128" s="27">
        <v>300000</v>
      </c>
      <c r="E128" s="28">
        <v>1</v>
      </c>
      <c r="F128" s="29">
        <v>1</v>
      </c>
      <c r="G128" s="29">
        <v>1</v>
      </c>
    </row>
    <row r="129" spans="1:7" s="9" customFormat="1" x14ac:dyDescent="0.2">
      <c r="A129" s="25">
        <v>11</v>
      </c>
      <c r="B129" s="25">
        <v>3500159</v>
      </c>
      <c r="C129" s="25" t="s">
        <v>126</v>
      </c>
      <c r="D129" s="30">
        <v>300000</v>
      </c>
      <c r="E129" s="31">
        <v>1</v>
      </c>
      <c r="F129" s="31">
        <v>1</v>
      </c>
      <c r="G129" s="31">
        <v>1</v>
      </c>
    </row>
    <row r="130" spans="1:7" s="9" customFormat="1" x14ac:dyDescent="0.2">
      <c r="A130" s="25">
        <v>12</v>
      </c>
      <c r="B130" s="25">
        <v>3500143</v>
      </c>
      <c r="C130" s="25" t="s">
        <v>127</v>
      </c>
      <c r="D130" s="30">
        <v>220000</v>
      </c>
      <c r="E130" s="31">
        <v>1</v>
      </c>
      <c r="F130" s="31">
        <v>1</v>
      </c>
      <c r="G130" s="31">
        <v>1</v>
      </c>
    </row>
    <row r="131" spans="1:7" s="10" customFormat="1" x14ac:dyDescent="0.2">
      <c r="A131" s="25">
        <v>13</v>
      </c>
      <c r="B131" s="26">
        <v>3500144</v>
      </c>
      <c r="C131" s="26" t="s">
        <v>128</v>
      </c>
      <c r="D131" s="27">
        <v>260000</v>
      </c>
      <c r="E131" s="28">
        <v>1</v>
      </c>
      <c r="F131" s="28">
        <v>1</v>
      </c>
      <c r="G131" s="28">
        <v>1</v>
      </c>
    </row>
    <row r="132" spans="1:7" s="10" customFormat="1" x14ac:dyDescent="0.2">
      <c r="A132" s="25">
        <v>14</v>
      </c>
      <c r="B132" s="26">
        <v>3500145</v>
      </c>
      <c r="C132" s="26" t="s">
        <v>129</v>
      </c>
      <c r="D132" s="27">
        <v>350000</v>
      </c>
      <c r="E132" s="28">
        <v>1</v>
      </c>
      <c r="F132" s="29">
        <v>1</v>
      </c>
      <c r="G132" s="29"/>
    </row>
    <row r="133" spans="1:7" s="10" customFormat="1" x14ac:dyDescent="0.2">
      <c r="A133" s="25">
        <v>15</v>
      </c>
      <c r="B133" s="26">
        <v>3500147</v>
      </c>
      <c r="C133" s="26" t="s">
        <v>130</v>
      </c>
      <c r="D133" s="27">
        <v>480000</v>
      </c>
      <c r="E133" s="28">
        <v>1</v>
      </c>
      <c r="F133" s="29">
        <v>1</v>
      </c>
      <c r="G133" s="29">
        <v>1</v>
      </c>
    </row>
    <row r="134" spans="1:7" s="10" customFormat="1" x14ac:dyDescent="0.2">
      <c r="A134" s="25">
        <v>16</v>
      </c>
      <c r="B134" s="26">
        <v>3500139</v>
      </c>
      <c r="C134" s="26" t="s">
        <v>131</v>
      </c>
      <c r="D134" s="27">
        <v>390000</v>
      </c>
      <c r="E134" s="28">
        <v>1</v>
      </c>
      <c r="F134" s="28">
        <v>1</v>
      </c>
      <c r="G134" s="28">
        <v>1</v>
      </c>
    </row>
    <row r="135" spans="1:7" s="10" customFormat="1" x14ac:dyDescent="0.2">
      <c r="A135" s="25">
        <v>17</v>
      </c>
      <c r="B135" s="26">
        <v>3500140</v>
      </c>
      <c r="C135" s="26" t="s">
        <v>132</v>
      </c>
      <c r="D135" s="27">
        <v>300000</v>
      </c>
      <c r="E135" s="28">
        <v>1</v>
      </c>
      <c r="F135" s="28">
        <v>1</v>
      </c>
      <c r="G135" s="28">
        <v>1</v>
      </c>
    </row>
    <row r="136" spans="1:7" s="10" customFormat="1" x14ac:dyDescent="0.2">
      <c r="A136" s="25">
        <v>18</v>
      </c>
      <c r="B136" s="26">
        <v>3500142</v>
      </c>
      <c r="C136" s="26" t="s">
        <v>133</v>
      </c>
      <c r="D136" s="27">
        <v>390000</v>
      </c>
      <c r="E136" s="28">
        <v>1</v>
      </c>
      <c r="F136" s="29">
        <v>1</v>
      </c>
      <c r="G136" s="29">
        <v>1</v>
      </c>
    </row>
    <row r="137" spans="1:7" s="10" customFormat="1" x14ac:dyDescent="0.2">
      <c r="A137" s="25">
        <v>19</v>
      </c>
      <c r="B137" s="26">
        <v>3500141</v>
      </c>
      <c r="C137" s="26" t="s">
        <v>134</v>
      </c>
      <c r="D137" s="27">
        <v>300000</v>
      </c>
      <c r="E137" s="28">
        <v>1</v>
      </c>
      <c r="F137" s="29">
        <v>1</v>
      </c>
      <c r="G137" s="29">
        <v>1</v>
      </c>
    </row>
    <row r="138" spans="1:7" s="10" customFormat="1" x14ac:dyDescent="0.2">
      <c r="A138" s="25">
        <v>20</v>
      </c>
      <c r="B138" s="26">
        <v>3500021</v>
      </c>
      <c r="C138" s="26" t="s">
        <v>135</v>
      </c>
      <c r="D138" s="27">
        <v>390000</v>
      </c>
      <c r="E138" s="28">
        <v>1</v>
      </c>
      <c r="F138" s="28">
        <v>1</v>
      </c>
      <c r="G138" s="28">
        <v>1</v>
      </c>
    </row>
    <row r="139" spans="1:7" s="10" customFormat="1" x14ac:dyDescent="0.2">
      <c r="A139" s="25">
        <v>21</v>
      </c>
      <c r="B139" s="26">
        <v>3500022</v>
      </c>
      <c r="C139" s="26" t="s">
        <v>136</v>
      </c>
      <c r="D139" s="27">
        <v>300000</v>
      </c>
      <c r="E139" s="28">
        <v>1</v>
      </c>
      <c r="F139" s="28">
        <v>1</v>
      </c>
      <c r="G139" s="28">
        <v>1</v>
      </c>
    </row>
    <row r="140" spans="1:7" s="10" customFormat="1" x14ac:dyDescent="0.2">
      <c r="A140" s="25">
        <v>22</v>
      </c>
      <c r="B140" s="26">
        <v>3500152</v>
      </c>
      <c r="C140" s="26" t="s">
        <v>137</v>
      </c>
      <c r="D140" s="27">
        <v>390000</v>
      </c>
      <c r="E140" s="28">
        <v>1</v>
      </c>
      <c r="F140" s="28">
        <v>1</v>
      </c>
      <c r="G140" s="28">
        <v>1</v>
      </c>
    </row>
    <row r="141" spans="1:7" s="10" customFormat="1" x14ac:dyDescent="0.2">
      <c r="A141" s="25">
        <v>23</v>
      </c>
      <c r="B141" s="26">
        <v>3500049</v>
      </c>
      <c r="C141" s="26" t="s">
        <v>138</v>
      </c>
      <c r="D141" s="27">
        <v>390000</v>
      </c>
      <c r="E141" s="28">
        <v>1</v>
      </c>
      <c r="F141" s="28">
        <v>1</v>
      </c>
      <c r="G141" s="28">
        <v>1</v>
      </c>
    </row>
    <row r="142" spans="1:7" s="10" customFormat="1" x14ac:dyDescent="0.2">
      <c r="A142" s="25">
        <v>24</v>
      </c>
      <c r="B142" s="26">
        <v>3500156</v>
      </c>
      <c r="C142" s="26" t="s">
        <v>139</v>
      </c>
      <c r="D142" s="27">
        <v>390000</v>
      </c>
      <c r="E142" s="28">
        <v>1</v>
      </c>
      <c r="F142" s="28">
        <v>1</v>
      </c>
      <c r="G142" s="28">
        <v>1</v>
      </c>
    </row>
    <row r="143" spans="1:7" s="10" customFormat="1" x14ac:dyDescent="0.2">
      <c r="A143" s="25">
        <v>25</v>
      </c>
      <c r="B143" s="26">
        <v>3500155</v>
      </c>
      <c r="C143" s="26" t="s">
        <v>140</v>
      </c>
      <c r="D143" s="27">
        <v>300000</v>
      </c>
      <c r="E143" s="28">
        <v>1</v>
      </c>
      <c r="F143" s="28">
        <v>1</v>
      </c>
      <c r="G143" s="28">
        <v>1</v>
      </c>
    </row>
    <row r="144" spans="1:7" s="10" customFormat="1" x14ac:dyDescent="0.2">
      <c r="A144" s="25">
        <v>26</v>
      </c>
      <c r="B144" s="26">
        <v>3500029</v>
      </c>
      <c r="C144" s="26" t="s">
        <v>141</v>
      </c>
      <c r="D144" s="27">
        <v>390000</v>
      </c>
      <c r="E144" s="28">
        <v>1</v>
      </c>
      <c r="F144" s="28">
        <v>1</v>
      </c>
      <c r="G144" s="28">
        <v>1</v>
      </c>
    </row>
    <row r="145" spans="1:7" s="10" customFormat="1" x14ac:dyDescent="0.2">
      <c r="A145" s="25">
        <v>27</v>
      </c>
      <c r="B145" s="26">
        <v>3500030</v>
      </c>
      <c r="C145" s="26" t="s">
        <v>142</v>
      </c>
      <c r="D145" s="27">
        <v>300000</v>
      </c>
      <c r="E145" s="28">
        <v>1</v>
      </c>
      <c r="F145" s="28">
        <v>1</v>
      </c>
      <c r="G145" s="28">
        <v>1</v>
      </c>
    </row>
    <row r="146" spans="1:7" s="10" customFormat="1" x14ac:dyDescent="0.2">
      <c r="A146" s="25">
        <v>28</v>
      </c>
      <c r="B146" s="26">
        <v>3500186</v>
      </c>
      <c r="C146" s="26" t="s">
        <v>143</v>
      </c>
      <c r="D146" s="27">
        <v>480000</v>
      </c>
      <c r="E146" s="28">
        <v>1</v>
      </c>
      <c r="F146" s="29">
        <v>1</v>
      </c>
      <c r="G146" s="29"/>
    </row>
    <row r="147" spans="1:7" s="10" customFormat="1" x14ac:dyDescent="0.2">
      <c r="A147" s="25">
        <v>29</v>
      </c>
      <c r="B147" s="26">
        <v>3500184</v>
      </c>
      <c r="C147" s="26" t="s">
        <v>144</v>
      </c>
      <c r="D147" s="27">
        <v>350000</v>
      </c>
      <c r="E147" s="28">
        <v>1</v>
      </c>
      <c r="F147" s="29">
        <v>1</v>
      </c>
      <c r="G147" s="29"/>
    </row>
    <row r="148" spans="1:7" s="10" customFormat="1" x14ac:dyDescent="0.2">
      <c r="A148" s="25">
        <v>30</v>
      </c>
      <c r="B148" s="26">
        <v>3503021</v>
      </c>
      <c r="C148" s="26" t="s">
        <v>145</v>
      </c>
      <c r="D148" s="27">
        <v>390000</v>
      </c>
      <c r="E148" s="28">
        <v>1</v>
      </c>
      <c r="F148" s="29">
        <v>1</v>
      </c>
      <c r="G148" s="29"/>
    </row>
    <row r="149" spans="1:7" s="10" customFormat="1" x14ac:dyDescent="0.2">
      <c r="A149" s="25">
        <v>31</v>
      </c>
      <c r="B149" s="26">
        <v>3500200</v>
      </c>
      <c r="C149" s="26" t="s">
        <v>146</v>
      </c>
      <c r="D149" s="27">
        <v>280000</v>
      </c>
      <c r="E149" s="28">
        <v>1</v>
      </c>
      <c r="F149" s="28">
        <v>1</v>
      </c>
      <c r="G149" s="28"/>
    </row>
    <row r="150" spans="1:7" s="10" customFormat="1" x14ac:dyDescent="0.2">
      <c r="A150" s="25">
        <v>32</v>
      </c>
      <c r="B150" s="26">
        <v>3503022</v>
      </c>
      <c r="C150" s="26" t="s">
        <v>147</v>
      </c>
      <c r="D150" s="27">
        <v>150000</v>
      </c>
      <c r="E150" s="28">
        <v>1</v>
      </c>
      <c r="F150" s="28">
        <v>1</v>
      </c>
      <c r="G150" s="28"/>
    </row>
    <row r="151" spans="1:7" s="9" customFormat="1" x14ac:dyDescent="0.2">
      <c r="A151" s="25"/>
      <c r="B151" s="25"/>
      <c r="C151" s="25"/>
      <c r="D151" s="30"/>
      <c r="E151" s="31"/>
      <c r="F151" s="31"/>
      <c r="G151" s="31"/>
    </row>
    <row r="152" spans="1:7" s="24" customFormat="1" x14ac:dyDescent="0.2">
      <c r="A152" s="21"/>
      <c r="B152" s="21"/>
      <c r="C152" s="21" t="s">
        <v>148</v>
      </c>
      <c r="D152" s="22"/>
      <c r="E152" s="23">
        <f>SUM(E153:E160)</f>
        <v>7</v>
      </c>
      <c r="F152" s="23">
        <f>SUM(F153:F160)</f>
        <v>7</v>
      </c>
      <c r="G152" s="23">
        <f>SUM(G153:G160)</f>
        <v>5</v>
      </c>
    </row>
    <row r="153" spans="1:7" s="9" customFormat="1" x14ac:dyDescent="0.2">
      <c r="A153" s="25">
        <v>1</v>
      </c>
      <c r="B153" s="25">
        <v>3510004</v>
      </c>
      <c r="C153" s="25" t="s">
        <v>149</v>
      </c>
      <c r="D153" s="30">
        <v>43000</v>
      </c>
      <c r="E153" s="31">
        <v>1</v>
      </c>
      <c r="F153" s="31">
        <v>1</v>
      </c>
      <c r="G153" s="31">
        <v>1</v>
      </c>
    </row>
    <row r="154" spans="1:7" s="9" customFormat="1" x14ac:dyDescent="0.2">
      <c r="A154" s="25">
        <v>2</v>
      </c>
      <c r="B154" s="25">
        <v>3512008</v>
      </c>
      <c r="C154" s="25" t="s">
        <v>150</v>
      </c>
      <c r="D154" s="30">
        <v>44000</v>
      </c>
      <c r="E154" s="31">
        <v>1</v>
      </c>
      <c r="F154" s="31">
        <v>1</v>
      </c>
      <c r="G154" s="31"/>
    </row>
    <row r="155" spans="1:7" s="9" customFormat="1" x14ac:dyDescent="0.2">
      <c r="A155" s="25">
        <v>3</v>
      </c>
      <c r="B155" s="25">
        <v>3510107</v>
      </c>
      <c r="C155" s="25" t="s">
        <v>151</v>
      </c>
      <c r="D155" s="30">
        <v>49000</v>
      </c>
      <c r="E155" s="31">
        <v>1</v>
      </c>
      <c r="F155" s="31">
        <v>1</v>
      </c>
      <c r="G155" s="31">
        <v>1</v>
      </c>
    </row>
    <row r="156" spans="1:7" s="9" customFormat="1" x14ac:dyDescent="0.2">
      <c r="A156" s="25">
        <v>4</v>
      </c>
      <c r="B156" s="25">
        <v>3510011</v>
      </c>
      <c r="C156" s="25" t="s">
        <v>152</v>
      </c>
      <c r="D156" s="30">
        <v>42000</v>
      </c>
      <c r="E156" s="31">
        <v>1</v>
      </c>
      <c r="F156" s="31">
        <v>1</v>
      </c>
      <c r="G156" s="31"/>
    </row>
    <row r="157" spans="1:7" s="9" customFormat="1" x14ac:dyDescent="0.2">
      <c r="A157" s="25">
        <v>5</v>
      </c>
      <c r="B157" s="25">
        <v>3510067</v>
      </c>
      <c r="C157" s="25" t="s">
        <v>153</v>
      </c>
      <c r="D157" s="30">
        <v>43000</v>
      </c>
      <c r="E157" s="31">
        <v>1</v>
      </c>
      <c r="F157" s="31">
        <v>1</v>
      </c>
      <c r="G157" s="31">
        <v>1</v>
      </c>
    </row>
    <row r="158" spans="1:7" s="9" customFormat="1" x14ac:dyDescent="0.2">
      <c r="A158" s="25">
        <v>6</v>
      </c>
      <c r="B158" s="25">
        <v>3510012</v>
      </c>
      <c r="C158" s="25" t="s">
        <v>154</v>
      </c>
      <c r="D158" s="30">
        <v>43000</v>
      </c>
      <c r="E158" s="31">
        <v>1</v>
      </c>
      <c r="F158" s="31">
        <v>1</v>
      </c>
      <c r="G158" s="31">
        <v>1</v>
      </c>
    </row>
    <row r="159" spans="1:7" s="9" customFormat="1" x14ac:dyDescent="0.2">
      <c r="A159" s="25">
        <v>7</v>
      </c>
      <c r="B159" s="25">
        <v>3510076</v>
      </c>
      <c r="C159" s="25" t="s">
        <v>155</v>
      </c>
      <c r="D159" s="30">
        <v>45000</v>
      </c>
      <c r="E159" s="31">
        <v>1</v>
      </c>
      <c r="F159" s="31">
        <v>1</v>
      </c>
      <c r="G159" s="31">
        <v>1</v>
      </c>
    </row>
    <row r="160" spans="1:7" s="9" customFormat="1" x14ac:dyDescent="0.2">
      <c r="A160" s="25"/>
      <c r="B160" s="25"/>
      <c r="C160" s="25"/>
      <c r="D160" s="30"/>
      <c r="E160" s="31"/>
      <c r="F160" s="31"/>
      <c r="G160" s="31"/>
    </row>
    <row r="161" spans="1:7" s="24" customFormat="1" x14ac:dyDescent="0.2">
      <c r="A161" s="45"/>
      <c r="B161" s="45"/>
      <c r="C161" s="45" t="s">
        <v>156</v>
      </c>
      <c r="D161" s="46"/>
      <c r="E161" s="47">
        <f>SUM(E162:E181)</f>
        <v>19</v>
      </c>
      <c r="F161" s="47">
        <f>SUM(F162:F181)</f>
        <v>16</v>
      </c>
      <c r="G161" s="47">
        <f>SUM(G162:G181)</f>
        <v>12</v>
      </c>
    </row>
    <row r="162" spans="1:7" s="10" customFormat="1" x14ac:dyDescent="0.2">
      <c r="A162" s="25">
        <v>1</v>
      </c>
      <c r="B162" s="26">
        <v>3530009</v>
      </c>
      <c r="C162" s="26" t="s">
        <v>157</v>
      </c>
      <c r="D162" s="27">
        <v>20000</v>
      </c>
      <c r="E162" s="28">
        <v>1</v>
      </c>
      <c r="F162" s="28">
        <v>1</v>
      </c>
      <c r="G162" s="28">
        <v>1</v>
      </c>
    </row>
    <row r="163" spans="1:7" s="10" customFormat="1" x14ac:dyDescent="0.2">
      <c r="A163" s="25">
        <v>2</v>
      </c>
      <c r="B163" s="26">
        <v>3530010</v>
      </c>
      <c r="C163" s="26" t="s">
        <v>158</v>
      </c>
      <c r="D163" s="27">
        <v>108000</v>
      </c>
      <c r="E163" s="28">
        <v>1</v>
      </c>
      <c r="F163" s="28">
        <v>1</v>
      </c>
      <c r="G163" s="28">
        <v>1</v>
      </c>
    </row>
    <row r="164" spans="1:7" s="10" customFormat="1" x14ac:dyDescent="0.2">
      <c r="A164" s="25">
        <v>3</v>
      </c>
      <c r="B164" s="26">
        <v>3530003</v>
      </c>
      <c r="C164" s="26" t="s">
        <v>159</v>
      </c>
      <c r="D164" s="27">
        <v>20000</v>
      </c>
      <c r="E164" s="28">
        <v>1</v>
      </c>
      <c r="F164" s="29">
        <v>1</v>
      </c>
      <c r="G164" s="29"/>
    </row>
    <row r="165" spans="1:7" s="10" customFormat="1" x14ac:dyDescent="0.2">
      <c r="A165" s="25">
        <v>4</v>
      </c>
      <c r="B165" s="26">
        <v>3530008</v>
      </c>
      <c r="C165" s="26" t="s">
        <v>160</v>
      </c>
      <c r="D165" s="27">
        <v>20000</v>
      </c>
      <c r="E165" s="28">
        <v>1</v>
      </c>
      <c r="F165" s="29">
        <v>1</v>
      </c>
      <c r="G165" s="29"/>
    </row>
    <row r="166" spans="1:7" s="10" customFormat="1" x14ac:dyDescent="0.2">
      <c r="A166" s="25">
        <v>5</v>
      </c>
      <c r="B166" s="26">
        <v>3530014</v>
      </c>
      <c r="C166" s="26" t="s">
        <v>161</v>
      </c>
      <c r="D166" s="27">
        <v>20000</v>
      </c>
      <c r="E166" s="28">
        <v>1</v>
      </c>
      <c r="F166" s="29">
        <v>1</v>
      </c>
      <c r="G166" s="29"/>
    </row>
    <row r="167" spans="1:7" s="10" customFormat="1" x14ac:dyDescent="0.2">
      <c r="A167" s="25">
        <v>6</v>
      </c>
      <c r="B167" s="26">
        <v>3530088</v>
      </c>
      <c r="C167" s="26" t="s">
        <v>162</v>
      </c>
      <c r="D167" s="27">
        <v>22000</v>
      </c>
      <c r="E167" s="28">
        <v>1</v>
      </c>
      <c r="F167" s="28">
        <v>1</v>
      </c>
      <c r="G167" s="28">
        <v>1</v>
      </c>
    </row>
    <row r="168" spans="1:7" s="10" customFormat="1" x14ac:dyDescent="0.2">
      <c r="A168" s="25">
        <v>7</v>
      </c>
      <c r="B168" s="26">
        <v>3530037</v>
      </c>
      <c r="C168" s="26" t="s">
        <v>163</v>
      </c>
      <c r="D168" s="27">
        <v>32000</v>
      </c>
      <c r="E168" s="28">
        <v>1</v>
      </c>
      <c r="F168" s="28"/>
      <c r="G168" s="28"/>
    </row>
    <row r="169" spans="1:7" s="10" customFormat="1" x14ac:dyDescent="0.2">
      <c r="A169" s="25">
        <v>8</v>
      </c>
      <c r="B169" s="26">
        <v>3532002</v>
      </c>
      <c r="C169" s="26" t="s">
        <v>164</v>
      </c>
      <c r="D169" s="27">
        <v>20000</v>
      </c>
      <c r="E169" s="28">
        <v>1</v>
      </c>
      <c r="F169" s="28">
        <v>1</v>
      </c>
      <c r="G169" s="28">
        <v>1</v>
      </c>
    </row>
    <row r="170" spans="1:7" s="10" customFormat="1" x14ac:dyDescent="0.2">
      <c r="A170" s="25">
        <v>9</v>
      </c>
      <c r="B170" s="26">
        <v>3530035</v>
      </c>
      <c r="C170" s="26" t="s">
        <v>165</v>
      </c>
      <c r="D170" s="27">
        <v>20000</v>
      </c>
      <c r="E170" s="28">
        <v>1</v>
      </c>
      <c r="F170" s="28">
        <v>1</v>
      </c>
      <c r="G170" s="28">
        <v>1</v>
      </c>
    </row>
    <row r="171" spans="1:7" s="10" customFormat="1" x14ac:dyDescent="0.2">
      <c r="A171" s="25">
        <v>10</v>
      </c>
      <c r="B171" s="26">
        <v>3530032</v>
      </c>
      <c r="C171" s="26" t="s">
        <v>166</v>
      </c>
      <c r="D171" s="27">
        <v>20000</v>
      </c>
      <c r="E171" s="28">
        <v>1</v>
      </c>
      <c r="F171" s="28">
        <v>1</v>
      </c>
      <c r="G171" s="28">
        <v>1</v>
      </c>
    </row>
    <row r="172" spans="1:7" s="10" customFormat="1" x14ac:dyDescent="0.2">
      <c r="A172" s="25">
        <v>11</v>
      </c>
      <c r="B172" s="26">
        <v>3550002</v>
      </c>
      <c r="C172" s="26" t="s">
        <v>167</v>
      </c>
      <c r="D172" s="27">
        <v>20000</v>
      </c>
      <c r="E172" s="28">
        <v>1</v>
      </c>
      <c r="F172" s="28">
        <v>1</v>
      </c>
      <c r="G172" s="28">
        <v>1</v>
      </c>
    </row>
    <row r="173" spans="1:7" s="10" customFormat="1" x14ac:dyDescent="0.2">
      <c r="A173" s="25">
        <v>12</v>
      </c>
      <c r="B173" s="26">
        <v>3550005</v>
      </c>
      <c r="C173" s="26" t="s">
        <v>168</v>
      </c>
      <c r="D173" s="27">
        <v>20000</v>
      </c>
      <c r="E173" s="28">
        <v>1</v>
      </c>
      <c r="F173" s="28">
        <v>1</v>
      </c>
      <c r="G173" s="28">
        <v>1</v>
      </c>
    </row>
    <row r="174" spans="1:7" s="10" customFormat="1" x14ac:dyDescent="0.2">
      <c r="A174" s="25">
        <v>13</v>
      </c>
      <c r="B174" s="26">
        <v>3550007</v>
      </c>
      <c r="C174" s="26" t="s">
        <v>169</v>
      </c>
      <c r="D174" s="27">
        <v>20000</v>
      </c>
      <c r="E174" s="28">
        <v>1</v>
      </c>
      <c r="F174" s="28">
        <v>1</v>
      </c>
      <c r="G174" s="28">
        <v>1</v>
      </c>
    </row>
    <row r="175" spans="1:7" s="10" customFormat="1" x14ac:dyDescent="0.2">
      <c r="A175" s="25">
        <v>14</v>
      </c>
      <c r="B175" s="26">
        <v>3530087</v>
      </c>
      <c r="C175" s="26" t="s">
        <v>170</v>
      </c>
      <c r="D175" s="27">
        <v>20000</v>
      </c>
      <c r="E175" s="28">
        <v>1</v>
      </c>
      <c r="F175" s="28">
        <v>1</v>
      </c>
      <c r="G175" s="28">
        <v>1</v>
      </c>
    </row>
    <row r="176" spans="1:7" s="9" customFormat="1" x14ac:dyDescent="0.2">
      <c r="A176" s="25">
        <v>15</v>
      </c>
      <c r="B176" s="43">
        <v>7560084</v>
      </c>
      <c r="C176" s="43" t="s">
        <v>171</v>
      </c>
      <c r="D176" s="48">
        <v>50000</v>
      </c>
      <c r="E176" s="44">
        <v>1</v>
      </c>
      <c r="F176" s="44">
        <v>1</v>
      </c>
      <c r="G176" s="44">
        <v>1</v>
      </c>
    </row>
    <row r="177" spans="1:7" s="9" customFormat="1" x14ac:dyDescent="0.2">
      <c r="A177" s="25">
        <v>16</v>
      </c>
      <c r="B177" s="43">
        <v>7560085</v>
      </c>
      <c r="C177" s="43" t="s">
        <v>172</v>
      </c>
      <c r="D177" s="48">
        <v>80000</v>
      </c>
      <c r="E177" s="44">
        <v>1</v>
      </c>
      <c r="F177" s="44">
        <v>1</v>
      </c>
      <c r="G177" s="44">
        <v>1</v>
      </c>
    </row>
    <row r="178" spans="1:7" s="9" customFormat="1" x14ac:dyDescent="0.2">
      <c r="A178" s="25">
        <v>17</v>
      </c>
      <c r="B178" s="25">
        <v>3510070</v>
      </c>
      <c r="C178" s="25" t="s">
        <v>173</v>
      </c>
      <c r="D178" s="30">
        <v>12000</v>
      </c>
      <c r="E178" s="31">
        <v>1</v>
      </c>
      <c r="F178" s="31"/>
      <c r="G178" s="31"/>
    </row>
    <row r="179" spans="1:7" s="9" customFormat="1" x14ac:dyDescent="0.2">
      <c r="A179" s="25">
        <v>18</v>
      </c>
      <c r="B179" s="25">
        <v>3510069</v>
      </c>
      <c r="C179" s="25" t="s">
        <v>174</v>
      </c>
      <c r="D179" s="30">
        <v>12000</v>
      </c>
      <c r="E179" s="31">
        <v>1</v>
      </c>
      <c r="F179" s="31">
        <v>1</v>
      </c>
      <c r="G179" s="31"/>
    </row>
    <row r="180" spans="1:7" s="9" customFormat="1" x14ac:dyDescent="0.2">
      <c r="A180" s="25">
        <v>19</v>
      </c>
      <c r="B180" s="25">
        <v>3510068</v>
      </c>
      <c r="C180" s="25" t="s">
        <v>175</v>
      </c>
      <c r="D180" s="30">
        <v>12000</v>
      </c>
      <c r="E180" s="31">
        <v>1</v>
      </c>
      <c r="F180" s="31"/>
      <c r="G180" s="31"/>
    </row>
    <row r="181" spans="1:7" s="9" customFormat="1" x14ac:dyDescent="0.2">
      <c r="A181" s="25"/>
      <c r="B181" s="25"/>
      <c r="C181" s="25"/>
      <c r="D181" s="30"/>
      <c r="E181" s="31"/>
      <c r="F181" s="31"/>
      <c r="G181" s="31"/>
    </row>
    <row r="182" spans="1:7" s="24" customFormat="1" x14ac:dyDescent="0.2">
      <c r="A182" s="45"/>
      <c r="B182" s="45"/>
      <c r="C182" s="45" t="s">
        <v>176</v>
      </c>
      <c r="D182" s="46"/>
      <c r="E182" s="47">
        <f>SUM(E183:E186)</f>
        <v>3</v>
      </c>
      <c r="F182" s="47">
        <f t="shared" ref="F182:G182" si="6">SUM(F183:F186)</f>
        <v>3</v>
      </c>
      <c r="G182" s="47">
        <f t="shared" si="6"/>
        <v>3</v>
      </c>
    </row>
    <row r="183" spans="1:7" s="10" customFormat="1" x14ac:dyDescent="0.2">
      <c r="A183" s="25">
        <v>1</v>
      </c>
      <c r="B183" s="26">
        <v>4550013</v>
      </c>
      <c r="C183" s="26" t="s">
        <v>177</v>
      </c>
      <c r="D183" s="27">
        <v>38000</v>
      </c>
      <c r="E183" s="28">
        <v>1</v>
      </c>
      <c r="F183" s="29">
        <v>1</v>
      </c>
      <c r="G183" s="29">
        <v>1</v>
      </c>
    </row>
    <row r="184" spans="1:7" s="10" customFormat="1" x14ac:dyDescent="0.2">
      <c r="A184" s="25">
        <v>2</v>
      </c>
      <c r="B184" s="26">
        <v>4550025</v>
      </c>
      <c r="C184" s="26" t="s">
        <v>178</v>
      </c>
      <c r="D184" s="27">
        <v>38000</v>
      </c>
      <c r="E184" s="28">
        <v>1</v>
      </c>
      <c r="F184" s="29">
        <v>1</v>
      </c>
      <c r="G184" s="29">
        <v>1</v>
      </c>
    </row>
    <row r="185" spans="1:7" s="10" customFormat="1" x14ac:dyDescent="0.2">
      <c r="A185" s="25">
        <v>3</v>
      </c>
      <c r="B185" s="26">
        <v>4550044</v>
      </c>
      <c r="C185" s="26" t="s">
        <v>179</v>
      </c>
      <c r="D185" s="27">
        <v>38000</v>
      </c>
      <c r="E185" s="28">
        <v>1</v>
      </c>
      <c r="F185" s="29">
        <v>1</v>
      </c>
      <c r="G185" s="29">
        <v>1</v>
      </c>
    </row>
    <row r="186" spans="1:7" s="9" customFormat="1" x14ac:dyDescent="0.2">
      <c r="A186" s="25"/>
      <c r="B186" s="25"/>
      <c r="C186" s="25"/>
      <c r="D186" s="30"/>
      <c r="E186" s="31"/>
      <c r="F186" s="31"/>
      <c r="G186" s="31"/>
    </row>
    <row r="187" spans="1:7" s="20" customFormat="1" x14ac:dyDescent="0.2">
      <c r="A187" s="17"/>
      <c r="B187" s="17"/>
      <c r="C187" s="17" t="s">
        <v>180</v>
      </c>
      <c r="D187" s="18"/>
      <c r="E187" s="19">
        <f>+E188+E200</f>
        <v>19</v>
      </c>
      <c r="F187" s="19">
        <f t="shared" ref="F187:G187" si="7">+F188+F200</f>
        <v>20</v>
      </c>
      <c r="G187" s="19">
        <f t="shared" si="7"/>
        <v>16</v>
      </c>
    </row>
    <row r="188" spans="1:7" s="24" customFormat="1" x14ac:dyDescent="0.2">
      <c r="A188" s="21"/>
      <c r="B188" s="21"/>
      <c r="C188" s="21" t="s">
        <v>181</v>
      </c>
      <c r="D188" s="22"/>
      <c r="E188" s="23">
        <f>SUM(E189:E199)</f>
        <v>9</v>
      </c>
      <c r="F188" s="23">
        <f>SUM(F189:F199)</f>
        <v>10</v>
      </c>
      <c r="G188" s="23">
        <f>SUM(G189:G199)</f>
        <v>6</v>
      </c>
    </row>
    <row r="189" spans="1:7" s="10" customFormat="1" x14ac:dyDescent="0.2">
      <c r="A189" s="25">
        <v>1</v>
      </c>
      <c r="B189" s="26">
        <v>5540020</v>
      </c>
      <c r="C189" s="26" t="s">
        <v>182</v>
      </c>
      <c r="D189" s="27">
        <v>40000</v>
      </c>
      <c r="E189" s="28">
        <v>1</v>
      </c>
      <c r="F189" s="28">
        <v>1</v>
      </c>
      <c r="G189" s="28">
        <v>1</v>
      </c>
    </row>
    <row r="190" spans="1:7" s="10" customFormat="1" x14ac:dyDescent="0.2">
      <c r="A190" s="25">
        <v>2</v>
      </c>
      <c r="B190" s="26">
        <v>5540024</v>
      </c>
      <c r="C190" s="26" t="s">
        <v>183</v>
      </c>
      <c r="D190" s="27">
        <v>45000</v>
      </c>
      <c r="E190" s="28"/>
      <c r="F190" s="28">
        <v>1</v>
      </c>
      <c r="G190" s="28"/>
    </row>
    <row r="191" spans="1:7" s="10" customFormat="1" x14ac:dyDescent="0.2">
      <c r="A191" s="25">
        <v>3</v>
      </c>
      <c r="B191" s="26">
        <v>5540018</v>
      </c>
      <c r="C191" s="26" t="s">
        <v>184</v>
      </c>
      <c r="D191" s="27">
        <v>32000</v>
      </c>
      <c r="E191" s="28">
        <v>1</v>
      </c>
      <c r="F191" s="28">
        <v>1</v>
      </c>
      <c r="G191" s="28">
        <v>1</v>
      </c>
    </row>
    <row r="192" spans="1:7" s="10" customFormat="1" x14ac:dyDescent="0.2">
      <c r="A192" s="25">
        <v>4</v>
      </c>
      <c r="B192" s="26">
        <v>5540017</v>
      </c>
      <c r="C192" s="26" t="s">
        <v>185</v>
      </c>
      <c r="D192" s="27">
        <v>25000</v>
      </c>
      <c r="E192" s="28">
        <v>1</v>
      </c>
      <c r="F192" s="28">
        <v>1</v>
      </c>
      <c r="G192" s="28">
        <v>1</v>
      </c>
    </row>
    <row r="193" spans="1:7" s="10" customFormat="1" x14ac:dyDescent="0.2">
      <c r="A193" s="25">
        <v>5</v>
      </c>
      <c r="B193" s="26">
        <v>5510070</v>
      </c>
      <c r="C193" s="26" t="s">
        <v>186</v>
      </c>
      <c r="D193" s="27">
        <v>28000</v>
      </c>
      <c r="E193" s="28">
        <v>1</v>
      </c>
      <c r="F193" s="28">
        <v>1</v>
      </c>
      <c r="G193" s="28">
        <v>1</v>
      </c>
    </row>
    <row r="194" spans="1:7" s="10" customFormat="1" x14ac:dyDescent="0.2">
      <c r="A194" s="25">
        <v>6</v>
      </c>
      <c r="B194" s="26">
        <v>5500044</v>
      </c>
      <c r="C194" s="26" t="s">
        <v>187</v>
      </c>
      <c r="D194" s="27">
        <v>28000</v>
      </c>
      <c r="E194" s="28">
        <v>1</v>
      </c>
      <c r="F194" s="28">
        <v>1</v>
      </c>
      <c r="G194" s="28">
        <v>1</v>
      </c>
    </row>
    <row r="195" spans="1:7" s="10" customFormat="1" x14ac:dyDescent="0.2">
      <c r="A195" s="25">
        <v>7</v>
      </c>
      <c r="B195" s="26">
        <v>5500045</v>
      </c>
      <c r="C195" s="26" t="s">
        <v>188</v>
      </c>
      <c r="D195" s="27">
        <v>30000</v>
      </c>
      <c r="E195" s="28">
        <v>1</v>
      </c>
      <c r="F195" s="28">
        <v>1</v>
      </c>
      <c r="G195" s="28">
        <v>1</v>
      </c>
    </row>
    <row r="196" spans="1:7" s="9" customFormat="1" x14ac:dyDescent="0.2">
      <c r="A196" s="25">
        <v>8</v>
      </c>
      <c r="B196" s="25">
        <v>5510111</v>
      </c>
      <c r="C196" s="25" t="s">
        <v>189</v>
      </c>
      <c r="D196" s="30">
        <v>39000</v>
      </c>
      <c r="E196" s="31">
        <v>1</v>
      </c>
      <c r="F196" s="31">
        <v>1</v>
      </c>
      <c r="G196" s="31"/>
    </row>
    <row r="197" spans="1:7" s="9" customFormat="1" x14ac:dyDescent="0.2">
      <c r="A197" s="25">
        <v>9</v>
      </c>
      <c r="B197" s="25">
        <v>5510112</v>
      </c>
      <c r="C197" s="25" t="s">
        <v>190</v>
      </c>
      <c r="D197" s="30">
        <v>39000</v>
      </c>
      <c r="E197" s="31">
        <v>1</v>
      </c>
      <c r="F197" s="31">
        <v>1</v>
      </c>
      <c r="G197" s="31"/>
    </row>
    <row r="198" spans="1:7" s="9" customFormat="1" x14ac:dyDescent="0.2">
      <c r="A198" s="25">
        <v>10</v>
      </c>
      <c r="B198" s="25">
        <v>5510113</v>
      </c>
      <c r="C198" s="25" t="s">
        <v>191</v>
      </c>
      <c r="D198" s="30">
        <v>39000</v>
      </c>
      <c r="E198" s="31">
        <v>1</v>
      </c>
      <c r="F198" s="31">
        <v>1</v>
      </c>
      <c r="G198" s="31"/>
    </row>
    <row r="199" spans="1:7" s="9" customFormat="1" x14ac:dyDescent="0.2">
      <c r="A199" s="25"/>
      <c r="B199" s="25"/>
      <c r="C199" s="25"/>
      <c r="D199" s="30"/>
      <c r="E199" s="31"/>
      <c r="F199" s="31"/>
      <c r="G199" s="31"/>
    </row>
    <row r="200" spans="1:7" s="24" customFormat="1" x14ac:dyDescent="0.2">
      <c r="A200" s="21"/>
      <c r="B200" s="21"/>
      <c r="C200" s="21" t="s">
        <v>192</v>
      </c>
      <c r="D200" s="22"/>
      <c r="E200" s="23">
        <f>SUM(E201:E211)</f>
        <v>10</v>
      </c>
      <c r="F200" s="23">
        <f>SUM(F201:F211)</f>
        <v>10</v>
      </c>
      <c r="G200" s="23">
        <f>SUM(G201:G211)</f>
        <v>10</v>
      </c>
    </row>
    <row r="201" spans="1:7" s="9" customFormat="1" x14ac:dyDescent="0.2">
      <c r="A201" s="25">
        <v>1</v>
      </c>
      <c r="B201" s="25">
        <v>5540032</v>
      </c>
      <c r="C201" s="25" t="s">
        <v>193</v>
      </c>
      <c r="D201" s="30">
        <v>18000</v>
      </c>
      <c r="E201" s="31">
        <v>1</v>
      </c>
      <c r="F201" s="31">
        <v>1</v>
      </c>
      <c r="G201" s="31">
        <v>1</v>
      </c>
    </row>
    <row r="202" spans="1:7" s="10" customFormat="1" x14ac:dyDescent="0.2">
      <c r="A202" s="25">
        <v>2</v>
      </c>
      <c r="B202" s="26">
        <v>5540001</v>
      </c>
      <c r="C202" s="26" t="s">
        <v>194</v>
      </c>
      <c r="D202" s="27">
        <v>20000</v>
      </c>
      <c r="E202" s="28">
        <v>1</v>
      </c>
      <c r="F202" s="28">
        <v>1</v>
      </c>
      <c r="G202" s="28">
        <v>1</v>
      </c>
    </row>
    <row r="203" spans="1:7" s="10" customFormat="1" x14ac:dyDescent="0.2">
      <c r="A203" s="25">
        <v>3</v>
      </c>
      <c r="B203" s="26">
        <v>5540029</v>
      </c>
      <c r="C203" s="26" t="s">
        <v>195</v>
      </c>
      <c r="D203" s="27">
        <v>20000</v>
      </c>
      <c r="E203" s="28">
        <v>1</v>
      </c>
      <c r="F203" s="28">
        <v>1</v>
      </c>
      <c r="G203" s="28">
        <v>1</v>
      </c>
    </row>
    <row r="204" spans="1:7" s="10" customFormat="1" x14ac:dyDescent="0.2">
      <c r="A204" s="25">
        <v>4</v>
      </c>
      <c r="B204" s="26">
        <v>5540035</v>
      </c>
      <c r="C204" s="26" t="s">
        <v>196</v>
      </c>
      <c r="D204" s="27">
        <v>20000</v>
      </c>
      <c r="E204" s="28">
        <v>1</v>
      </c>
      <c r="F204" s="28">
        <v>1</v>
      </c>
      <c r="G204" s="28">
        <v>1</v>
      </c>
    </row>
    <row r="205" spans="1:7" s="10" customFormat="1" x14ac:dyDescent="0.2">
      <c r="A205" s="25">
        <v>5</v>
      </c>
      <c r="B205" s="26">
        <v>5540037</v>
      </c>
      <c r="C205" s="26" t="s">
        <v>197</v>
      </c>
      <c r="D205" s="27">
        <v>18000</v>
      </c>
      <c r="E205" s="28">
        <v>1</v>
      </c>
      <c r="F205" s="28">
        <v>1</v>
      </c>
      <c r="G205" s="28">
        <v>1</v>
      </c>
    </row>
    <row r="206" spans="1:7" s="10" customFormat="1" x14ac:dyDescent="0.2">
      <c r="A206" s="25">
        <v>6</v>
      </c>
      <c r="B206" s="26">
        <v>5540008</v>
      </c>
      <c r="C206" s="26" t="s">
        <v>198</v>
      </c>
      <c r="D206" s="27">
        <v>16000</v>
      </c>
      <c r="E206" s="28">
        <v>1</v>
      </c>
      <c r="F206" s="28">
        <v>1</v>
      </c>
      <c r="G206" s="28">
        <v>1</v>
      </c>
    </row>
    <row r="207" spans="1:7" s="10" customFormat="1" x14ac:dyDescent="0.2">
      <c r="A207" s="25">
        <v>7</v>
      </c>
      <c r="B207" s="26">
        <v>5540030</v>
      </c>
      <c r="C207" s="26" t="s">
        <v>199</v>
      </c>
      <c r="D207" s="27">
        <v>22000</v>
      </c>
      <c r="E207" s="28">
        <v>1</v>
      </c>
      <c r="F207" s="28">
        <v>1</v>
      </c>
      <c r="G207" s="28">
        <v>1</v>
      </c>
    </row>
    <row r="208" spans="1:7" s="10" customFormat="1" x14ac:dyDescent="0.2">
      <c r="A208" s="25">
        <v>8</v>
      </c>
      <c r="B208" s="26">
        <v>5540031</v>
      </c>
      <c r="C208" s="26" t="s">
        <v>200</v>
      </c>
      <c r="D208" s="27">
        <v>22000</v>
      </c>
      <c r="E208" s="28">
        <v>1</v>
      </c>
      <c r="F208" s="28">
        <v>1</v>
      </c>
      <c r="G208" s="28">
        <v>1</v>
      </c>
    </row>
    <row r="209" spans="1:7" s="10" customFormat="1" x14ac:dyDescent="0.2">
      <c r="A209" s="25">
        <v>9</v>
      </c>
      <c r="B209" s="26">
        <v>5540003</v>
      </c>
      <c r="C209" s="26" t="s">
        <v>201</v>
      </c>
      <c r="D209" s="27">
        <v>20000</v>
      </c>
      <c r="E209" s="28">
        <v>1</v>
      </c>
      <c r="F209" s="28">
        <v>1</v>
      </c>
      <c r="G209" s="28">
        <v>1</v>
      </c>
    </row>
    <row r="210" spans="1:7" s="9" customFormat="1" x14ac:dyDescent="0.2">
      <c r="A210" s="25">
        <v>10</v>
      </c>
      <c r="B210" s="25">
        <v>5540033</v>
      </c>
      <c r="C210" s="25" t="s">
        <v>202</v>
      </c>
      <c r="D210" s="30">
        <v>18000</v>
      </c>
      <c r="E210" s="31">
        <v>1</v>
      </c>
      <c r="F210" s="31">
        <v>1</v>
      </c>
      <c r="G210" s="31">
        <v>1</v>
      </c>
    </row>
    <row r="211" spans="1:7" s="9" customFormat="1" x14ac:dyDescent="0.2">
      <c r="A211" s="36"/>
      <c r="B211" s="36"/>
      <c r="C211" s="36"/>
      <c r="D211" s="37"/>
      <c r="E211" s="38"/>
      <c r="F211" s="38"/>
      <c r="G211" s="38"/>
    </row>
    <row r="212" spans="1:7" s="20" customFormat="1" x14ac:dyDescent="0.2">
      <c r="A212" s="17"/>
      <c r="B212" s="17"/>
      <c r="C212" s="17" t="s">
        <v>203</v>
      </c>
      <c r="D212" s="18"/>
      <c r="E212" s="19">
        <f>+E213+E217+E229</f>
        <v>15</v>
      </c>
      <c r="F212" s="19">
        <f>+F213+F217+F229</f>
        <v>15</v>
      </c>
      <c r="G212" s="19">
        <f>+G213+G217+G229</f>
        <v>15</v>
      </c>
    </row>
    <row r="213" spans="1:7" s="24" customFormat="1" x14ac:dyDescent="0.2">
      <c r="A213" s="45"/>
      <c r="B213" s="45"/>
      <c r="C213" s="45" t="s">
        <v>204</v>
      </c>
      <c r="D213" s="46"/>
      <c r="E213" s="47">
        <f>SUM(E214:E216)</f>
        <v>2</v>
      </c>
      <c r="F213" s="47">
        <f>SUM(F214:F216)</f>
        <v>2</v>
      </c>
      <c r="G213" s="47">
        <f>SUM(G214:G216)</f>
        <v>2</v>
      </c>
    </row>
    <row r="214" spans="1:7" s="10" customFormat="1" x14ac:dyDescent="0.2">
      <c r="A214" s="25">
        <v>1</v>
      </c>
      <c r="B214" s="26">
        <v>7520023</v>
      </c>
      <c r="C214" s="26" t="s">
        <v>205</v>
      </c>
      <c r="D214" s="27">
        <v>20000</v>
      </c>
      <c r="E214" s="28">
        <v>1</v>
      </c>
      <c r="F214" s="28">
        <v>1</v>
      </c>
      <c r="G214" s="28">
        <v>1</v>
      </c>
    </row>
    <row r="215" spans="1:7" s="10" customFormat="1" x14ac:dyDescent="0.2">
      <c r="A215" s="25">
        <v>2</v>
      </c>
      <c r="B215" s="26">
        <v>7520001</v>
      </c>
      <c r="C215" s="26" t="s">
        <v>206</v>
      </c>
      <c r="D215" s="27">
        <v>80000</v>
      </c>
      <c r="E215" s="28">
        <v>1</v>
      </c>
      <c r="F215" s="28">
        <v>1</v>
      </c>
      <c r="G215" s="28">
        <v>1</v>
      </c>
    </row>
    <row r="216" spans="1:7" s="9" customFormat="1" x14ac:dyDescent="0.2">
      <c r="A216" s="25"/>
      <c r="B216" s="25"/>
      <c r="C216" s="25"/>
      <c r="D216" s="30"/>
      <c r="E216" s="31"/>
      <c r="F216" s="31"/>
      <c r="G216" s="31"/>
    </row>
    <row r="217" spans="1:7" s="24" customFormat="1" x14ac:dyDescent="0.2">
      <c r="A217" s="45"/>
      <c r="B217" s="45"/>
      <c r="C217" s="45" t="s">
        <v>207</v>
      </c>
      <c r="D217" s="46"/>
      <c r="E217" s="47">
        <f>SUM(E218:E228)</f>
        <v>10</v>
      </c>
      <c r="F217" s="47">
        <f>SUM(F218:F228)</f>
        <v>10</v>
      </c>
      <c r="G217" s="47">
        <f>SUM(G218:G228)</f>
        <v>10</v>
      </c>
    </row>
    <row r="218" spans="1:7" s="10" customFormat="1" x14ac:dyDescent="0.2">
      <c r="A218" s="25">
        <v>1</v>
      </c>
      <c r="B218" s="26">
        <v>7550011</v>
      </c>
      <c r="C218" s="26" t="s">
        <v>208</v>
      </c>
      <c r="D218" s="27">
        <v>16000</v>
      </c>
      <c r="E218" s="28">
        <v>1</v>
      </c>
      <c r="F218" s="28">
        <v>1</v>
      </c>
      <c r="G218" s="28">
        <v>1</v>
      </c>
    </row>
    <row r="219" spans="1:7" s="10" customFormat="1" x14ac:dyDescent="0.2">
      <c r="A219" s="25">
        <v>2</v>
      </c>
      <c r="B219" s="26">
        <v>7550019</v>
      </c>
      <c r="C219" s="26" t="s">
        <v>209</v>
      </c>
      <c r="D219" s="27">
        <v>14000</v>
      </c>
      <c r="E219" s="28">
        <v>1</v>
      </c>
      <c r="F219" s="28">
        <v>1</v>
      </c>
      <c r="G219" s="28">
        <v>1</v>
      </c>
    </row>
    <row r="220" spans="1:7" s="10" customFormat="1" x14ac:dyDescent="0.2">
      <c r="A220" s="25">
        <v>3</v>
      </c>
      <c r="B220" s="26">
        <v>7550026</v>
      </c>
      <c r="C220" s="26" t="s">
        <v>210</v>
      </c>
      <c r="D220" s="27">
        <v>26000</v>
      </c>
      <c r="E220" s="28">
        <v>1</v>
      </c>
      <c r="F220" s="28">
        <v>1</v>
      </c>
      <c r="G220" s="28">
        <v>1</v>
      </c>
    </row>
    <row r="221" spans="1:7" s="10" customFormat="1" x14ac:dyDescent="0.2">
      <c r="A221" s="25">
        <v>4</v>
      </c>
      <c r="B221" s="26">
        <v>7550006</v>
      </c>
      <c r="C221" s="26" t="s">
        <v>211</v>
      </c>
      <c r="D221" s="27">
        <v>12000</v>
      </c>
      <c r="E221" s="28">
        <v>1</v>
      </c>
      <c r="F221" s="28">
        <v>1</v>
      </c>
      <c r="G221" s="28">
        <v>1</v>
      </c>
    </row>
    <row r="222" spans="1:7" s="10" customFormat="1" x14ac:dyDescent="0.2">
      <c r="A222" s="25">
        <v>5</v>
      </c>
      <c r="B222" s="26">
        <v>7550007</v>
      </c>
      <c r="C222" s="26" t="s">
        <v>212</v>
      </c>
      <c r="D222" s="27">
        <v>9000</v>
      </c>
      <c r="E222" s="28">
        <v>1</v>
      </c>
      <c r="F222" s="28">
        <v>1</v>
      </c>
      <c r="G222" s="28">
        <v>1</v>
      </c>
    </row>
    <row r="223" spans="1:7" s="10" customFormat="1" x14ac:dyDescent="0.2">
      <c r="A223" s="25">
        <v>6</v>
      </c>
      <c r="B223" s="26">
        <v>7550008</v>
      </c>
      <c r="C223" s="26" t="s">
        <v>213</v>
      </c>
      <c r="D223" s="27">
        <v>21000</v>
      </c>
      <c r="E223" s="28">
        <v>1</v>
      </c>
      <c r="F223" s="28">
        <v>1</v>
      </c>
      <c r="G223" s="28">
        <v>1</v>
      </c>
    </row>
    <row r="224" spans="1:7" s="10" customFormat="1" x14ac:dyDescent="0.2">
      <c r="A224" s="25">
        <v>7</v>
      </c>
      <c r="B224" s="26">
        <v>7550017</v>
      </c>
      <c r="C224" s="26" t="s">
        <v>214</v>
      </c>
      <c r="D224" s="27">
        <v>14000</v>
      </c>
      <c r="E224" s="28">
        <v>1</v>
      </c>
      <c r="F224" s="28">
        <v>1</v>
      </c>
      <c r="G224" s="28">
        <v>1</v>
      </c>
    </row>
    <row r="225" spans="1:7" s="9" customFormat="1" x14ac:dyDescent="0.2">
      <c r="A225" s="25">
        <v>8</v>
      </c>
      <c r="B225" s="25">
        <v>7550016</v>
      </c>
      <c r="C225" s="25" t="s">
        <v>215</v>
      </c>
      <c r="D225" s="30">
        <v>14000</v>
      </c>
      <c r="E225" s="31">
        <v>1</v>
      </c>
      <c r="F225" s="31">
        <v>1</v>
      </c>
      <c r="G225" s="31">
        <v>1</v>
      </c>
    </row>
    <row r="226" spans="1:7" s="10" customFormat="1" x14ac:dyDescent="0.2">
      <c r="A226" s="25">
        <v>9</v>
      </c>
      <c r="B226" s="26">
        <v>7550015</v>
      </c>
      <c r="C226" s="26" t="s">
        <v>216</v>
      </c>
      <c r="D226" s="27">
        <v>14000</v>
      </c>
      <c r="E226" s="28">
        <v>1</v>
      </c>
      <c r="F226" s="28">
        <v>1</v>
      </c>
      <c r="G226" s="28">
        <v>1</v>
      </c>
    </row>
    <row r="227" spans="1:7" s="10" customFormat="1" x14ac:dyDescent="0.2">
      <c r="A227" s="25">
        <v>10</v>
      </c>
      <c r="B227" s="26"/>
      <c r="C227" s="26" t="s">
        <v>217</v>
      </c>
      <c r="D227" s="27">
        <v>22000</v>
      </c>
      <c r="E227" s="28">
        <v>1</v>
      </c>
      <c r="F227" s="28">
        <v>1</v>
      </c>
      <c r="G227" s="28">
        <v>1</v>
      </c>
    </row>
    <row r="228" spans="1:7" s="9" customFormat="1" x14ac:dyDescent="0.2">
      <c r="A228" s="25"/>
      <c r="B228" s="25"/>
      <c r="C228" s="25"/>
      <c r="D228" s="30"/>
      <c r="E228" s="31"/>
      <c r="F228" s="31"/>
      <c r="G228" s="31"/>
    </row>
    <row r="229" spans="1:7" s="24" customFormat="1" x14ac:dyDescent="0.2">
      <c r="A229" s="45"/>
      <c r="B229" s="45"/>
      <c r="C229" s="45" t="s">
        <v>218</v>
      </c>
      <c r="D229" s="46"/>
      <c r="E229" s="47">
        <f>SUM(E230:E233)</f>
        <v>3</v>
      </c>
      <c r="F229" s="47">
        <f>SUM(F230:F233)</f>
        <v>3</v>
      </c>
      <c r="G229" s="47">
        <f>SUM(G230:G233)</f>
        <v>3</v>
      </c>
    </row>
    <row r="230" spans="1:7" s="10" customFormat="1" x14ac:dyDescent="0.2">
      <c r="A230" s="25">
        <v>1</v>
      </c>
      <c r="B230" s="26">
        <v>7520014</v>
      </c>
      <c r="C230" s="26" t="s">
        <v>219</v>
      </c>
      <c r="D230" s="27">
        <v>5000</v>
      </c>
      <c r="E230" s="28">
        <v>1</v>
      </c>
      <c r="F230" s="28">
        <v>1</v>
      </c>
      <c r="G230" s="28">
        <v>1</v>
      </c>
    </row>
    <row r="231" spans="1:7" s="10" customFormat="1" x14ac:dyDescent="0.2">
      <c r="A231" s="25">
        <v>2</v>
      </c>
      <c r="B231" s="26">
        <v>3500199</v>
      </c>
      <c r="C231" s="26" t="s">
        <v>220</v>
      </c>
      <c r="D231" s="27">
        <v>70000</v>
      </c>
      <c r="E231" s="28">
        <v>1</v>
      </c>
      <c r="F231" s="28">
        <v>1</v>
      </c>
      <c r="G231" s="28">
        <v>1</v>
      </c>
    </row>
    <row r="232" spans="1:7" s="10" customFormat="1" x14ac:dyDescent="0.2">
      <c r="A232" s="25">
        <v>3</v>
      </c>
      <c r="B232" s="26">
        <v>9500003</v>
      </c>
      <c r="C232" s="26" t="s">
        <v>221</v>
      </c>
      <c r="D232" s="27">
        <v>5000</v>
      </c>
      <c r="E232" s="28">
        <v>1</v>
      </c>
      <c r="F232" s="28">
        <v>1</v>
      </c>
      <c r="G232" s="28">
        <v>1</v>
      </c>
    </row>
    <row r="233" spans="1:7" s="9" customFormat="1" x14ac:dyDescent="0.2">
      <c r="A233" s="36"/>
      <c r="B233" s="36"/>
      <c r="C233" s="36"/>
      <c r="D233" s="37"/>
      <c r="E233" s="38"/>
      <c r="F233" s="38"/>
      <c r="G233" s="38"/>
    </row>
    <row r="234" spans="1:7" s="9" customFormat="1" x14ac:dyDescent="0.2">
      <c r="A234" s="49"/>
      <c r="B234" s="49"/>
      <c r="C234" s="49" t="s">
        <v>222</v>
      </c>
      <c r="D234" s="50"/>
      <c r="E234" s="51">
        <f>+E5+E92+E106+E117+E187+E212</f>
        <v>190</v>
      </c>
      <c r="F234" s="51">
        <f t="shared" ref="F234:G234" si="8">+F5+F92+F106+F117+F187+F212</f>
        <v>176</v>
      </c>
      <c r="G234" s="51">
        <f t="shared" si="8"/>
        <v>141</v>
      </c>
    </row>
    <row r="235" spans="1:7" ht="6.75" customHeight="1" x14ac:dyDescent="0.2"/>
    <row r="236" spans="1:7" s="8" customFormat="1" x14ac:dyDescent="0.2">
      <c r="A236" s="52"/>
      <c r="B236" s="53"/>
      <c r="C236" s="53"/>
      <c r="D236" s="4"/>
      <c r="E236" s="5"/>
      <c r="F236" s="5"/>
      <c r="G236" s="5"/>
    </row>
    <row r="237" spans="1:7" x14ac:dyDescent="0.2">
      <c r="B237" s="192" t="s">
        <v>223</v>
      </c>
      <c r="C237" s="192" t="s">
        <v>224</v>
      </c>
      <c r="D237" s="194" t="s">
        <v>225</v>
      </c>
      <c r="E237" s="195"/>
      <c r="F237" s="196"/>
    </row>
    <row r="238" spans="1:7" x14ac:dyDescent="0.2">
      <c r="B238" s="193"/>
      <c r="C238" s="193"/>
      <c r="D238" s="54" t="s">
        <v>226</v>
      </c>
      <c r="E238" s="54" t="s">
        <v>227</v>
      </c>
      <c r="F238" s="54" t="s">
        <v>228</v>
      </c>
    </row>
    <row r="239" spans="1:7" x14ac:dyDescent="0.2">
      <c r="B239" s="55">
        <v>1</v>
      </c>
      <c r="C239" s="56" t="s">
        <v>229</v>
      </c>
      <c r="D239" s="55" t="s">
        <v>230</v>
      </c>
      <c r="E239" s="55"/>
      <c r="F239" s="55"/>
    </row>
    <row r="240" spans="1:7" x14ac:dyDescent="0.2">
      <c r="B240" s="57">
        <v>2</v>
      </c>
      <c r="C240" s="58" t="s">
        <v>231</v>
      </c>
      <c r="D240" s="57"/>
      <c r="E240" s="57" t="s">
        <v>230</v>
      </c>
      <c r="F240" s="57"/>
    </row>
    <row r="241" spans="1:7" x14ac:dyDescent="0.2">
      <c r="B241" s="57">
        <v>3</v>
      </c>
      <c r="C241" s="58" t="s">
        <v>232</v>
      </c>
      <c r="D241" s="57"/>
      <c r="E241" s="57" t="s">
        <v>230</v>
      </c>
      <c r="F241" s="57"/>
    </row>
    <row r="242" spans="1:7" x14ac:dyDescent="0.2">
      <c r="B242" s="57">
        <v>4</v>
      </c>
      <c r="C242" s="58" t="s">
        <v>233</v>
      </c>
      <c r="D242" s="57"/>
      <c r="E242" s="57"/>
      <c r="F242" s="57" t="s">
        <v>230</v>
      </c>
    </row>
    <row r="243" spans="1:7" x14ac:dyDescent="0.2">
      <c r="B243" s="57">
        <v>5</v>
      </c>
      <c r="C243" s="58" t="s">
        <v>234</v>
      </c>
      <c r="D243" s="57"/>
      <c r="E243" s="57" t="s">
        <v>230</v>
      </c>
      <c r="F243" s="57"/>
    </row>
    <row r="244" spans="1:7" x14ac:dyDescent="0.2">
      <c r="B244" s="57">
        <v>6</v>
      </c>
      <c r="C244" s="58" t="s">
        <v>235</v>
      </c>
      <c r="D244" s="57"/>
      <c r="E244" s="57"/>
      <c r="F244" s="57" t="s">
        <v>230</v>
      </c>
    </row>
    <row r="245" spans="1:7" x14ac:dyDescent="0.2">
      <c r="B245" s="57">
        <v>7</v>
      </c>
      <c r="C245" s="58" t="s">
        <v>236</v>
      </c>
      <c r="D245" s="57"/>
      <c r="E245" s="57" t="s">
        <v>230</v>
      </c>
      <c r="F245" s="57"/>
    </row>
    <row r="246" spans="1:7" x14ac:dyDescent="0.2">
      <c r="B246" s="57">
        <v>8</v>
      </c>
      <c r="C246" s="58" t="s">
        <v>237</v>
      </c>
      <c r="D246" s="57"/>
      <c r="E246" s="57" t="s">
        <v>230</v>
      </c>
      <c r="F246" s="57"/>
    </row>
    <row r="247" spans="1:7" x14ac:dyDescent="0.2">
      <c r="B247" s="57">
        <v>9</v>
      </c>
      <c r="C247" s="58" t="s">
        <v>238</v>
      </c>
      <c r="D247" s="57"/>
      <c r="E247" s="57"/>
      <c r="F247" s="57" t="s">
        <v>230</v>
      </c>
    </row>
    <row r="248" spans="1:7" x14ac:dyDescent="0.2">
      <c r="B248" s="57">
        <v>10</v>
      </c>
      <c r="C248" s="58" t="s">
        <v>239</v>
      </c>
      <c r="D248" s="57" t="s">
        <v>230</v>
      </c>
      <c r="E248" s="57"/>
      <c r="F248" s="57"/>
    </row>
    <row r="249" spans="1:7" s="61" customFormat="1" x14ac:dyDescent="0.2">
      <c r="A249" s="59"/>
      <c r="B249" s="57">
        <v>11</v>
      </c>
      <c r="C249" s="58" t="s">
        <v>240</v>
      </c>
      <c r="D249" s="57"/>
      <c r="E249" s="57"/>
      <c r="F249" s="57" t="s">
        <v>230</v>
      </c>
      <c r="G249" s="60"/>
    </row>
    <row r="250" spans="1:7" s="61" customFormat="1" x14ac:dyDescent="0.2">
      <c r="A250" s="59"/>
      <c r="B250" s="57">
        <v>12</v>
      </c>
      <c r="C250" s="58" t="s">
        <v>241</v>
      </c>
      <c r="D250" s="57"/>
      <c r="E250" s="57" t="s">
        <v>230</v>
      </c>
      <c r="F250" s="57"/>
      <c r="G250" s="60"/>
    </row>
    <row r="251" spans="1:7" s="63" customFormat="1" x14ac:dyDescent="0.2">
      <c r="A251" s="62"/>
      <c r="B251" s="57">
        <v>13</v>
      </c>
      <c r="C251" s="58" t="s">
        <v>242</v>
      </c>
      <c r="D251" s="57" t="s">
        <v>230</v>
      </c>
      <c r="E251" s="57"/>
      <c r="F251" s="57"/>
      <c r="G251" s="60"/>
    </row>
    <row r="252" spans="1:7" s="66" customFormat="1" x14ac:dyDescent="0.2">
      <c r="A252" s="64"/>
      <c r="B252" s="57">
        <v>14</v>
      </c>
      <c r="C252" s="58" t="s">
        <v>243</v>
      </c>
      <c r="D252" s="57"/>
      <c r="E252" s="57" t="s">
        <v>230</v>
      </c>
      <c r="F252" s="57"/>
      <c r="G252" s="65"/>
    </row>
    <row r="253" spans="1:7" x14ac:dyDescent="0.2">
      <c r="B253" s="57">
        <v>15</v>
      </c>
      <c r="C253" s="58" t="s">
        <v>244</v>
      </c>
      <c r="D253" s="57"/>
      <c r="E253" s="57" t="s">
        <v>230</v>
      </c>
      <c r="F253" s="57"/>
      <c r="G253" s="65"/>
    </row>
    <row r="254" spans="1:7" x14ac:dyDescent="0.2">
      <c r="B254" s="57">
        <v>16</v>
      </c>
      <c r="C254" s="58" t="s">
        <v>245</v>
      </c>
      <c r="D254" s="57"/>
      <c r="E254" s="57" t="s">
        <v>230</v>
      </c>
      <c r="F254" s="57"/>
    </row>
    <row r="255" spans="1:7" x14ac:dyDescent="0.2">
      <c r="B255" s="57">
        <v>17</v>
      </c>
      <c r="C255" s="58" t="s">
        <v>246</v>
      </c>
      <c r="D255" s="57"/>
      <c r="E255" s="57" t="s">
        <v>230</v>
      </c>
      <c r="F255" s="57"/>
    </row>
    <row r="256" spans="1:7" x14ac:dyDescent="0.2">
      <c r="B256" s="67">
        <v>18</v>
      </c>
      <c r="C256" s="68" t="s">
        <v>247</v>
      </c>
      <c r="D256" s="67"/>
      <c r="E256" s="67"/>
      <c r="F256" s="67" t="s">
        <v>230</v>
      </c>
    </row>
  </sheetData>
  <autoFilter ref="A4:G234"/>
  <mergeCells count="3">
    <mergeCell ref="B237:B238"/>
    <mergeCell ref="C237:C238"/>
    <mergeCell ref="D237:F237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S205"/>
  <sheetViews>
    <sheetView zoomScaleNormal="100" workbookViewId="0">
      <pane xSplit="4" ySplit="4" topLeftCell="E62" activePane="bottomRight" state="frozen"/>
      <selection activeCell="O74" sqref="O74"/>
      <selection pane="topRight" activeCell="O74" sqref="O74"/>
      <selection pane="bottomLeft" activeCell="O74" sqref="O74"/>
      <selection pane="bottomRight" activeCell="N81" sqref="N8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9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9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14</v>
      </c>
      <c r="F5" s="116">
        <f t="shared" si="0"/>
        <v>0</v>
      </c>
      <c r="G5" s="116">
        <f t="shared" si="0"/>
        <v>634</v>
      </c>
      <c r="H5" s="116">
        <f t="shared" si="0"/>
        <v>72</v>
      </c>
      <c r="I5" s="116">
        <f t="shared" si="0"/>
        <v>0</v>
      </c>
      <c r="J5" s="145">
        <f t="shared" si="0"/>
        <v>2</v>
      </c>
      <c r="K5" s="130">
        <f t="shared" si="0"/>
        <v>73</v>
      </c>
      <c r="L5" s="116">
        <f t="shared" si="0"/>
        <v>4</v>
      </c>
      <c r="M5" s="118">
        <f t="shared" si="0"/>
        <v>641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>SUM(E7:E45)</f>
        <v>14</v>
      </c>
      <c r="F6" s="131">
        <f t="shared" ref="F6:L6" si="1">SUM(F7:F45)</f>
        <v>0</v>
      </c>
      <c r="G6" s="131">
        <f>SUM(G7:G45)</f>
        <v>329</v>
      </c>
      <c r="H6" s="131">
        <f t="shared" si="1"/>
        <v>72</v>
      </c>
      <c r="I6" s="131">
        <f t="shared" si="1"/>
        <v>0</v>
      </c>
      <c r="J6" s="131">
        <f t="shared" si="1"/>
        <v>2</v>
      </c>
      <c r="K6" s="131">
        <f t="shared" si="1"/>
        <v>39</v>
      </c>
      <c r="L6" s="131">
        <f t="shared" si="1"/>
        <v>3</v>
      </c>
      <c r="M6" s="131">
        <f>SUM(M7:M45)</f>
        <v>371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'8'!L7</f>
        <v>7</v>
      </c>
      <c r="F7" s="125"/>
      <c r="G7" s="140"/>
      <c r="H7" s="140"/>
      <c r="I7" s="140"/>
      <c r="J7" s="148"/>
      <c r="K7" s="132"/>
      <c r="L7" s="71"/>
      <c r="M7" s="120">
        <f t="shared" ref="M7:M77" si="2">(E7+F7+G7+H7+I7)-J7-K7-L7</f>
        <v>7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'8'!L8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2"/>
        <v>10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'8'!L9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'8'!L10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2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'8'!L11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'8'!L12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'8'!L13</f>
        <v>0</v>
      </c>
      <c r="F13" s="126"/>
      <c r="G13" s="141">
        <v>10</v>
      </c>
      <c r="H13" s="141"/>
      <c r="I13" s="141"/>
      <c r="J13" s="149"/>
      <c r="K13" s="133">
        <v>2</v>
      </c>
      <c r="L13" s="72"/>
      <c r="M13" s="120">
        <f t="shared" si="2"/>
        <v>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'8'!L14</f>
        <v>0</v>
      </c>
      <c r="F14" s="126"/>
      <c r="G14" s="141">
        <v>10</v>
      </c>
      <c r="H14" s="141"/>
      <c r="I14" s="141"/>
      <c r="J14" s="149"/>
      <c r="K14" s="133">
        <v>1</v>
      </c>
      <c r="L14" s="72"/>
      <c r="M14" s="120">
        <f t="shared" si="2"/>
        <v>9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'8'!L15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'8'!L16</f>
        <v>0</v>
      </c>
      <c r="F16" s="126"/>
      <c r="G16" s="141">
        <v>10</v>
      </c>
      <c r="H16" s="141">
        <v>8</v>
      </c>
      <c r="I16" s="141"/>
      <c r="J16" s="149"/>
      <c r="K16" s="133">
        <v>1</v>
      </c>
      <c r="L16" s="72"/>
      <c r="M16" s="120">
        <f t="shared" si="2"/>
        <v>17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'8'!L17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'8'!L18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'8'!L19</f>
        <v>0</v>
      </c>
      <c r="F19" s="126"/>
      <c r="G19" s="141">
        <v>10</v>
      </c>
      <c r="H19" s="141"/>
      <c r="I19" s="141"/>
      <c r="J19" s="149"/>
      <c r="K19" s="133">
        <v>3</v>
      </c>
      <c r="L19" s="72"/>
      <c r="M19" s="120">
        <f t="shared" si="2"/>
        <v>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'8'!L20</f>
        <v>7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2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'8'!L21</f>
        <v>0</v>
      </c>
      <c r="F21" s="126"/>
      <c r="G21" s="141">
        <v>10</v>
      </c>
      <c r="H21" s="141">
        <v>8</v>
      </c>
      <c r="I21" s="141"/>
      <c r="J21" s="149"/>
      <c r="K21" s="133"/>
      <c r="L21" s="72"/>
      <c r="M21" s="120">
        <f t="shared" si="2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'8'!L22</f>
        <v>0</v>
      </c>
      <c r="F22" s="126"/>
      <c r="G22" s="141">
        <v>20</v>
      </c>
      <c r="H22" s="141"/>
      <c r="I22" s="141"/>
      <c r="J22" s="149"/>
      <c r="K22" s="133"/>
      <c r="L22" s="72">
        <v>1</v>
      </c>
      <c r="M22" s="120">
        <f t="shared" si="2"/>
        <v>19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'8'!L23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'8'!L24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2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'8'!L25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'8'!L26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2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'8'!L27</f>
        <v>0</v>
      </c>
      <c r="F27" s="126"/>
      <c r="G27" s="141">
        <v>10</v>
      </c>
      <c r="H27" s="141">
        <v>8</v>
      </c>
      <c r="I27" s="141"/>
      <c r="J27" s="149"/>
      <c r="K27" s="133">
        <v>2</v>
      </c>
      <c r="L27" s="72"/>
      <c r="M27" s="120">
        <f t="shared" si="2"/>
        <v>16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'8'!L28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'8'!L29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'8'!L30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'8'!L31</f>
        <v>0</v>
      </c>
      <c r="F31" s="126"/>
      <c r="G31" s="141">
        <v>10</v>
      </c>
      <c r="H31" s="141"/>
      <c r="I31" s="141"/>
      <c r="J31" s="149"/>
      <c r="K31" s="133">
        <v>7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'8'!L32</f>
        <v>0</v>
      </c>
      <c r="F32" s="126"/>
      <c r="G32" s="141">
        <v>10</v>
      </c>
      <c r="H32" s="141"/>
      <c r="I32" s="141"/>
      <c r="J32" s="149"/>
      <c r="K32" s="133">
        <v>1</v>
      </c>
      <c r="L32" s="72"/>
      <c r="M32" s="120">
        <f t="shared" si="2"/>
        <v>9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'8'!L33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'8'!L34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2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'8'!L35</f>
        <v>0</v>
      </c>
      <c r="F35" s="126"/>
      <c r="G35" s="141">
        <v>10</v>
      </c>
      <c r="H35" s="141">
        <v>8</v>
      </c>
      <c r="I35" s="141"/>
      <c r="J35" s="149">
        <v>1</v>
      </c>
      <c r="K35" s="133"/>
      <c r="L35" s="72"/>
      <c r="M35" s="120">
        <f t="shared" si="2"/>
        <v>17</v>
      </c>
      <c r="N35" s="72" t="s">
        <v>285</v>
      </c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'8'!L36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'8'!L37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>(E37+F37+G37+H37+I37)-J37-K37-L37</f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'8'!L38</f>
        <v>0</v>
      </c>
      <c r="F38" s="126"/>
      <c r="G38" s="141">
        <v>16</v>
      </c>
      <c r="H38" s="141">
        <v>16</v>
      </c>
      <c r="I38" s="141"/>
      <c r="J38" s="149">
        <v>1</v>
      </c>
      <c r="K38" s="133"/>
      <c r="L38" s="72"/>
      <c r="M38" s="120">
        <f>(E38+F38+G38+H38+I38)-J38-K38-L38</f>
        <v>31</v>
      </c>
      <c r="N38" s="72" t="s">
        <v>284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'8'!L39</f>
        <v>0</v>
      </c>
      <c r="F39" s="126"/>
      <c r="G39" s="141">
        <v>12</v>
      </c>
      <c r="H39" s="141"/>
      <c r="I39" s="141"/>
      <c r="J39" s="149"/>
      <c r="K39" s="133">
        <v>1</v>
      </c>
      <c r="L39" s="72"/>
      <c r="M39" s="120">
        <f t="shared" si="2"/>
        <v>11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'8'!L40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35" customFormat="1" x14ac:dyDescent="0.2">
      <c r="A41" s="164">
        <v>41</v>
      </c>
      <c r="B41" s="165"/>
      <c r="C41" s="165" t="s">
        <v>273</v>
      </c>
      <c r="D41" s="166">
        <v>30000</v>
      </c>
      <c r="E41" s="167">
        <f>'8'!L41</f>
        <v>0</v>
      </c>
      <c r="F41" s="168"/>
      <c r="G41" s="169">
        <v>12</v>
      </c>
      <c r="H41" s="169"/>
      <c r="I41" s="169"/>
      <c r="J41" s="170"/>
      <c r="K41" s="171">
        <v>8</v>
      </c>
      <c r="L41" s="172"/>
      <c r="M41" s="120">
        <f t="shared" si="2"/>
        <v>4</v>
      </c>
      <c r="N41" s="172"/>
    </row>
    <row r="42" spans="1:14" s="35" customFormat="1" x14ac:dyDescent="0.2">
      <c r="A42" s="164">
        <v>42</v>
      </c>
      <c r="B42" s="165"/>
      <c r="C42" s="165" t="s">
        <v>274</v>
      </c>
      <c r="D42" s="166">
        <v>30000</v>
      </c>
      <c r="E42" s="167">
        <f>'8'!L42</f>
        <v>0</v>
      </c>
      <c r="F42" s="168"/>
      <c r="G42" s="169">
        <v>10</v>
      </c>
      <c r="H42" s="169"/>
      <c r="I42" s="169"/>
      <c r="J42" s="170"/>
      <c r="K42" s="171">
        <v>5</v>
      </c>
      <c r="L42" s="172"/>
      <c r="M42" s="120">
        <f t="shared" si="2"/>
        <v>5</v>
      </c>
      <c r="N42" s="172"/>
    </row>
    <row r="43" spans="1:14" s="35" customFormat="1" x14ac:dyDescent="0.2">
      <c r="A43" s="164">
        <v>43</v>
      </c>
      <c r="B43" s="165"/>
      <c r="C43" s="165" t="s">
        <v>280</v>
      </c>
      <c r="D43" s="166">
        <v>22000</v>
      </c>
      <c r="E43" s="167">
        <f>'8'!L43</f>
        <v>0</v>
      </c>
      <c r="F43" s="168"/>
      <c r="G43" s="169">
        <v>8</v>
      </c>
      <c r="H43" s="169"/>
      <c r="I43" s="169"/>
      <c r="J43" s="170"/>
      <c r="K43" s="171">
        <v>8</v>
      </c>
      <c r="L43" s="172"/>
      <c r="M43" s="120">
        <f t="shared" si="2"/>
        <v>0</v>
      </c>
      <c r="N43" s="172"/>
    </row>
    <row r="44" spans="1:14" s="35" customFormat="1" x14ac:dyDescent="0.2">
      <c r="A44" s="164">
        <v>44</v>
      </c>
      <c r="B44" s="165"/>
      <c r="C44" s="165" t="s">
        <v>281</v>
      </c>
      <c r="D44" s="166">
        <v>22000</v>
      </c>
      <c r="E44" s="167">
        <f>'8'!L44</f>
        <v>0</v>
      </c>
      <c r="F44" s="168"/>
      <c r="G44" s="169">
        <v>8</v>
      </c>
      <c r="H44" s="169"/>
      <c r="I44" s="169"/>
      <c r="J44" s="170"/>
      <c r="K44" s="171"/>
      <c r="L44" s="172"/>
      <c r="M44" s="120">
        <f t="shared" si="2"/>
        <v>8</v>
      </c>
      <c r="N44" s="172"/>
    </row>
    <row r="45" spans="1:14" s="35" customFormat="1" x14ac:dyDescent="0.2">
      <c r="A45" s="164">
        <v>45</v>
      </c>
      <c r="B45" s="165"/>
      <c r="C45" s="165" t="s">
        <v>282</v>
      </c>
      <c r="D45" s="166">
        <v>39000</v>
      </c>
      <c r="E45" s="167">
        <f>'8'!L45</f>
        <v>0</v>
      </c>
      <c r="F45" s="168"/>
      <c r="G45" s="169"/>
      <c r="H45" s="169"/>
      <c r="I45" s="169"/>
      <c r="J45" s="170"/>
      <c r="K45" s="171"/>
      <c r="L45" s="172"/>
      <c r="M45" s="120">
        <f t="shared" si="2"/>
        <v>0</v>
      </c>
      <c r="N45" s="172"/>
    </row>
    <row r="46" spans="1:14" s="174" customFormat="1" ht="15" thickBot="1" x14ac:dyDescent="0.25">
      <c r="A46" s="164"/>
      <c r="B46" s="164"/>
      <c r="C46" s="164"/>
      <c r="D46" s="173"/>
      <c r="E46" s="167"/>
      <c r="F46" s="168"/>
      <c r="G46" s="169"/>
      <c r="H46" s="169"/>
      <c r="I46" s="169"/>
      <c r="J46" s="170"/>
      <c r="K46" s="171"/>
      <c r="L46" s="172"/>
      <c r="M46" s="120">
        <f t="shared" si="2"/>
        <v>0</v>
      </c>
      <c r="N46" s="172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254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22</v>
      </c>
      <c r="L47" s="103">
        <f t="shared" si="3"/>
        <v>1</v>
      </c>
      <c r="M47" s="103">
        <f>SUM(M48:M60)</f>
        <v>231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'8'!L48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'8'!L49</f>
        <v>0</v>
      </c>
      <c r="F49" s="126"/>
      <c r="G49" s="141">
        <v>80</v>
      </c>
      <c r="H49" s="141"/>
      <c r="I49" s="141"/>
      <c r="J49" s="149"/>
      <c r="K49" s="133">
        <v>5</v>
      </c>
      <c r="L49" s="72"/>
      <c r="M49" s="120">
        <f t="shared" si="2"/>
        <v>75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'8'!L50</f>
        <v>0</v>
      </c>
      <c r="F50" s="126"/>
      <c r="G50" s="141">
        <v>40</v>
      </c>
      <c r="H50" s="141"/>
      <c r="I50" s="141"/>
      <c r="J50" s="149"/>
      <c r="K50" s="133">
        <v>11</v>
      </c>
      <c r="L50" s="72"/>
      <c r="M50" s="120">
        <f t="shared" si="2"/>
        <v>29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'8'!L51</f>
        <v>0</v>
      </c>
      <c r="F51" s="126"/>
      <c r="G51" s="141">
        <v>80</v>
      </c>
      <c r="H51" s="141"/>
      <c r="I51" s="141"/>
      <c r="J51" s="149"/>
      <c r="K51" s="133"/>
      <c r="L51" s="72"/>
      <c r="M51" s="120">
        <f t="shared" si="2"/>
        <v>80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'8'!L52</f>
        <v>0</v>
      </c>
      <c r="F52" s="126"/>
      <c r="G52" s="141">
        <v>10</v>
      </c>
      <c r="H52" s="141"/>
      <c r="I52" s="141"/>
      <c r="J52" s="149"/>
      <c r="K52" s="133">
        <v>2</v>
      </c>
      <c r="L52" s="72"/>
      <c r="M52" s="120">
        <f t="shared" si="2"/>
        <v>8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'8'!L53</f>
        <v>0</v>
      </c>
      <c r="F53" s="126"/>
      <c r="G53" s="141">
        <v>8</v>
      </c>
      <c r="H53" s="141"/>
      <c r="I53" s="141"/>
      <c r="J53" s="149"/>
      <c r="K53" s="133"/>
      <c r="L53" s="72">
        <v>1</v>
      </c>
      <c r="M53" s="120">
        <f t="shared" si="2"/>
        <v>7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'8'!L54</f>
        <v>0</v>
      </c>
      <c r="F54" s="126"/>
      <c r="G54" s="141">
        <v>10</v>
      </c>
      <c r="H54" s="141"/>
      <c r="I54" s="141"/>
      <c r="J54" s="149"/>
      <c r="K54" s="133">
        <v>4</v>
      </c>
      <c r="L54" s="72"/>
      <c r="M54" s="120">
        <f t="shared" si="2"/>
        <v>6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'8'!L55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'8'!L56</f>
        <v>0</v>
      </c>
      <c r="F56" s="126"/>
      <c r="G56" s="141">
        <v>13</v>
      </c>
      <c r="H56" s="141"/>
      <c r="I56" s="141"/>
      <c r="J56" s="149"/>
      <c r="K56" s="133"/>
      <c r="L56" s="72"/>
      <c r="M56" s="120">
        <f t="shared" si="2"/>
        <v>13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'8'!L57</f>
        <v>0</v>
      </c>
      <c r="F57" s="126"/>
      <c r="G57" s="141">
        <v>13</v>
      </c>
      <c r="H57" s="141"/>
      <c r="I57" s="141"/>
      <c r="J57" s="149"/>
      <c r="K57" s="133"/>
      <c r="L57" s="72"/>
      <c r="M57" s="120">
        <f t="shared" si="2"/>
        <v>13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'8'!L58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'8'!L59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'8'!L60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'8'!L63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'8'!L64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16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6</v>
      </c>
      <c r="L66" s="103">
        <f t="shared" si="5"/>
        <v>0</v>
      </c>
      <c r="M66" s="119">
        <f t="shared" si="2"/>
        <v>10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'8'!L67</f>
        <v>0</v>
      </c>
      <c r="F67" s="125"/>
      <c r="G67" s="140">
        <v>2</v>
      </c>
      <c r="H67" s="140"/>
      <c r="I67" s="140"/>
      <c r="J67" s="148"/>
      <c r="K67" s="132">
        <v>2</v>
      </c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'8'!L68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2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'8'!L69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'8'!L70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2"/>
        <v>1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'8'!L71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'8'!L72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'8'!L73</f>
        <v>0</v>
      </c>
      <c r="F73" s="126"/>
      <c r="G73" s="141">
        <v>2</v>
      </c>
      <c r="H73" s="141"/>
      <c r="I73" s="141"/>
      <c r="J73" s="149"/>
      <c r="K73" s="133">
        <v>2</v>
      </c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'8'!L74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L76" si="6">SUM(F77:F84)</f>
        <v>0</v>
      </c>
      <c r="G76" s="106">
        <f>SUM(G77:G84)</f>
        <v>35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>SUM(K77:K84)</f>
        <v>6</v>
      </c>
      <c r="L76" s="106">
        <f t="shared" si="6"/>
        <v>0</v>
      </c>
      <c r="M76" s="106">
        <f>SUM(M77:M84)</f>
        <v>29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'8'!L77</f>
        <v>0</v>
      </c>
      <c r="F77" s="126"/>
      <c r="G77" s="141"/>
      <c r="H77" s="141"/>
      <c r="I77" s="141"/>
      <c r="J77" s="149"/>
      <c r="K77" s="133"/>
      <c r="L77" s="72"/>
      <c r="M77" s="120">
        <f t="shared" si="2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'8'!L78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1" si="7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'8'!L79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'8'!L80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'8'!L81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'8'!L82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'8'!L83</f>
        <v>0</v>
      </c>
      <c r="F83" s="126"/>
      <c r="G83" s="141">
        <v>28</v>
      </c>
      <c r="H83" s="141"/>
      <c r="I83" s="141"/>
      <c r="J83" s="149"/>
      <c r="K83" s="133">
        <v>3</v>
      </c>
      <c r="L83" s="72"/>
      <c r="M83" s="120">
        <f t="shared" si="7"/>
        <v>25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'8'!L84</f>
        <v>0</v>
      </c>
      <c r="F84" s="127"/>
      <c r="G84" s="142">
        <v>7</v>
      </c>
      <c r="H84" s="142"/>
      <c r="I84" s="142"/>
      <c r="J84" s="150"/>
      <c r="K84" s="134">
        <v>3</v>
      </c>
      <c r="L84" s="73"/>
      <c r="M84" s="120">
        <f t="shared" si="7"/>
        <v>4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36</v>
      </c>
      <c r="F86" s="108">
        <f t="shared" ref="F86:L86" si="8">SUM(F87:F96)</f>
        <v>0</v>
      </c>
      <c r="G86" s="108">
        <f t="shared" si="8"/>
        <v>52</v>
      </c>
      <c r="H86" s="108">
        <f t="shared" si="8"/>
        <v>0</v>
      </c>
      <c r="I86" s="108">
        <f t="shared" si="8"/>
        <v>0</v>
      </c>
      <c r="J86" s="108">
        <f t="shared" si="8"/>
        <v>8</v>
      </c>
      <c r="K86" s="108">
        <f t="shared" si="8"/>
        <v>0</v>
      </c>
      <c r="L86" s="108">
        <f t="shared" si="8"/>
        <v>51</v>
      </c>
      <c r="M86" s="108">
        <f>SUM(M87:M96)</f>
        <v>29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'8'!L87</f>
        <v>5</v>
      </c>
      <c r="F87" s="125"/>
      <c r="G87" s="140"/>
      <c r="H87" s="140"/>
      <c r="I87" s="140"/>
      <c r="J87" s="148"/>
      <c r="K87" s="132"/>
      <c r="L87" s="71">
        <v>3</v>
      </c>
      <c r="M87" s="120">
        <f t="shared" si="7"/>
        <v>2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'8'!L88</f>
        <v>4</v>
      </c>
      <c r="F88" s="126"/>
      <c r="G88" s="141">
        <v>10</v>
      </c>
      <c r="H88" s="141"/>
      <c r="I88" s="141"/>
      <c r="J88" s="149"/>
      <c r="K88" s="133"/>
      <c r="L88" s="72">
        <v>9</v>
      </c>
      <c r="M88" s="120">
        <f t="shared" si="7"/>
        <v>5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'8'!L89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'8'!L90</f>
        <v>1</v>
      </c>
      <c r="F90" s="126"/>
      <c r="G90" s="141">
        <v>10</v>
      </c>
      <c r="H90" s="141"/>
      <c r="I90" s="141"/>
      <c r="J90" s="149"/>
      <c r="K90" s="133"/>
      <c r="L90" s="72">
        <v>7</v>
      </c>
      <c r="M90" s="120">
        <f t="shared" si="7"/>
        <v>4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'8'!L91</f>
        <v>0</v>
      </c>
      <c r="F91" s="126"/>
      <c r="G91" s="141">
        <v>16</v>
      </c>
      <c r="H91" s="141"/>
      <c r="I91" s="141"/>
      <c r="J91" s="149"/>
      <c r="K91" s="133"/>
      <c r="L91" s="72">
        <v>14</v>
      </c>
      <c r="M91" s="120">
        <f t="shared" si="7"/>
        <v>2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'8'!L92</f>
        <v>3</v>
      </c>
      <c r="F92" s="126"/>
      <c r="G92" s="141"/>
      <c r="H92" s="141"/>
      <c r="I92" s="141"/>
      <c r="J92" s="149"/>
      <c r="K92" s="133"/>
      <c r="L92" s="72">
        <v>3</v>
      </c>
      <c r="M92" s="120">
        <f t="shared" si="7"/>
        <v>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'8'!L93</f>
        <v>4</v>
      </c>
      <c r="F93" s="126"/>
      <c r="G93" s="141"/>
      <c r="H93" s="141"/>
      <c r="I93" s="141"/>
      <c r="J93" s="149"/>
      <c r="K93" s="133"/>
      <c r="L93" s="72"/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'8'!L94</f>
        <v>0</v>
      </c>
      <c r="F94" s="126"/>
      <c r="G94" s="141">
        <v>16</v>
      </c>
      <c r="H94" s="141"/>
      <c r="I94" s="141"/>
      <c r="J94" s="149"/>
      <c r="K94" s="133"/>
      <c r="L94" s="72">
        <v>12</v>
      </c>
      <c r="M94" s="120">
        <f t="shared" si="7"/>
        <v>4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'8'!L95</f>
        <v>14</v>
      </c>
      <c r="F95" s="126"/>
      <c r="G95" s="141"/>
      <c r="H95" s="141"/>
      <c r="I95" s="141"/>
      <c r="J95" s="149">
        <v>8</v>
      </c>
      <c r="K95" s="133"/>
      <c r="L95" s="72"/>
      <c r="M95" s="120">
        <f t="shared" si="7"/>
        <v>6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'8'!L96</f>
        <v>5</v>
      </c>
      <c r="F96" s="127"/>
      <c r="G96" s="142"/>
      <c r="H96" s="142"/>
      <c r="I96" s="142"/>
      <c r="J96" s="150"/>
      <c r="K96" s="134"/>
      <c r="L96" s="73">
        <v>3</v>
      </c>
      <c r="M96" s="120">
        <f t="shared" si="7"/>
        <v>2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3</v>
      </c>
      <c r="F98" s="106">
        <f t="shared" ref="F98:G98" si="9">SUM(F99)</f>
        <v>0</v>
      </c>
      <c r="G98" s="106">
        <f t="shared" si="9"/>
        <v>10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9</v>
      </c>
      <c r="M98" s="106">
        <f t="shared" si="10"/>
        <v>4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'8'!L99</f>
        <v>3</v>
      </c>
      <c r="F99" s="125"/>
      <c r="G99" s="140">
        <v>10</v>
      </c>
      <c r="H99" s="140"/>
      <c r="I99" s="140"/>
      <c r="J99" s="148"/>
      <c r="K99" s="132"/>
      <c r="L99" s="71">
        <v>9</v>
      </c>
      <c r="M99" s="120">
        <f t="shared" si="7"/>
        <v>4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23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6</v>
      </c>
      <c r="M101" s="119">
        <f t="shared" si="7"/>
        <v>17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'8'!L102</f>
        <v>1</v>
      </c>
      <c r="F102" s="126"/>
      <c r="G102" s="141"/>
      <c r="H102" s="141"/>
      <c r="I102" s="141"/>
      <c r="J102" s="149"/>
      <c r="K102" s="133"/>
      <c r="L102" s="72"/>
      <c r="M102" s="120">
        <f t="shared" si="7"/>
        <v>1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'8'!L103</f>
        <v>6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6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'8'!L104</f>
        <v>1</v>
      </c>
      <c r="F104" s="126"/>
      <c r="G104" s="141"/>
      <c r="H104" s="141"/>
      <c r="I104" s="141"/>
      <c r="J104" s="149"/>
      <c r="K104" s="133"/>
      <c r="L104" s="72">
        <v>1</v>
      </c>
      <c r="M104" s="120">
        <f t="shared" si="7"/>
        <v>0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'8'!L105</f>
        <v>15</v>
      </c>
      <c r="F105" s="126"/>
      <c r="G105" s="141"/>
      <c r="H105" s="141"/>
      <c r="I105" s="141"/>
      <c r="J105" s="149"/>
      <c r="K105" s="133"/>
      <c r="L105" s="72">
        <v>5</v>
      </c>
      <c r="M105" s="120">
        <f t="shared" si="7"/>
        <v>10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4</v>
      </c>
      <c r="F108" s="105">
        <f t="shared" ref="F108:L108" si="12">SUM(F109:F137)</f>
        <v>0</v>
      </c>
      <c r="G108" s="105">
        <f t="shared" si="12"/>
        <v>3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4</v>
      </c>
      <c r="M108" s="119">
        <f t="shared" si="7"/>
        <v>3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'8'!L109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'8'!L110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'8'!L111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'8'!L113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'8'!L121</f>
        <v>2</v>
      </c>
      <c r="F121" s="126"/>
      <c r="G121" s="141">
        <v>2</v>
      </c>
      <c r="H121" s="141"/>
      <c r="I121" s="141"/>
      <c r="J121" s="149"/>
      <c r="K121" s="133"/>
      <c r="L121" s="72">
        <v>1</v>
      </c>
      <c r="M121" s="120">
        <f t="shared" si="7"/>
        <v>3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'8'!L126</f>
        <v>2</v>
      </c>
      <c r="F126" s="126"/>
      <c r="G126" s="141"/>
      <c r="H126" s="141"/>
      <c r="I126" s="141"/>
      <c r="J126" s="149"/>
      <c r="K126" s="133"/>
      <c r="L126" s="72">
        <v>2</v>
      </c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'8'!L130</f>
        <v>0</v>
      </c>
      <c r="F130" s="126"/>
      <c r="G130" s="141">
        <v>1</v>
      </c>
      <c r="H130" s="141"/>
      <c r="I130" s="141"/>
      <c r="J130" s="149"/>
      <c r="K130" s="133"/>
      <c r="L130" s="72">
        <v>1</v>
      </c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'8'!L138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'8'!L139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21</v>
      </c>
      <c r="F141" s="105">
        <f t="shared" ref="F141:L141" si="13">SUM(F142:F148)</f>
        <v>0</v>
      </c>
      <c r="G141" s="105">
        <f t="shared" si="13"/>
        <v>20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17</v>
      </c>
      <c r="M141" s="119">
        <f t="shared" si="7"/>
        <v>24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'8'!L142</f>
        <v>0</v>
      </c>
      <c r="G142" s="140">
        <v>6</v>
      </c>
      <c r="H142" s="140"/>
      <c r="I142" s="140"/>
      <c r="J142" s="148"/>
      <c r="K142" s="132"/>
      <c r="L142" s="71">
        <v>1</v>
      </c>
      <c r="M142" s="120">
        <f>(E142+K146+G142+H142+I142)-J142-K142-L142</f>
        <v>5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'8'!L143</f>
        <v>6</v>
      </c>
      <c r="F143" s="126"/>
      <c r="G143" s="141"/>
      <c r="H143" s="141"/>
      <c r="I143" s="141"/>
      <c r="J143" s="149"/>
      <c r="K143" s="133"/>
      <c r="L143" s="72"/>
      <c r="M143" s="120">
        <f t="shared" ref="M143:M205" si="14">(E143+F143+G143+H143+I143)-J143-K143-L143</f>
        <v>6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'8'!L144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'8'!L145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'8'!L146</f>
        <v>4</v>
      </c>
      <c r="F146" s="126"/>
      <c r="G146" s="141">
        <v>8</v>
      </c>
      <c r="H146" s="141"/>
      <c r="I146" s="141"/>
      <c r="J146" s="149"/>
      <c r="K146" s="125"/>
      <c r="L146" s="72">
        <v>7</v>
      </c>
      <c r="M146" s="120">
        <f t="shared" si="14"/>
        <v>5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'8'!L147</f>
        <v>10</v>
      </c>
      <c r="F147" s="126"/>
      <c r="G147" s="141"/>
      <c r="H147" s="141"/>
      <c r="I147" s="141"/>
      <c r="J147" s="149"/>
      <c r="K147" s="133"/>
      <c r="L147" s="72">
        <v>8</v>
      </c>
      <c r="M147" s="120">
        <f t="shared" si="14"/>
        <v>2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'8'!L148</f>
        <v>1</v>
      </c>
      <c r="F148" s="126"/>
      <c r="G148" s="141">
        <v>6</v>
      </c>
      <c r="H148" s="141"/>
      <c r="I148" s="141"/>
      <c r="J148" s="149"/>
      <c r="K148" s="133"/>
      <c r="L148" s="72">
        <v>1</v>
      </c>
      <c r="M148" s="120">
        <f t="shared" si="14"/>
        <v>6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'8'!L149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129</v>
      </c>
      <c r="F151" s="105">
        <f t="shared" ref="F151:M151" si="15">SUM(F152:F158,F161)</f>
        <v>0</v>
      </c>
      <c r="G151" s="105">
        <f t="shared" si="15"/>
        <v>71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75</v>
      </c>
      <c r="M151" s="105">
        <f t="shared" si="15"/>
        <v>125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'8'!L152</f>
        <v>41</v>
      </c>
      <c r="F152" s="125"/>
      <c r="G152" s="140"/>
      <c r="H152" s="140"/>
      <c r="I152" s="140"/>
      <c r="J152" s="148"/>
      <c r="K152" s="132"/>
      <c r="L152" s="71">
        <v>6</v>
      </c>
      <c r="M152" s="120">
        <f t="shared" si="14"/>
        <v>35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'8'!L153</f>
        <v>0</v>
      </c>
      <c r="F153" s="126"/>
      <c r="G153" s="141">
        <v>20</v>
      </c>
      <c r="H153" s="141"/>
      <c r="I153" s="141"/>
      <c r="J153" s="149"/>
      <c r="K153" s="133"/>
      <c r="L153" s="72">
        <v>12</v>
      </c>
      <c r="M153" s="120">
        <f t="shared" si="14"/>
        <v>8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'8'!L154</f>
        <v>74</v>
      </c>
      <c r="F154" s="126"/>
      <c r="G154" s="141"/>
      <c r="H154" s="141"/>
      <c r="I154" s="141"/>
      <c r="J154" s="149"/>
      <c r="K154" s="133"/>
      <c r="L154" s="72">
        <v>56</v>
      </c>
      <c r="M154" s="120">
        <f t="shared" si="14"/>
        <v>18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'8'!L155</f>
        <v>3</v>
      </c>
      <c r="F155" s="127"/>
      <c r="G155" s="142">
        <v>12</v>
      </c>
      <c r="H155" s="142"/>
      <c r="I155" s="142"/>
      <c r="J155" s="150"/>
      <c r="K155" s="134"/>
      <c r="L155" s="73"/>
      <c r="M155" s="120">
        <f t="shared" si="14"/>
        <v>15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'8'!L156</f>
        <v>7</v>
      </c>
      <c r="F156" s="127"/>
      <c r="G156" s="142">
        <v>13</v>
      </c>
      <c r="H156" s="142"/>
      <c r="I156" s="142"/>
      <c r="J156" s="150"/>
      <c r="K156" s="134"/>
      <c r="L156" s="73"/>
      <c r="M156" s="120">
        <f t="shared" si="14"/>
        <v>20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'8'!L157</f>
        <v>3</v>
      </c>
      <c r="F157" s="127"/>
      <c r="G157" s="142">
        <v>14</v>
      </c>
      <c r="H157" s="142"/>
      <c r="I157" s="142"/>
      <c r="J157" s="150"/>
      <c r="K157" s="134"/>
      <c r="L157" s="73"/>
      <c r="M157" s="120">
        <f t="shared" si="14"/>
        <v>17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'8'!L158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'8'!L159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'8'!L160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'8'!L161</f>
        <v>1</v>
      </c>
      <c r="F161" s="126"/>
      <c r="G161" s="141">
        <v>12</v>
      </c>
      <c r="H161" s="141"/>
      <c r="I161" s="141"/>
      <c r="J161" s="149"/>
      <c r="K161" s="133"/>
      <c r="L161" s="72">
        <v>1</v>
      </c>
      <c r="M161" s="120">
        <f t="shared" si="14"/>
        <v>12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'8'!L164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'4'!L165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'4'!L166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578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553</v>
      </c>
      <c r="M181" s="119">
        <f t="shared" si="14"/>
        <v>25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'8'!L182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'8'!L183</f>
        <v>50</v>
      </c>
      <c r="F183" s="125"/>
      <c r="G183" s="125"/>
      <c r="H183" s="125"/>
      <c r="I183" s="125"/>
      <c r="J183" s="148"/>
      <c r="K183" s="132"/>
      <c r="L183" s="71">
        <v>47</v>
      </c>
      <c r="M183" s="120">
        <f t="shared" si="14"/>
        <v>3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'8'!L184</f>
        <v>16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-8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'8'!L185</f>
        <v>6</v>
      </c>
      <c r="F185" s="125"/>
      <c r="G185" s="125"/>
      <c r="H185" s="125"/>
      <c r="I185" s="125"/>
      <c r="J185" s="148"/>
      <c r="K185" s="132"/>
      <c r="L185" s="71">
        <v>6</v>
      </c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'8'!L186</f>
        <v>255</v>
      </c>
      <c r="F186" s="125"/>
      <c r="G186" s="125"/>
      <c r="H186" s="125"/>
      <c r="I186" s="125"/>
      <c r="J186" s="148"/>
      <c r="K186" s="132"/>
      <c r="L186" s="71">
        <v>238</v>
      </c>
      <c r="M186" s="120">
        <f t="shared" si="14"/>
        <v>17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'8'!L187</f>
        <v>49</v>
      </c>
      <c r="F187" s="125"/>
      <c r="G187" s="125"/>
      <c r="H187" s="125"/>
      <c r="I187" s="125"/>
      <c r="J187" s="148"/>
      <c r="K187" s="132"/>
      <c r="L187" s="71">
        <v>45</v>
      </c>
      <c r="M187" s="120">
        <f t="shared" si="14"/>
        <v>4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'8'!L188</f>
        <v>48</v>
      </c>
      <c r="F188" s="125"/>
      <c r="G188" s="125"/>
      <c r="H188" s="125"/>
      <c r="I188" s="125"/>
      <c r="J188" s="148"/>
      <c r="K188" s="132"/>
      <c r="L188" s="71">
        <v>46</v>
      </c>
      <c r="M188" s="120">
        <f t="shared" si="14"/>
        <v>2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'8'!L189</f>
        <v>82</v>
      </c>
      <c r="F189" s="125"/>
      <c r="G189" s="125"/>
      <c r="H189" s="125"/>
      <c r="I189" s="125"/>
      <c r="J189" s="148"/>
      <c r="K189" s="132"/>
      <c r="L189" s="71">
        <v>80</v>
      </c>
      <c r="M189" s="120">
        <f t="shared" si="14"/>
        <v>2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'8'!L190</f>
        <v>72</v>
      </c>
      <c r="F190" s="125"/>
      <c r="G190" s="125"/>
      <c r="H190" s="125"/>
      <c r="I190" s="125"/>
      <c r="J190" s="148"/>
      <c r="K190" s="132"/>
      <c r="L190" s="71">
        <v>67</v>
      </c>
      <c r="M190" s="120">
        <f t="shared" si="14"/>
        <v>5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23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23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'8'!L194</f>
        <v>20</v>
      </c>
      <c r="F194" s="125"/>
      <c r="G194" s="125"/>
      <c r="H194" s="125"/>
      <c r="I194" s="125"/>
      <c r="J194" s="148"/>
      <c r="K194" s="132"/>
      <c r="L194" s="71">
        <v>20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'8'!L195</f>
        <v>3</v>
      </c>
      <c r="F195" s="125"/>
      <c r="G195" s="125"/>
      <c r="H195" s="125"/>
      <c r="I195" s="125"/>
      <c r="J195" s="148"/>
      <c r="K195" s="132"/>
      <c r="L195" s="71">
        <v>3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488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472</v>
      </c>
      <c r="M197" s="119">
        <f t="shared" si="14"/>
        <v>16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'8'!L198</f>
        <v>12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4"/>
        <v>1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'8'!L199</f>
        <v>297</v>
      </c>
      <c r="F199" s="126"/>
      <c r="G199" s="126"/>
      <c r="H199" s="126"/>
      <c r="I199" s="126"/>
      <c r="J199" s="149"/>
      <c r="K199" s="133"/>
      <c r="L199" s="72">
        <v>289</v>
      </c>
      <c r="M199" s="123">
        <f t="shared" si="14"/>
        <v>8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'8'!L200</f>
        <v>120</v>
      </c>
      <c r="F200" s="126"/>
      <c r="G200" s="126"/>
      <c r="H200" s="126"/>
      <c r="I200" s="126"/>
      <c r="J200" s="149"/>
      <c r="K200" s="133"/>
      <c r="L200" s="72">
        <v>115</v>
      </c>
      <c r="M200" s="123">
        <f t="shared" si="14"/>
        <v>5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'8'!L201</f>
        <v>10</v>
      </c>
      <c r="F201" s="126"/>
      <c r="G201" s="126"/>
      <c r="H201" s="126"/>
      <c r="I201" s="126"/>
      <c r="J201" s="149"/>
      <c r="K201" s="133"/>
      <c r="L201" s="72">
        <v>10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'8'!L202</f>
        <v>10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'8'!L203</f>
        <v>21</v>
      </c>
      <c r="F203" s="126"/>
      <c r="G203" s="126"/>
      <c r="H203" s="126"/>
      <c r="I203" s="126"/>
      <c r="J203" s="149"/>
      <c r="K203" s="133"/>
      <c r="L203" s="72">
        <v>20</v>
      </c>
      <c r="M203" s="123">
        <f t="shared" si="14"/>
        <v>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'8'!L204</f>
        <v>9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1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'8'!L205</f>
        <v>9</v>
      </c>
      <c r="F205" s="126"/>
      <c r="G205" s="126"/>
      <c r="H205" s="126"/>
      <c r="I205" s="126"/>
      <c r="J205" s="149"/>
      <c r="K205" s="133"/>
      <c r="L205" s="72">
        <v>9</v>
      </c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N205"/>
  <sheetViews>
    <sheetView workbookViewId="0">
      <pane xSplit="4" ySplit="4" topLeftCell="E147" activePane="bottomRight" state="frozen"/>
      <selection activeCell="O74" sqref="O74"/>
      <selection pane="topRight" activeCell="O74" sqref="O74"/>
      <selection pane="bottomLeft" activeCell="O74" sqref="O74"/>
      <selection pane="bottomRight" activeCell="L151" sqref="L15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8.5703125" style="129" bestFit="1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4</v>
      </c>
      <c r="F5" s="116">
        <f t="shared" si="0"/>
        <v>0</v>
      </c>
      <c r="G5" s="116">
        <f t="shared" si="0"/>
        <v>795</v>
      </c>
      <c r="H5" s="116">
        <f t="shared" si="0"/>
        <v>144</v>
      </c>
      <c r="I5" s="116">
        <f t="shared" si="0"/>
        <v>0</v>
      </c>
      <c r="J5" s="145">
        <f t="shared" si="0"/>
        <v>2</v>
      </c>
      <c r="K5" s="130">
        <f t="shared" si="0"/>
        <v>103</v>
      </c>
      <c r="L5" s="116">
        <f t="shared" si="0"/>
        <v>26</v>
      </c>
      <c r="M5" s="118">
        <f t="shared" si="0"/>
        <v>812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3</v>
      </c>
      <c r="F6" s="131">
        <f t="shared" ref="F6:L6" si="1">SUM(F7:F45)</f>
        <v>0</v>
      </c>
      <c r="G6" s="131">
        <f t="shared" si="1"/>
        <v>403</v>
      </c>
      <c r="H6" s="131">
        <f t="shared" si="1"/>
        <v>144</v>
      </c>
      <c r="I6" s="131">
        <f t="shared" si="1"/>
        <v>0</v>
      </c>
      <c r="J6" s="131">
        <f t="shared" si="1"/>
        <v>1</v>
      </c>
      <c r="K6" s="131">
        <f t="shared" si="1"/>
        <v>45</v>
      </c>
      <c r="L6" s="131">
        <f t="shared" si="1"/>
        <v>26</v>
      </c>
      <c r="M6" s="131">
        <f>SUM(M7:M45)</f>
        <v>478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'9'!L7</f>
        <v>0</v>
      </c>
      <c r="F7" s="125"/>
      <c r="G7" s="140">
        <v>8</v>
      </c>
      <c r="H7" s="140"/>
      <c r="I7" s="140"/>
      <c r="J7" s="148"/>
      <c r="K7" s="132"/>
      <c r="L7" s="71">
        <v>6</v>
      </c>
      <c r="M7" s="120">
        <f t="shared" ref="M7:M77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'9'!L8</f>
        <v>0</v>
      </c>
      <c r="F8" s="126"/>
      <c r="G8" s="141">
        <v>12</v>
      </c>
      <c r="H8" s="141">
        <v>11</v>
      </c>
      <c r="I8" s="141"/>
      <c r="J8" s="149"/>
      <c r="K8" s="133"/>
      <c r="L8" s="72"/>
      <c r="M8" s="120">
        <f t="shared" si="2"/>
        <v>23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'9'!L9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'9'!L10</f>
        <v>0</v>
      </c>
      <c r="F10" s="126"/>
      <c r="G10" s="141">
        <v>12</v>
      </c>
      <c r="H10" s="141">
        <v>10</v>
      </c>
      <c r="I10" s="141"/>
      <c r="J10" s="149"/>
      <c r="K10" s="133"/>
      <c r="L10" s="72"/>
      <c r="M10" s="120">
        <f t="shared" si="2"/>
        <v>22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'9'!L11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'9'!L12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'9'!L13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2"/>
        <v>12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'9'!L14</f>
        <v>0</v>
      </c>
      <c r="F14" s="126"/>
      <c r="G14" s="141">
        <v>12</v>
      </c>
      <c r="H14" s="141"/>
      <c r="I14" s="141"/>
      <c r="J14" s="149"/>
      <c r="K14" s="133"/>
      <c r="L14" s="72"/>
      <c r="M14" s="120">
        <f t="shared" si="2"/>
        <v>12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'9'!L15</f>
        <v>0</v>
      </c>
      <c r="F15" s="126"/>
      <c r="G15" s="141">
        <v>8</v>
      </c>
      <c r="H15" s="141">
        <v>8</v>
      </c>
      <c r="I15" s="141"/>
      <c r="J15" s="149"/>
      <c r="K15" s="133">
        <v>2</v>
      </c>
      <c r="L15" s="72"/>
      <c r="M15" s="120">
        <f t="shared" si="2"/>
        <v>14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'9'!L16</f>
        <v>0</v>
      </c>
      <c r="F16" s="126"/>
      <c r="G16" s="141">
        <v>12</v>
      </c>
      <c r="H16" s="141">
        <v>10</v>
      </c>
      <c r="I16" s="141"/>
      <c r="J16" s="149"/>
      <c r="K16" s="133">
        <v>5</v>
      </c>
      <c r="L16" s="72"/>
      <c r="M16" s="120">
        <f t="shared" si="2"/>
        <v>17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'9'!L17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'9'!L18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'9'!L19</f>
        <v>0</v>
      </c>
      <c r="F19" s="126"/>
      <c r="G19" s="141">
        <v>12</v>
      </c>
      <c r="H19" s="141">
        <v>10</v>
      </c>
      <c r="I19" s="141"/>
      <c r="J19" s="149"/>
      <c r="K19" s="133">
        <v>10</v>
      </c>
      <c r="L19" s="72"/>
      <c r="M19" s="120">
        <f t="shared" si="2"/>
        <v>12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'9'!L20</f>
        <v>2</v>
      </c>
      <c r="F20" s="126"/>
      <c r="G20" s="141">
        <v>11</v>
      </c>
      <c r="H20" s="141"/>
      <c r="I20" s="141"/>
      <c r="J20" s="149"/>
      <c r="K20" s="133"/>
      <c r="L20" s="72">
        <v>6</v>
      </c>
      <c r="M20" s="120">
        <f t="shared" si="2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'9'!L21</f>
        <v>0</v>
      </c>
      <c r="F21" s="126"/>
      <c r="G21" s="141">
        <v>12</v>
      </c>
      <c r="H21" s="141">
        <v>12</v>
      </c>
      <c r="I21" s="141"/>
      <c r="J21" s="149"/>
      <c r="K21" s="133"/>
      <c r="L21" s="72"/>
      <c r="M21" s="120">
        <f t="shared" si="2"/>
        <v>24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'9'!L22</f>
        <v>1</v>
      </c>
      <c r="F22" s="126"/>
      <c r="G22" s="141">
        <v>20</v>
      </c>
      <c r="H22" s="141"/>
      <c r="I22" s="141"/>
      <c r="J22" s="149"/>
      <c r="K22" s="133"/>
      <c r="L22" s="72">
        <v>11</v>
      </c>
      <c r="M22" s="120">
        <f t="shared" si="2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'9'!L23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'9'!L24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2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'9'!L25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'9'!L26</f>
        <v>0</v>
      </c>
      <c r="F26" s="126"/>
      <c r="G26" s="141">
        <v>19</v>
      </c>
      <c r="H26" s="141"/>
      <c r="I26" s="141"/>
      <c r="J26" s="149"/>
      <c r="K26" s="133"/>
      <c r="L26" s="72"/>
      <c r="M26" s="120">
        <f t="shared" si="2"/>
        <v>19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'9'!L27</f>
        <v>0</v>
      </c>
      <c r="F27" s="126"/>
      <c r="G27" s="141">
        <v>12</v>
      </c>
      <c r="H27" s="141">
        <v>10</v>
      </c>
      <c r="I27" s="141"/>
      <c r="J27" s="149"/>
      <c r="K27" s="133">
        <v>3</v>
      </c>
      <c r="L27" s="72"/>
      <c r="M27" s="120">
        <f t="shared" si="2"/>
        <v>19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'9'!L28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'9'!L29</f>
        <v>0</v>
      </c>
      <c r="F29" s="126"/>
      <c r="G29" s="141">
        <v>12</v>
      </c>
      <c r="H29" s="141">
        <v>11</v>
      </c>
      <c r="I29" s="141"/>
      <c r="J29" s="149"/>
      <c r="K29" s="133"/>
      <c r="L29" s="72"/>
      <c r="M29" s="120">
        <f t="shared" si="2"/>
        <v>23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'9'!L30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'9'!L31</f>
        <v>0</v>
      </c>
      <c r="F31" s="126"/>
      <c r="G31" s="141">
        <v>10</v>
      </c>
      <c r="H31" s="141"/>
      <c r="I31" s="141"/>
      <c r="J31" s="149"/>
      <c r="K31" s="133">
        <v>5</v>
      </c>
      <c r="L31" s="72"/>
      <c r="M31" s="120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'9'!L32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2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'9'!L33</f>
        <v>0</v>
      </c>
      <c r="F33" s="126"/>
      <c r="G33" s="141">
        <v>8</v>
      </c>
      <c r="H33" s="141">
        <v>6</v>
      </c>
      <c r="I33" s="141"/>
      <c r="J33" s="149"/>
      <c r="K33" s="133"/>
      <c r="L33" s="72"/>
      <c r="M33" s="120">
        <f t="shared" si="2"/>
        <v>14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'9'!L34</f>
        <v>0</v>
      </c>
      <c r="F34" s="126"/>
      <c r="G34" s="141">
        <v>8</v>
      </c>
      <c r="H34" s="141">
        <v>8</v>
      </c>
      <c r="I34" s="141"/>
      <c r="J34" s="149"/>
      <c r="K34" s="133">
        <v>1</v>
      </c>
      <c r="L34" s="72"/>
      <c r="M34" s="120">
        <f t="shared" si="2"/>
        <v>15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'9'!L35</f>
        <v>0</v>
      </c>
      <c r="F35" s="126"/>
      <c r="G35" s="141">
        <v>11</v>
      </c>
      <c r="H35" s="141">
        <v>10</v>
      </c>
      <c r="I35" s="141"/>
      <c r="J35" s="149"/>
      <c r="K35" s="133">
        <v>1</v>
      </c>
      <c r="L35" s="72"/>
      <c r="M35" s="120">
        <f t="shared" si="2"/>
        <v>20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'9'!L36</f>
        <v>0</v>
      </c>
      <c r="F36" s="126"/>
      <c r="G36" s="141">
        <v>9</v>
      </c>
      <c r="H36" s="141"/>
      <c r="I36" s="141"/>
      <c r="J36" s="149"/>
      <c r="K36" s="133"/>
      <c r="L36" s="72"/>
      <c r="M36" s="120">
        <f t="shared" si="2"/>
        <v>9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'9'!L37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'9'!L38</f>
        <v>0</v>
      </c>
      <c r="F38" s="126"/>
      <c r="G38" s="141">
        <v>16</v>
      </c>
      <c r="H38" s="141">
        <v>16</v>
      </c>
      <c r="I38" s="141"/>
      <c r="J38" s="149">
        <v>1</v>
      </c>
      <c r="K38" s="133"/>
      <c r="L38" s="72"/>
      <c r="M38" s="120">
        <f t="shared" si="2"/>
        <v>31</v>
      </c>
      <c r="N38" s="72" t="s">
        <v>290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'9'!L39</f>
        <v>0</v>
      </c>
      <c r="F39" s="126"/>
      <c r="G39" s="141">
        <v>12</v>
      </c>
      <c r="H39" s="141"/>
      <c r="I39" s="141"/>
      <c r="J39" s="149"/>
      <c r="K39" s="133"/>
      <c r="L39" s="72"/>
      <c r="M39" s="120">
        <f t="shared" si="2"/>
        <v>12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'9'!L40</f>
        <v>0</v>
      </c>
      <c r="F40" s="127"/>
      <c r="G40" s="142">
        <v>12</v>
      </c>
      <c r="H40" s="142"/>
      <c r="I40" s="142"/>
      <c r="J40" s="150"/>
      <c r="K40" s="134">
        <v>4</v>
      </c>
      <c r="L40" s="73"/>
      <c r="M40" s="120">
        <f t="shared" si="2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'9'!L41</f>
        <v>0</v>
      </c>
      <c r="F41" s="127"/>
      <c r="G41" s="142">
        <v>13</v>
      </c>
      <c r="H41" s="142"/>
      <c r="I41" s="142"/>
      <c r="J41" s="150"/>
      <c r="K41" s="134">
        <v>3</v>
      </c>
      <c r="L41" s="73"/>
      <c r="M41" s="120">
        <f t="shared" si="2"/>
        <v>10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'9'!L42</f>
        <v>0</v>
      </c>
      <c r="F42" s="127"/>
      <c r="G42" s="142">
        <v>12</v>
      </c>
      <c r="H42" s="142"/>
      <c r="I42" s="142"/>
      <c r="J42" s="150"/>
      <c r="K42" s="134">
        <v>8</v>
      </c>
      <c r="L42" s="73"/>
      <c r="M42" s="120">
        <f t="shared" si="2"/>
        <v>4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'9'!L43</f>
        <v>0</v>
      </c>
      <c r="F43" s="127"/>
      <c r="G43" s="142">
        <v>7</v>
      </c>
      <c r="H43" s="142"/>
      <c r="I43" s="142"/>
      <c r="J43" s="150"/>
      <c r="K43" s="134">
        <v>3</v>
      </c>
      <c r="L43" s="73"/>
      <c r="M43" s="120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'9'!L44</f>
        <v>0</v>
      </c>
      <c r="F44" s="127"/>
      <c r="G44" s="142">
        <v>11</v>
      </c>
      <c r="H44" s="142"/>
      <c r="I44" s="142"/>
      <c r="J44" s="150"/>
      <c r="K44" s="134"/>
      <c r="L44" s="73"/>
      <c r="M44" s="120">
        <f t="shared" si="2"/>
        <v>11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'9'!L45</f>
        <v>0</v>
      </c>
      <c r="F45" s="127"/>
      <c r="G45" s="142">
        <v>8</v>
      </c>
      <c r="H45" s="142"/>
      <c r="I45" s="142"/>
      <c r="J45" s="150"/>
      <c r="K45" s="134"/>
      <c r="L45" s="73">
        <v>3</v>
      </c>
      <c r="M45" s="120">
        <f t="shared" si="2"/>
        <v>5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1</v>
      </c>
      <c r="F47" s="103">
        <f t="shared" ref="F47:L47" si="3">SUM(F48:F60)</f>
        <v>0</v>
      </c>
      <c r="G47" s="103">
        <f t="shared" si="3"/>
        <v>347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56</v>
      </c>
      <c r="L47" s="103">
        <f t="shared" si="3"/>
        <v>0</v>
      </c>
      <c r="M47" s="103">
        <f>SUM(M48:M60)</f>
        <v>292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'9'!L48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'9'!L49</f>
        <v>0</v>
      </c>
      <c r="F49" s="126"/>
      <c r="G49" s="141">
        <v>100</v>
      </c>
      <c r="H49" s="141"/>
      <c r="I49" s="141"/>
      <c r="J49" s="149"/>
      <c r="K49" s="133"/>
      <c r="L49" s="72"/>
      <c r="M49" s="120">
        <f t="shared" si="2"/>
        <v>100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'9'!L50</f>
        <v>0</v>
      </c>
      <c r="F50" s="126"/>
      <c r="G50" s="141">
        <v>60</v>
      </c>
      <c r="H50" s="141"/>
      <c r="I50" s="141"/>
      <c r="J50" s="149"/>
      <c r="K50" s="133">
        <v>20</v>
      </c>
      <c r="L50" s="72"/>
      <c r="M50" s="120">
        <f t="shared" si="2"/>
        <v>40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'9'!L51</f>
        <v>0</v>
      </c>
      <c r="F51" s="126"/>
      <c r="G51" s="141">
        <v>139</v>
      </c>
      <c r="H51" s="141"/>
      <c r="I51" s="141"/>
      <c r="J51" s="149"/>
      <c r="K51" s="133">
        <v>30</v>
      </c>
      <c r="L51" s="72"/>
      <c r="M51" s="120">
        <f t="shared" si="2"/>
        <v>109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'9'!L52</f>
        <v>0</v>
      </c>
      <c r="F52" s="126"/>
      <c r="G52" s="141">
        <v>9</v>
      </c>
      <c r="H52" s="141"/>
      <c r="I52" s="141"/>
      <c r="J52" s="149"/>
      <c r="K52" s="133"/>
      <c r="L52" s="72"/>
      <c r="M52" s="120">
        <f t="shared" si="2"/>
        <v>9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'9'!L53</f>
        <v>1</v>
      </c>
      <c r="F53" s="126"/>
      <c r="G53" s="141"/>
      <c r="H53" s="141"/>
      <c r="I53" s="141"/>
      <c r="J53" s="149"/>
      <c r="K53" s="133"/>
      <c r="L53" s="72"/>
      <c r="M53" s="120">
        <f t="shared" si="2"/>
        <v>1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'9'!L54</f>
        <v>0</v>
      </c>
      <c r="F54" s="126"/>
      <c r="G54" s="141">
        <v>10</v>
      </c>
      <c r="H54" s="141"/>
      <c r="I54" s="141"/>
      <c r="J54" s="149"/>
      <c r="K54" s="133"/>
      <c r="L54" s="72"/>
      <c r="M54" s="120">
        <f t="shared" si="2"/>
        <v>10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'9'!L55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'9'!L56</f>
        <v>0</v>
      </c>
      <c r="F56" s="126"/>
      <c r="G56" s="141">
        <v>10</v>
      </c>
      <c r="H56" s="141"/>
      <c r="I56" s="141"/>
      <c r="J56" s="149"/>
      <c r="K56" s="133"/>
      <c r="L56" s="72"/>
      <c r="M56" s="120">
        <f t="shared" si="2"/>
        <v>10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'9'!L57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'9'!L58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'9'!L59</f>
        <v>0</v>
      </c>
      <c r="F59" s="127"/>
      <c r="G59" s="142">
        <v>9</v>
      </c>
      <c r="H59" s="142"/>
      <c r="I59" s="142"/>
      <c r="J59" s="150"/>
      <c r="K59" s="134">
        <v>6</v>
      </c>
      <c r="L59" s="73"/>
      <c r="M59" s="120">
        <f t="shared" si="2"/>
        <v>3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'9'!L60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'9'!L63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'9'!L64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4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4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'9'!L67</f>
        <v>0</v>
      </c>
      <c r="F67" s="125"/>
      <c r="G67" s="140"/>
      <c r="H67" s="140"/>
      <c r="I67" s="140"/>
      <c r="J67" s="148"/>
      <c r="K67" s="132"/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'9'!L68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2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'9'!L69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'9'!L70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'9'!L71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'9'!L72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'9'!L73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'9'!L74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41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2</v>
      </c>
      <c r="L76" s="106">
        <f t="shared" si="6"/>
        <v>0</v>
      </c>
      <c r="M76" s="106">
        <f t="shared" si="6"/>
        <v>38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'9'!L77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si="2"/>
        <v>7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'9'!L78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ref="M78:M141" si="7">(E78+F78+G78+H78+I78)-J78-K78-L78</f>
        <v>14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'9'!L79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'9'!L80</f>
        <v>0</v>
      </c>
      <c r="F80" s="126"/>
      <c r="G80" s="141">
        <v>14</v>
      </c>
      <c r="H80" s="141"/>
      <c r="I80" s="141"/>
      <c r="J80" s="149">
        <v>1</v>
      </c>
      <c r="K80" s="133"/>
      <c r="L80" s="72"/>
      <c r="M80" s="120">
        <f t="shared" si="7"/>
        <v>13</v>
      </c>
      <c r="N80" s="72" t="s">
        <v>285</v>
      </c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'9'!L81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'9'!L82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'9'!L83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'9'!L84</f>
        <v>0</v>
      </c>
      <c r="F84" s="127"/>
      <c r="G84" s="142">
        <v>6</v>
      </c>
      <c r="H84" s="142"/>
      <c r="I84" s="142"/>
      <c r="J84" s="150"/>
      <c r="K84" s="134">
        <v>2</v>
      </c>
      <c r="L84" s="73"/>
      <c r="M84" s="120">
        <f t="shared" si="7"/>
        <v>4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51</v>
      </c>
      <c r="F86" s="108">
        <f t="shared" ref="F86:L86" si="8">SUM(F87:F96)</f>
        <v>0</v>
      </c>
      <c r="G86" s="108">
        <f>SUM(G87:G96)</f>
        <v>42</v>
      </c>
      <c r="H86" s="108">
        <f t="shared" si="8"/>
        <v>0</v>
      </c>
      <c r="I86" s="108">
        <f t="shared" si="8"/>
        <v>0</v>
      </c>
      <c r="J86" s="108">
        <f t="shared" si="8"/>
        <v>10</v>
      </c>
      <c r="K86" s="108">
        <f>SUM(K87:K96)</f>
        <v>9</v>
      </c>
      <c r="L86" s="108">
        <f t="shared" si="8"/>
        <v>45</v>
      </c>
      <c r="M86" s="108">
        <f>SUM(M87:M96)</f>
        <v>29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'9'!L87</f>
        <v>3</v>
      </c>
      <c r="F87" s="125"/>
      <c r="G87" s="140"/>
      <c r="H87" s="140"/>
      <c r="I87" s="140"/>
      <c r="J87" s="148"/>
      <c r="K87" s="132"/>
      <c r="L87" s="71"/>
      <c r="M87" s="120">
        <f t="shared" si="7"/>
        <v>3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'9'!L88</f>
        <v>9</v>
      </c>
      <c r="F88" s="126"/>
      <c r="G88" s="141"/>
      <c r="H88" s="141"/>
      <c r="I88" s="141"/>
      <c r="J88" s="149"/>
      <c r="K88" s="133"/>
      <c r="L88" s="72">
        <v>1</v>
      </c>
      <c r="M88" s="120">
        <f t="shared" si="7"/>
        <v>8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'9'!L89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'9'!L90</f>
        <v>7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'9'!L91</f>
        <v>14</v>
      </c>
      <c r="F91" s="126"/>
      <c r="G91" s="141">
        <v>8</v>
      </c>
      <c r="H91" s="141"/>
      <c r="I91" s="141"/>
      <c r="J91" s="149">
        <v>4</v>
      </c>
      <c r="K91" s="133"/>
      <c r="L91" s="72">
        <v>10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'9'!L92</f>
        <v>3</v>
      </c>
      <c r="F92" s="126"/>
      <c r="G92" s="141">
        <v>12</v>
      </c>
      <c r="H92" s="141"/>
      <c r="I92" s="141"/>
      <c r="J92" s="149"/>
      <c r="K92" s="133">
        <v>6</v>
      </c>
      <c r="L92" s="72">
        <v>8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'9'!L93</f>
        <v>0</v>
      </c>
      <c r="F93" s="126"/>
      <c r="G93" s="141">
        <v>10</v>
      </c>
      <c r="H93" s="141"/>
      <c r="I93" s="141"/>
      <c r="J93" s="149"/>
      <c r="K93" s="133"/>
      <c r="L93" s="72">
        <v>9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'9'!L94</f>
        <v>12</v>
      </c>
      <c r="F94" s="126"/>
      <c r="G94" s="141">
        <v>12</v>
      </c>
      <c r="H94" s="141"/>
      <c r="I94" s="141"/>
      <c r="J94" s="149">
        <v>6</v>
      </c>
      <c r="K94" s="133"/>
      <c r="L94" s="72">
        <v>15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'9'!L95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'9'!L96</f>
        <v>3</v>
      </c>
      <c r="F96" s="127"/>
      <c r="G96" s="142"/>
      <c r="H96" s="142"/>
      <c r="I96" s="142"/>
      <c r="J96" s="150"/>
      <c r="K96" s="134">
        <v>3</v>
      </c>
      <c r="L96" s="73"/>
      <c r="M96" s="120">
        <f t="shared" si="7"/>
        <v>0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9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2</v>
      </c>
      <c r="L98" s="106">
        <f t="shared" si="10"/>
        <v>3</v>
      </c>
      <c r="M98" s="106">
        <f t="shared" si="10"/>
        <v>4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'9'!L99</f>
        <v>9</v>
      </c>
      <c r="F99" s="125"/>
      <c r="G99" s="140"/>
      <c r="H99" s="140"/>
      <c r="I99" s="140"/>
      <c r="J99" s="148"/>
      <c r="K99" s="132">
        <v>2</v>
      </c>
      <c r="L99" s="71">
        <v>3</v>
      </c>
      <c r="M99" s="120">
        <f t="shared" si="7"/>
        <v>4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6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1</v>
      </c>
      <c r="M101" s="119">
        <f t="shared" si="7"/>
        <v>5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'9'!L102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7"/>
        <v>0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'9'!L103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'9'!L104</f>
        <v>1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1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'9'!L105</f>
        <v>5</v>
      </c>
      <c r="F105" s="126"/>
      <c r="G105" s="141"/>
      <c r="H105" s="141"/>
      <c r="I105" s="141"/>
      <c r="J105" s="149"/>
      <c r="K105" s="133"/>
      <c r="L105" s="72">
        <v>1</v>
      </c>
      <c r="M105" s="120">
        <f t="shared" si="7"/>
        <v>4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4</v>
      </c>
      <c r="F108" s="105">
        <f t="shared" ref="F108:L108" si="12">SUM(F109:F137)</f>
        <v>0</v>
      </c>
      <c r="G108" s="105">
        <f t="shared" si="12"/>
        <v>9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2</v>
      </c>
      <c r="M108" s="119">
        <f t="shared" si="7"/>
        <v>11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'9'!L109</f>
        <v>0</v>
      </c>
      <c r="F109" s="128"/>
      <c r="G109" s="144">
        <v>2</v>
      </c>
      <c r="H109" s="144"/>
      <c r="I109" s="144"/>
      <c r="J109" s="152"/>
      <c r="K109" s="137"/>
      <c r="L109" s="76"/>
      <c r="M109" s="120">
        <f t="shared" si="7"/>
        <v>2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'9'!L110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'9'!L112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'9'!L113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'9'!L117</f>
        <v>0</v>
      </c>
      <c r="F117" s="126"/>
      <c r="G117" s="141">
        <v>2</v>
      </c>
      <c r="H117" s="141"/>
      <c r="I117" s="141"/>
      <c r="J117" s="149"/>
      <c r="K117" s="133"/>
      <c r="L117" s="72">
        <v>1</v>
      </c>
      <c r="M117" s="120">
        <f t="shared" si="7"/>
        <v>1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'9'!L121</f>
        <v>1</v>
      </c>
      <c r="F121" s="126"/>
      <c r="G121" s="141">
        <v>4</v>
      </c>
      <c r="H121" s="141"/>
      <c r="I121" s="141"/>
      <c r="J121" s="149"/>
      <c r="K121" s="133"/>
      <c r="L121" s="72"/>
      <c r="M121" s="120">
        <f t="shared" si="7"/>
        <v>5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'9'!L126</f>
        <v>2</v>
      </c>
      <c r="F126" s="126"/>
      <c r="G126" s="141"/>
      <c r="H126" s="141"/>
      <c r="I126" s="141"/>
      <c r="J126" s="149"/>
      <c r="K126" s="133"/>
      <c r="L126" s="72">
        <v>1</v>
      </c>
      <c r="M126" s="120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'9'!L130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1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'9'!L133</f>
        <v>0</v>
      </c>
      <c r="F133" s="126"/>
      <c r="G133" s="141">
        <v>1</v>
      </c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'9'!L138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'9'!L139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17</v>
      </c>
      <c r="F141" s="105">
        <f t="shared" ref="F141:L141" si="13">SUM(F142:F148)</f>
        <v>0</v>
      </c>
      <c r="G141" s="105">
        <f t="shared" si="13"/>
        <v>22</v>
      </c>
      <c r="H141" s="105">
        <f t="shared" si="13"/>
        <v>6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16</v>
      </c>
      <c r="M141" s="119">
        <f t="shared" si="7"/>
        <v>29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'9'!L142</f>
        <v>1</v>
      </c>
      <c r="G142" s="140">
        <v>6</v>
      </c>
      <c r="H142" s="140"/>
      <c r="I142" s="140"/>
      <c r="J142" s="148"/>
      <c r="K142" s="132"/>
      <c r="L142" s="71"/>
      <c r="M142" s="120">
        <f>(E142+K146+G142+H142+I142)-J142-K142-L142</f>
        <v>7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'9'!L143</f>
        <v>0</v>
      </c>
      <c r="F143" s="126"/>
      <c r="G143" s="141">
        <v>10</v>
      </c>
      <c r="H143" s="141"/>
      <c r="I143" s="141"/>
      <c r="J143" s="149"/>
      <c r="K143" s="133"/>
      <c r="L143" s="72">
        <v>7</v>
      </c>
      <c r="M143" s="120">
        <f t="shared" ref="M143:M205" si="14">(E143+F143+G143+H143+I143)-J143-K143-L143</f>
        <v>3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'9'!L144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'9'!L145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'9'!L146</f>
        <v>7</v>
      </c>
      <c r="F146" s="126"/>
      <c r="G146" s="141"/>
      <c r="H146" s="141"/>
      <c r="I146" s="141"/>
      <c r="J146" s="149"/>
      <c r="K146" s="125"/>
      <c r="L146" s="72">
        <v>2</v>
      </c>
      <c r="M146" s="120">
        <f t="shared" si="14"/>
        <v>5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'9'!L147</f>
        <v>8</v>
      </c>
      <c r="F147" s="126"/>
      <c r="G147" s="141"/>
      <c r="H147" s="141"/>
      <c r="I147" s="141"/>
      <c r="J147" s="149"/>
      <c r="K147" s="133"/>
      <c r="L147" s="72">
        <v>4</v>
      </c>
      <c r="M147" s="120">
        <f t="shared" si="14"/>
        <v>4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'9'!L148</f>
        <v>1</v>
      </c>
      <c r="F148" s="126"/>
      <c r="G148" s="141">
        <v>6</v>
      </c>
      <c r="H148" s="141">
        <v>6</v>
      </c>
      <c r="I148" s="141"/>
      <c r="J148" s="149"/>
      <c r="K148" s="133"/>
      <c r="L148" s="72">
        <v>3</v>
      </c>
      <c r="M148" s="120">
        <f t="shared" si="14"/>
        <v>10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'9'!L149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75</v>
      </c>
      <c r="F151" s="105">
        <f t="shared" ref="F151:M151" si="15">SUM(F152:F158,F161)</f>
        <v>0</v>
      </c>
      <c r="G151" s="105">
        <f t="shared" si="15"/>
        <v>92</v>
      </c>
      <c r="H151" s="105">
        <f t="shared" si="15"/>
        <v>28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32</v>
      </c>
      <c r="M151" s="105">
        <f t="shared" si="15"/>
        <v>163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'9'!L152</f>
        <v>6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6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'9'!L153</f>
        <v>12</v>
      </c>
      <c r="F153" s="126"/>
      <c r="G153" s="141"/>
      <c r="H153" s="141"/>
      <c r="I153" s="141"/>
      <c r="J153" s="149"/>
      <c r="K153" s="133"/>
      <c r="L153" s="72"/>
      <c r="M153" s="120">
        <f t="shared" si="14"/>
        <v>12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'9'!L154</f>
        <v>56</v>
      </c>
      <c r="F154" s="126"/>
      <c r="G154" s="141"/>
      <c r="H154" s="141"/>
      <c r="I154" s="141"/>
      <c r="J154" s="149"/>
      <c r="K154" s="133"/>
      <c r="L154" s="72">
        <v>24</v>
      </c>
      <c r="M154" s="120">
        <f t="shared" si="14"/>
        <v>32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'9'!L155</f>
        <v>0</v>
      </c>
      <c r="F155" s="127"/>
      <c r="G155" s="142">
        <v>26</v>
      </c>
      <c r="H155" s="142"/>
      <c r="I155" s="142"/>
      <c r="J155" s="150"/>
      <c r="K155" s="134"/>
      <c r="L155" s="73"/>
      <c r="M155" s="120">
        <f t="shared" si="14"/>
        <v>26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'9'!L156</f>
        <v>0</v>
      </c>
      <c r="F156" s="127"/>
      <c r="G156" s="142">
        <v>26</v>
      </c>
      <c r="H156" s="142">
        <v>14</v>
      </c>
      <c r="I156" s="142"/>
      <c r="J156" s="150"/>
      <c r="K156" s="134"/>
      <c r="L156" s="73">
        <v>3</v>
      </c>
      <c r="M156" s="120">
        <f t="shared" si="14"/>
        <v>37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'9'!L157</f>
        <v>0</v>
      </c>
      <c r="F157" s="127"/>
      <c r="G157" s="142">
        <v>28</v>
      </c>
      <c r="H157" s="142">
        <v>14</v>
      </c>
      <c r="I157" s="142"/>
      <c r="J157" s="150"/>
      <c r="K157" s="134"/>
      <c r="L157" s="73">
        <v>5</v>
      </c>
      <c r="M157" s="120">
        <f t="shared" si="14"/>
        <v>37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'9'!L158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'9'!L159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'9'!L160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'9'!L161</f>
        <v>1</v>
      </c>
      <c r="F161" s="126"/>
      <c r="G161" s="141">
        <v>12</v>
      </c>
      <c r="H161" s="141"/>
      <c r="I161" s="141"/>
      <c r="J161" s="149"/>
      <c r="K161" s="133"/>
      <c r="L161" s="72"/>
      <c r="M161" s="120">
        <f t="shared" si="14"/>
        <v>13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'9'!L164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'9'!L165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'9'!L166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553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486</v>
      </c>
      <c r="M181" s="119">
        <f t="shared" si="14"/>
        <v>67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'9'!L182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'9'!L183</f>
        <v>47</v>
      </c>
      <c r="F183" s="125"/>
      <c r="G183" s="125"/>
      <c r="H183" s="125"/>
      <c r="I183" s="125"/>
      <c r="J183" s="148"/>
      <c r="K183" s="132"/>
      <c r="L183" s="71">
        <v>36</v>
      </c>
      <c r="M183" s="120">
        <f t="shared" si="14"/>
        <v>11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'9'!L184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'9'!L185</f>
        <v>6</v>
      </c>
      <c r="F185" s="125"/>
      <c r="G185" s="125"/>
      <c r="H185" s="125"/>
      <c r="I185" s="125"/>
      <c r="J185" s="148"/>
      <c r="K185" s="132"/>
      <c r="L185" s="71">
        <v>5</v>
      </c>
      <c r="M185" s="120">
        <f t="shared" si="14"/>
        <v>1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'9'!L186</f>
        <v>238</v>
      </c>
      <c r="F186" s="125"/>
      <c r="G186" s="125"/>
      <c r="H186" s="125"/>
      <c r="I186" s="125"/>
      <c r="J186" s="148"/>
      <c r="K186" s="132"/>
      <c r="L186" s="71">
        <v>196</v>
      </c>
      <c r="M186" s="120">
        <f t="shared" si="14"/>
        <v>42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'9'!L187</f>
        <v>45</v>
      </c>
      <c r="F187" s="125"/>
      <c r="G187" s="125"/>
      <c r="H187" s="125"/>
      <c r="I187" s="125"/>
      <c r="J187" s="148"/>
      <c r="K187" s="132"/>
      <c r="L187" s="71">
        <v>43</v>
      </c>
      <c r="M187" s="120">
        <f t="shared" si="14"/>
        <v>2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'9'!L188</f>
        <v>46</v>
      </c>
      <c r="F188" s="125"/>
      <c r="G188" s="125"/>
      <c r="H188" s="125"/>
      <c r="I188" s="125"/>
      <c r="J188" s="148"/>
      <c r="K188" s="132"/>
      <c r="L188" s="71">
        <v>41</v>
      </c>
      <c r="M188" s="120">
        <f t="shared" si="14"/>
        <v>5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'9'!L189</f>
        <v>80</v>
      </c>
      <c r="F189" s="125"/>
      <c r="G189" s="125"/>
      <c r="H189" s="125"/>
      <c r="I189" s="125"/>
      <c r="J189" s="148"/>
      <c r="K189" s="132"/>
      <c r="L189" s="71">
        <v>79</v>
      </c>
      <c r="M189" s="120">
        <f t="shared" si="14"/>
        <v>1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'9'!L190</f>
        <v>67</v>
      </c>
      <c r="F190" s="125"/>
      <c r="G190" s="125"/>
      <c r="H190" s="125"/>
      <c r="I190" s="125"/>
      <c r="J190" s="148"/>
      <c r="K190" s="132"/>
      <c r="L190" s="71">
        <v>62</v>
      </c>
      <c r="M190" s="120">
        <f t="shared" si="14"/>
        <v>5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23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22</v>
      </c>
      <c r="M192" s="119">
        <f>(E192+F192+G192+H192+I192)-J192-K192-L192</f>
        <v>1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'9'!L194</f>
        <v>20</v>
      </c>
      <c r="F194" s="125"/>
      <c r="G194" s="125"/>
      <c r="H194" s="125"/>
      <c r="I194" s="125"/>
      <c r="J194" s="148"/>
      <c r="K194" s="132"/>
      <c r="L194" s="71">
        <v>19</v>
      </c>
      <c r="M194" s="120">
        <f t="shared" si="14"/>
        <v>1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'9'!L195</f>
        <v>3</v>
      </c>
      <c r="F195" s="125"/>
      <c r="G195" s="125"/>
      <c r="H195" s="125"/>
      <c r="I195" s="125"/>
      <c r="J195" s="148"/>
      <c r="K195" s="132"/>
      <c r="L195" s="71">
        <v>3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472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418</v>
      </c>
      <c r="M197" s="119">
        <f t="shared" si="14"/>
        <v>54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'9'!L198</f>
        <v>11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'9'!L199</f>
        <v>289</v>
      </c>
      <c r="F199" s="126"/>
      <c r="G199" s="126"/>
      <c r="H199" s="126"/>
      <c r="I199" s="126"/>
      <c r="J199" s="149"/>
      <c r="K199" s="133"/>
      <c r="L199" s="72">
        <v>255</v>
      </c>
      <c r="M199" s="123">
        <f t="shared" si="14"/>
        <v>34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'9'!L200</f>
        <v>115</v>
      </c>
      <c r="F200" s="126"/>
      <c r="G200" s="126"/>
      <c r="H200" s="126"/>
      <c r="I200" s="126"/>
      <c r="J200" s="149"/>
      <c r="K200" s="133"/>
      <c r="L200" s="72">
        <v>104</v>
      </c>
      <c r="M200" s="123">
        <f t="shared" si="14"/>
        <v>11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'9'!L201</f>
        <v>10</v>
      </c>
      <c r="F201" s="126"/>
      <c r="G201" s="126"/>
      <c r="H201" s="126"/>
      <c r="I201" s="126"/>
      <c r="J201" s="149"/>
      <c r="K201" s="133"/>
      <c r="L201" s="72">
        <v>9</v>
      </c>
      <c r="M201" s="123">
        <f t="shared" si="14"/>
        <v>1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'9'!L202</f>
        <v>10</v>
      </c>
      <c r="F202" s="126"/>
      <c r="G202" s="126"/>
      <c r="H202" s="126"/>
      <c r="I202" s="126"/>
      <c r="J202" s="149"/>
      <c r="K202" s="133"/>
      <c r="L202" s="72">
        <v>5</v>
      </c>
      <c r="M202" s="123">
        <f t="shared" si="14"/>
        <v>5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'9'!L203</f>
        <v>20</v>
      </c>
      <c r="F203" s="126"/>
      <c r="G203" s="126"/>
      <c r="H203" s="126"/>
      <c r="I203" s="126"/>
      <c r="J203" s="149"/>
      <c r="K203" s="133"/>
      <c r="L203" s="72">
        <v>19</v>
      </c>
      <c r="M203" s="123">
        <f t="shared" si="14"/>
        <v>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'9'!L204</f>
        <v>8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'9'!L205</f>
        <v>9</v>
      </c>
      <c r="F205" s="126"/>
      <c r="G205" s="126"/>
      <c r="H205" s="126"/>
      <c r="I205" s="126"/>
      <c r="J205" s="149"/>
      <c r="K205" s="133"/>
      <c r="L205" s="72">
        <v>7</v>
      </c>
      <c r="M205" s="123">
        <f t="shared" si="14"/>
        <v>2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47" activePane="bottomRight" state="frozen"/>
      <selection activeCell="O74" sqref="O74"/>
      <selection pane="topRight" activeCell="O74" sqref="O74"/>
      <selection pane="bottomLeft" activeCell="O74" sqref="O74"/>
      <selection pane="bottomRight" activeCell="L142" sqref="L14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26</v>
      </c>
      <c r="F5" s="116">
        <f t="shared" si="0"/>
        <v>0</v>
      </c>
      <c r="G5" s="116">
        <f t="shared" si="0"/>
        <v>375</v>
      </c>
      <c r="H5" s="116">
        <f t="shared" si="0"/>
        <v>8</v>
      </c>
      <c r="I5" s="116">
        <f t="shared" si="0"/>
        <v>0</v>
      </c>
      <c r="J5" s="145">
        <f t="shared" si="0"/>
        <v>3</v>
      </c>
      <c r="K5" s="130">
        <f t="shared" si="0"/>
        <v>47</v>
      </c>
      <c r="L5" s="116">
        <f t="shared" si="0"/>
        <v>6</v>
      </c>
      <c r="M5" s="118">
        <f t="shared" si="0"/>
        <v>353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26</v>
      </c>
      <c r="F6" s="131">
        <f t="shared" ref="F6:J6" si="1">SUM(F7:F45)</f>
        <v>0</v>
      </c>
      <c r="G6" s="131">
        <f t="shared" si="1"/>
        <v>207</v>
      </c>
      <c r="H6" s="131">
        <f t="shared" si="1"/>
        <v>8</v>
      </c>
      <c r="I6" s="131">
        <f t="shared" si="1"/>
        <v>0</v>
      </c>
      <c r="J6" s="131">
        <f t="shared" si="1"/>
        <v>3</v>
      </c>
      <c r="K6" s="131">
        <f>SUM(K7:K45)</f>
        <v>28</v>
      </c>
      <c r="L6" s="131">
        <f>SUM(L7:L45)</f>
        <v>6</v>
      </c>
      <c r="M6" s="131">
        <f>SUM(M7:M45)</f>
        <v>204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'10'!L7</f>
        <v>6</v>
      </c>
      <c r="F7" s="125"/>
      <c r="G7" s="140"/>
      <c r="H7" s="140"/>
      <c r="I7" s="140"/>
      <c r="J7" s="148"/>
      <c r="K7" s="132"/>
      <c r="L7" s="71">
        <v>3</v>
      </c>
      <c r="M7" s="120">
        <f t="shared" ref="M7:M77" si="2">(E7+F7+G7+H7+I7)-J7-K7-L7</f>
        <v>3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'10'!L8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'10'!L9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'10'!L10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'10'!L11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'10'!L12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'10'!L13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'10'!L14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'10'!L15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'10'!L16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'10'!L17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'10'!L18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'10'!L19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'10'!L20</f>
        <v>6</v>
      </c>
      <c r="F20" s="126"/>
      <c r="G20" s="141"/>
      <c r="H20" s="141"/>
      <c r="I20" s="141"/>
      <c r="J20" s="149"/>
      <c r="K20" s="133"/>
      <c r="L20" s="72"/>
      <c r="M20" s="120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'10'!L21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'10'!L22</f>
        <v>11</v>
      </c>
      <c r="F22" s="126"/>
      <c r="G22" s="141"/>
      <c r="H22" s="141"/>
      <c r="I22" s="141"/>
      <c r="J22" s="149"/>
      <c r="K22" s="133"/>
      <c r="L22" s="72">
        <v>1</v>
      </c>
      <c r="M22" s="120">
        <f t="shared" si="2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'10'!L23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'10'!L24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'10'!L25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2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'10'!L26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'10'!L27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'10'!L28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2"/>
        <v>8</v>
      </c>
      <c r="N28" s="72" t="s">
        <v>285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'10'!L29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'10'!L30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'10'!L31</f>
        <v>0</v>
      </c>
      <c r="F31" s="126"/>
      <c r="G31" s="141">
        <v>6</v>
      </c>
      <c r="H31" s="141"/>
      <c r="I31" s="141"/>
      <c r="J31" s="149"/>
      <c r="K31" s="133">
        <v>3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'10'!L32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'10'!L33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'10'!L34</f>
        <v>0</v>
      </c>
      <c r="F34" s="126"/>
      <c r="G34" s="141">
        <v>8</v>
      </c>
      <c r="H34" s="141"/>
      <c r="I34" s="141"/>
      <c r="J34" s="149"/>
      <c r="K34" s="133">
        <v>5</v>
      </c>
      <c r="L34" s="72"/>
      <c r="M34" s="120">
        <f t="shared" si="2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'10'!L35</f>
        <v>0</v>
      </c>
      <c r="F35" s="126"/>
      <c r="G35" s="141">
        <v>6</v>
      </c>
      <c r="H35" s="141"/>
      <c r="I35" s="141"/>
      <c r="J35" s="149">
        <v>1</v>
      </c>
      <c r="K35" s="133"/>
      <c r="L35" s="72"/>
      <c r="M35" s="120">
        <f t="shared" si="2"/>
        <v>5</v>
      </c>
      <c r="N35" s="72" t="s">
        <v>292</v>
      </c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'10'!L36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'10'!L37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'10'!L38</f>
        <v>0</v>
      </c>
      <c r="F38" s="126"/>
      <c r="G38" s="141">
        <v>8</v>
      </c>
      <c r="H38" s="141">
        <v>8</v>
      </c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'10'!L39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'10'!L40</f>
        <v>0</v>
      </c>
      <c r="F40" s="127"/>
      <c r="G40" s="141">
        <v>6</v>
      </c>
      <c r="H40" s="142"/>
      <c r="I40" s="142"/>
      <c r="J40" s="150"/>
      <c r="K40" s="134">
        <v>1</v>
      </c>
      <c r="L40" s="73"/>
      <c r="M40" s="120">
        <f t="shared" si="2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'10'!L41</f>
        <v>0</v>
      </c>
      <c r="F41" s="127"/>
      <c r="G41" s="142">
        <v>10</v>
      </c>
      <c r="H41" s="142"/>
      <c r="I41" s="142"/>
      <c r="J41" s="150"/>
      <c r="K41" s="134">
        <v>8</v>
      </c>
      <c r="L41" s="73"/>
      <c r="M41" s="120">
        <f t="shared" si="2"/>
        <v>2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'10'!L42</f>
        <v>0</v>
      </c>
      <c r="F42" s="127"/>
      <c r="G42" s="142">
        <v>8</v>
      </c>
      <c r="H42" s="142"/>
      <c r="I42" s="142"/>
      <c r="J42" s="150">
        <v>1</v>
      </c>
      <c r="K42" s="134">
        <v>4</v>
      </c>
      <c r="L42" s="73"/>
      <c r="M42" s="120">
        <f t="shared" si="2"/>
        <v>3</v>
      </c>
      <c r="N42" s="73" t="s">
        <v>286</v>
      </c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'10'!L43</f>
        <v>0</v>
      </c>
      <c r="F43" s="127"/>
      <c r="G43" s="142">
        <v>8</v>
      </c>
      <c r="H43" s="142"/>
      <c r="I43" s="142"/>
      <c r="J43" s="150"/>
      <c r="K43" s="134">
        <v>6</v>
      </c>
      <c r="L43" s="73"/>
      <c r="M43" s="120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'10'!L44</f>
        <v>0</v>
      </c>
      <c r="F44" s="127"/>
      <c r="G44" s="142">
        <v>8</v>
      </c>
      <c r="H44" s="142"/>
      <c r="I44" s="142"/>
      <c r="J44" s="150"/>
      <c r="K44" s="134"/>
      <c r="L44" s="73"/>
      <c r="M44" s="120">
        <f t="shared" si="2"/>
        <v>8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'10'!L45</f>
        <v>3</v>
      </c>
      <c r="F45" s="127"/>
      <c r="G45" s="142"/>
      <c r="H45" s="142"/>
      <c r="I45" s="142"/>
      <c r="J45" s="150"/>
      <c r="K45" s="134"/>
      <c r="L45" s="73">
        <v>2</v>
      </c>
      <c r="M45" s="120">
        <f t="shared" si="2"/>
        <v>1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0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132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7</v>
      </c>
      <c r="L47" s="103">
        <f t="shared" si="3"/>
        <v>0</v>
      </c>
      <c r="M47" s="103">
        <f>SUM(M48:M60)</f>
        <v>125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'10'!L48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'10'!L49</f>
        <v>0</v>
      </c>
      <c r="F49" s="126"/>
      <c r="G49" s="141">
        <v>37</v>
      </c>
      <c r="H49" s="141"/>
      <c r="I49" s="141"/>
      <c r="J49" s="149"/>
      <c r="K49" s="133"/>
      <c r="L49" s="72"/>
      <c r="M49" s="120">
        <f t="shared" si="2"/>
        <v>37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'10'!L50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2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'10'!L51</f>
        <v>0</v>
      </c>
      <c r="F51" s="126"/>
      <c r="G51" s="141">
        <v>39</v>
      </c>
      <c r="H51" s="141"/>
      <c r="I51" s="141"/>
      <c r="J51" s="149"/>
      <c r="K51" s="133"/>
      <c r="L51" s="72"/>
      <c r="M51" s="120">
        <f t="shared" si="2"/>
        <v>39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'10'!L52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'10'!L53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'10'!L54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'10'!L55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'10'!L56</f>
        <v>0</v>
      </c>
      <c r="F56" s="126"/>
      <c r="G56" s="141">
        <v>8</v>
      </c>
      <c r="H56" s="141"/>
      <c r="I56" s="141"/>
      <c r="J56" s="149"/>
      <c r="K56" s="133"/>
      <c r="L56" s="72"/>
      <c r="M56" s="120">
        <f t="shared" si="2"/>
        <v>8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'10'!L57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2"/>
        <v>8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'10'!L58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'10'!L59</f>
        <v>0</v>
      </c>
      <c r="F59" s="127"/>
      <c r="G59" s="142">
        <v>10</v>
      </c>
      <c r="H59" s="142"/>
      <c r="I59" s="142"/>
      <c r="J59" s="150"/>
      <c r="K59" s="134">
        <v>7</v>
      </c>
      <c r="L59" s="73"/>
      <c r="M59" s="120">
        <f t="shared" si="2"/>
        <v>3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'10'!L60</f>
        <v>0</v>
      </c>
      <c r="F60" s="127"/>
      <c r="G60" s="142"/>
      <c r="H60" s="142"/>
      <c r="I60" s="142"/>
      <c r="J60" s="150"/>
      <c r="K60" s="134"/>
      <c r="L60" s="73"/>
      <c r="M60" s="120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'10'!L63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'10'!L64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7</v>
      </c>
      <c r="L66" s="103">
        <f t="shared" si="5"/>
        <v>0</v>
      </c>
      <c r="M66" s="119">
        <f t="shared" si="2"/>
        <v>5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'10'!L67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'10'!L68</f>
        <v>0</v>
      </c>
      <c r="F68" s="126"/>
      <c r="G68" s="141">
        <v>2</v>
      </c>
      <c r="H68" s="141"/>
      <c r="I68" s="141"/>
      <c r="J68" s="149"/>
      <c r="K68" s="133">
        <v>2</v>
      </c>
      <c r="L68" s="72"/>
      <c r="M68" s="120">
        <f t="shared" si="2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'10'!L69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'10'!L70</f>
        <v>0</v>
      </c>
      <c r="F70" s="126"/>
      <c r="G70" s="141">
        <v>2</v>
      </c>
      <c r="H70" s="141"/>
      <c r="I70" s="141"/>
      <c r="J70" s="149"/>
      <c r="K70" s="133">
        <v>2</v>
      </c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'10'!L71</f>
        <v>0</v>
      </c>
      <c r="F71" s="126"/>
      <c r="G71" s="141">
        <v>1</v>
      </c>
      <c r="H71" s="141"/>
      <c r="I71" s="141"/>
      <c r="J71" s="149"/>
      <c r="K71" s="133">
        <v>1</v>
      </c>
      <c r="L71" s="72"/>
      <c r="M71" s="120">
        <f t="shared" si="2"/>
        <v>0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'10'!L72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'10'!L73</f>
        <v>0</v>
      </c>
      <c r="F73" s="126"/>
      <c r="G73" s="141">
        <v>1</v>
      </c>
      <c r="H73" s="141"/>
      <c r="I73" s="141"/>
      <c r="J73" s="149"/>
      <c r="K73" s="133">
        <v>1</v>
      </c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'10'!L74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24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5</v>
      </c>
      <c r="L76" s="106">
        <f t="shared" si="6"/>
        <v>0</v>
      </c>
      <c r="M76" s="106">
        <f t="shared" si="6"/>
        <v>19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'10'!L77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2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'10'!L78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1" si="7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'10'!L79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'10'!L80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'10'!L81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'10'!L82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'10'!L83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'10'!L84</f>
        <v>0</v>
      </c>
      <c r="F84" s="127"/>
      <c r="G84" s="142">
        <v>6</v>
      </c>
      <c r="H84" s="142"/>
      <c r="I84" s="142"/>
      <c r="J84" s="150"/>
      <c r="K84" s="134">
        <v>5</v>
      </c>
      <c r="L84" s="73"/>
      <c r="M84" s="120">
        <f t="shared" si="7"/>
        <v>1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45</v>
      </c>
      <c r="F86" s="108">
        <f t="shared" ref="F86:L86" si="8">SUM(F87:F96)</f>
        <v>0</v>
      </c>
      <c r="G86" s="108">
        <f t="shared" si="8"/>
        <v>22</v>
      </c>
      <c r="H86" s="108">
        <f t="shared" si="8"/>
        <v>0</v>
      </c>
      <c r="I86" s="108">
        <f t="shared" si="8"/>
        <v>0</v>
      </c>
      <c r="J86" s="108">
        <f t="shared" si="8"/>
        <v>6</v>
      </c>
      <c r="K86" s="108">
        <f t="shared" si="8"/>
        <v>0</v>
      </c>
      <c r="L86" s="108">
        <f t="shared" si="8"/>
        <v>33</v>
      </c>
      <c r="M86" s="108">
        <f>SUM(M87:M96)</f>
        <v>28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'10'!L87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'10'!L88</f>
        <v>1</v>
      </c>
      <c r="F88" s="126"/>
      <c r="G88" s="141"/>
      <c r="H88" s="141"/>
      <c r="I88" s="141"/>
      <c r="J88" s="149"/>
      <c r="K88" s="133"/>
      <c r="L88" s="72"/>
      <c r="M88" s="120">
        <f t="shared" si="7"/>
        <v>1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'10'!L89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'10'!L90</f>
        <v>2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'10'!L91</f>
        <v>10</v>
      </c>
      <c r="F91" s="126"/>
      <c r="G91" s="141">
        <v>4</v>
      </c>
      <c r="H91" s="141"/>
      <c r="I91" s="141"/>
      <c r="J91" s="149">
        <v>2</v>
      </c>
      <c r="K91" s="133"/>
      <c r="L91" s="72">
        <v>1</v>
      </c>
      <c r="M91" s="120">
        <f t="shared" si="7"/>
        <v>11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'10'!L92</f>
        <v>8</v>
      </c>
      <c r="F92" s="126"/>
      <c r="G92" s="141"/>
      <c r="H92" s="141"/>
      <c r="I92" s="141"/>
      <c r="J92" s="149"/>
      <c r="K92" s="133"/>
      <c r="L92" s="72">
        <v>4</v>
      </c>
      <c r="M92" s="120">
        <f t="shared" si="7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'10'!L93</f>
        <v>9</v>
      </c>
      <c r="F93" s="126"/>
      <c r="G93" s="141"/>
      <c r="H93" s="141"/>
      <c r="I93" s="141"/>
      <c r="J93" s="149"/>
      <c r="K93" s="133"/>
      <c r="L93" s="72">
        <v>3</v>
      </c>
      <c r="M93" s="120">
        <f t="shared" si="7"/>
        <v>6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'10'!L94</f>
        <v>15</v>
      </c>
      <c r="F94" s="126"/>
      <c r="G94" s="141"/>
      <c r="H94" s="141"/>
      <c r="I94" s="141"/>
      <c r="J94" s="149">
        <v>4</v>
      </c>
      <c r="K94" s="133"/>
      <c r="L94" s="72">
        <v>6</v>
      </c>
      <c r="M94" s="120">
        <f t="shared" si="7"/>
        <v>5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'10'!L95</f>
        <v>0</v>
      </c>
      <c r="F95" s="126"/>
      <c r="G95" s="141">
        <v>8</v>
      </c>
      <c r="H95" s="141"/>
      <c r="I95" s="141"/>
      <c r="J95" s="149"/>
      <c r="K95" s="133"/>
      <c r="L95" s="72">
        <v>8</v>
      </c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'10'!L96</f>
        <v>0</v>
      </c>
      <c r="F96" s="127"/>
      <c r="G96" s="142">
        <v>10</v>
      </c>
      <c r="H96" s="142"/>
      <c r="I96" s="142"/>
      <c r="J96" s="150"/>
      <c r="K96" s="134"/>
      <c r="L96" s="73">
        <v>10</v>
      </c>
      <c r="M96" s="120">
        <f t="shared" si="7"/>
        <v>0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3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3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'10'!L99</f>
        <v>3</v>
      </c>
      <c r="F99" s="125"/>
      <c r="G99" s="140"/>
      <c r="H99" s="140"/>
      <c r="I99" s="140"/>
      <c r="J99" s="148"/>
      <c r="K99" s="132"/>
      <c r="L99" s="71"/>
      <c r="M99" s="120">
        <f t="shared" si="7"/>
        <v>3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1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0</v>
      </c>
      <c r="M101" s="119">
        <f t="shared" si="7"/>
        <v>1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'10'!L102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7"/>
        <v>0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'10'!L103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'10'!L104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'10'!L105</f>
        <v>1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1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2</v>
      </c>
      <c r="F108" s="105">
        <f t="shared" ref="F108:L108" si="12">SUM(F109:F137)</f>
        <v>0</v>
      </c>
      <c r="G108" s="105">
        <f t="shared" si="12"/>
        <v>6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5</v>
      </c>
      <c r="M108" s="119">
        <f t="shared" si="7"/>
        <v>3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'10'!L109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'10'!L110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'10'!L111</f>
        <v>0</v>
      </c>
      <c r="F111" s="127"/>
      <c r="G111" s="142">
        <v>2</v>
      </c>
      <c r="H111" s="142"/>
      <c r="I111" s="142"/>
      <c r="J111" s="150"/>
      <c r="K111" s="134"/>
      <c r="L111" s="73"/>
      <c r="M111" s="120">
        <f t="shared" si="7"/>
        <v>2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'10'!L112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'10'!L113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'10'!L117</f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'10'!L121</f>
        <v>0</v>
      </c>
      <c r="F121" s="126"/>
      <c r="G121" s="141">
        <v>4</v>
      </c>
      <c r="H121" s="141"/>
      <c r="I121" s="141"/>
      <c r="J121" s="149"/>
      <c r="K121" s="133"/>
      <c r="L121" s="72">
        <v>3</v>
      </c>
      <c r="M121" s="120">
        <f t="shared" si="7"/>
        <v>1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'10'!L122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'10'!L126</f>
        <v>1</v>
      </c>
      <c r="F126" s="126"/>
      <c r="G126" s="141"/>
      <c r="H126" s="141"/>
      <c r="I126" s="141"/>
      <c r="J126" s="149"/>
      <c r="K126" s="133"/>
      <c r="L126" s="72">
        <v>1</v>
      </c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'10'!L129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'10'!L130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'10'!L132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'10'!L133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'10'!L138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'10'!L139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16</v>
      </c>
      <c r="F141" s="105">
        <f t="shared" ref="F141:K141" si="13">SUM(F142:F148)</f>
        <v>0</v>
      </c>
      <c r="G141" s="105">
        <f t="shared" si="13"/>
        <v>12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>SUM(L142:L148)</f>
        <v>10</v>
      </c>
      <c r="M141" s="119">
        <f t="shared" si="7"/>
        <v>18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'10'!L142</f>
        <v>0</v>
      </c>
      <c r="G142" s="140">
        <v>6</v>
      </c>
      <c r="H142" s="140"/>
      <c r="I142" s="140"/>
      <c r="J142" s="148"/>
      <c r="K142" s="132"/>
      <c r="L142" s="71"/>
      <c r="M142" s="120">
        <f>(E142+K146+G142+H142+I142)-J142-K142-L142</f>
        <v>6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'10'!L143</f>
        <v>7</v>
      </c>
      <c r="F143" s="126"/>
      <c r="G143" s="141"/>
      <c r="H143" s="141"/>
      <c r="I143" s="141"/>
      <c r="J143" s="149"/>
      <c r="K143" s="133"/>
      <c r="L143" s="72">
        <v>6</v>
      </c>
      <c r="M143" s="120">
        <f t="shared" ref="M143:M205" si="14">(E143+F143+G143+H143+I143)-J143-K143-L143</f>
        <v>1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'10'!L144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'10'!L145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'10'!L146</f>
        <v>2</v>
      </c>
      <c r="F146" s="126"/>
      <c r="G146" s="141"/>
      <c r="H146" s="141"/>
      <c r="I146" s="141"/>
      <c r="J146" s="149"/>
      <c r="K146" s="125"/>
      <c r="L146" s="72"/>
      <c r="M146" s="120">
        <f t="shared" si="14"/>
        <v>2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'10'!L147</f>
        <v>4</v>
      </c>
      <c r="F147" s="126"/>
      <c r="G147" s="141"/>
      <c r="H147" s="141"/>
      <c r="I147" s="141"/>
      <c r="J147" s="149"/>
      <c r="K147" s="133"/>
      <c r="L147" s="72">
        <v>1</v>
      </c>
      <c r="M147" s="120">
        <f t="shared" si="14"/>
        <v>3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'10'!L148</f>
        <v>3</v>
      </c>
      <c r="F148" s="126"/>
      <c r="G148" s="141">
        <v>6</v>
      </c>
      <c r="H148" s="141"/>
      <c r="I148" s="141"/>
      <c r="J148" s="149"/>
      <c r="K148" s="133"/>
      <c r="L148" s="72">
        <v>3</v>
      </c>
      <c r="M148" s="120">
        <f t="shared" si="14"/>
        <v>6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'10'!L149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32</v>
      </c>
      <c r="F151" s="105">
        <f t="shared" ref="F151:M151" si="15">SUM(F152:F158,F161)</f>
        <v>0</v>
      </c>
      <c r="G151" s="105">
        <f t="shared" si="15"/>
        <v>60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30</v>
      </c>
      <c r="M151" s="105">
        <f t="shared" si="15"/>
        <v>62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'10'!L152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'10'!L153</f>
        <v>0</v>
      </c>
      <c r="F153" s="126"/>
      <c r="G153" s="141">
        <v>20</v>
      </c>
      <c r="H153" s="141"/>
      <c r="I153" s="141"/>
      <c r="J153" s="149"/>
      <c r="K153" s="133"/>
      <c r="L153" s="72">
        <v>16</v>
      </c>
      <c r="M153" s="120">
        <f t="shared" si="14"/>
        <v>4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'10'!L154</f>
        <v>24</v>
      </c>
      <c r="F154" s="126"/>
      <c r="G154" s="141"/>
      <c r="H154" s="141"/>
      <c r="I154" s="141"/>
      <c r="J154" s="149"/>
      <c r="K154" s="133"/>
      <c r="L154" s="72">
        <v>4</v>
      </c>
      <c r="M154" s="120">
        <f t="shared" si="14"/>
        <v>20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'10'!L155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4"/>
        <v>0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'10'!L156</f>
        <v>3</v>
      </c>
      <c r="F156" s="127"/>
      <c r="G156" s="142">
        <v>14</v>
      </c>
      <c r="H156" s="142"/>
      <c r="I156" s="142"/>
      <c r="J156" s="150"/>
      <c r="K156" s="134"/>
      <c r="L156" s="73">
        <v>2</v>
      </c>
      <c r="M156" s="120">
        <f t="shared" si="14"/>
        <v>15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'10'!L157</f>
        <v>5</v>
      </c>
      <c r="F157" s="127"/>
      <c r="G157" s="142">
        <v>26</v>
      </c>
      <c r="H157" s="142"/>
      <c r="I157" s="142"/>
      <c r="J157" s="150"/>
      <c r="K157" s="134"/>
      <c r="L157" s="73">
        <v>8</v>
      </c>
      <c r="M157" s="120">
        <f t="shared" si="14"/>
        <v>23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'10'!L158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'10'!L159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'10'!L160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'10'!L161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'10'!L164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'10'!L165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'10'!L166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486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461</v>
      </c>
      <c r="M181" s="119">
        <f t="shared" si="14"/>
        <v>25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'10'!L182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'10'!L183</f>
        <v>36</v>
      </c>
      <c r="F183" s="125"/>
      <c r="G183" s="125"/>
      <c r="H183" s="125"/>
      <c r="I183" s="125"/>
      <c r="J183" s="148"/>
      <c r="K183" s="132"/>
      <c r="L183" s="71">
        <v>35</v>
      </c>
      <c r="M183" s="120">
        <f t="shared" si="14"/>
        <v>1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'10'!L184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'10'!L185</f>
        <v>5</v>
      </c>
      <c r="F185" s="125"/>
      <c r="G185" s="125"/>
      <c r="H185" s="125"/>
      <c r="I185" s="125"/>
      <c r="J185" s="148"/>
      <c r="K185" s="132"/>
      <c r="L185" s="71">
        <v>5</v>
      </c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'10'!L186</f>
        <v>196</v>
      </c>
      <c r="F186" s="125"/>
      <c r="G186" s="125"/>
      <c r="H186" s="125"/>
      <c r="I186" s="125"/>
      <c r="J186" s="148"/>
      <c r="K186" s="132"/>
      <c r="L186" s="71">
        <v>180</v>
      </c>
      <c r="M186" s="120">
        <f t="shared" si="14"/>
        <v>16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'10'!L187</f>
        <v>43</v>
      </c>
      <c r="F187" s="125"/>
      <c r="G187" s="125"/>
      <c r="H187" s="125"/>
      <c r="I187" s="125"/>
      <c r="J187" s="148"/>
      <c r="K187" s="132"/>
      <c r="L187" s="71">
        <v>43</v>
      </c>
      <c r="M187" s="120">
        <f t="shared" si="14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'10'!L188</f>
        <v>41</v>
      </c>
      <c r="F188" s="125"/>
      <c r="G188" s="125"/>
      <c r="H188" s="125"/>
      <c r="I188" s="125"/>
      <c r="J188" s="148"/>
      <c r="K188" s="132"/>
      <c r="L188" s="71">
        <v>35</v>
      </c>
      <c r="M188" s="120">
        <f t="shared" si="14"/>
        <v>6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'10'!L189</f>
        <v>79</v>
      </c>
      <c r="F189" s="125"/>
      <c r="G189" s="125"/>
      <c r="H189" s="125"/>
      <c r="I189" s="125"/>
      <c r="J189" s="148"/>
      <c r="K189" s="132"/>
      <c r="L189" s="71">
        <v>79</v>
      </c>
      <c r="M189" s="120">
        <f t="shared" si="14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'10'!L190</f>
        <v>62</v>
      </c>
      <c r="F190" s="125"/>
      <c r="G190" s="125"/>
      <c r="H190" s="125"/>
      <c r="I190" s="125"/>
      <c r="J190" s="148"/>
      <c r="K190" s="132"/>
      <c r="L190" s="71">
        <v>60</v>
      </c>
      <c r="M190" s="120">
        <f t="shared" si="14"/>
        <v>2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22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20</v>
      </c>
      <c r="M192" s="119">
        <f>(E192+F192+G192+H192+I192)-J192-K192-L192</f>
        <v>2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'10'!L194</f>
        <v>19</v>
      </c>
      <c r="F194" s="125"/>
      <c r="G194" s="125"/>
      <c r="H194" s="125"/>
      <c r="I194" s="125"/>
      <c r="J194" s="148"/>
      <c r="K194" s="132"/>
      <c r="L194" s="71">
        <v>17</v>
      </c>
      <c r="M194" s="120">
        <f t="shared" si="14"/>
        <v>2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'10'!L195</f>
        <v>3</v>
      </c>
      <c r="F195" s="125"/>
      <c r="G195" s="125"/>
      <c r="H195" s="125"/>
      <c r="I195" s="125"/>
      <c r="J195" s="148"/>
      <c r="K195" s="132"/>
      <c r="L195" s="71">
        <v>3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418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434</v>
      </c>
      <c r="M197" s="119">
        <f t="shared" si="14"/>
        <v>-16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'10'!L198</f>
        <v>11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'10'!L199</f>
        <v>255</v>
      </c>
      <c r="F199" s="126"/>
      <c r="G199" s="126"/>
      <c r="H199" s="126"/>
      <c r="I199" s="126"/>
      <c r="J199" s="149"/>
      <c r="K199" s="133"/>
      <c r="L199" s="72">
        <v>277</v>
      </c>
      <c r="M199" s="123">
        <f t="shared" si="14"/>
        <v>-22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'10'!L200</f>
        <v>104</v>
      </c>
      <c r="F200" s="126"/>
      <c r="G200" s="126"/>
      <c r="H200" s="126"/>
      <c r="I200" s="126"/>
      <c r="J200" s="149"/>
      <c r="K200" s="133"/>
      <c r="L200" s="72">
        <v>101</v>
      </c>
      <c r="M200" s="123">
        <f t="shared" si="14"/>
        <v>3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'10'!L201</f>
        <v>9</v>
      </c>
      <c r="F201" s="126"/>
      <c r="G201" s="126"/>
      <c r="H201" s="126"/>
      <c r="I201" s="126"/>
      <c r="J201" s="149"/>
      <c r="K201" s="133"/>
      <c r="L201" s="72">
        <v>8</v>
      </c>
      <c r="M201" s="123">
        <f t="shared" si="14"/>
        <v>1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'10'!L202</f>
        <v>5</v>
      </c>
      <c r="F202" s="126"/>
      <c r="G202" s="126"/>
      <c r="H202" s="126"/>
      <c r="I202" s="126"/>
      <c r="J202" s="149"/>
      <c r="K202" s="133"/>
      <c r="L202" s="72">
        <v>5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'10'!L203</f>
        <v>19</v>
      </c>
      <c r="F203" s="126"/>
      <c r="G203" s="126"/>
      <c r="H203" s="126"/>
      <c r="I203" s="126"/>
      <c r="J203" s="149"/>
      <c r="K203" s="133"/>
      <c r="L203" s="72">
        <v>18</v>
      </c>
      <c r="M203" s="123">
        <f t="shared" si="14"/>
        <v>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'10'!L204</f>
        <v>8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'10'!L205</f>
        <v>7</v>
      </c>
      <c r="F205" s="126"/>
      <c r="G205" s="126"/>
      <c r="H205" s="126"/>
      <c r="I205" s="126"/>
      <c r="J205" s="149"/>
      <c r="K205" s="133"/>
      <c r="L205" s="72">
        <v>6</v>
      </c>
      <c r="M205" s="123">
        <f t="shared" si="14"/>
        <v>1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44" activePane="bottomRight" state="frozen"/>
      <selection activeCell="O74" sqref="O74"/>
      <selection pane="topRight" activeCell="O74" sqref="O74"/>
      <selection pane="bottomLeft" activeCell="O74" sqref="O74"/>
      <selection pane="bottomRight" activeCell="L86" sqref="L8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6</v>
      </c>
      <c r="F5" s="116">
        <f t="shared" si="0"/>
        <v>0</v>
      </c>
      <c r="G5" s="116">
        <f t="shared" si="0"/>
        <v>417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67</v>
      </c>
      <c r="L5" s="116">
        <f t="shared" si="0"/>
        <v>16</v>
      </c>
      <c r="M5" s="118">
        <f t="shared" si="0"/>
        <v>339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6</v>
      </c>
      <c r="F6" s="131">
        <f t="shared" ref="F6:K6" si="1">SUM(F7:F45)</f>
        <v>0</v>
      </c>
      <c r="G6" s="131">
        <f t="shared" si="1"/>
        <v>240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48</v>
      </c>
      <c r="L6" s="131">
        <f>SUM(L7:L45)</f>
        <v>10</v>
      </c>
      <c r="M6" s="131">
        <f>SUM(M7:M45)</f>
        <v>187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'11'!L7</f>
        <v>3</v>
      </c>
      <c r="F7" s="125"/>
      <c r="G7" s="140">
        <v>6</v>
      </c>
      <c r="H7" s="140"/>
      <c r="I7" s="140"/>
      <c r="J7" s="148"/>
      <c r="K7" s="132"/>
      <c r="L7" s="71">
        <v>3</v>
      </c>
      <c r="M7" s="120">
        <f t="shared" ref="M7:M77" si="2">(E7+F7+G7+H7+I7)-J7-K7-L7</f>
        <v>6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'11'!L8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'11'!L10</f>
        <v>0</v>
      </c>
      <c r="F10" s="126"/>
      <c r="G10" s="141">
        <v>8</v>
      </c>
      <c r="H10" s="141"/>
      <c r="I10" s="141"/>
      <c r="J10" s="149"/>
      <c r="K10" s="133">
        <v>1</v>
      </c>
      <c r="L10" s="72"/>
      <c r="M10" s="120">
        <f t="shared" si="2"/>
        <v>7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'11'!L11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'11'!L13</f>
        <v>0</v>
      </c>
      <c r="F13" s="126"/>
      <c r="G13" s="141">
        <v>8</v>
      </c>
      <c r="H13" s="141"/>
      <c r="I13" s="141"/>
      <c r="J13" s="149"/>
      <c r="K13" s="133"/>
      <c r="L13" s="72"/>
      <c r="M13" s="120">
        <f t="shared" si="2"/>
        <v>8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'11'!L14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'11'!L15</f>
        <v>0</v>
      </c>
      <c r="F15" s="126"/>
      <c r="G15" s="141">
        <v>6</v>
      </c>
      <c r="H15" s="141"/>
      <c r="I15" s="141"/>
      <c r="J15" s="149"/>
      <c r="K15" s="133">
        <v>2</v>
      </c>
      <c r="L15" s="72"/>
      <c r="M15" s="120">
        <f t="shared" si="2"/>
        <v>4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'11'!L16</f>
        <v>0</v>
      </c>
      <c r="F16" s="126"/>
      <c r="G16" s="141">
        <v>8</v>
      </c>
      <c r="H16" s="141"/>
      <c r="I16" s="141"/>
      <c r="J16" s="149">
        <v>1</v>
      </c>
      <c r="K16" s="133"/>
      <c r="L16" s="72"/>
      <c r="M16" s="120">
        <f t="shared" si="2"/>
        <v>7</v>
      </c>
      <c r="N16" s="72" t="s">
        <v>285</v>
      </c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'11'!L18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'11'!L19</f>
        <v>0</v>
      </c>
      <c r="F19" s="126"/>
      <c r="G19" s="141">
        <v>9</v>
      </c>
      <c r="H19" s="141"/>
      <c r="I19" s="141"/>
      <c r="J19" s="149"/>
      <c r="K19" s="133">
        <v>6</v>
      </c>
      <c r="L19" s="72"/>
      <c r="M19" s="120">
        <f t="shared" si="2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'11'!L20</f>
        <v>0</v>
      </c>
      <c r="F20" s="126"/>
      <c r="G20" s="141"/>
      <c r="H20" s="141"/>
      <c r="I20" s="141"/>
      <c r="J20" s="149"/>
      <c r="K20" s="133"/>
      <c r="L20" s="72"/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'11'!L21</f>
        <v>0</v>
      </c>
      <c r="F21" s="126"/>
      <c r="G21" s="141">
        <v>8</v>
      </c>
      <c r="H21" s="141"/>
      <c r="I21" s="141"/>
      <c r="J21" s="149"/>
      <c r="K21" s="133"/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'11'!L22</f>
        <v>1</v>
      </c>
      <c r="F22" s="126"/>
      <c r="G22" s="141"/>
      <c r="H22" s="141"/>
      <c r="I22" s="141"/>
      <c r="J22" s="149"/>
      <c r="K22" s="133"/>
      <c r="L22" s="72">
        <v>1</v>
      </c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'11'!L23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'11'!L24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'11'!L25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'11'!L26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'11'!L27</f>
        <v>0</v>
      </c>
      <c r="F27" s="126"/>
      <c r="G27" s="141">
        <v>8</v>
      </c>
      <c r="H27" s="141"/>
      <c r="I27" s="141"/>
      <c r="J27" s="149"/>
      <c r="K27" s="133"/>
      <c r="L27" s="72"/>
      <c r="M27" s="120">
        <f t="shared" si="2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'11'!L28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'11'!L29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'11'!L30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2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'11'!L31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'11'!L32</f>
        <v>0</v>
      </c>
      <c r="F32" s="126"/>
      <c r="G32" s="141">
        <v>6</v>
      </c>
      <c r="H32" s="141"/>
      <c r="I32" s="141"/>
      <c r="J32" s="149"/>
      <c r="K32" s="133">
        <v>6</v>
      </c>
      <c r="L32" s="72"/>
      <c r="M32" s="120">
        <f t="shared" si="2"/>
        <v>0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'11'!L33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'11'!L34</f>
        <v>0</v>
      </c>
      <c r="F34" s="126"/>
      <c r="G34" s="141">
        <v>8</v>
      </c>
      <c r="H34" s="141"/>
      <c r="I34" s="141"/>
      <c r="J34" s="149"/>
      <c r="K34" s="133">
        <v>1</v>
      </c>
      <c r="L34" s="72"/>
      <c r="M34" s="120">
        <f t="shared" si="2"/>
        <v>7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'11'!L35</f>
        <v>0</v>
      </c>
      <c r="F35" s="126"/>
      <c r="G35" s="141">
        <v>8</v>
      </c>
      <c r="H35" s="141"/>
      <c r="I35" s="141"/>
      <c r="J35" s="149"/>
      <c r="K35" s="133">
        <v>5</v>
      </c>
      <c r="L35" s="72"/>
      <c r="M35" s="120">
        <f t="shared" si="2"/>
        <v>3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'11'!L36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'11'!L37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'11'!L38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'11'!L40</f>
        <v>0</v>
      </c>
      <c r="F40" s="127"/>
      <c r="G40" s="142">
        <v>5</v>
      </c>
      <c r="H40" s="142"/>
      <c r="I40" s="142"/>
      <c r="J40" s="150"/>
      <c r="K40" s="134">
        <v>3</v>
      </c>
      <c r="L40" s="73"/>
      <c r="M40" s="120">
        <f t="shared" si="2"/>
        <v>2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'11'!L41</f>
        <v>0</v>
      </c>
      <c r="F41" s="127"/>
      <c r="G41" s="142">
        <v>10</v>
      </c>
      <c r="H41" s="142"/>
      <c r="I41" s="142"/>
      <c r="J41" s="150"/>
      <c r="K41" s="134">
        <v>7</v>
      </c>
      <c r="L41" s="73"/>
      <c r="M41" s="120">
        <f t="shared" si="2"/>
        <v>3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'11'!L42</f>
        <v>0</v>
      </c>
      <c r="F42" s="127"/>
      <c r="G42" s="142">
        <v>10</v>
      </c>
      <c r="H42" s="142"/>
      <c r="I42" s="142"/>
      <c r="J42" s="150"/>
      <c r="K42" s="134">
        <v>4</v>
      </c>
      <c r="L42" s="73"/>
      <c r="M42" s="120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'11'!L43</f>
        <v>0</v>
      </c>
      <c r="F43" s="127"/>
      <c r="G43" s="142">
        <v>8</v>
      </c>
      <c r="H43" s="142"/>
      <c r="I43" s="142"/>
      <c r="J43" s="150"/>
      <c r="K43" s="134">
        <v>5</v>
      </c>
      <c r="L43" s="73"/>
      <c r="M43" s="120">
        <f t="shared" si="2"/>
        <v>3</v>
      </c>
      <c r="N43" s="73"/>
    </row>
    <row r="44" spans="1:14" s="10" customFormat="1" ht="13.5" customHeight="1" x14ac:dyDescent="0.2">
      <c r="A44" s="43">
        <v>44</v>
      </c>
      <c r="B44" s="99"/>
      <c r="C44" s="99" t="s">
        <v>281</v>
      </c>
      <c r="D44" s="100">
        <v>22000</v>
      </c>
      <c r="E44" s="155">
        <f>'11'!L44</f>
        <v>0</v>
      </c>
      <c r="F44" s="127"/>
      <c r="G44" s="142">
        <v>8</v>
      </c>
      <c r="H44" s="142"/>
      <c r="I44" s="142"/>
      <c r="J44" s="150"/>
      <c r="K44" s="134">
        <v>5</v>
      </c>
      <c r="L44" s="73"/>
      <c r="M44" s="120">
        <f t="shared" si="2"/>
        <v>3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'11'!L45</f>
        <v>2</v>
      </c>
      <c r="F45" s="127"/>
      <c r="G45" s="142">
        <v>8</v>
      </c>
      <c r="H45" s="142"/>
      <c r="I45" s="142"/>
      <c r="J45" s="150"/>
      <c r="K45" s="134"/>
      <c r="L45" s="73">
        <v>6</v>
      </c>
      <c r="M45" s="120">
        <f t="shared" si="2"/>
        <v>4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144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13</v>
      </c>
      <c r="L47" s="103">
        <f t="shared" si="3"/>
        <v>6</v>
      </c>
      <c r="M47" s="103">
        <f>SUM(M48:M60)</f>
        <v>125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'11'!L48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'11'!L49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2"/>
        <v>40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'11'!L50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2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'11'!L51</f>
        <v>0</v>
      </c>
      <c r="F51" s="126"/>
      <c r="G51" s="141">
        <v>40</v>
      </c>
      <c r="H51" s="141"/>
      <c r="I51" s="141"/>
      <c r="J51" s="149"/>
      <c r="K51" s="133">
        <v>7</v>
      </c>
      <c r="L51" s="72"/>
      <c r="M51" s="120">
        <f t="shared" si="2"/>
        <v>33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'11'!L52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'11'!L53</f>
        <v>0</v>
      </c>
      <c r="F53" s="126"/>
      <c r="G53" s="141">
        <v>8</v>
      </c>
      <c r="H53" s="141"/>
      <c r="I53" s="141"/>
      <c r="J53" s="149"/>
      <c r="K53" s="133"/>
      <c r="L53" s="72">
        <v>6</v>
      </c>
      <c r="M53" s="120">
        <f t="shared" si="2"/>
        <v>2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'11'!L54</f>
        <v>0</v>
      </c>
      <c r="F54" s="126"/>
      <c r="G54" s="141">
        <v>5</v>
      </c>
      <c r="H54" s="141"/>
      <c r="I54" s="141"/>
      <c r="J54" s="149"/>
      <c r="K54" s="133">
        <v>2</v>
      </c>
      <c r="L54" s="72"/>
      <c r="M54" s="120">
        <f t="shared" si="2"/>
        <v>3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'11'!L55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'11'!L56</f>
        <v>0</v>
      </c>
      <c r="F56" s="126"/>
      <c r="G56" s="141">
        <v>8</v>
      </c>
      <c r="H56" s="141"/>
      <c r="I56" s="141"/>
      <c r="J56" s="149"/>
      <c r="K56" s="133"/>
      <c r="L56" s="72"/>
      <c r="M56" s="120">
        <f t="shared" si="2"/>
        <v>8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'11'!L57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2"/>
        <v>8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'11'!L58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'11'!L59</f>
        <v>0</v>
      </c>
      <c r="F59" s="127"/>
      <c r="G59" s="142">
        <v>10</v>
      </c>
      <c r="H59" s="142"/>
      <c r="I59" s="142"/>
      <c r="J59" s="150"/>
      <c r="K59" s="134">
        <v>4</v>
      </c>
      <c r="L59" s="73"/>
      <c r="M59" s="120">
        <f t="shared" si="2"/>
        <v>6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'11'!L60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'11'!L63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'11'!L64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6</v>
      </c>
      <c r="L66" s="103">
        <f t="shared" si="5"/>
        <v>0</v>
      </c>
      <c r="M66" s="119">
        <f t="shared" si="2"/>
        <v>6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'11'!L67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'11'!L68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2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'11'!L69</f>
        <v>0</v>
      </c>
      <c r="F69" s="126"/>
      <c r="G69" s="140">
        <v>1</v>
      </c>
      <c r="H69" s="141"/>
      <c r="I69" s="141"/>
      <c r="J69" s="149"/>
      <c r="K69" s="133">
        <v>1</v>
      </c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'11'!L70</f>
        <v>0</v>
      </c>
      <c r="F70" s="126"/>
      <c r="G70" s="141">
        <v>2</v>
      </c>
      <c r="H70" s="141"/>
      <c r="I70" s="141"/>
      <c r="J70" s="149"/>
      <c r="K70" s="133">
        <v>2</v>
      </c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'11'!L71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'11'!L72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2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'11'!L73</f>
        <v>0</v>
      </c>
      <c r="F73" s="126"/>
      <c r="G73" s="140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'11'!L74</f>
        <v>0</v>
      </c>
      <c r="F74" s="126"/>
      <c r="G74" s="141">
        <v>2</v>
      </c>
      <c r="H74" s="141"/>
      <c r="I74" s="141"/>
      <c r="J74" s="149"/>
      <c r="K74" s="133">
        <v>2</v>
      </c>
      <c r="L74" s="72"/>
      <c r="M74" s="120">
        <f t="shared" si="2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21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0</v>
      </c>
      <c r="L76" s="106">
        <f t="shared" si="6"/>
        <v>0</v>
      </c>
      <c r="M76" s="106">
        <f t="shared" si="6"/>
        <v>21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'11'!L77</f>
        <v>0</v>
      </c>
      <c r="F77" s="126"/>
      <c r="G77" s="141"/>
      <c r="H77" s="141"/>
      <c r="I77" s="141"/>
      <c r="J77" s="149"/>
      <c r="K77" s="133"/>
      <c r="L77" s="72"/>
      <c r="M77" s="120">
        <f t="shared" si="2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'11'!L78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1" si="7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'11'!L79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'11'!L80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'11'!L81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'11'!L82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'11'!L83</f>
        <v>0</v>
      </c>
      <c r="F83" s="126"/>
      <c r="G83" s="141">
        <v>14</v>
      </c>
      <c r="H83" s="141"/>
      <c r="I83" s="141"/>
      <c r="J83" s="149"/>
      <c r="K83" s="133"/>
      <c r="L83" s="72"/>
      <c r="M83" s="120">
        <f t="shared" si="7"/>
        <v>14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'11'!L84</f>
        <v>0</v>
      </c>
      <c r="F84" s="127"/>
      <c r="G84" s="142"/>
      <c r="H84" s="142"/>
      <c r="I84" s="142"/>
      <c r="J84" s="150"/>
      <c r="K84" s="134"/>
      <c r="L84" s="73"/>
      <c r="M84" s="120">
        <f t="shared" si="7"/>
        <v>0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33</v>
      </c>
      <c r="F86" s="108">
        <f t="shared" ref="F86:L86" si="8">SUM(F87:F96)</f>
        <v>0</v>
      </c>
      <c r="G86" s="108">
        <f t="shared" si="8"/>
        <v>12</v>
      </c>
      <c r="H86" s="108">
        <f t="shared" si="8"/>
        <v>0</v>
      </c>
      <c r="I86" s="108">
        <f t="shared" si="8"/>
        <v>0</v>
      </c>
      <c r="J86" s="108">
        <f t="shared" si="8"/>
        <v>6</v>
      </c>
      <c r="K86" s="108">
        <f t="shared" si="8"/>
        <v>1</v>
      </c>
      <c r="L86" s="108">
        <f t="shared" si="8"/>
        <v>18</v>
      </c>
      <c r="M86" s="108">
        <f>SUM(M87:M96)</f>
        <v>20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'11'!L87</f>
        <v>0</v>
      </c>
      <c r="F87" s="125"/>
      <c r="G87" s="140">
        <v>4</v>
      </c>
      <c r="H87" s="140"/>
      <c r="I87" s="140"/>
      <c r="J87" s="148"/>
      <c r="K87" s="132"/>
      <c r="L87" s="71">
        <v>1</v>
      </c>
      <c r="M87" s="120">
        <f t="shared" si="7"/>
        <v>3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'11'!L88</f>
        <v>0</v>
      </c>
      <c r="F88" s="126"/>
      <c r="G88" s="141"/>
      <c r="H88" s="141"/>
      <c r="I88" s="141"/>
      <c r="J88" s="149"/>
      <c r="K88" s="133"/>
      <c r="L88" s="72"/>
      <c r="M88" s="120">
        <f t="shared" si="7"/>
        <v>0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'11'!L89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'11'!L90</f>
        <v>1</v>
      </c>
      <c r="F90" s="126"/>
      <c r="G90" s="141"/>
      <c r="H90" s="141"/>
      <c r="I90" s="141"/>
      <c r="J90" s="149"/>
      <c r="K90" s="133">
        <v>1</v>
      </c>
      <c r="L90" s="72"/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'11'!L91</f>
        <v>1</v>
      </c>
      <c r="F91" s="126"/>
      <c r="G91" s="141"/>
      <c r="H91" s="141"/>
      <c r="I91" s="141"/>
      <c r="J91" s="149"/>
      <c r="K91" s="133"/>
      <c r="L91" s="72">
        <v>1</v>
      </c>
      <c r="M91" s="120">
        <f t="shared" si="7"/>
        <v>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'11'!L92</f>
        <v>4</v>
      </c>
      <c r="F92" s="126"/>
      <c r="G92" s="141"/>
      <c r="H92" s="141"/>
      <c r="I92" s="141"/>
      <c r="J92" s="149"/>
      <c r="K92" s="133"/>
      <c r="L92" s="72">
        <v>3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'11'!L93</f>
        <v>3</v>
      </c>
      <c r="F93" s="126"/>
      <c r="G93" s="141"/>
      <c r="H93" s="141"/>
      <c r="I93" s="141"/>
      <c r="J93" s="149"/>
      <c r="K93" s="133"/>
      <c r="L93" s="72"/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'11'!L94</f>
        <v>6</v>
      </c>
      <c r="F94" s="126"/>
      <c r="G94" s="141"/>
      <c r="H94" s="141"/>
      <c r="I94" s="141"/>
      <c r="J94" s="149">
        <v>2</v>
      </c>
      <c r="K94" s="133"/>
      <c r="L94" s="72">
        <v>3</v>
      </c>
      <c r="M94" s="120">
        <f t="shared" si="7"/>
        <v>1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'11'!L95</f>
        <v>8</v>
      </c>
      <c r="F95" s="126"/>
      <c r="G95" s="141">
        <v>8</v>
      </c>
      <c r="H95" s="141"/>
      <c r="I95" s="141"/>
      <c r="J95" s="149">
        <v>4</v>
      </c>
      <c r="K95" s="133"/>
      <c r="L95" s="72">
        <v>6</v>
      </c>
      <c r="M95" s="120">
        <f t="shared" si="7"/>
        <v>6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'11'!L96</f>
        <v>10</v>
      </c>
      <c r="F96" s="127"/>
      <c r="G96" s="142"/>
      <c r="H96" s="142"/>
      <c r="I96" s="142"/>
      <c r="J96" s="150"/>
      <c r="K96" s="134"/>
      <c r="L96" s="73">
        <v>4</v>
      </c>
      <c r="M96" s="120">
        <f t="shared" si="7"/>
        <v>6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'11'!L99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0</v>
      </c>
      <c r="F101" s="106">
        <f t="shared" ref="F101:L101" si="11">SUM(F102:F105)</f>
        <v>0</v>
      </c>
      <c r="G101" s="106">
        <f t="shared" si="11"/>
        <v>58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40</v>
      </c>
      <c r="M101" s="119">
        <f t="shared" si="7"/>
        <v>18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'11'!L102</f>
        <v>0</v>
      </c>
      <c r="F102" s="126"/>
      <c r="G102" s="141">
        <v>20</v>
      </c>
      <c r="H102" s="141"/>
      <c r="I102" s="141"/>
      <c r="J102" s="149"/>
      <c r="K102" s="133"/>
      <c r="L102" s="72">
        <v>12</v>
      </c>
      <c r="M102" s="120">
        <f t="shared" si="7"/>
        <v>8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'11'!L103</f>
        <v>0</v>
      </c>
      <c r="F103" s="126"/>
      <c r="G103" s="141">
        <v>10</v>
      </c>
      <c r="H103" s="141"/>
      <c r="I103" s="141"/>
      <c r="J103" s="149"/>
      <c r="K103" s="133"/>
      <c r="L103" s="72">
        <v>6</v>
      </c>
      <c r="M103" s="120">
        <f t="shared" si="7"/>
        <v>4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'11'!L104</f>
        <v>0</v>
      </c>
      <c r="F104" s="126"/>
      <c r="G104" s="141">
        <v>14</v>
      </c>
      <c r="H104" s="141"/>
      <c r="I104" s="141"/>
      <c r="J104" s="149"/>
      <c r="K104" s="133"/>
      <c r="L104" s="72">
        <v>12</v>
      </c>
      <c r="M104" s="120">
        <f t="shared" si="7"/>
        <v>2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'11'!L105</f>
        <v>0</v>
      </c>
      <c r="F105" s="126"/>
      <c r="G105" s="141">
        <v>14</v>
      </c>
      <c r="H105" s="141"/>
      <c r="I105" s="141"/>
      <c r="J105" s="149"/>
      <c r="K105" s="133"/>
      <c r="L105" s="72">
        <v>10</v>
      </c>
      <c r="M105" s="120">
        <f t="shared" si="7"/>
        <v>4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5</v>
      </c>
      <c r="F108" s="105">
        <f t="shared" ref="F108:L108" si="12">SUM(F109:F137)</f>
        <v>0</v>
      </c>
      <c r="G108" s="105">
        <f t="shared" si="12"/>
        <v>5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8</v>
      </c>
      <c r="M108" s="119">
        <f t="shared" si="7"/>
        <v>2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'11'!L109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'11'!L110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'11'!L111</f>
        <v>0</v>
      </c>
      <c r="F111" s="127"/>
      <c r="G111" s="142">
        <v>1</v>
      </c>
      <c r="H111" s="142"/>
      <c r="I111" s="142"/>
      <c r="J111" s="150"/>
      <c r="K111" s="134"/>
      <c r="L111" s="73">
        <v>1</v>
      </c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'11'!L112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'11'!L113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'11'!L117</f>
        <v>1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1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'11'!L121</f>
        <v>3</v>
      </c>
      <c r="F121" s="126"/>
      <c r="G121" s="141">
        <v>3</v>
      </c>
      <c r="H121" s="141"/>
      <c r="I121" s="141"/>
      <c r="J121" s="149"/>
      <c r="K121" s="133"/>
      <c r="L121" s="72">
        <v>6</v>
      </c>
      <c r="M121" s="120">
        <f t="shared" si="7"/>
        <v>0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'11'!L122</f>
        <v>0</v>
      </c>
      <c r="F122" s="126"/>
      <c r="G122" s="141">
        <v>1</v>
      </c>
      <c r="H122" s="141"/>
      <c r="I122" s="141"/>
      <c r="J122" s="149"/>
      <c r="K122" s="133"/>
      <c r="L122" s="72"/>
      <c r="M122" s="120">
        <f t="shared" si="7"/>
        <v>1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'11'!L126</f>
        <v>1</v>
      </c>
      <c r="F126" s="126"/>
      <c r="G126" s="141"/>
      <c r="H126" s="141"/>
      <c r="I126" s="141"/>
      <c r="J126" s="149"/>
      <c r="K126" s="133"/>
      <c r="L126" s="72">
        <v>1</v>
      </c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'11'!L133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'11'!L138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'11'!L139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10</v>
      </c>
      <c r="F141" s="105">
        <f t="shared" ref="F141:L141" si="13">SUM(F142:F148)</f>
        <v>0</v>
      </c>
      <c r="G141" s="105">
        <f t="shared" si="13"/>
        <v>17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18</v>
      </c>
      <c r="M141" s="119">
        <f t="shared" si="7"/>
        <v>9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'11'!L142</f>
        <v>0</v>
      </c>
      <c r="G142" s="140">
        <v>9</v>
      </c>
      <c r="H142" s="140"/>
      <c r="I142" s="140"/>
      <c r="J142" s="148"/>
      <c r="K142" s="132"/>
      <c r="L142" s="71">
        <v>4</v>
      </c>
      <c r="M142" s="120">
        <f>(E142+K146+G142+H142+I142)-J142-K142-L142</f>
        <v>5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'11'!L143</f>
        <v>6</v>
      </c>
      <c r="F143" s="126"/>
      <c r="G143" s="141"/>
      <c r="H143" s="141"/>
      <c r="I143" s="141"/>
      <c r="J143" s="149"/>
      <c r="K143" s="133"/>
      <c r="L143" s="72">
        <v>6</v>
      </c>
      <c r="M143" s="120">
        <f t="shared" ref="M143:M205" si="14">(E143+F143+G143+H143+I143)-J143-K143-L143</f>
        <v>0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'11'!L144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'11'!L145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'11'!L146</f>
        <v>0</v>
      </c>
      <c r="F146" s="126"/>
      <c r="G146" s="141">
        <v>8</v>
      </c>
      <c r="H146" s="141"/>
      <c r="I146" s="141"/>
      <c r="J146" s="149"/>
      <c r="K146" s="125"/>
      <c r="L146" s="72">
        <v>5</v>
      </c>
      <c r="M146" s="120">
        <f t="shared" si="14"/>
        <v>3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'11'!L147</f>
        <v>1</v>
      </c>
      <c r="F147" s="126"/>
      <c r="G147" s="141"/>
      <c r="H147" s="141"/>
      <c r="I147" s="141"/>
      <c r="J147" s="149"/>
      <c r="K147" s="133"/>
      <c r="L147" s="72"/>
      <c r="M147" s="120">
        <f t="shared" si="14"/>
        <v>1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'11'!L148</f>
        <v>3</v>
      </c>
      <c r="F148" s="126"/>
      <c r="G148" s="141"/>
      <c r="H148" s="141"/>
      <c r="I148" s="141"/>
      <c r="J148" s="149"/>
      <c r="K148" s="133"/>
      <c r="L148" s="72">
        <v>3</v>
      </c>
      <c r="M148" s="120">
        <f t="shared" si="14"/>
        <v>0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'11'!L149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30</v>
      </c>
      <c r="F151" s="105">
        <f t="shared" ref="F151:M151" si="15">SUM(F152:F158,F161)</f>
        <v>0</v>
      </c>
      <c r="G151" s="105">
        <f t="shared" si="15"/>
        <v>38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4</v>
      </c>
      <c r="L151" s="105">
        <f t="shared" si="15"/>
        <v>30</v>
      </c>
      <c r="M151" s="105">
        <f t="shared" si="15"/>
        <v>34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'11'!L152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'11'!L153</f>
        <v>16</v>
      </c>
      <c r="F153" s="126"/>
      <c r="G153" s="141"/>
      <c r="H153" s="141"/>
      <c r="I153" s="141"/>
      <c r="J153" s="149"/>
      <c r="K153" s="133"/>
      <c r="L153" s="72">
        <v>6</v>
      </c>
      <c r="M153" s="120">
        <f t="shared" si="14"/>
        <v>10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'11'!L154</f>
        <v>4</v>
      </c>
      <c r="F154" s="126"/>
      <c r="G154" s="141"/>
      <c r="H154" s="141"/>
      <c r="I154" s="141"/>
      <c r="J154" s="149"/>
      <c r="K154" s="133">
        <v>4</v>
      </c>
      <c r="L154" s="72"/>
      <c r="M154" s="120">
        <f t="shared" si="14"/>
        <v>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'11'!L155</f>
        <v>0</v>
      </c>
      <c r="F155" s="127"/>
      <c r="G155" s="142">
        <v>27</v>
      </c>
      <c r="H155" s="142"/>
      <c r="I155" s="142"/>
      <c r="J155" s="150"/>
      <c r="K155" s="134"/>
      <c r="L155" s="73">
        <v>17</v>
      </c>
      <c r="M155" s="120">
        <f t="shared" si="14"/>
        <v>10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'11'!L156</f>
        <v>2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2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'11'!L157</f>
        <v>8</v>
      </c>
      <c r="F157" s="127"/>
      <c r="G157" s="142"/>
      <c r="H157" s="142"/>
      <c r="I157" s="142"/>
      <c r="J157" s="150"/>
      <c r="K157" s="134"/>
      <c r="L157" s="73">
        <v>4</v>
      </c>
      <c r="M157" s="120">
        <f t="shared" si="14"/>
        <v>4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'11'!L158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'11'!L159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'11'!L160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'11'!L161</f>
        <v>0</v>
      </c>
      <c r="F161" s="126"/>
      <c r="G161" s="141">
        <v>11</v>
      </c>
      <c r="H161" s="141"/>
      <c r="I161" s="141"/>
      <c r="J161" s="149"/>
      <c r="K161" s="133"/>
      <c r="L161" s="72">
        <v>3</v>
      </c>
      <c r="M161" s="120">
        <f t="shared" si="14"/>
        <v>8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'11'!L164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'11'!L165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'11'!L166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461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450</v>
      </c>
      <c r="M181" s="119">
        <f t="shared" si="14"/>
        <v>11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'11'!L182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'11'!L183</f>
        <v>35</v>
      </c>
      <c r="F183" s="125"/>
      <c r="G183" s="125"/>
      <c r="H183" s="125"/>
      <c r="I183" s="125"/>
      <c r="J183" s="148"/>
      <c r="K183" s="132"/>
      <c r="L183" s="71">
        <v>35</v>
      </c>
      <c r="M183" s="120">
        <f t="shared" si="14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'11'!L184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4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'11'!L185</f>
        <v>5</v>
      </c>
      <c r="F185" s="125"/>
      <c r="G185" s="125"/>
      <c r="H185" s="125"/>
      <c r="I185" s="125"/>
      <c r="J185" s="148"/>
      <c r="K185" s="132"/>
      <c r="L185" s="71">
        <v>5</v>
      </c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'11'!L186</f>
        <v>180</v>
      </c>
      <c r="F186" s="125"/>
      <c r="G186" s="125"/>
      <c r="H186" s="125"/>
      <c r="I186" s="125"/>
      <c r="J186" s="148"/>
      <c r="K186" s="132"/>
      <c r="L186" s="71">
        <v>177</v>
      </c>
      <c r="M186" s="120">
        <f t="shared" si="14"/>
        <v>3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'11'!L187</f>
        <v>43</v>
      </c>
      <c r="F187" s="125"/>
      <c r="G187" s="125"/>
      <c r="H187" s="125"/>
      <c r="I187" s="125"/>
      <c r="J187" s="148"/>
      <c r="K187" s="132"/>
      <c r="L187" s="71">
        <v>43</v>
      </c>
      <c r="M187" s="120">
        <f t="shared" si="14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'11'!L188</f>
        <v>35</v>
      </c>
      <c r="F188" s="125"/>
      <c r="G188" s="125"/>
      <c r="H188" s="125"/>
      <c r="I188" s="125"/>
      <c r="J188" s="148"/>
      <c r="K188" s="132"/>
      <c r="L188" s="71">
        <v>35</v>
      </c>
      <c r="M188" s="120">
        <f t="shared" si="14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'11'!L189</f>
        <v>79</v>
      </c>
      <c r="F189" s="125"/>
      <c r="G189" s="125"/>
      <c r="H189" s="125"/>
      <c r="I189" s="125"/>
      <c r="J189" s="148"/>
      <c r="K189" s="132"/>
      <c r="L189" s="71">
        <v>73</v>
      </c>
      <c r="M189" s="120">
        <f t="shared" si="14"/>
        <v>6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'11'!L190</f>
        <v>60</v>
      </c>
      <c r="F190" s="125"/>
      <c r="G190" s="125"/>
      <c r="H190" s="125"/>
      <c r="I190" s="125"/>
      <c r="J190" s="148"/>
      <c r="K190" s="132"/>
      <c r="L190" s="71">
        <v>58</v>
      </c>
      <c r="M190" s="120">
        <f t="shared" si="14"/>
        <v>2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20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20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'11'!L194</f>
        <v>17</v>
      </c>
      <c r="F194" s="125"/>
      <c r="G194" s="125"/>
      <c r="H194" s="125"/>
      <c r="I194" s="125"/>
      <c r="J194" s="148"/>
      <c r="K194" s="132"/>
      <c r="L194" s="71">
        <v>17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'11'!L195</f>
        <v>3</v>
      </c>
      <c r="F195" s="125"/>
      <c r="G195" s="125"/>
      <c r="H195" s="125"/>
      <c r="I195" s="125"/>
      <c r="J195" s="148"/>
      <c r="K195" s="132"/>
      <c r="L195" s="71">
        <v>3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434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401</v>
      </c>
      <c r="M197" s="119">
        <f t="shared" si="14"/>
        <v>33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'11'!L198</f>
        <v>11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'11'!L199</f>
        <v>277</v>
      </c>
      <c r="F199" s="126"/>
      <c r="G199" s="126"/>
      <c r="H199" s="126"/>
      <c r="I199" s="126"/>
      <c r="J199" s="149"/>
      <c r="K199" s="133"/>
      <c r="L199" s="72">
        <v>248</v>
      </c>
      <c r="M199" s="123">
        <f t="shared" si="14"/>
        <v>29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'11'!L200</f>
        <v>101</v>
      </c>
      <c r="F200" s="126"/>
      <c r="G200" s="126"/>
      <c r="H200" s="126"/>
      <c r="I200" s="126"/>
      <c r="J200" s="149"/>
      <c r="K200" s="133"/>
      <c r="L200" s="72">
        <v>100</v>
      </c>
      <c r="M200" s="123">
        <f t="shared" si="14"/>
        <v>1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'11'!L201</f>
        <v>8</v>
      </c>
      <c r="F201" s="126"/>
      <c r="G201" s="126"/>
      <c r="H201" s="126"/>
      <c r="I201" s="126"/>
      <c r="J201" s="149"/>
      <c r="K201" s="133"/>
      <c r="L201" s="72">
        <v>8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'11'!L202</f>
        <v>5</v>
      </c>
      <c r="F202" s="126"/>
      <c r="G202" s="126"/>
      <c r="H202" s="126"/>
      <c r="I202" s="126"/>
      <c r="J202" s="149"/>
      <c r="K202" s="133"/>
      <c r="L202" s="72">
        <v>2</v>
      </c>
      <c r="M202" s="123">
        <f t="shared" si="14"/>
        <v>3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'11'!L203</f>
        <v>18</v>
      </c>
      <c r="F203" s="126"/>
      <c r="G203" s="126"/>
      <c r="H203" s="126"/>
      <c r="I203" s="126"/>
      <c r="J203" s="149"/>
      <c r="K203" s="133"/>
      <c r="L203" s="72">
        <v>18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'11'!L204</f>
        <v>8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'11'!L205</f>
        <v>6</v>
      </c>
      <c r="F205" s="126"/>
      <c r="G205" s="126"/>
      <c r="H205" s="126"/>
      <c r="I205" s="126"/>
      <c r="J205" s="149"/>
      <c r="K205" s="133"/>
      <c r="L205" s="72">
        <v>6</v>
      </c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zoomScaleNormal="100" workbookViewId="0">
      <pane xSplit="4" ySplit="4" topLeftCell="E144" activePane="bottomRight" state="frozen"/>
      <selection activeCell="O74" sqref="O74"/>
      <selection pane="topRight" activeCell="O74" sqref="O74"/>
      <selection pane="bottomLeft" activeCell="O74" sqref="O74"/>
      <selection pane="bottomRight" activeCell="L154" sqref="L15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16</v>
      </c>
      <c r="F5" s="116">
        <f t="shared" si="0"/>
        <v>0</v>
      </c>
      <c r="G5" s="116">
        <f t="shared" si="0"/>
        <v>402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29</v>
      </c>
      <c r="L5" s="116">
        <f t="shared" si="0"/>
        <v>22</v>
      </c>
      <c r="M5" s="118">
        <f t="shared" si="0"/>
        <v>366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266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28</v>
      </c>
      <c r="L6" s="131">
        <f t="shared" si="1"/>
        <v>21</v>
      </c>
      <c r="M6" s="131">
        <f>SUM(M7:M45)</f>
        <v>227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'12'!L7</f>
        <v>3</v>
      </c>
      <c r="F7" s="125"/>
      <c r="G7" s="140"/>
      <c r="H7" s="140"/>
      <c r="I7" s="140"/>
      <c r="J7" s="148"/>
      <c r="K7" s="132"/>
      <c r="L7" s="71"/>
      <c r="M7" s="120">
        <f t="shared" ref="M7:M77" si="2">(E7+F7+G7+H7+I7)-J7-K7-L7</f>
        <v>3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'12'!L8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'12'!L10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'12'!L11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'12'!L13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2"/>
        <v>4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'12'!L14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'12'!L15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'12'!L16</f>
        <v>0</v>
      </c>
      <c r="F16" s="126"/>
      <c r="G16" s="141">
        <v>8</v>
      </c>
      <c r="H16" s="141"/>
      <c r="I16" s="141"/>
      <c r="J16" s="149"/>
      <c r="K16" s="133">
        <v>2</v>
      </c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'12'!L18</f>
        <v>0</v>
      </c>
      <c r="F18" s="126"/>
      <c r="G18" s="141">
        <v>6</v>
      </c>
      <c r="H18" s="141"/>
      <c r="I18" s="141"/>
      <c r="J18" s="149"/>
      <c r="K18" s="133"/>
      <c r="L18" s="72"/>
      <c r="M18" s="120">
        <f t="shared" si="2"/>
        <v>6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'12'!L19</f>
        <v>0</v>
      </c>
      <c r="F19" s="126"/>
      <c r="G19" s="141">
        <v>8</v>
      </c>
      <c r="H19" s="141"/>
      <c r="I19" s="141"/>
      <c r="J19" s="149"/>
      <c r="K19" s="133">
        <v>4</v>
      </c>
      <c r="L19" s="72"/>
      <c r="M19" s="120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'12'!L20</f>
        <v>0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2"/>
        <v>5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'12'!L21</f>
        <v>0</v>
      </c>
      <c r="F21" s="126"/>
      <c r="G21" s="141">
        <v>11</v>
      </c>
      <c r="H21" s="141"/>
      <c r="I21" s="141"/>
      <c r="J21" s="149"/>
      <c r="K21" s="133">
        <v>3</v>
      </c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'12'!L22</f>
        <v>1</v>
      </c>
      <c r="F22" s="126"/>
      <c r="G22" s="141">
        <v>22</v>
      </c>
      <c r="H22" s="141"/>
      <c r="I22" s="141"/>
      <c r="J22" s="149"/>
      <c r="K22" s="133"/>
      <c r="L22" s="72">
        <v>12</v>
      </c>
      <c r="M22" s="120">
        <f t="shared" si="2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'12'!L24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'12'!L25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'12'!L26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'12'!L27</f>
        <v>0</v>
      </c>
      <c r="F27" s="126"/>
      <c r="G27" s="141">
        <v>8</v>
      </c>
      <c r="H27" s="141"/>
      <c r="I27" s="141"/>
      <c r="J27" s="149"/>
      <c r="K27" s="133"/>
      <c r="L27" s="72"/>
      <c r="M27" s="120">
        <f t="shared" si="2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'12'!L28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'12'!L29</f>
        <v>0</v>
      </c>
      <c r="F29" s="126"/>
      <c r="G29" s="141">
        <v>8</v>
      </c>
      <c r="H29" s="141"/>
      <c r="I29" s="141"/>
      <c r="J29" s="149"/>
      <c r="K29" s="133"/>
      <c r="L29" s="72"/>
      <c r="M29" s="120">
        <f t="shared" si="2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'12'!L30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'12'!L31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'12'!L32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2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'12'!L33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'12'!L34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2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'12'!L35</f>
        <v>0</v>
      </c>
      <c r="F35" s="126"/>
      <c r="G35" s="141">
        <v>8</v>
      </c>
      <c r="H35" s="141"/>
      <c r="I35" s="141"/>
      <c r="J35" s="149"/>
      <c r="K35" s="133"/>
      <c r="L35" s="72"/>
      <c r="M35" s="120">
        <f t="shared" si="2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'12'!L36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'12'!L37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'12'!L38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'12'!L39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'12'!L40</f>
        <v>0</v>
      </c>
      <c r="F40" s="127"/>
      <c r="G40" s="142">
        <v>6</v>
      </c>
      <c r="H40" s="142"/>
      <c r="I40" s="142"/>
      <c r="J40" s="150"/>
      <c r="K40" s="134">
        <v>1</v>
      </c>
      <c r="L40" s="73"/>
      <c r="M40" s="120">
        <f t="shared" si="2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'12'!L41</f>
        <v>0</v>
      </c>
      <c r="F41" s="127"/>
      <c r="G41" s="142">
        <v>10</v>
      </c>
      <c r="H41" s="142"/>
      <c r="I41" s="142"/>
      <c r="J41" s="150"/>
      <c r="K41" s="134">
        <v>1</v>
      </c>
      <c r="L41" s="73"/>
      <c r="M41" s="120">
        <f t="shared" si="2"/>
        <v>9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'12'!L42</f>
        <v>0</v>
      </c>
      <c r="F42" s="127"/>
      <c r="G42" s="142">
        <v>10</v>
      </c>
      <c r="H42" s="142"/>
      <c r="I42" s="142"/>
      <c r="J42" s="150"/>
      <c r="K42" s="134">
        <v>3</v>
      </c>
      <c r="L42" s="73"/>
      <c r="M42" s="120">
        <f t="shared" si="2"/>
        <v>7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'12'!L43</f>
        <v>0</v>
      </c>
      <c r="F43" s="127"/>
      <c r="G43" s="142">
        <v>8</v>
      </c>
      <c r="H43" s="142"/>
      <c r="I43" s="142"/>
      <c r="J43" s="150"/>
      <c r="K43" s="134">
        <v>7</v>
      </c>
      <c r="L43" s="73"/>
      <c r="M43" s="120">
        <f t="shared" si="2"/>
        <v>1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'12'!L44</f>
        <v>0</v>
      </c>
      <c r="F44" s="127"/>
      <c r="G44" s="142">
        <v>6</v>
      </c>
      <c r="H44" s="142"/>
      <c r="I44" s="142"/>
      <c r="J44" s="150"/>
      <c r="K44" s="134"/>
      <c r="L44" s="73"/>
      <c r="M44" s="120">
        <f t="shared" si="2"/>
        <v>6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'12'!L45</f>
        <v>6</v>
      </c>
      <c r="F45" s="127"/>
      <c r="G45" s="142"/>
      <c r="H45" s="142"/>
      <c r="I45" s="142"/>
      <c r="J45" s="150"/>
      <c r="K45" s="134"/>
      <c r="L45" s="73">
        <v>2</v>
      </c>
      <c r="M45" s="120">
        <f t="shared" si="2"/>
        <v>4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6</v>
      </c>
      <c r="F47" s="103">
        <f t="shared" ref="F47:L47" si="3">SUM(F48:F60)</f>
        <v>0</v>
      </c>
      <c r="G47" s="103">
        <f t="shared" si="3"/>
        <v>110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1</v>
      </c>
      <c r="L47" s="103">
        <f t="shared" si="3"/>
        <v>1</v>
      </c>
      <c r="M47" s="103">
        <f>SUM(M48:M60)</f>
        <v>114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'12'!L48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'12'!L49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2"/>
        <v>40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'12'!L50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2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'12'!L51</f>
        <v>0</v>
      </c>
      <c r="F51" s="126"/>
      <c r="G51" s="141">
        <v>40</v>
      </c>
      <c r="H51" s="141"/>
      <c r="I51" s="141"/>
      <c r="J51" s="149"/>
      <c r="K51" s="133"/>
      <c r="L51" s="72"/>
      <c r="M51" s="120">
        <f t="shared" si="2"/>
        <v>40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'12'!L52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'12'!L53</f>
        <v>6</v>
      </c>
      <c r="F53" s="126"/>
      <c r="G53" s="141"/>
      <c r="H53" s="141"/>
      <c r="I53" s="141"/>
      <c r="J53" s="149"/>
      <c r="K53" s="133"/>
      <c r="L53" s="72">
        <v>1</v>
      </c>
      <c r="M53" s="120">
        <f t="shared" si="2"/>
        <v>5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'12'!L54</f>
        <v>0</v>
      </c>
      <c r="F54" s="126"/>
      <c r="G54" s="141">
        <v>5</v>
      </c>
      <c r="H54" s="141"/>
      <c r="I54" s="141"/>
      <c r="J54" s="149"/>
      <c r="K54" s="133">
        <v>1</v>
      </c>
      <c r="L54" s="72"/>
      <c r="M54" s="120">
        <f t="shared" si="2"/>
        <v>4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'12'!L56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'12'!L57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'12'!L58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'12'!L59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'12'!L60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'12'!L63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'12'!L64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12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'12'!L67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'12'!L68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2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'12'!L69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'12'!L70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'12'!L71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'12'!L72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'12'!L73</f>
        <v>0</v>
      </c>
      <c r="F73" s="126"/>
      <c r="G73" s="140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'12'!L74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14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0</v>
      </c>
      <c r="L76" s="106">
        <f t="shared" si="6"/>
        <v>0</v>
      </c>
      <c r="M76" s="106">
        <f t="shared" si="6"/>
        <v>13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'12'!L77</f>
        <v>0</v>
      </c>
      <c r="F77" s="126"/>
      <c r="G77" s="141"/>
      <c r="H77" s="141"/>
      <c r="I77" s="141"/>
      <c r="J77" s="149"/>
      <c r="K77" s="133"/>
      <c r="L77" s="72"/>
      <c r="M77" s="120">
        <f t="shared" si="2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'12'!L78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1" si="7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'12'!L80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'12'!L82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'12'!L83</f>
        <v>0</v>
      </c>
      <c r="F83" s="126"/>
      <c r="G83" s="141">
        <v>14</v>
      </c>
      <c r="H83" s="141"/>
      <c r="I83" s="141"/>
      <c r="J83" s="149">
        <v>1</v>
      </c>
      <c r="K83" s="133"/>
      <c r="L83" s="72"/>
      <c r="M83" s="120">
        <f t="shared" si="7"/>
        <v>13</v>
      </c>
      <c r="N83" s="72" t="s">
        <v>285</v>
      </c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'12'!L84</f>
        <v>0</v>
      </c>
      <c r="F84" s="127"/>
      <c r="G84" s="142"/>
      <c r="H84" s="142"/>
      <c r="I84" s="142"/>
      <c r="J84" s="150"/>
      <c r="K84" s="134"/>
      <c r="L84" s="73"/>
      <c r="M84" s="120">
        <f t="shared" si="7"/>
        <v>0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18</v>
      </c>
      <c r="F86" s="108">
        <f t="shared" ref="F86:L86" si="8">SUM(F87:F96)</f>
        <v>0</v>
      </c>
      <c r="G86" s="108">
        <f t="shared" si="8"/>
        <v>70</v>
      </c>
      <c r="H86" s="108">
        <f t="shared" si="8"/>
        <v>0</v>
      </c>
      <c r="I86" s="108">
        <f t="shared" si="8"/>
        <v>0</v>
      </c>
      <c r="J86" s="108">
        <f t="shared" si="8"/>
        <v>6</v>
      </c>
      <c r="K86" s="108">
        <f t="shared" si="8"/>
        <v>0</v>
      </c>
      <c r="L86" s="108">
        <f t="shared" si="8"/>
        <v>66</v>
      </c>
      <c r="M86" s="108">
        <f>SUM(M87:M96)</f>
        <v>16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'12'!L87</f>
        <v>1</v>
      </c>
      <c r="F87" s="125"/>
      <c r="G87" s="140"/>
      <c r="H87" s="140"/>
      <c r="I87" s="140"/>
      <c r="J87" s="148"/>
      <c r="K87" s="132"/>
      <c r="L87" s="71">
        <v>1</v>
      </c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'12'!L88</f>
        <v>0</v>
      </c>
      <c r="F88" s="126"/>
      <c r="G88" s="141">
        <v>10</v>
      </c>
      <c r="H88" s="141"/>
      <c r="I88" s="141"/>
      <c r="J88" s="149"/>
      <c r="K88" s="133"/>
      <c r="L88" s="72">
        <v>8</v>
      </c>
      <c r="M88" s="120">
        <f t="shared" si="7"/>
        <v>2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'12'!L89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'12'!L90</f>
        <v>0</v>
      </c>
      <c r="F90" s="126"/>
      <c r="G90" s="141">
        <v>10</v>
      </c>
      <c r="H90" s="141"/>
      <c r="I90" s="141"/>
      <c r="J90" s="149"/>
      <c r="K90" s="133"/>
      <c r="L90" s="72">
        <v>10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'12'!L91</f>
        <v>1</v>
      </c>
      <c r="F91" s="126"/>
      <c r="G91" s="141">
        <v>16</v>
      </c>
      <c r="H91" s="141"/>
      <c r="I91" s="141"/>
      <c r="J91" s="149"/>
      <c r="K91" s="133"/>
      <c r="L91" s="72">
        <v>15</v>
      </c>
      <c r="M91" s="120">
        <f t="shared" si="7"/>
        <v>2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'12'!L92</f>
        <v>3</v>
      </c>
      <c r="F92" s="126"/>
      <c r="G92" s="141"/>
      <c r="H92" s="141"/>
      <c r="I92" s="141"/>
      <c r="J92" s="149"/>
      <c r="K92" s="133"/>
      <c r="L92" s="72"/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'12'!L93</f>
        <v>0</v>
      </c>
      <c r="F93" s="126"/>
      <c r="G93" s="141">
        <v>10</v>
      </c>
      <c r="H93" s="141"/>
      <c r="I93" s="141"/>
      <c r="J93" s="149"/>
      <c r="K93" s="133"/>
      <c r="L93" s="72">
        <v>10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'12'!L94</f>
        <v>3</v>
      </c>
      <c r="F94" s="126"/>
      <c r="G94" s="141">
        <v>16</v>
      </c>
      <c r="H94" s="141"/>
      <c r="I94" s="141"/>
      <c r="J94" s="149">
        <v>2</v>
      </c>
      <c r="K94" s="133"/>
      <c r="L94" s="72">
        <v>15</v>
      </c>
      <c r="M94" s="120">
        <f t="shared" si="7"/>
        <v>2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'12'!L95</f>
        <v>6</v>
      </c>
      <c r="F95" s="126"/>
      <c r="G95" s="141">
        <v>8</v>
      </c>
      <c r="H95" s="141"/>
      <c r="I95" s="141"/>
      <c r="J95" s="149">
        <v>4</v>
      </c>
      <c r="K95" s="133"/>
      <c r="L95" s="72">
        <v>7</v>
      </c>
      <c r="M95" s="120">
        <f t="shared" si="7"/>
        <v>3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'12'!L96</f>
        <v>4</v>
      </c>
      <c r="F96" s="127"/>
      <c r="G96" s="142"/>
      <c r="H96" s="142"/>
      <c r="I96" s="142"/>
      <c r="J96" s="150"/>
      <c r="K96" s="134"/>
      <c r="L96" s="73"/>
      <c r="M96" s="120">
        <f t="shared" si="7"/>
        <v>4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'12'!L99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40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34</v>
      </c>
      <c r="M101" s="119">
        <f t="shared" si="7"/>
        <v>6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'12'!L102</f>
        <v>12</v>
      </c>
      <c r="F102" s="126"/>
      <c r="G102" s="141"/>
      <c r="H102" s="141"/>
      <c r="I102" s="141"/>
      <c r="J102" s="149"/>
      <c r="K102" s="133"/>
      <c r="L102" s="72">
        <v>9</v>
      </c>
      <c r="M102" s="120">
        <f t="shared" si="7"/>
        <v>3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'12'!L103</f>
        <v>6</v>
      </c>
      <c r="F103" s="126"/>
      <c r="G103" s="141"/>
      <c r="H103" s="141"/>
      <c r="I103" s="141"/>
      <c r="J103" s="149"/>
      <c r="K103" s="133"/>
      <c r="L103" s="72">
        <v>4</v>
      </c>
      <c r="M103" s="120">
        <f t="shared" si="7"/>
        <v>2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'12'!L104</f>
        <v>12</v>
      </c>
      <c r="F104" s="126"/>
      <c r="G104" s="141"/>
      <c r="H104" s="141"/>
      <c r="I104" s="141"/>
      <c r="J104" s="149"/>
      <c r="K104" s="133"/>
      <c r="L104" s="72">
        <v>11</v>
      </c>
      <c r="M104" s="120">
        <f t="shared" si="7"/>
        <v>1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'12'!L105</f>
        <v>10</v>
      </c>
      <c r="F105" s="126"/>
      <c r="G105" s="141"/>
      <c r="H105" s="141"/>
      <c r="I105" s="141"/>
      <c r="J105" s="149"/>
      <c r="K105" s="133"/>
      <c r="L105" s="72">
        <v>10</v>
      </c>
      <c r="M105" s="120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8</v>
      </c>
      <c r="F108" s="105">
        <f t="shared" ref="F108:L108" si="12">SUM(F109:F137)</f>
        <v>0</v>
      </c>
      <c r="G108" s="105">
        <f t="shared" si="12"/>
        <v>2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8</v>
      </c>
      <c r="M108" s="119">
        <f t="shared" si="7"/>
        <v>2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'12'!L109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'12'!L110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'12'!L111</f>
        <v>1</v>
      </c>
      <c r="F111" s="127"/>
      <c r="G111" s="142"/>
      <c r="H111" s="142"/>
      <c r="I111" s="142"/>
      <c r="J111" s="150"/>
      <c r="K111" s="134"/>
      <c r="L111" s="73">
        <v>1</v>
      </c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'12'!L113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'12'!L121</f>
        <v>6</v>
      </c>
      <c r="F121" s="126"/>
      <c r="G121" s="141">
        <v>1</v>
      </c>
      <c r="H121" s="141"/>
      <c r="I121" s="141"/>
      <c r="J121" s="149"/>
      <c r="K121" s="133"/>
      <c r="L121" s="72">
        <v>5</v>
      </c>
      <c r="M121" s="120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'12'!L122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'12'!L126</f>
        <v>1</v>
      </c>
      <c r="F126" s="126"/>
      <c r="G126" s="141"/>
      <c r="H126" s="141"/>
      <c r="I126" s="141"/>
      <c r="J126" s="149"/>
      <c r="K126" s="133"/>
      <c r="L126" s="72">
        <v>1</v>
      </c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'12'!L132</f>
        <v>0</v>
      </c>
      <c r="F132" s="126"/>
      <c r="G132" s="141">
        <v>1</v>
      </c>
      <c r="H132" s="141"/>
      <c r="I132" s="141"/>
      <c r="J132" s="149"/>
      <c r="K132" s="133"/>
      <c r="L132" s="72">
        <v>1</v>
      </c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'12'!L138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'12'!L139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18</v>
      </c>
      <c r="F141" s="105">
        <f t="shared" ref="F141:L141" si="13">SUM(F142:F148)</f>
        <v>0</v>
      </c>
      <c r="G141" s="105">
        <f t="shared" si="13"/>
        <v>18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14</v>
      </c>
      <c r="M141" s="119">
        <f t="shared" si="7"/>
        <v>22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'12'!L142</f>
        <v>4</v>
      </c>
      <c r="G142" s="140">
        <v>6</v>
      </c>
      <c r="H142" s="140"/>
      <c r="I142" s="140"/>
      <c r="J142" s="148"/>
      <c r="K142" s="132"/>
      <c r="L142" s="71">
        <v>3</v>
      </c>
      <c r="M142" s="120">
        <f>(E142+K146+G142+H142+I142)-J142-K142-L142</f>
        <v>7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'12'!L143</f>
        <v>6</v>
      </c>
      <c r="F143" s="126"/>
      <c r="G143" s="141"/>
      <c r="H143" s="141"/>
      <c r="I143" s="141"/>
      <c r="J143" s="149"/>
      <c r="K143" s="133"/>
      <c r="L143" s="72">
        <v>2</v>
      </c>
      <c r="M143" s="120">
        <f t="shared" ref="M143:M205" si="14">(E143+F143+G143+H143+I143)-J143-K143-L143</f>
        <v>4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'12'!L144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'12'!L146</f>
        <v>5</v>
      </c>
      <c r="F146" s="126"/>
      <c r="G146" s="141"/>
      <c r="H146" s="141"/>
      <c r="I146" s="141"/>
      <c r="J146" s="149"/>
      <c r="K146" s="125"/>
      <c r="L146" s="72">
        <v>1</v>
      </c>
      <c r="M146" s="120">
        <f t="shared" si="14"/>
        <v>4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'12'!L147</f>
        <v>0</v>
      </c>
      <c r="F147" s="126"/>
      <c r="G147" s="141">
        <v>6</v>
      </c>
      <c r="H147" s="141"/>
      <c r="I147" s="141"/>
      <c r="J147" s="149"/>
      <c r="K147" s="133"/>
      <c r="L147" s="72">
        <v>5</v>
      </c>
      <c r="M147" s="120">
        <f t="shared" si="14"/>
        <v>1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'12'!L148</f>
        <v>3</v>
      </c>
      <c r="F148" s="126"/>
      <c r="G148" s="141">
        <v>6</v>
      </c>
      <c r="H148" s="141"/>
      <c r="I148" s="141"/>
      <c r="J148" s="149"/>
      <c r="K148" s="133"/>
      <c r="L148" s="72">
        <v>3</v>
      </c>
      <c r="M148" s="120">
        <f t="shared" si="14"/>
        <v>6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'12'!L149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30</v>
      </c>
      <c r="F151" s="105">
        <f t="shared" ref="F151:M151" si="15">SUM(F152:F158,F161)</f>
        <v>0</v>
      </c>
      <c r="G151" s="105">
        <f t="shared" si="15"/>
        <v>12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8</v>
      </c>
      <c r="M151" s="105">
        <f t="shared" si="15"/>
        <v>34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'12'!L152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'12'!L153</f>
        <v>6</v>
      </c>
      <c r="F153" s="126"/>
      <c r="G153" s="141"/>
      <c r="H153" s="141"/>
      <c r="I153" s="141"/>
      <c r="J153" s="149"/>
      <c r="K153" s="133"/>
      <c r="L153" s="72">
        <v>2</v>
      </c>
      <c r="M153" s="120">
        <f t="shared" si="14"/>
        <v>4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'12'!L154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'12'!L155</f>
        <v>17</v>
      </c>
      <c r="F155" s="127"/>
      <c r="G155" s="142"/>
      <c r="H155" s="142"/>
      <c r="I155" s="142"/>
      <c r="J155" s="150"/>
      <c r="K155" s="134"/>
      <c r="L155" s="73">
        <v>6</v>
      </c>
      <c r="M155" s="120">
        <f t="shared" si="14"/>
        <v>11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'12'!L156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0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'12'!L157</f>
        <v>4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4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'12'!L158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'12'!L160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'12'!L161</f>
        <v>3</v>
      </c>
      <c r="F161" s="126"/>
      <c r="G161" s="141">
        <v>12</v>
      </c>
      <c r="H161" s="141"/>
      <c r="I161" s="141"/>
      <c r="J161" s="149"/>
      <c r="K161" s="133"/>
      <c r="L161" s="72"/>
      <c r="M161" s="120">
        <f t="shared" si="14"/>
        <v>15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'12'!L164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'12'!L165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'12'!L166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450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428</v>
      </c>
      <c r="M181" s="119">
        <f t="shared" si="14"/>
        <v>22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'12'!L182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'12'!L183</f>
        <v>35</v>
      </c>
      <c r="F183" s="125"/>
      <c r="G183" s="125"/>
      <c r="H183" s="125"/>
      <c r="I183" s="125"/>
      <c r="J183" s="148"/>
      <c r="K183" s="132"/>
      <c r="L183" s="71">
        <v>31</v>
      </c>
      <c r="M183" s="120">
        <f t="shared" si="14"/>
        <v>4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'12'!L184</f>
        <v>24</v>
      </c>
      <c r="F184" s="125"/>
      <c r="G184" s="125"/>
      <c r="H184" s="125"/>
      <c r="I184" s="125"/>
      <c r="J184" s="148"/>
      <c r="K184" s="132"/>
      <c r="L184" s="71">
        <v>23</v>
      </c>
      <c r="M184" s="120">
        <f t="shared" si="14"/>
        <v>1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'12'!L185</f>
        <v>5</v>
      </c>
      <c r="F185" s="125"/>
      <c r="G185" s="125"/>
      <c r="H185" s="125"/>
      <c r="I185" s="125"/>
      <c r="J185" s="148"/>
      <c r="K185" s="132"/>
      <c r="L185" s="71">
        <v>5</v>
      </c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'12'!L186</f>
        <v>177</v>
      </c>
      <c r="F186" s="125"/>
      <c r="G186" s="125"/>
      <c r="H186" s="125"/>
      <c r="I186" s="125"/>
      <c r="J186" s="148"/>
      <c r="K186" s="132"/>
      <c r="L186" s="71">
        <v>166</v>
      </c>
      <c r="M186" s="120">
        <f t="shared" si="14"/>
        <v>11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'12'!L187</f>
        <v>43</v>
      </c>
      <c r="F187" s="125"/>
      <c r="G187" s="125"/>
      <c r="H187" s="125"/>
      <c r="I187" s="125"/>
      <c r="J187" s="148"/>
      <c r="K187" s="132"/>
      <c r="L187" s="71">
        <v>41</v>
      </c>
      <c r="M187" s="120">
        <f t="shared" si="14"/>
        <v>2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'12'!L188</f>
        <v>35</v>
      </c>
      <c r="F188" s="125"/>
      <c r="G188" s="125"/>
      <c r="H188" s="125"/>
      <c r="I188" s="125"/>
      <c r="J188" s="148"/>
      <c r="K188" s="132"/>
      <c r="L188" s="71">
        <v>35</v>
      </c>
      <c r="M188" s="120">
        <f t="shared" si="14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'12'!L189</f>
        <v>73</v>
      </c>
      <c r="F189" s="125"/>
      <c r="G189" s="125"/>
      <c r="H189" s="125"/>
      <c r="I189" s="125"/>
      <c r="J189" s="148"/>
      <c r="K189" s="132"/>
      <c r="L189" s="71">
        <v>71</v>
      </c>
      <c r="M189" s="120">
        <f t="shared" si="14"/>
        <v>2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'12'!L190</f>
        <v>58</v>
      </c>
      <c r="F190" s="125"/>
      <c r="G190" s="125"/>
      <c r="H190" s="125"/>
      <c r="I190" s="125"/>
      <c r="J190" s="148"/>
      <c r="K190" s="132"/>
      <c r="L190" s="71">
        <v>56</v>
      </c>
      <c r="M190" s="120">
        <f t="shared" si="14"/>
        <v>2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20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20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'12'!L194</f>
        <v>17</v>
      </c>
      <c r="F194" s="125"/>
      <c r="G194" s="125"/>
      <c r="H194" s="125"/>
      <c r="I194" s="125"/>
      <c r="J194" s="148"/>
      <c r="K194" s="132"/>
      <c r="L194" s="71">
        <v>17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'12'!L195</f>
        <v>3</v>
      </c>
      <c r="F195" s="125"/>
      <c r="G195" s="125"/>
      <c r="H195" s="125"/>
      <c r="I195" s="125"/>
      <c r="J195" s="148"/>
      <c r="K195" s="132"/>
      <c r="L195" s="71">
        <v>3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401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378</v>
      </c>
      <c r="M197" s="119">
        <f t="shared" si="14"/>
        <v>23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'12'!L198</f>
        <v>11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'12'!L199</f>
        <v>248</v>
      </c>
      <c r="F199" s="126"/>
      <c r="G199" s="126"/>
      <c r="H199" s="126"/>
      <c r="I199" s="126"/>
      <c r="J199" s="149"/>
      <c r="K199" s="133"/>
      <c r="L199" s="72">
        <v>232</v>
      </c>
      <c r="M199" s="123">
        <f t="shared" si="14"/>
        <v>16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'12'!L200</f>
        <v>100</v>
      </c>
      <c r="F200" s="126"/>
      <c r="G200" s="126"/>
      <c r="H200" s="126"/>
      <c r="I200" s="126"/>
      <c r="J200" s="149"/>
      <c r="K200" s="133"/>
      <c r="L200" s="72">
        <v>94</v>
      </c>
      <c r="M200" s="123">
        <f t="shared" si="14"/>
        <v>6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'12'!L201</f>
        <v>8</v>
      </c>
      <c r="F201" s="126"/>
      <c r="G201" s="126"/>
      <c r="H201" s="126"/>
      <c r="I201" s="126"/>
      <c r="J201" s="149"/>
      <c r="K201" s="133"/>
      <c r="L201" s="72">
        <v>7</v>
      </c>
      <c r="M201" s="123">
        <f t="shared" si="14"/>
        <v>1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'12'!L202</f>
        <v>2</v>
      </c>
      <c r="F202" s="126"/>
      <c r="G202" s="126"/>
      <c r="H202" s="126"/>
      <c r="I202" s="126"/>
      <c r="J202" s="149"/>
      <c r="K202" s="133"/>
      <c r="L202" s="72">
        <v>2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'12'!L203</f>
        <v>18</v>
      </c>
      <c r="F203" s="126"/>
      <c r="G203" s="126"/>
      <c r="H203" s="126"/>
      <c r="I203" s="126"/>
      <c r="J203" s="149"/>
      <c r="K203" s="133"/>
      <c r="L203" s="72">
        <v>18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'12'!L204</f>
        <v>8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'12'!L205</f>
        <v>6</v>
      </c>
      <c r="F205" s="126"/>
      <c r="G205" s="126"/>
      <c r="H205" s="126"/>
      <c r="I205" s="126"/>
      <c r="J205" s="149"/>
      <c r="K205" s="133"/>
      <c r="L205" s="72">
        <v>6</v>
      </c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44" activePane="bottomRight" state="frozen"/>
      <selection activeCell="O74" sqref="O74"/>
      <selection pane="topRight" activeCell="O74" sqref="O74"/>
      <selection pane="bottomLeft" activeCell="O74" sqref="O74"/>
      <selection pane="bottomRight" activeCell="J86" sqref="J8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22</v>
      </c>
      <c r="F5" s="116">
        <f t="shared" si="0"/>
        <v>0</v>
      </c>
      <c r="G5" s="116">
        <f t="shared" si="0"/>
        <v>373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22</v>
      </c>
      <c r="L5" s="116">
        <f t="shared" si="0"/>
        <v>6</v>
      </c>
      <c r="M5" s="118">
        <f t="shared" si="0"/>
        <v>365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21</v>
      </c>
      <c r="F6" s="131">
        <f t="shared" ref="F6:L6" si="1">SUM(F7:F45)</f>
        <v>0</v>
      </c>
      <c r="G6" s="131">
        <f t="shared" si="1"/>
        <v>227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18</v>
      </c>
      <c r="L6" s="131">
        <f t="shared" si="1"/>
        <v>6</v>
      </c>
      <c r="M6" s="131">
        <f>SUM(M7:M45)</f>
        <v>223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'13'!L7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'13'!L8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'13'!L9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'13'!L12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'13'!L13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'13'!L14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'13'!L15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'13'!L16</f>
        <v>0</v>
      </c>
      <c r="F16" s="126"/>
      <c r="G16" s="141">
        <v>8</v>
      </c>
      <c r="H16" s="141"/>
      <c r="I16" s="141"/>
      <c r="J16" s="149"/>
      <c r="K16" s="133">
        <v>3</v>
      </c>
      <c r="L16" s="72"/>
      <c r="M16" s="120">
        <f t="shared" si="2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'13'!L17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'13'!L18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'13'!L19</f>
        <v>0</v>
      </c>
      <c r="F19" s="126"/>
      <c r="G19" s="141">
        <v>8</v>
      </c>
      <c r="H19" s="141"/>
      <c r="I19" s="141"/>
      <c r="J19" s="149"/>
      <c r="K19" s="133"/>
      <c r="L19" s="72"/>
      <c r="M19" s="120">
        <f t="shared" si="2"/>
        <v>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'13'!L20</f>
        <v>7</v>
      </c>
      <c r="F20" s="126"/>
      <c r="G20" s="141"/>
      <c r="H20" s="141"/>
      <c r="I20" s="141"/>
      <c r="J20" s="149"/>
      <c r="K20" s="133"/>
      <c r="L20" s="72"/>
      <c r="M20" s="120">
        <f t="shared" si="2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'13'!L21</f>
        <v>0</v>
      </c>
      <c r="F21" s="126"/>
      <c r="G21" s="141">
        <v>8</v>
      </c>
      <c r="H21" s="141"/>
      <c r="I21" s="141"/>
      <c r="J21" s="149"/>
      <c r="K21" s="133"/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'13'!L22</f>
        <v>12</v>
      </c>
      <c r="F22" s="126"/>
      <c r="G22" s="141"/>
      <c r="H22" s="141"/>
      <c r="I22" s="141"/>
      <c r="J22" s="149"/>
      <c r="K22" s="133"/>
      <c r="L22" s="72">
        <v>1</v>
      </c>
      <c r="M22" s="120">
        <f t="shared" si="2"/>
        <v>11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'13'!L23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'13'!L24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'13'!L25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'13'!L26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'13'!L27</f>
        <v>0</v>
      </c>
      <c r="F27" s="126"/>
      <c r="G27" s="141">
        <v>8</v>
      </c>
      <c r="H27" s="141"/>
      <c r="I27" s="141"/>
      <c r="J27" s="149"/>
      <c r="K27" s="133"/>
      <c r="L27" s="72"/>
      <c r="M27" s="120">
        <f t="shared" si="2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'13'!L28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'13'!L29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'13'!L30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'13'!L31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'13'!L32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ht="13.5" customHeigh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'13'!L33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'13'!L34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'13'!L35</f>
        <v>0</v>
      </c>
      <c r="F35" s="126"/>
      <c r="G35" s="141">
        <v>8</v>
      </c>
      <c r="H35" s="141"/>
      <c r="I35" s="141"/>
      <c r="J35" s="149"/>
      <c r="K35" s="133"/>
      <c r="L35" s="72"/>
      <c r="M35" s="120">
        <f t="shared" si="2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'13'!L37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'13'!L38</f>
        <v>0</v>
      </c>
      <c r="F38" s="126"/>
      <c r="G38" s="141">
        <v>15</v>
      </c>
      <c r="H38" s="141"/>
      <c r="I38" s="141"/>
      <c r="J38" s="149"/>
      <c r="K38" s="133"/>
      <c r="L38" s="72"/>
      <c r="M38" s="120">
        <f t="shared" si="2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'13'!L39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'13'!L40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'13'!L41</f>
        <v>0</v>
      </c>
      <c r="F41" s="127"/>
      <c r="G41" s="142">
        <v>10</v>
      </c>
      <c r="H41" s="142"/>
      <c r="I41" s="142"/>
      <c r="J41" s="150"/>
      <c r="K41" s="134">
        <v>2</v>
      </c>
      <c r="L41" s="73"/>
      <c r="M41" s="121">
        <f t="shared" si="2"/>
        <v>8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'13'!L42</f>
        <v>0</v>
      </c>
      <c r="F42" s="127"/>
      <c r="G42" s="142">
        <v>10</v>
      </c>
      <c r="H42" s="142"/>
      <c r="I42" s="142"/>
      <c r="J42" s="150"/>
      <c r="K42" s="134">
        <v>4</v>
      </c>
      <c r="L42" s="73"/>
      <c r="M42" s="121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'13'!L43</f>
        <v>0</v>
      </c>
      <c r="F43" s="127"/>
      <c r="G43" s="142">
        <v>8</v>
      </c>
      <c r="H43" s="142"/>
      <c r="I43" s="142"/>
      <c r="J43" s="150"/>
      <c r="K43" s="134">
        <v>5</v>
      </c>
      <c r="L43" s="73"/>
      <c r="M43" s="121">
        <f t="shared" si="2"/>
        <v>3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'13'!L44</f>
        <v>0</v>
      </c>
      <c r="F44" s="127"/>
      <c r="G44" s="142">
        <v>10</v>
      </c>
      <c r="H44" s="142"/>
      <c r="I44" s="142"/>
      <c r="J44" s="150">
        <v>1</v>
      </c>
      <c r="K44" s="134"/>
      <c r="L44" s="73">
        <v>4</v>
      </c>
      <c r="M44" s="121">
        <f t="shared" si="2"/>
        <v>5</v>
      </c>
      <c r="N44" s="73" t="s">
        <v>286</v>
      </c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'13'!L45</f>
        <v>2</v>
      </c>
      <c r="F45" s="127"/>
      <c r="G45" s="142"/>
      <c r="H45" s="142"/>
      <c r="I45" s="142"/>
      <c r="J45" s="150"/>
      <c r="K45" s="134"/>
      <c r="L45" s="73">
        <v>1</v>
      </c>
      <c r="M45" s="121">
        <f t="shared" si="2"/>
        <v>1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1</v>
      </c>
      <c r="F47" s="103">
        <f t="shared" ref="F47:L47" si="3">SUM(F48:F60)</f>
        <v>0</v>
      </c>
      <c r="G47" s="103">
        <f t="shared" si="3"/>
        <v>113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2</v>
      </c>
      <c r="L47" s="103">
        <f t="shared" si="3"/>
        <v>0</v>
      </c>
      <c r="M47" s="103">
        <f>SUM(M48:M60)</f>
        <v>112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'13'!L48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'13'!L49</f>
        <v>0</v>
      </c>
      <c r="F49" s="126"/>
      <c r="G49" s="141">
        <v>40</v>
      </c>
      <c r="H49" s="141"/>
      <c r="I49" s="141"/>
      <c r="J49" s="149"/>
      <c r="K49" s="133">
        <v>2</v>
      </c>
      <c r="L49" s="72"/>
      <c r="M49" s="120">
        <f t="shared" si="2"/>
        <v>38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'13'!L50</f>
        <v>0</v>
      </c>
      <c r="F50" s="126"/>
      <c r="G50" s="141">
        <v>19</v>
      </c>
      <c r="H50" s="141"/>
      <c r="I50" s="141"/>
      <c r="J50" s="149"/>
      <c r="K50" s="133"/>
      <c r="L50" s="72"/>
      <c r="M50" s="120">
        <f t="shared" si="2"/>
        <v>19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'13'!L51</f>
        <v>0</v>
      </c>
      <c r="F51" s="126"/>
      <c r="G51" s="141">
        <v>39</v>
      </c>
      <c r="H51" s="141"/>
      <c r="I51" s="141"/>
      <c r="J51" s="149"/>
      <c r="K51" s="133"/>
      <c r="L51" s="72"/>
      <c r="M51" s="120">
        <f t="shared" si="2"/>
        <v>39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'13'!L52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'13'!L53</f>
        <v>1</v>
      </c>
      <c r="F53" s="126"/>
      <c r="G53" s="141"/>
      <c r="H53" s="141"/>
      <c r="I53" s="141"/>
      <c r="J53" s="149"/>
      <c r="K53" s="133"/>
      <c r="L53" s="72"/>
      <c r="M53" s="120">
        <f t="shared" si="2"/>
        <v>1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'13'!L54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'13'!L55</f>
        <v>0</v>
      </c>
      <c r="F55" s="126"/>
      <c r="G55" s="141">
        <v>5</v>
      </c>
      <c r="H55" s="141"/>
      <c r="I55" s="141"/>
      <c r="J55" s="149"/>
      <c r="K55" s="133"/>
      <c r="L55" s="72"/>
      <c r="M55" s="120">
        <f t="shared" si="2"/>
        <v>5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'13'!L56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'13'!L57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'13'!L58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'13'!L59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'13'!L60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'13'!L63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'13'!L64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4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4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'13'!L67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'13'!L68</f>
        <v>0</v>
      </c>
      <c r="F68" s="126"/>
      <c r="G68" s="141"/>
      <c r="H68" s="141"/>
      <c r="I68" s="141"/>
      <c r="J68" s="149"/>
      <c r="K68" s="133"/>
      <c r="L68" s="72"/>
      <c r="M68" s="120">
        <f t="shared" si="2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'13'!L69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'13'!L70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'13'!L71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'13'!L72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'13'!L73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'13'!L74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29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2</v>
      </c>
      <c r="L76" s="106">
        <f t="shared" si="6"/>
        <v>0</v>
      </c>
      <c r="M76" s="106">
        <f t="shared" si="6"/>
        <v>26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'13'!L77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2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'13'!L78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1" si="7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'13'!L79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'13'!L80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'13'!L81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'13'!L82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'13'!L83</f>
        <v>0</v>
      </c>
      <c r="F83" s="126"/>
      <c r="G83" s="141">
        <v>7</v>
      </c>
      <c r="H83" s="141"/>
      <c r="I83" s="141"/>
      <c r="J83" s="149">
        <v>1</v>
      </c>
      <c r="K83" s="133"/>
      <c r="L83" s="72"/>
      <c r="M83" s="120">
        <f t="shared" si="7"/>
        <v>6</v>
      </c>
      <c r="N83" s="72" t="s">
        <v>285</v>
      </c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'13'!L84</f>
        <v>0</v>
      </c>
      <c r="F84" s="127"/>
      <c r="G84" s="142">
        <v>4</v>
      </c>
      <c r="H84" s="142"/>
      <c r="I84" s="142"/>
      <c r="J84" s="150"/>
      <c r="K84" s="134">
        <v>2</v>
      </c>
      <c r="L84" s="73"/>
      <c r="M84" s="120">
        <f t="shared" si="7"/>
        <v>2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66</v>
      </c>
      <c r="F86" s="108">
        <f t="shared" ref="F86:L86" si="8">SUM(F87:F96)</f>
        <v>0</v>
      </c>
      <c r="G86" s="108">
        <f t="shared" si="8"/>
        <v>16</v>
      </c>
      <c r="H86" s="108">
        <f t="shared" si="8"/>
        <v>0</v>
      </c>
      <c r="I86" s="108">
        <f t="shared" si="8"/>
        <v>0</v>
      </c>
      <c r="J86" s="108">
        <f t="shared" si="8"/>
        <v>7</v>
      </c>
      <c r="K86" s="108">
        <f t="shared" si="8"/>
        <v>1</v>
      </c>
      <c r="L86" s="108">
        <f t="shared" si="8"/>
        <v>44</v>
      </c>
      <c r="M86" s="108">
        <f>SUM(M87:M96)</f>
        <v>30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'13'!L87</f>
        <v>1</v>
      </c>
      <c r="F87" s="125"/>
      <c r="G87" s="140"/>
      <c r="H87" s="140"/>
      <c r="I87" s="140"/>
      <c r="J87" s="148"/>
      <c r="K87" s="132">
        <v>1</v>
      </c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'13'!L88</f>
        <v>8</v>
      </c>
      <c r="F88" s="126"/>
      <c r="G88" s="141"/>
      <c r="H88" s="141"/>
      <c r="I88" s="141"/>
      <c r="J88" s="149"/>
      <c r="K88" s="133"/>
      <c r="L88" s="72">
        <v>5</v>
      </c>
      <c r="M88" s="120">
        <f t="shared" si="7"/>
        <v>3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'13'!L89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'13'!L90</f>
        <v>10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8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'13'!L91</f>
        <v>15</v>
      </c>
      <c r="F91" s="126"/>
      <c r="G91" s="141">
        <v>8</v>
      </c>
      <c r="H91" s="141"/>
      <c r="I91" s="141"/>
      <c r="J91" s="149">
        <v>2</v>
      </c>
      <c r="K91" s="133"/>
      <c r="L91" s="72">
        <v>13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'13'!L92</f>
        <v>0</v>
      </c>
      <c r="F92" s="126"/>
      <c r="G92" s="141"/>
      <c r="H92" s="141"/>
      <c r="I92" s="141"/>
      <c r="J92" s="149"/>
      <c r="K92" s="133"/>
      <c r="L92" s="72"/>
      <c r="M92" s="120">
        <f t="shared" si="7"/>
        <v>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'13'!L93</f>
        <v>10</v>
      </c>
      <c r="F93" s="126"/>
      <c r="G93" s="141"/>
      <c r="H93" s="141"/>
      <c r="I93" s="141"/>
      <c r="J93" s="149"/>
      <c r="K93" s="133"/>
      <c r="L93" s="72">
        <v>5</v>
      </c>
      <c r="M93" s="120">
        <f t="shared" si="7"/>
        <v>5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'13'!L94</f>
        <v>15</v>
      </c>
      <c r="F94" s="126"/>
      <c r="G94" s="141">
        <v>8</v>
      </c>
      <c r="H94" s="141"/>
      <c r="I94" s="141"/>
      <c r="J94" s="149">
        <v>3</v>
      </c>
      <c r="K94" s="133"/>
      <c r="L94" s="72">
        <v>16</v>
      </c>
      <c r="M94" s="120">
        <f t="shared" si="7"/>
        <v>4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'13'!L95</f>
        <v>7</v>
      </c>
      <c r="F95" s="126"/>
      <c r="G95" s="141"/>
      <c r="H95" s="141"/>
      <c r="I95" s="141"/>
      <c r="J95" s="149">
        <v>2</v>
      </c>
      <c r="K95" s="133"/>
      <c r="L95" s="72">
        <v>3</v>
      </c>
      <c r="M95" s="120">
        <f t="shared" si="7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'13'!L96</f>
        <v>0</v>
      </c>
      <c r="F96" s="127"/>
      <c r="G96" s="142"/>
      <c r="H96" s="142"/>
      <c r="I96" s="142"/>
      <c r="J96" s="150"/>
      <c r="K96" s="134"/>
      <c r="L96" s="73"/>
      <c r="M96" s="120">
        <f t="shared" si="7"/>
        <v>0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'13'!L99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34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21</v>
      </c>
      <c r="M101" s="119">
        <f t="shared" si="7"/>
        <v>13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'13'!L102</f>
        <v>9</v>
      </c>
      <c r="F102" s="126"/>
      <c r="G102" s="141"/>
      <c r="H102" s="141"/>
      <c r="I102" s="141"/>
      <c r="J102" s="149"/>
      <c r="K102" s="133"/>
      <c r="L102" s="72">
        <v>6</v>
      </c>
      <c r="M102" s="120">
        <f t="shared" si="7"/>
        <v>3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'13'!L103</f>
        <v>4</v>
      </c>
      <c r="F103" s="126"/>
      <c r="G103" s="141"/>
      <c r="H103" s="141"/>
      <c r="I103" s="141"/>
      <c r="J103" s="149"/>
      <c r="K103" s="133"/>
      <c r="L103" s="72">
        <v>1</v>
      </c>
      <c r="M103" s="120">
        <f t="shared" si="7"/>
        <v>3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'13'!L104</f>
        <v>11</v>
      </c>
      <c r="F104" s="126"/>
      <c r="G104" s="141"/>
      <c r="H104" s="141"/>
      <c r="I104" s="141"/>
      <c r="J104" s="149"/>
      <c r="K104" s="133"/>
      <c r="L104" s="72">
        <v>8</v>
      </c>
      <c r="M104" s="120">
        <f t="shared" si="7"/>
        <v>3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'13'!L105</f>
        <v>10</v>
      </c>
      <c r="F105" s="126"/>
      <c r="G105" s="141"/>
      <c r="H105" s="141"/>
      <c r="I105" s="141"/>
      <c r="J105" s="149"/>
      <c r="K105" s="133"/>
      <c r="L105" s="72">
        <v>6</v>
      </c>
      <c r="M105" s="120">
        <f t="shared" si="7"/>
        <v>4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8</v>
      </c>
      <c r="F108" s="105">
        <f t="shared" ref="F108:L108" si="12">SUM(F109:F137)</f>
        <v>0</v>
      </c>
      <c r="G108" s="105">
        <f t="shared" si="12"/>
        <v>1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4</v>
      </c>
      <c r="M108" s="119">
        <f t="shared" si="7"/>
        <v>5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'13'!L109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'13'!L110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'13'!L111</f>
        <v>1</v>
      </c>
      <c r="F111" s="127"/>
      <c r="G111" s="142"/>
      <c r="H111" s="142"/>
      <c r="I111" s="142"/>
      <c r="J111" s="150"/>
      <c r="K111" s="134"/>
      <c r="L111" s="73">
        <v>1</v>
      </c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'13'!L112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'13'!L113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'13'!L121</f>
        <v>5</v>
      </c>
      <c r="F121" s="126"/>
      <c r="G121" s="141"/>
      <c r="H121" s="141"/>
      <c r="I121" s="141"/>
      <c r="J121" s="149"/>
      <c r="K121" s="133"/>
      <c r="L121" s="72">
        <v>3</v>
      </c>
      <c r="M121" s="120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'13'!L122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'13'!L126</f>
        <v>1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ht="12.75" customHeigh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'13'!L132</f>
        <v>1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7"/>
        <v>2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'13'!L138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'13'!L139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14</v>
      </c>
      <c r="F141" s="105">
        <f t="shared" ref="F141:L141" si="13">SUM(F142:F148)</f>
        <v>0</v>
      </c>
      <c r="G141" s="105">
        <f t="shared" si="13"/>
        <v>22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2</v>
      </c>
      <c r="L141" s="105">
        <f t="shared" si="13"/>
        <v>23</v>
      </c>
      <c r="M141" s="119">
        <f t="shared" si="7"/>
        <v>11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'13'!L142</f>
        <v>3</v>
      </c>
      <c r="G142" s="140">
        <v>6</v>
      </c>
      <c r="H142" s="140"/>
      <c r="I142" s="140"/>
      <c r="J142" s="148"/>
      <c r="K142" s="132"/>
      <c r="L142" s="71">
        <v>4</v>
      </c>
      <c r="M142" s="120">
        <f>(E142+K146+G142+H142+I142)-J142-K142-L142</f>
        <v>5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'13'!L143</f>
        <v>2</v>
      </c>
      <c r="F143" s="126"/>
      <c r="G143" s="141">
        <v>10</v>
      </c>
      <c r="H143" s="141"/>
      <c r="I143" s="141"/>
      <c r="J143" s="149"/>
      <c r="K143" s="133">
        <v>2</v>
      </c>
      <c r="L143" s="72">
        <v>9</v>
      </c>
      <c r="M143" s="120">
        <f t="shared" ref="M143:M205" si="14">(E143+F143+G143+H143+I143)-J143-K143-L143</f>
        <v>1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'13'!L144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'13'!L145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'13'!L146</f>
        <v>1</v>
      </c>
      <c r="F146" s="126"/>
      <c r="G146" s="141"/>
      <c r="H146" s="141"/>
      <c r="I146" s="141"/>
      <c r="J146" s="149"/>
      <c r="K146" s="125"/>
      <c r="L146" s="72">
        <v>1</v>
      </c>
      <c r="M146" s="120">
        <f t="shared" si="14"/>
        <v>0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'13'!L147</f>
        <v>5</v>
      </c>
      <c r="F147" s="126"/>
      <c r="G147" s="141"/>
      <c r="H147" s="141"/>
      <c r="I147" s="141"/>
      <c r="J147" s="149"/>
      <c r="K147" s="133"/>
      <c r="L147" s="72">
        <v>4</v>
      </c>
      <c r="M147" s="120">
        <f t="shared" si="14"/>
        <v>1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'13'!L148</f>
        <v>3</v>
      </c>
      <c r="F148" s="126"/>
      <c r="G148" s="141">
        <v>6</v>
      </c>
      <c r="H148" s="141"/>
      <c r="I148" s="141"/>
      <c r="J148" s="149"/>
      <c r="K148" s="133"/>
      <c r="L148" s="72">
        <v>5</v>
      </c>
      <c r="M148" s="120">
        <f t="shared" si="14"/>
        <v>4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'13'!L149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8</v>
      </c>
      <c r="F151" s="105">
        <f t="shared" ref="F151:M151" si="15">SUM(F152:F158,F161)</f>
        <v>0</v>
      </c>
      <c r="G151" s="105">
        <f t="shared" si="15"/>
        <v>113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50</v>
      </c>
      <c r="M151" s="105">
        <f t="shared" si="15"/>
        <v>71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'13'!L152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'13'!L153</f>
        <v>2</v>
      </c>
      <c r="F153" s="126"/>
      <c r="G153" s="141">
        <v>20</v>
      </c>
      <c r="H153" s="141"/>
      <c r="I153" s="141"/>
      <c r="J153" s="149"/>
      <c r="K153" s="133"/>
      <c r="L153" s="72">
        <v>18</v>
      </c>
      <c r="M153" s="120">
        <f t="shared" si="14"/>
        <v>4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'13'!L154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'13'!L155</f>
        <v>6</v>
      </c>
      <c r="F155" s="127"/>
      <c r="G155" s="142">
        <v>28</v>
      </c>
      <c r="H155" s="142"/>
      <c r="I155" s="142"/>
      <c r="J155" s="150"/>
      <c r="K155" s="134"/>
      <c r="L155" s="73">
        <v>20</v>
      </c>
      <c r="M155" s="120">
        <f t="shared" si="14"/>
        <v>14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'13'!L156</f>
        <v>0</v>
      </c>
      <c r="F156" s="127"/>
      <c r="G156" s="142">
        <v>26</v>
      </c>
      <c r="H156" s="142"/>
      <c r="I156" s="142"/>
      <c r="J156" s="150"/>
      <c r="K156" s="134"/>
      <c r="L156" s="73">
        <v>6</v>
      </c>
      <c r="M156" s="120">
        <f t="shared" si="14"/>
        <v>20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'13'!L157</f>
        <v>0</v>
      </c>
      <c r="F157" s="127"/>
      <c r="G157" s="142">
        <v>27</v>
      </c>
      <c r="H157" s="142"/>
      <c r="I157" s="142"/>
      <c r="J157" s="150"/>
      <c r="K157" s="134"/>
      <c r="L157" s="73">
        <v>4</v>
      </c>
      <c r="M157" s="120">
        <f t="shared" si="14"/>
        <v>23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'13'!L158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'13'!L159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'13'!L160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'13'!L161</f>
        <v>0</v>
      </c>
      <c r="F161" s="126"/>
      <c r="G161" s="141">
        <v>12</v>
      </c>
      <c r="H161" s="141"/>
      <c r="I161" s="141"/>
      <c r="J161" s="149"/>
      <c r="K161" s="133"/>
      <c r="L161" s="72">
        <v>2</v>
      </c>
      <c r="M161" s="120">
        <f t="shared" si="14"/>
        <v>10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'9'!L164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'9'!L165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'9'!L166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428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415</v>
      </c>
      <c r="M181" s="119">
        <f t="shared" si="14"/>
        <v>13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'13'!L182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'13'!L183</f>
        <v>31</v>
      </c>
      <c r="F183" s="125"/>
      <c r="G183" s="125"/>
      <c r="H183" s="125"/>
      <c r="I183" s="125"/>
      <c r="J183" s="148"/>
      <c r="K183" s="132"/>
      <c r="L183" s="71">
        <v>30</v>
      </c>
      <c r="M183" s="120">
        <f t="shared" si="14"/>
        <v>1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'13'!L184</f>
        <v>23</v>
      </c>
      <c r="F184" s="125"/>
      <c r="G184" s="125"/>
      <c r="H184" s="125"/>
      <c r="I184" s="125"/>
      <c r="J184" s="148"/>
      <c r="K184" s="132"/>
      <c r="L184" s="71">
        <v>23</v>
      </c>
      <c r="M184" s="120">
        <f t="shared" si="14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'13'!L185</f>
        <v>5</v>
      </c>
      <c r="F185" s="125"/>
      <c r="G185" s="125"/>
      <c r="H185" s="125"/>
      <c r="I185" s="125"/>
      <c r="J185" s="148"/>
      <c r="K185" s="132"/>
      <c r="L185" s="71">
        <v>5</v>
      </c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'13'!L186</f>
        <v>166</v>
      </c>
      <c r="F186" s="125"/>
      <c r="G186" s="125"/>
      <c r="H186" s="125"/>
      <c r="I186" s="125"/>
      <c r="J186" s="148"/>
      <c r="K186" s="132"/>
      <c r="L186" s="71">
        <v>155</v>
      </c>
      <c r="M186" s="120">
        <f t="shared" si="14"/>
        <v>11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'13'!L187</f>
        <v>41</v>
      </c>
      <c r="F187" s="125"/>
      <c r="G187" s="125"/>
      <c r="H187" s="125"/>
      <c r="I187" s="125"/>
      <c r="J187" s="148"/>
      <c r="K187" s="132"/>
      <c r="L187" s="71">
        <v>41</v>
      </c>
      <c r="M187" s="120">
        <f t="shared" si="14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'13'!L188</f>
        <v>35</v>
      </c>
      <c r="F188" s="125"/>
      <c r="G188" s="125"/>
      <c r="H188" s="125"/>
      <c r="I188" s="125"/>
      <c r="J188" s="148"/>
      <c r="K188" s="132"/>
      <c r="L188" s="71">
        <v>35</v>
      </c>
      <c r="M188" s="120">
        <f t="shared" si="14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'13'!L189</f>
        <v>71</v>
      </c>
      <c r="F189" s="125"/>
      <c r="G189" s="125"/>
      <c r="H189" s="125"/>
      <c r="I189" s="125"/>
      <c r="J189" s="148"/>
      <c r="K189" s="132"/>
      <c r="L189" s="71">
        <v>71</v>
      </c>
      <c r="M189" s="120">
        <f t="shared" si="14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'13'!L190</f>
        <v>56</v>
      </c>
      <c r="F190" s="125"/>
      <c r="G190" s="125"/>
      <c r="H190" s="125"/>
      <c r="I190" s="125"/>
      <c r="J190" s="148"/>
      <c r="K190" s="132"/>
      <c r="L190" s="71">
        <v>55</v>
      </c>
      <c r="M190" s="120">
        <f t="shared" si="14"/>
        <v>1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20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12</v>
      </c>
      <c r="M192" s="119">
        <f>(E192+F192+G192+H192+I192)-J192-K192-L192</f>
        <v>8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'13'!L194</f>
        <v>17</v>
      </c>
      <c r="F194" s="125"/>
      <c r="G194" s="125"/>
      <c r="H194" s="125"/>
      <c r="I194" s="125"/>
      <c r="J194" s="148"/>
      <c r="K194" s="132"/>
      <c r="L194" s="71">
        <v>10</v>
      </c>
      <c r="M194" s="120">
        <f t="shared" si="14"/>
        <v>7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'13'!L195</f>
        <v>3</v>
      </c>
      <c r="F195" s="125"/>
      <c r="G195" s="125"/>
      <c r="H195" s="125"/>
      <c r="I195" s="125"/>
      <c r="J195" s="148"/>
      <c r="K195" s="132"/>
      <c r="L195" s="71">
        <v>2</v>
      </c>
      <c r="M195" s="120">
        <f t="shared" si="14"/>
        <v>1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378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365</v>
      </c>
      <c r="M197" s="119">
        <f t="shared" si="14"/>
        <v>13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'13'!L198</f>
        <v>11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'13'!L199</f>
        <v>232</v>
      </c>
      <c r="F199" s="126"/>
      <c r="G199" s="126"/>
      <c r="H199" s="126"/>
      <c r="I199" s="126"/>
      <c r="J199" s="149"/>
      <c r="K199" s="133"/>
      <c r="L199" s="72">
        <v>221</v>
      </c>
      <c r="M199" s="123">
        <f t="shared" si="14"/>
        <v>11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'13'!L200</f>
        <v>94</v>
      </c>
      <c r="F200" s="126"/>
      <c r="G200" s="126"/>
      <c r="H200" s="126"/>
      <c r="I200" s="126"/>
      <c r="J200" s="149"/>
      <c r="K200" s="133"/>
      <c r="L200" s="72">
        <v>92</v>
      </c>
      <c r="M200" s="123">
        <f t="shared" si="14"/>
        <v>2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'13'!L201</f>
        <v>7</v>
      </c>
      <c r="F201" s="126"/>
      <c r="G201" s="126"/>
      <c r="H201" s="126"/>
      <c r="I201" s="126"/>
      <c r="J201" s="149"/>
      <c r="K201" s="133"/>
      <c r="L201" s="72">
        <v>7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'13'!L202</f>
        <v>2</v>
      </c>
      <c r="F202" s="126"/>
      <c r="G202" s="126"/>
      <c r="H202" s="126"/>
      <c r="I202" s="126"/>
      <c r="J202" s="149"/>
      <c r="K202" s="133"/>
      <c r="L202" s="72">
        <v>2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'13'!L203</f>
        <v>18</v>
      </c>
      <c r="F203" s="126"/>
      <c r="G203" s="126"/>
      <c r="H203" s="126"/>
      <c r="I203" s="126"/>
      <c r="J203" s="149"/>
      <c r="K203" s="133"/>
      <c r="L203" s="72">
        <v>18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'13'!L204</f>
        <v>8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'13'!L205</f>
        <v>6</v>
      </c>
      <c r="F205" s="126"/>
      <c r="G205" s="126"/>
      <c r="H205" s="126"/>
      <c r="I205" s="126"/>
      <c r="J205" s="149"/>
      <c r="K205" s="133"/>
      <c r="L205" s="72">
        <v>6</v>
      </c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41" activePane="bottomRight" state="frozen"/>
      <selection activeCell="O74" sqref="O74"/>
      <selection pane="topRight" activeCell="O74" sqref="O74"/>
      <selection pane="bottomLeft" activeCell="O74" sqref="O74"/>
      <selection pane="bottomRight" activeCell="L6" sqref="L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6</v>
      </c>
      <c r="F5" s="116">
        <f t="shared" si="0"/>
        <v>0</v>
      </c>
      <c r="G5" s="116">
        <f t="shared" si="0"/>
        <v>390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62</v>
      </c>
      <c r="L5" s="116">
        <f t="shared" si="0"/>
        <v>8</v>
      </c>
      <c r="M5" s="118">
        <f t="shared" si="0"/>
        <v>325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6</v>
      </c>
      <c r="F6" s="131">
        <f t="shared" ref="F6:L6" si="1">SUM(F7:F45)</f>
        <v>0</v>
      </c>
      <c r="G6" s="131">
        <f t="shared" si="1"/>
        <v>227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41</v>
      </c>
      <c r="L6" s="131">
        <f t="shared" si="1"/>
        <v>8</v>
      </c>
      <c r="M6" s="131">
        <f>SUM(M7:M45)</f>
        <v>184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'14'!L7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'14'!L8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'14'!L9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'14'!L11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'14'!L12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'14'!L13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'14'!L14</f>
        <v>0</v>
      </c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2"/>
        <v>3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'14'!L15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'14'!L16</f>
        <v>0</v>
      </c>
      <c r="F16" s="126"/>
      <c r="G16" s="141">
        <v>6</v>
      </c>
      <c r="H16" s="141"/>
      <c r="I16" s="141"/>
      <c r="J16" s="149"/>
      <c r="K16" s="133">
        <v>1</v>
      </c>
      <c r="L16" s="72"/>
      <c r="M16" s="120">
        <f t="shared" si="2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'14'!L17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'14'!L18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'14'!L19</f>
        <v>0</v>
      </c>
      <c r="F19" s="126"/>
      <c r="G19" s="141">
        <v>8</v>
      </c>
      <c r="H19" s="141"/>
      <c r="I19" s="141"/>
      <c r="J19" s="149"/>
      <c r="K19" s="133">
        <v>2</v>
      </c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'14'!L20</f>
        <v>0</v>
      </c>
      <c r="F20" s="126"/>
      <c r="G20" s="141"/>
      <c r="H20" s="141"/>
      <c r="I20" s="141"/>
      <c r="J20" s="149"/>
      <c r="K20" s="133"/>
      <c r="L20" s="72"/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'14'!L21</f>
        <v>0</v>
      </c>
      <c r="F21" s="126"/>
      <c r="G21" s="141">
        <v>8</v>
      </c>
      <c r="H21" s="141"/>
      <c r="I21" s="141"/>
      <c r="J21" s="149"/>
      <c r="K21" s="133"/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'14'!L22</f>
        <v>1</v>
      </c>
      <c r="F22" s="126"/>
      <c r="G22" s="141"/>
      <c r="H22" s="141"/>
      <c r="I22" s="141"/>
      <c r="J22" s="149"/>
      <c r="K22" s="133"/>
      <c r="L22" s="72"/>
      <c r="M22" s="120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'14'!L23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'14'!L24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'14'!L25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'14'!L26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'14'!L27</f>
        <v>0</v>
      </c>
      <c r="F27" s="126"/>
      <c r="G27" s="141">
        <v>9</v>
      </c>
      <c r="H27" s="141"/>
      <c r="I27" s="141"/>
      <c r="J27" s="149"/>
      <c r="K27" s="133">
        <v>3</v>
      </c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'14'!L28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'14'!L29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'14'!L30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'14'!L31</f>
        <v>0</v>
      </c>
      <c r="F31" s="126"/>
      <c r="G31" s="141">
        <v>8</v>
      </c>
      <c r="H31" s="141"/>
      <c r="I31" s="141"/>
      <c r="J31" s="149"/>
      <c r="K31" s="133">
        <v>7</v>
      </c>
      <c r="L31" s="72"/>
      <c r="M31" s="120">
        <f t="shared" si="2"/>
        <v>1</v>
      </c>
      <c r="N31" s="72"/>
    </row>
    <row r="32" spans="1:14" s="10" customFormat="1" ht="13.5" customHeigh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'14'!L32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'14'!L34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'14'!L35</f>
        <v>0</v>
      </c>
      <c r="F35" s="126"/>
      <c r="G35" s="141">
        <v>8</v>
      </c>
      <c r="H35" s="141"/>
      <c r="I35" s="141"/>
      <c r="J35" s="149"/>
      <c r="K35" s="133"/>
      <c r="L35" s="72"/>
      <c r="M35" s="120">
        <f t="shared" si="2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'14'!L39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'14'!L40</f>
        <v>0</v>
      </c>
      <c r="F40" s="127"/>
      <c r="G40" s="142">
        <v>6</v>
      </c>
      <c r="H40" s="142"/>
      <c r="I40" s="142"/>
      <c r="J40" s="150"/>
      <c r="K40" s="134">
        <v>3</v>
      </c>
      <c r="L40" s="73"/>
      <c r="M40" s="120">
        <f t="shared" si="2"/>
        <v>3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'14'!L41</f>
        <v>0</v>
      </c>
      <c r="F41" s="127"/>
      <c r="G41" s="142">
        <v>10</v>
      </c>
      <c r="H41" s="142"/>
      <c r="I41" s="142"/>
      <c r="J41" s="150"/>
      <c r="K41" s="134">
        <v>7</v>
      </c>
      <c r="L41" s="73"/>
      <c r="M41" s="120">
        <f t="shared" si="2"/>
        <v>3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'14'!L42</f>
        <v>0</v>
      </c>
      <c r="F42" s="127"/>
      <c r="G42" s="142">
        <v>10</v>
      </c>
      <c r="H42" s="142"/>
      <c r="I42" s="142"/>
      <c r="J42" s="150"/>
      <c r="K42" s="134">
        <v>9</v>
      </c>
      <c r="L42" s="73"/>
      <c r="M42" s="120">
        <f t="shared" si="2"/>
        <v>1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'14'!L43</f>
        <v>0</v>
      </c>
      <c r="F43" s="127"/>
      <c r="G43" s="142">
        <v>8</v>
      </c>
      <c r="H43" s="142"/>
      <c r="I43" s="142"/>
      <c r="J43" s="150"/>
      <c r="K43" s="134">
        <v>6</v>
      </c>
      <c r="L43" s="73"/>
      <c r="M43" s="120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'14'!L44</f>
        <v>4</v>
      </c>
      <c r="F44" s="127"/>
      <c r="G44" s="142"/>
      <c r="H44" s="142"/>
      <c r="I44" s="142"/>
      <c r="J44" s="150"/>
      <c r="K44" s="134"/>
      <c r="L44" s="73"/>
      <c r="M44" s="120">
        <f t="shared" si="2"/>
        <v>4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'14'!L45</f>
        <v>1</v>
      </c>
      <c r="F45" s="127"/>
      <c r="G45" s="142">
        <v>8</v>
      </c>
      <c r="H45" s="142"/>
      <c r="I45" s="142"/>
      <c r="J45" s="150"/>
      <c r="K45" s="134"/>
      <c r="L45" s="73">
        <v>8</v>
      </c>
      <c r="M45" s="120">
        <f t="shared" si="2"/>
        <v>1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142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21</v>
      </c>
      <c r="L47" s="103">
        <f t="shared" si="3"/>
        <v>0</v>
      </c>
      <c r="M47" s="103">
        <f>SUM(M48:M60)</f>
        <v>121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'14'!L48</f>
        <v>0</v>
      </c>
      <c r="F48" s="125"/>
      <c r="G48" s="140">
        <v>5</v>
      </c>
      <c r="H48" s="140"/>
      <c r="I48" s="140"/>
      <c r="J48" s="148"/>
      <c r="K48" s="132">
        <v>1</v>
      </c>
      <c r="L48" s="71"/>
      <c r="M48" s="120">
        <f t="shared" si="2"/>
        <v>4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'14'!L49</f>
        <v>0</v>
      </c>
      <c r="F49" s="126"/>
      <c r="G49" s="141">
        <v>39</v>
      </c>
      <c r="H49" s="141"/>
      <c r="I49" s="141"/>
      <c r="J49" s="149"/>
      <c r="K49" s="133">
        <v>5</v>
      </c>
      <c r="L49" s="72"/>
      <c r="M49" s="120">
        <f t="shared" si="2"/>
        <v>34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'14'!L50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2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'14'!L51</f>
        <v>0</v>
      </c>
      <c r="F51" s="126"/>
      <c r="G51" s="141">
        <v>40</v>
      </c>
      <c r="H51" s="141"/>
      <c r="I51" s="141"/>
      <c r="J51" s="149"/>
      <c r="K51" s="133">
        <v>13</v>
      </c>
      <c r="L51" s="72"/>
      <c r="M51" s="120">
        <f t="shared" si="2"/>
        <v>27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'14'!L52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'14'!L53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'14'!L54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'14'!L55</f>
        <v>0</v>
      </c>
      <c r="F55" s="126"/>
      <c r="G55" s="141">
        <v>8</v>
      </c>
      <c r="H55" s="141"/>
      <c r="I55" s="141"/>
      <c r="J55" s="149"/>
      <c r="K55" s="133"/>
      <c r="L55" s="72"/>
      <c r="M55" s="120">
        <f t="shared" si="2"/>
        <v>8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'14'!L56</f>
        <v>0</v>
      </c>
      <c r="F56" s="126"/>
      <c r="G56" s="141">
        <v>10</v>
      </c>
      <c r="H56" s="141"/>
      <c r="I56" s="141"/>
      <c r="J56" s="149"/>
      <c r="K56" s="133">
        <v>2</v>
      </c>
      <c r="L56" s="72"/>
      <c r="M56" s="120">
        <f t="shared" si="2"/>
        <v>8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'14'!L57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'14'!L58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'14'!L59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'14'!L60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'14'!L63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'14'!L64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0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0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'14'!L67</f>
        <v>0</v>
      </c>
      <c r="F67" s="125"/>
      <c r="G67" s="140"/>
      <c r="H67" s="140"/>
      <c r="I67" s="140"/>
      <c r="J67" s="148"/>
      <c r="K67" s="132"/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'14'!L68</f>
        <v>0</v>
      </c>
      <c r="F68" s="126"/>
      <c r="G68" s="141"/>
      <c r="H68" s="141"/>
      <c r="I68" s="141"/>
      <c r="J68" s="149"/>
      <c r="K68" s="133"/>
      <c r="L68" s="72"/>
      <c r="M68" s="120">
        <f t="shared" si="2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'14'!L69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'14'!L70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'14'!L71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'14'!L72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'14'!L73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'14'!L74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21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0</v>
      </c>
      <c r="L76" s="106">
        <f t="shared" si="6"/>
        <v>0</v>
      </c>
      <c r="M76" s="106">
        <f t="shared" si="6"/>
        <v>20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'14'!L77</f>
        <v>0</v>
      </c>
      <c r="F77" s="126"/>
      <c r="G77" s="141"/>
      <c r="H77" s="141"/>
      <c r="I77" s="141"/>
      <c r="J77" s="149"/>
      <c r="K77" s="133"/>
      <c r="L77" s="72"/>
      <c r="M77" s="120">
        <f t="shared" si="2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'14'!L78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1" si="7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'14'!L79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'14'!L80</f>
        <v>0</v>
      </c>
      <c r="F80" s="126"/>
      <c r="G80" s="141">
        <v>7</v>
      </c>
      <c r="H80" s="141"/>
      <c r="I80" s="141"/>
      <c r="J80" s="149">
        <v>1</v>
      </c>
      <c r="K80" s="133"/>
      <c r="L80" s="72"/>
      <c r="M80" s="120">
        <f t="shared" si="7"/>
        <v>6</v>
      </c>
      <c r="N80" s="72" t="s">
        <v>285</v>
      </c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'14'!L81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'14'!L82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'14'!L83</f>
        <v>0</v>
      </c>
      <c r="F83" s="126"/>
      <c r="G83" s="141">
        <v>7</v>
      </c>
      <c r="H83" s="141"/>
      <c r="I83" s="141"/>
      <c r="J83" s="149"/>
      <c r="K83" s="133"/>
      <c r="L83" s="72"/>
      <c r="M83" s="120">
        <f t="shared" si="7"/>
        <v>7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'14'!L84</f>
        <v>0</v>
      </c>
      <c r="F84" s="127"/>
      <c r="G84" s="142"/>
      <c r="H84" s="142"/>
      <c r="I84" s="142"/>
      <c r="J84" s="150"/>
      <c r="K84" s="134"/>
      <c r="L84" s="73"/>
      <c r="M84" s="120">
        <f t="shared" si="7"/>
        <v>0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44</v>
      </c>
      <c r="F86" s="108">
        <f t="shared" ref="F86:L86" si="8">SUM(F87:F96)</f>
        <v>0</v>
      </c>
      <c r="G86" s="108">
        <f t="shared" si="8"/>
        <v>32</v>
      </c>
      <c r="H86" s="108">
        <f t="shared" si="8"/>
        <v>0</v>
      </c>
      <c r="I86" s="108">
        <f t="shared" si="8"/>
        <v>0</v>
      </c>
      <c r="J86" s="108">
        <f t="shared" si="8"/>
        <v>6</v>
      </c>
      <c r="K86" s="108">
        <f t="shared" si="8"/>
        <v>0</v>
      </c>
      <c r="L86" s="108">
        <f t="shared" si="8"/>
        <v>58</v>
      </c>
      <c r="M86" s="108">
        <f>SUM(M87:M96)</f>
        <v>12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'14'!L87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'14'!L88</f>
        <v>5</v>
      </c>
      <c r="F88" s="126"/>
      <c r="G88" s="141">
        <v>10</v>
      </c>
      <c r="H88" s="141"/>
      <c r="I88" s="141"/>
      <c r="J88" s="149"/>
      <c r="K88" s="133"/>
      <c r="L88" s="72">
        <v>14</v>
      </c>
      <c r="M88" s="120">
        <f t="shared" si="7"/>
        <v>1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'14'!L89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'14'!L90</f>
        <v>2</v>
      </c>
      <c r="F90" s="126"/>
      <c r="G90" s="141">
        <v>10</v>
      </c>
      <c r="H90" s="141"/>
      <c r="I90" s="141"/>
      <c r="J90" s="149"/>
      <c r="K90" s="133"/>
      <c r="L90" s="72">
        <v>11</v>
      </c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'14'!L91</f>
        <v>13</v>
      </c>
      <c r="F91" s="126"/>
      <c r="G91" s="141"/>
      <c r="H91" s="141"/>
      <c r="I91" s="141"/>
      <c r="J91" s="149">
        <v>2</v>
      </c>
      <c r="K91" s="133"/>
      <c r="L91" s="72">
        <v>10</v>
      </c>
      <c r="M91" s="120">
        <f t="shared" si="7"/>
        <v>1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'14'!L92</f>
        <v>0</v>
      </c>
      <c r="F92" s="126"/>
      <c r="G92" s="141"/>
      <c r="H92" s="141"/>
      <c r="I92" s="141"/>
      <c r="J92" s="149"/>
      <c r="K92" s="133"/>
      <c r="L92" s="72"/>
      <c r="M92" s="120">
        <f t="shared" si="7"/>
        <v>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'14'!L93</f>
        <v>5</v>
      </c>
      <c r="F93" s="126"/>
      <c r="G93" s="141"/>
      <c r="H93" s="141"/>
      <c r="I93" s="141"/>
      <c r="J93" s="149"/>
      <c r="K93" s="133"/>
      <c r="L93" s="72">
        <v>1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'14'!L94</f>
        <v>16</v>
      </c>
      <c r="F94" s="126"/>
      <c r="G94" s="141">
        <v>4</v>
      </c>
      <c r="H94" s="141"/>
      <c r="I94" s="141"/>
      <c r="J94" s="149">
        <v>2</v>
      </c>
      <c r="K94" s="133"/>
      <c r="L94" s="72">
        <v>13</v>
      </c>
      <c r="M94" s="120">
        <f t="shared" si="7"/>
        <v>5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'14'!L95</f>
        <v>3</v>
      </c>
      <c r="F95" s="126"/>
      <c r="G95" s="141"/>
      <c r="H95" s="141"/>
      <c r="I95" s="141"/>
      <c r="J95" s="149">
        <v>2</v>
      </c>
      <c r="K95" s="133"/>
      <c r="L95" s="72">
        <v>1</v>
      </c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'14'!L96</f>
        <v>0</v>
      </c>
      <c r="F96" s="127"/>
      <c r="G96" s="142">
        <v>8</v>
      </c>
      <c r="H96" s="142"/>
      <c r="I96" s="142"/>
      <c r="J96" s="150"/>
      <c r="K96" s="134"/>
      <c r="L96" s="73">
        <v>8</v>
      </c>
      <c r="M96" s="120">
        <f t="shared" si="7"/>
        <v>0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'14'!L99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21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1</v>
      </c>
      <c r="L101" s="106">
        <f t="shared" si="11"/>
        <v>17</v>
      </c>
      <c r="M101" s="119">
        <f t="shared" si="7"/>
        <v>3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'14'!L102</f>
        <v>6</v>
      </c>
      <c r="F102" s="126"/>
      <c r="G102" s="141"/>
      <c r="H102" s="141"/>
      <c r="I102" s="141"/>
      <c r="J102" s="149"/>
      <c r="K102" s="133">
        <v>1</v>
      </c>
      <c r="L102" s="72">
        <v>4</v>
      </c>
      <c r="M102" s="120">
        <f t="shared" si="7"/>
        <v>1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'14'!L103</f>
        <v>1</v>
      </c>
      <c r="F103" s="126"/>
      <c r="G103" s="141"/>
      <c r="H103" s="141"/>
      <c r="I103" s="141"/>
      <c r="J103" s="149"/>
      <c r="K103" s="133"/>
      <c r="L103" s="72">
        <v>1</v>
      </c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'14'!L104</f>
        <v>8</v>
      </c>
      <c r="F104" s="126"/>
      <c r="G104" s="141"/>
      <c r="H104" s="141"/>
      <c r="I104" s="141"/>
      <c r="J104" s="149"/>
      <c r="K104" s="133"/>
      <c r="L104" s="72">
        <v>7</v>
      </c>
      <c r="M104" s="120">
        <f t="shared" si="7"/>
        <v>1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'14'!L105</f>
        <v>6</v>
      </c>
      <c r="F105" s="126"/>
      <c r="G105" s="141"/>
      <c r="H105" s="141"/>
      <c r="I105" s="141"/>
      <c r="J105" s="149"/>
      <c r="K105" s="133"/>
      <c r="L105" s="72">
        <v>5</v>
      </c>
      <c r="M105" s="120">
        <f t="shared" si="7"/>
        <v>1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4</v>
      </c>
      <c r="F108" s="105">
        <f t="shared" ref="F108:L108" si="12">SUM(F109:F137)</f>
        <v>0</v>
      </c>
      <c r="G108" s="105">
        <f t="shared" si="12"/>
        <v>6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8</v>
      </c>
      <c r="M108" s="119">
        <f t="shared" si="7"/>
        <v>2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'14'!L109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'14'!L110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'14'!L111</f>
        <v>1</v>
      </c>
      <c r="F111" s="127"/>
      <c r="G111" s="142"/>
      <c r="H111" s="142"/>
      <c r="I111" s="142"/>
      <c r="J111" s="150"/>
      <c r="K111" s="134"/>
      <c r="L111" s="73">
        <v>1</v>
      </c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'14'!L112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'14'!L113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'14'!L121</f>
        <v>3</v>
      </c>
      <c r="F121" s="126"/>
      <c r="G121" s="141">
        <v>4</v>
      </c>
      <c r="H121" s="141"/>
      <c r="I121" s="141"/>
      <c r="J121" s="149"/>
      <c r="K121" s="133"/>
      <c r="L121" s="72">
        <v>5</v>
      </c>
      <c r="M121" s="120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'14'!L126</f>
        <v>0</v>
      </c>
      <c r="F126" s="126"/>
      <c r="G126" s="141">
        <v>1</v>
      </c>
      <c r="H126" s="141"/>
      <c r="I126" s="141"/>
      <c r="J126" s="149"/>
      <c r="K126" s="133"/>
      <c r="L126" s="72">
        <v>1</v>
      </c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'14'!L132</f>
        <v>0</v>
      </c>
      <c r="F132" s="126"/>
      <c r="G132" s="141">
        <v>1</v>
      </c>
      <c r="H132" s="141"/>
      <c r="I132" s="141"/>
      <c r="J132" s="149"/>
      <c r="K132" s="133"/>
      <c r="L132" s="72">
        <v>1</v>
      </c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'14'!L138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'14'!L139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23</v>
      </c>
      <c r="F141" s="105">
        <f t="shared" ref="F141:L141" si="13">SUM(F142:F148)</f>
        <v>0</v>
      </c>
      <c r="G141" s="105">
        <f t="shared" si="13"/>
        <v>8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23</v>
      </c>
      <c r="M141" s="119">
        <f t="shared" si="7"/>
        <v>8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'14'!L142</f>
        <v>4</v>
      </c>
      <c r="G142" s="140"/>
      <c r="H142" s="140"/>
      <c r="I142" s="140"/>
      <c r="J142" s="148"/>
      <c r="K142" s="132"/>
      <c r="L142" s="71">
        <v>2</v>
      </c>
      <c r="M142" s="120">
        <f>(E142+K146+G142+H142+I142)-J142-K142-L142</f>
        <v>2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'14'!L143</f>
        <v>9</v>
      </c>
      <c r="F143" s="126"/>
      <c r="G143" s="141"/>
      <c r="H143" s="141"/>
      <c r="I143" s="141"/>
      <c r="J143" s="149"/>
      <c r="K143" s="133"/>
      <c r="L143" s="72">
        <v>6</v>
      </c>
      <c r="M143" s="120">
        <f t="shared" ref="M143:M205" si="14">(E143+F143+G143+H143+I143)-J143-K143-L143</f>
        <v>3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'14'!L144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'14'!L145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'14'!L146</f>
        <v>1</v>
      </c>
      <c r="F146" s="126"/>
      <c r="G146" s="141">
        <v>8</v>
      </c>
      <c r="H146" s="141"/>
      <c r="I146" s="141"/>
      <c r="J146" s="149"/>
      <c r="K146" s="125"/>
      <c r="L146" s="72">
        <v>8</v>
      </c>
      <c r="M146" s="120">
        <f t="shared" si="14"/>
        <v>1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'14'!L147</f>
        <v>4</v>
      </c>
      <c r="F147" s="126"/>
      <c r="G147" s="141"/>
      <c r="H147" s="141"/>
      <c r="I147" s="141"/>
      <c r="J147" s="149"/>
      <c r="K147" s="133"/>
      <c r="L147" s="72">
        <v>4</v>
      </c>
      <c r="M147" s="120">
        <f t="shared" si="14"/>
        <v>0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'14'!L148</f>
        <v>5</v>
      </c>
      <c r="F148" s="126"/>
      <c r="G148" s="141"/>
      <c r="H148" s="141"/>
      <c r="I148" s="141"/>
      <c r="J148" s="149"/>
      <c r="K148" s="133"/>
      <c r="L148" s="72">
        <v>3</v>
      </c>
      <c r="M148" s="120">
        <f t="shared" si="14"/>
        <v>2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'14'!L149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50</v>
      </c>
      <c r="F151" s="105">
        <f t="shared" ref="F151:M151" si="15">SUM(F152:F158,F161)</f>
        <v>0</v>
      </c>
      <c r="G151" s="105">
        <f t="shared" si="15"/>
        <v>124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118</v>
      </c>
      <c r="M151" s="105">
        <f t="shared" si="15"/>
        <v>56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'14'!L152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'14'!L153</f>
        <v>18</v>
      </c>
      <c r="F153" s="126"/>
      <c r="G153" s="141"/>
      <c r="H153" s="141"/>
      <c r="I153" s="141"/>
      <c r="J153" s="149"/>
      <c r="K153" s="133"/>
      <c r="L153" s="72">
        <v>9</v>
      </c>
      <c r="M153" s="120">
        <f t="shared" si="14"/>
        <v>9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'14'!L154</f>
        <v>0</v>
      </c>
      <c r="F154" s="126"/>
      <c r="G154" s="141">
        <v>84</v>
      </c>
      <c r="H154" s="141"/>
      <c r="I154" s="141"/>
      <c r="J154" s="149"/>
      <c r="K154" s="133"/>
      <c r="L154" s="72">
        <v>74</v>
      </c>
      <c r="M154" s="120">
        <f t="shared" si="14"/>
        <v>10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'14'!L155</f>
        <v>20</v>
      </c>
      <c r="F155" s="127"/>
      <c r="G155" s="142"/>
      <c r="H155" s="142"/>
      <c r="I155" s="142"/>
      <c r="J155" s="150"/>
      <c r="K155" s="134"/>
      <c r="L155" s="73">
        <v>13</v>
      </c>
      <c r="M155" s="120">
        <f t="shared" si="14"/>
        <v>7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'14'!L156</f>
        <v>6</v>
      </c>
      <c r="F156" s="127"/>
      <c r="G156" s="142">
        <v>14</v>
      </c>
      <c r="H156" s="142"/>
      <c r="I156" s="142"/>
      <c r="J156" s="150"/>
      <c r="K156" s="134"/>
      <c r="L156" s="73">
        <v>8</v>
      </c>
      <c r="M156" s="120">
        <f t="shared" si="14"/>
        <v>12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'14'!L157</f>
        <v>4</v>
      </c>
      <c r="F157" s="127"/>
      <c r="G157" s="142">
        <v>14</v>
      </c>
      <c r="H157" s="142"/>
      <c r="I157" s="142"/>
      <c r="J157" s="150"/>
      <c r="K157" s="134"/>
      <c r="L157" s="73">
        <v>8</v>
      </c>
      <c r="M157" s="120">
        <f t="shared" si="14"/>
        <v>10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'14'!L158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'14'!L159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'14'!L160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'14'!L161</f>
        <v>2</v>
      </c>
      <c r="F161" s="126"/>
      <c r="G161" s="141">
        <v>12</v>
      </c>
      <c r="H161" s="141"/>
      <c r="I161" s="141"/>
      <c r="J161" s="149"/>
      <c r="K161" s="133"/>
      <c r="L161" s="72">
        <v>6</v>
      </c>
      <c r="M161" s="120">
        <f t="shared" si="14"/>
        <v>8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'14'!L164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'14'!L165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'14'!L166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415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396</v>
      </c>
      <c r="M181" s="119">
        <f t="shared" si="14"/>
        <v>19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'14'!L182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'14'!L183</f>
        <v>30</v>
      </c>
      <c r="F183" s="125"/>
      <c r="G183" s="125"/>
      <c r="H183" s="125"/>
      <c r="I183" s="125"/>
      <c r="J183" s="148"/>
      <c r="K183" s="132"/>
      <c r="L183" s="71">
        <v>27</v>
      </c>
      <c r="M183" s="120">
        <f t="shared" si="14"/>
        <v>3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'14'!L184</f>
        <v>23</v>
      </c>
      <c r="F184" s="125"/>
      <c r="G184" s="125"/>
      <c r="H184" s="125"/>
      <c r="I184" s="125"/>
      <c r="J184" s="148"/>
      <c r="K184" s="132"/>
      <c r="L184" s="71">
        <v>22</v>
      </c>
      <c r="M184" s="120">
        <f t="shared" si="14"/>
        <v>1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'14'!L185</f>
        <v>5</v>
      </c>
      <c r="F185" s="125"/>
      <c r="G185" s="125"/>
      <c r="H185" s="125"/>
      <c r="I185" s="125"/>
      <c r="J185" s="148"/>
      <c r="K185" s="132"/>
      <c r="L185" s="71">
        <v>5</v>
      </c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'14'!L186</f>
        <v>155</v>
      </c>
      <c r="F186" s="125"/>
      <c r="G186" s="125"/>
      <c r="H186" s="125"/>
      <c r="I186" s="125"/>
      <c r="J186" s="148"/>
      <c r="K186" s="132"/>
      <c r="L186" s="71">
        <v>144</v>
      </c>
      <c r="M186" s="120">
        <f t="shared" si="14"/>
        <v>11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'14'!L187</f>
        <v>41</v>
      </c>
      <c r="F187" s="125"/>
      <c r="G187" s="125"/>
      <c r="H187" s="125"/>
      <c r="I187" s="125"/>
      <c r="J187" s="148"/>
      <c r="K187" s="132"/>
      <c r="L187" s="71">
        <v>40</v>
      </c>
      <c r="M187" s="120">
        <f t="shared" si="14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'14'!L188</f>
        <v>35</v>
      </c>
      <c r="F188" s="125"/>
      <c r="G188" s="125"/>
      <c r="H188" s="125"/>
      <c r="I188" s="125"/>
      <c r="J188" s="148"/>
      <c r="K188" s="132"/>
      <c r="L188" s="71">
        <v>34</v>
      </c>
      <c r="M188" s="120">
        <f t="shared" si="14"/>
        <v>1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'14'!L189</f>
        <v>71</v>
      </c>
      <c r="F189" s="125"/>
      <c r="G189" s="125"/>
      <c r="H189" s="125"/>
      <c r="I189" s="125"/>
      <c r="J189" s="148"/>
      <c r="K189" s="132"/>
      <c r="L189" s="71">
        <v>70</v>
      </c>
      <c r="M189" s="120">
        <f t="shared" si="14"/>
        <v>1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'14'!L190</f>
        <v>55</v>
      </c>
      <c r="F190" s="125"/>
      <c r="G190" s="125"/>
      <c r="H190" s="125"/>
      <c r="I190" s="125"/>
      <c r="J190" s="148"/>
      <c r="K190" s="132"/>
      <c r="L190" s="71">
        <v>54</v>
      </c>
      <c r="M190" s="120">
        <f t="shared" si="14"/>
        <v>1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12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12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'14'!L194</f>
        <v>10</v>
      </c>
      <c r="F194" s="125"/>
      <c r="G194" s="125"/>
      <c r="H194" s="125"/>
      <c r="I194" s="125"/>
      <c r="J194" s="148"/>
      <c r="K194" s="132"/>
      <c r="L194" s="71">
        <v>10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'14'!L195</f>
        <v>2</v>
      </c>
      <c r="F195" s="125"/>
      <c r="G195" s="125"/>
      <c r="H195" s="125"/>
      <c r="I195" s="125"/>
      <c r="J195" s="148"/>
      <c r="K195" s="132"/>
      <c r="L195" s="71">
        <v>2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365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356</v>
      </c>
      <c r="M197" s="119">
        <f t="shared" si="14"/>
        <v>9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'14'!L198</f>
        <v>11</v>
      </c>
      <c r="F198" s="125"/>
      <c r="G198" s="125"/>
      <c r="H198" s="125"/>
      <c r="I198" s="125"/>
      <c r="J198" s="148"/>
      <c r="K198" s="132"/>
      <c r="L198" s="71">
        <v>11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'14'!L199</f>
        <v>221</v>
      </c>
      <c r="F199" s="126"/>
      <c r="G199" s="126"/>
      <c r="H199" s="126"/>
      <c r="I199" s="126"/>
      <c r="J199" s="149"/>
      <c r="K199" s="133"/>
      <c r="L199" s="72">
        <v>216</v>
      </c>
      <c r="M199" s="123">
        <f t="shared" si="14"/>
        <v>5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'14'!L200</f>
        <v>92</v>
      </c>
      <c r="F200" s="126"/>
      <c r="G200" s="126"/>
      <c r="H200" s="126"/>
      <c r="I200" s="126"/>
      <c r="J200" s="149"/>
      <c r="K200" s="133"/>
      <c r="L200" s="72">
        <v>89</v>
      </c>
      <c r="M200" s="123">
        <f t="shared" si="14"/>
        <v>3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'14'!L201</f>
        <v>7</v>
      </c>
      <c r="F201" s="126"/>
      <c r="G201" s="126"/>
      <c r="H201" s="126"/>
      <c r="I201" s="126"/>
      <c r="J201" s="149"/>
      <c r="K201" s="133"/>
      <c r="L201" s="72">
        <v>7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'14'!L202</f>
        <v>2</v>
      </c>
      <c r="F202" s="126"/>
      <c r="G202" s="126"/>
      <c r="H202" s="126"/>
      <c r="I202" s="126"/>
      <c r="J202" s="149"/>
      <c r="K202" s="133"/>
      <c r="L202" s="72">
        <v>2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'14'!L203</f>
        <v>18</v>
      </c>
      <c r="F203" s="126"/>
      <c r="G203" s="126"/>
      <c r="H203" s="126"/>
      <c r="I203" s="126"/>
      <c r="J203" s="149"/>
      <c r="K203" s="133"/>
      <c r="L203" s="72">
        <v>18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'14'!L204</f>
        <v>8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'14'!L205</f>
        <v>6</v>
      </c>
      <c r="F205" s="126"/>
      <c r="G205" s="126"/>
      <c r="H205" s="126"/>
      <c r="I205" s="126"/>
      <c r="J205" s="149"/>
      <c r="K205" s="133"/>
      <c r="L205" s="72">
        <v>5</v>
      </c>
      <c r="M205" s="123">
        <f t="shared" si="14"/>
        <v>1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5"/>
  <sheetViews>
    <sheetView workbookViewId="0">
      <pane xSplit="4" ySplit="4" topLeftCell="E144" activePane="bottomRight" state="frozen"/>
      <selection activeCell="O74" sqref="O74"/>
      <selection pane="topRight" activeCell="O74" sqref="O74"/>
      <selection pane="bottomLeft" activeCell="O74" sqref="O74"/>
      <selection pane="bottomRight" activeCell="L86" sqref="L8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8</v>
      </c>
      <c r="F5" s="116">
        <f t="shared" si="0"/>
        <v>0</v>
      </c>
      <c r="G5" s="116">
        <f t="shared" si="0"/>
        <v>653</v>
      </c>
      <c r="H5" s="116">
        <f t="shared" si="0"/>
        <v>88</v>
      </c>
      <c r="I5" s="116">
        <f t="shared" si="0"/>
        <v>0</v>
      </c>
      <c r="J5" s="145">
        <f t="shared" si="0"/>
        <v>0</v>
      </c>
      <c r="K5" s="130">
        <f t="shared" si="0"/>
        <v>86</v>
      </c>
      <c r="L5" s="116">
        <f t="shared" si="0"/>
        <v>37</v>
      </c>
      <c r="M5" s="118">
        <f t="shared" si="0"/>
        <v>626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8</v>
      </c>
      <c r="F6" s="131">
        <f t="shared" ref="F6:L6" si="1">SUM(F7:F45)</f>
        <v>0</v>
      </c>
      <c r="G6" s="131">
        <f t="shared" si="1"/>
        <v>348</v>
      </c>
      <c r="H6" s="131">
        <f t="shared" si="1"/>
        <v>88</v>
      </c>
      <c r="I6" s="131">
        <f t="shared" si="1"/>
        <v>0</v>
      </c>
      <c r="J6" s="131">
        <f t="shared" si="1"/>
        <v>0</v>
      </c>
      <c r="K6" s="131">
        <f t="shared" si="1"/>
        <v>50</v>
      </c>
      <c r="L6" s="131">
        <f t="shared" si="1"/>
        <v>37</v>
      </c>
      <c r="M6" s="131">
        <f>SUM(M7:M45)</f>
        <v>357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'15'!L7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'15'!L8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2"/>
        <v>10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'15'!L9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'15'!L10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2"/>
        <v>10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'15'!L11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'15'!L12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'15'!L13</f>
        <v>0</v>
      </c>
      <c r="F13" s="126"/>
      <c r="G13" s="141">
        <v>10</v>
      </c>
      <c r="H13" s="141"/>
      <c r="I13" s="141"/>
      <c r="J13" s="149"/>
      <c r="K13" s="133">
        <v>1</v>
      </c>
      <c r="L13" s="72"/>
      <c r="M13" s="120">
        <f t="shared" si="2"/>
        <v>9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'15'!L14</f>
        <v>0</v>
      </c>
      <c r="F14" s="126"/>
      <c r="G14" s="141">
        <v>10</v>
      </c>
      <c r="H14" s="141"/>
      <c r="I14" s="141"/>
      <c r="J14" s="149"/>
      <c r="K14" s="133">
        <v>3</v>
      </c>
      <c r="L14" s="72"/>
      <c r="M14" s="120">
        <f t="shared" si="2"/>
        <v>7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'15'!L15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'15'!L16</f>
        <v>0</v>
      </c>
      <c r="F16" s="126"/>
      <c r="G16" s="141">
        <v>10</v>
      </c>
      <c r="H16" s="141">
        <v>10</v>
      </c>
      <c r="I16" s="141"/>
      <c r="J16" s="149"/>
      <c r="K16" s="133">
        <v>3</v>
      </c>
      <c r="L16" s="72"/>
      <c r="M16" s="120">
        <f t="shared" si="2"/>
        <v>17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'15'!L17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'15'!L18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'15'!L19</f>
        <v>0</v>
      </c>
      <c r="F19" s="126"/>
      <c r="G19" s="141">
        <v>10</v>
      </c>
      <c r="H19" s="141"/>
      <c r="I19" s="141"/>
      <c r="J19" s="149"/>
      <c r="K19" s="133">
        <v>3</v>
      </c>
      <c r="L19" s="72"/>
      <c r="M19" s="120">
        <f t="shared" si="2"/>
        <v>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'15'!L20</f>
        <v>0</v>
      </c>
      <c r="F20" s="126"/>
      <c r="G20" s="141">
        <v>12</v>
      </c>
      <c r="H20" s="141"/>
      <c r="I20" s="141"/>
      <c r="J20" s="149"/>
      <c r="K20" s="133"/>
      <c r="L20" s="72">
        <v>10</v>
      </c>
      <c r="M20" s="120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'15'!L21</f>
        <v>0</v>
      </c>
      <c r="F21" s="126"/>
      <c r="G21" s="141">
        <v>10</v>
      </c>
      <c r="H21" s="141">
        <v>8</v>
      </c>
      <c r="I21" s="141"/>
      <c r="J21" s="149"/>
      <c r="K21" s="133"/>
      <c r="L21" s="72"/>
      <c r="M21" s="120">
        <f t="shared" si="2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'15'!L22</f>
        <v>0</v>
      </c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2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'15'!L23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'15'!L24</f>
        <v>0</v>
      </c>
      <c r="F24" s="126"/>
      <c r="G24" s="141">
        <v>14</v>
      </c>
      <c r="H24" s="141"/>
      <c r="I24" s="141"/>
      <c r="J24" s="149"/>
      <c r="K24" s="133"/>
      <c r="L24" s="72"/>
      <c r="M24" s="120">
        <f t="shared" si="2"/>
        <v>14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'15'!L25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'15'!L26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2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'15'!L27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2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'15'!L28</f>
        <v>0</v>
      </c>
      <c r="F28" s="126"/>
      <c r="G28" s="141">
        <v>12</v>
      </c>
      <c r="H28" s="141">
        <v>11</v>
      </c>
      <c r="I28" s="141"/>
      <c r="J28" s="149"/>
      <c r="K28" s="133"/>
      <c r="L28" s="72"/>
      <c r="M28" s="120">
        <f t="shared" si="2"/>
        <v>23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'15'!L29</f>
        <v>0</v>
      </c>
      <c r="F29" s="126"/>
      <c r="G29" s="141">
        <v>12</v>
      </c>
      <c r="H29" s="141">
        <v>12</v>
      </c>
      <c r="I29" s="141"/>
      <c r="J29" s="149"/>
      <c r="K29" s="133">
        <v>5</v>
      </c>
      <c r="L29" s="72"/>
      <c r="M29" s="120">
        <f t="shared" si="2"/>
        <v>19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'15'!L30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'15'!L31</f>
        <v>0</v>
      </c>
      <c r="F31" s="126"/>
      <c r="G31" s="141">
        <v>10</v>
      </c>
      <c r="H31" s="141"/>
      <c r="I31" s="141"/>
      <c r="J31" s="149"/>
      <c r="K31" s="133">
        <v>5</v>
      </c>
      <c r="L31" s="72"/>
      <c r="M31" s="120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'15'!L32</f>
        <v>0</v>
      </c>
      <c r="F32" s="126"/>
      <c r="G32" s="141">
        <v>10</v>
      </c>
      <c r="H32" s="141"/>
      <c r="I32" s="141"/>
      <c r="J32" s="149"/>
      <c r="K32" s="133">
        <v>1</v>
      </c>
      <c r="L32" s="72"/>
      <c r="M32" s="120">
        <f t="shared" si="2"/>
        <v>9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'15'!L33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'15'!L34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2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'15'!L35</f>
        <v>0</v>
      </c>
      <c r="F35" s="126"/>
      <c r="G35" s="141">
        <v>10</v>
      </c>
      <c r="H35" s="141">
        <v>9</v>
      </c>
      <c r="I35" s="141"/>
      <c r="J35" s="149"/>
      <c r="K35" s="133">
        <v>3</v>
      </c>
      <c r="L35" s="72"/>
      <c r="M35" s="120">
        <f t="shared" si="2"/>
        <v>16</v>
      </c>
      <c r="N35" s="72"/>
    </row>
    <row r="36" spans="1:14" s="10" customFormat="1" ht="13.5" customHeigh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'15'!L36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'15'!L37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'15'!L38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'15'!L39</f>
        <v>0</v>
      </c>
      <c r="F39" s="126"/>
      <c r="G39" s="141">
        <v>12</v>
      </c>
      <c r="H39" s="141">
        <v>12</v>
      </c>
      <c r="I39" s="141"/>
      <c r="J39" s="149"/>
      <c r="K39" s="133">
        <v>8</v>
      </c>
      <c r="L39" s="72"/>
      <c r="M39" s="120">
        <f t="shared" si="2"/>
        <v>16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'15'!L40</f>
        <v>0</v>
      </c>
      <c r="F40" s="127"/>
      <c r="G40" s="142">
        <v>9</v>
      </c>
      <c r="H40" s="142"/>
      <c r="I40" s="142"/>
      <c r="J40" s="150"/>
      <c r="K40" s="134">
        <v>3</v>
      </c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'15'!L41</f>
        <v>0</v>
      </c>
      <c r="F41" s="127"/>
      <c r="G41" s="142">
        <v>12</v>
      </c>
      <c r="H41" s="142"/>
      <c r="I41" s="142"/>
      <c r="J41" s="150"/>
      <c r="K41" s="134">
        <v>1</v>
      </c>
      <c r="L41" s="73"/>
      <c r="M41" s="121">
        <f t="shared" si="2"/>
        <v>11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'15'!L42</f>
        <v>0</v>
      </c>
      <c r="F42" s="127"/>
      <c r="G42" s="142">
        <v>11</v>
      </c>
      <c r="H42" s="142"/>
      <c r="I42" s="142"/>
      <c r="J42" s="150"/>
      <c r="K42" s="134">
        <v>9</v>
      </c>
      <c r="L42" s="73"/>
      <c r="M42" s="121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'15'!L43</f>
        <v>0</v>
      </c>
      <c r="F43" s="127"/>
      <c r="G43" s="142">
        <v>6</v>
      </c>
      <c r="H43" s="142"/>
      <c r="I43" s="142"/>
      <c r="J43" s="150"/>
      <c r="K43" s="134">
        <v>5</v>
      </c>
      <c r="L43" s="73"/>
      <c r="M43" s="121">
        <f t="shared" si="2"/>
        <v>1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'15'!L44</f>
        <v>0</v>
      </c>
      <c r="F44" s="127"/>
      <c r="G44" s="142">
        <v>8</v>
      </c>
      <c r="H44" s="142"/>
      <c r="I44" s="142"/>
      <c r="J44" s="150"/>
      <c r="K44" s="134"/>
      <c r="L44" s="73">
        <v>4</v>
      </c>
      <c r="M44" s="121">
        <f t="shared" si="2"/>
        <v>4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'15'!L45</f>
        <v>8</v>
      </c>
      <c r="F45" s="127"/>
      <c r="G45" s="142"/>
      <c r="H45" s="142"/>
      <c r="I45" s="142"/>
      <c r="J45" s="150"/>
      <c r="K45" s="134"/>
      <c r="L45" s="73">
        <v>7</v>
      </c>
      <c r="M45" s="121">
        <f t="shared" si="2"/>
        <v>1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254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28</v>
      </c>
      <c r="L47" s="103">
        <f t="shared" si="3"/>
        <v>0</v>
      </c>
      <c r="M47" s="103">
        <f>SUM(M48:M60)</f>
        <v>226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'15'!L48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'15'!L49</f>
        <v>0</v>
      </c>
      <c r="F49" s="126"/>
      <c r="G49" s="141">
        <v>78</v>
      </c>
      <c r="H49" s="141"/>
      <c r="I49" s="141"/>
      <c r="J49" s="149"/>
      <c r="K49" s="133"/>
      <c r="L49" s="72"/>
      <c r="M49" s="120">
        <f t="shared" si="2"/>
        <v>78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'15'!L50</f>
        <v>0</v>
      </c>
      <c r="F50" s="126"/>
      <c r="G50" s="141">
        <v>39</v>
      </c>
      <c r="H50" s="141"/>
      <c r="I50" s="141"/>
      <c r="J50" s="149"/>
      <c r="K50" s="133">
        <v>13</v>
      </c>
      <c r="L50" s="72"/>
      <c r="M50" s="120">
        <f t="shared" si="2"/>
        <v>26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'15'!L51</f>
        <v>0</v>
      </c>
      <c r="F51" s="126"/>
      <c r="G51" s="141">
        <v>80</v>
      </c>
      <c r="H51" s="141"/>
      <c r="I51" s="141"/>
      <c r="J51" s="149"/>
      <c r="K51" s="133">
        <v>5</v>
      </c>
      <c r="L51" s="72"/>
      <c r="M51" s="120">
        <f t="shared" si="2"/>
        <v>75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'15'!L52</f>
        <v>0</v>
      </c>
      <c r="F52" s="126"/>
      <c r="G52" s="141">
        <v>10</v>
      </c>
      <c r="H52" s="141"/>
      <c r="I52" s="141"/>
      <c r="J52" s="149"/>
      <c r="K52" s="133"/>
      <c r="L52" s="72"/>
      <c r="M52" s="120">
        <f t="shared" si="2"/>
        <v>10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'15'!L53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'15'!L54</f>
        <v>0</v>
      </c>
      <c r="F54" s="126"/>
      <c r="G54" s="141">
        <v>10</v>
      </c>
      <c r="H54" s="141"/>
      <c r="I54" s="141"/>
      <c r="J54" s="149"/>
      <c r="K54" s="133">
        <v>5</v>
      </c>
      <c r="L54" s="72"/>
      <c r="M54" s="120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'15'!L55</f>
        <v>0</v>
      </c>
      <c r="F55" s="126"/>
      <c r="G55" s="141">
        <v>9</v>
      </c>
      <c r="H55" s="141"/>
      <c r="I55" s="141"/>
      <c r="J55" s="149"/>
      <c r="K55" s="133"/>
      <c r="L55" s="72"/>
      <c r="M55" s="120">
        <f t="shared" si="2"/>
        <v>9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'15'!L56</f>
        <v>0</v>
      </c>
      <c r="F56" s="126"/>
      <c r="G56" s="141">
        <v>14</v>
      </c>
      <c r="H56" s="141"/>
      <c r="I56" s="141"/>
      <c r="J56" s="149"/>
      <c r="K56" s="133">
        <v>1</v>
      </c>
      <c r="L56" s="72"/>
      <c r="M56" s="120">
        <f t="shared" si="2"/>
        <v>13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'15'!L57</f>
        <v>0</v>
      </c>
      <c r="F57" s="126"/>
      <c r="G57" s="141">
        <v>14</v>
      </c>
      <c r="H57" s="141"/>
      <c r="I57" s="141"/>
      <c r="J57" s="149"/>
      <c r="K57" s="133">
        <v>4</v>
      </c>
      <c r="L57" s="72"/>
      <c r="M57" s="120">
        <f t="shared" si="2"/>
        <v>10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'15'!L58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'15'!L59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'15'!L60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'15'!L63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'15'!L64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0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0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'15'!L67</f>
        <v>0</v>
      </c>
      <c r="F67" s="125"/>
      <c r="G67" s="140"/>
      <c r="H67" s="140"/>
      <c r="I67" s="140"/>
      <c r="J67" s="148"/>
      <c r="K67" s="132"/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'15'!L68</f>
        <v>0</v>
      </c>
      <c r="F68" s="126"/>
      <c r="G68" s="141"/>
      <c r="H68" s="141"/>
      <c r="I68" s="141"/>
      <c r="J68" s="149"/>
      <c r="K68" s="133"/>
      <c r="L68" s="72"/>
      <c r="M68" s="120">
        <f t="shared" si="2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'15'!L69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'15'!L70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'15'!L71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'15'!L72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'15'!L73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'15'!L74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51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8</v>
      </c>
      <c r="L76" s="106">
        <f t="shared" si="6"/>
        <v>0</v>
      </c>
      <c r="M76" s="106">
        <f t="shared" si="6"/>
        <v>43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'15'!L77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si="2"/>
        <v>7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'15'!L78</f>
        <v>0</v>
      </c>
      <c r="F78" s="126"/>
      <c r="G78" s="141">
        <v>22</v>
      </c>
      <c r="H78" s="141"/>
      <c r="I78" s="141"/>
      <c r="J78" s="149"/>
      <c r="K78" s="133">
        <v>2</v>
      </c>
      <c r="L78" s="72"/>
      <c r="M78" s="120">
        <f t="shared" ref="M78:M141" si="7">(E78+F78+G78+H78+I78)-J78-K78-L78</f>
        <v>20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'15'!L79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'15'!L80</f>
        <v>0</v>
      </c>
      <c r="F80" s="126"/>
      <c r="G80" s="141">
        <v>14</v>
      </c>
      <c r="H80" s="141"/>
      <c r="I80" s="141"/>
      <c r="J80" s="149"/>
      <c r="K80" s="133"/>
      <c r="L80" s="72"/>
      <c r="M80" s="120">
        <f t="shared" si="7"/>
        <v>14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'15'!L81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'15'!L82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'15'!L83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'15'!L84</f>
        <v>0</v>
      </c>
      <c r="F84" s="127"/>
      <c r="G84" s="142">
        <v>8</v>
      </c>
      <c r="H84" s="142"/>
      <c r="I84" s="142"/>
      <c r="J84" s="150"/>
      <c r="K84" s="134">
        <v>6</v>
      </c>
      <c r="L84" s="73"/>
      <c r="M84" s="120">
        <f t="shared" si="7"/>
        <v>2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58</v>
      </c>
      <c r="F86" s="108">
        <f t="shared" ref="F86:L86" si="8">SUM(F87:F96)</f>
        <v>0</v>
      </c>
      <c r="G86" s="108">
        <f t="shared" si="8"/>
        <v>32</v>
      </c>
      <c r="H86" s="108">
        <f t="shared" si="8"/>
        <v>0</v>
      </c>
      <c r="I86" s="108">
        <f t="shared" si="8"/>
        <v>0</v>
      </c>
      <c r="J86" s="108">
        <f t="shared" si="8"/>
        <v>12</v>
      </c>
      <c r="K86" s="108">
        <f t="shared" si="8"/>
        <v>2</v>
      </c>
      <c r="L86" s="108">
        <f t="shared" si="8"/>
        <v>37</v>
      </c>
      <c r="M86" s="108">
        <f>SUM(M87:M96)</f>
        <v>39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'15'!L87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'15'!L88</f>
        <v>14</v>
      </c>
      <c r="F88" s="126"/>
      <c r="G88" s="141"/>
      <c r="H88" s="141"/>
      <c r="I88" s="141"/>
      <c r="J88" s="149"/>
      <c r="K88" s="133">
        <v>1</v>
      </c>
      <c r="L88" s="72">
        <v>5</v>
      </c>
      <c r="M88" s="120">
        <f t="shared" si="7"/>
        <v>8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'15'!L89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'15'!L90</f>
        <v>11</v>
      </c>
      <c r="F90" s="126"/>
      <c r="G90" s="141"/>
      <c r="H90" s="141"/>
      <c r="I90" s="141"/>
      <c r="J90" s="149"/>
      <c r="K90" s="133">
        <v>1</v>
      </c>
      <c r="L90" s="72"/>
      <c r="M90" s="120">
        <f t="shared" si="7"/>
        <v>10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'15'!L91</f>
        <v>10</v>
      </c>
      <c r="F91" s="126"/>
      <c r="G91" s="141"/>
      <c r="H91" s="141"/>
      <c r="I91" s="141"/>
      <c r="J91" s="149">
        <v>6</v>
      </c>
      <c r="K91" s="133"/>
      <c r="L91" s="72">
        <v>1</v>
      </c>
      <c r="M91" s="120">
        <f t="shared" si="7"/>
        <v>3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'15'!L92</f>
        <v>0</v>
      </c>
      <c r="F92" s="126"/>
      <c r="G92" s="141">
        <v>8</v>
      </c>
      <c r="H92" s="141"/>
      <c r="I92" s="141"/>
      <c r="J92" s="149"/>
      <c r="K92" s="133"/>
      <c r="L92" s="72">
        <v>5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'15'!L93</f>
        <v>1</v>
      </c>
      <c r="F93" s="126"/>
      <c r="G93" s="141">
        <v>8</v>
      </c>
      <c r="H93" s="141"/>
      <c r="I93" s="141"/>
      <c r="J93" s="149"/>
      <c r="K93" s="133"/>
      <c r="L93" s="72">
        <v>6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'15'!L94</f>
        <v>13</v>
      </c>
      <c r="F94" s="126"/>
      <c r="G94" s="141">
        <v>8</v>
      </c>
      <c r="H94" s="141"/>
      <c r="I94" s="141"/>
      <c r="J94" s="149">
        <v>6</v>
      </c>
      <c r="K94" s="133"/>
      <c r="L94" s="72">
        <v>10</v>
      </c>
      <c r="M94" s="120">
        <f t="shared" si="7"/>
        <v>5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'15'!L95</f>
        <v>1</v>
      </c>
      <c r="F95" s="126"/>
      <c r="G95" s="141">
        <v>8</v>
      </c>
      <c r="H95" s="141"/>
      <c r="I95" s="141"/>
      <c r="J95" s="149"/>
      <c r="K95" s="133"/>
      <c r="L95" s="72">
        <v>7</v>
      </c>
      <c r="M95" s="120">
        <f t="shared" si="7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'15'!L96</f>
        <v>8</v>
      </c>
      <c r="F96" s="127"/>
      <c r="G96" s="142"/>
      <c r="H96" s="142"/>
      <c r="I96" s="142"/>
      <c r="J96" s="150"/>
      <c r="K96" s="134"/>
      <c r="L96" s="73">
        <v>3</v>
      </c>
      <c r="M96" s="120">
        <f t="shared" si="7"/>
        <v>5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'15'!L99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17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10</v>
      </c>
      <c r="L101" s="106">
        <f t="shared" si="11"/>
        <v>0</v>
      </c>
      <c r="M101" s="119">
        <f t="shared" si="7"/>
        <v>7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'15'!L102</f>
        <v>4</v>
      </c>
      <c r="F102" s="126"/>
      <c r="G102" s="141"/>
      <c r="H102" s="141"/>
      <c r="I102" s="141"/>
      <c r="J102" s="149"/>
      <c r="K102" s="133">
        <v>4</v>
      </c>
      <c r="L102" s="72"/>
      <c r="M102" s="120">
        <f t="shared" si="7"/>
        <v>0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'15'!L103</f>
        <v>1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1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'15'!L104</f>
        <v>7</v>
      </c>
      <c r="F104" s="126"/>
      <c r="G104" s="141"/>
      <c r="H104" s="141"/>
      <c r="I104" s="141"/>
      <c r="J104" s="149"/>
      <c r="K104" s="133">
        <v>4</v>
      </c>
      <c r="L104" s="72"/>
      <c r="M104" s="120">
        <f t="shared" si="7"/>
        <v>3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'15'!L105</f>
        <v>5</v>
      </c>
      <c r="F105" s="126"/>
      <c r="G105" s="141"/>
      <c r="H105" s="141"/>
      <c r="I105" s="141"/>
      <c r="J105" s="149"/>
      <c r="K105" s="133">
        <v>2</v>
      </c>
      <c r="L105" s="72"/>
      <c r="M105" s="120">
        <f t="shared" si="7"/>
        <v>3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8</v>
      </c>
      <c r="F108" s="105">
        <f t="shared" ref="F108:L108" si="12">SUM(F109:F137)</f>
        <v>0</v>
      </c>
      <c r="G108" s="105">
        <f t="shared" si="12"/>
        <v>2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1</v>
      </c>
      <c r="L108" s="105">
        <f t="shared" si="12"/>
        <v>2</v>
      </c>
      <c r="M108" s="119">
        <f t="shared" si="7"/>
        <v>7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'15'!L109</f>
        <v>0</v>
      </c>
      <c r="F109" s="128"/>
      <c r="G109" s="144">
        <v>1</v>
      </c>
      <c r="H109" s="144"/>
      <c r="I109" s="144"/>
      <c r="J109" s="152"/>
      <c r="K109" s="137"/>
      <c r="L109" s="76">
        <v>1</v>
      </c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'15'!L110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'15'!L111</f>
        <v>1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'15'!L112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'15'!L113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'15'!L121</f>
        <v>5</v>
      </c>
      <c r="F121" s="126"/>
      <c r="G121" s="141"/>
      <c r="H121" s="141"/>
      <c r="I121" s="141"/>
      <c r="J121" s="149"/>
      <c r="K121" s="133">
        <v>1</v>
      </c>
      <c r="L121" s="72"/>
      <c r="M121" s="120">
        <f t="shared" si="7"/>
        <v>4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'15'!L126</f>
        <v>1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'15'!L130</f>
        <v>0</v>
      </c>
      <c r="F130" s="126"/>
      <c r="G130" s="141">
        <v>1</v>
      </c>
      <c r="H130" s="141"/>
      <c r="I130" s="141"/>
      <c r="J130" s="149"/>
      <c r="K130" s="133"/>
      <c r="L130" s="72">
        <v>1</v>
      </c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'15'!L132</f>
        <v>1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1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'15'!L138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'15'!L139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23</v>
      </c>
      <c r="F141" s="105">
        <f t="shared" ref="F141:L141" si="13">SUM(F142:F148)</f>
        <v>0</v>
      </c>
      <c r="G141" s="105">
        <f t="shared" si="13"/>
        <v>12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13</v>
      </c>
      <c r="M141" s="119">
        <f t="shared" si="7"/>
        <v>22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'15'!L142</f>
        <v>2</v>
      </c>
      <c r="G142" s="140">
        <v>6</v>
      </c>
      <c r="H142" s="140"/>
      <c r="I142" s="140"/>
      <c r="J142" s="148"/>
      <c r="K142" s="132"/>
      <c r="L142" s="71">
        <v>1</v>
      </c>
      <c r="M142" s="120">
        <f>(E142+K146+G142+H142+I142)-J142-K142-L142</f>
        <v>7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'15'!L143</f>
        <v>6</v>
      </c>
      <c r="F143" s="126"/>
      <c r="G143" s="141"/>
      <c r="H143" s="141"/>
      <c r="I143" s="141"/>
      <c r="J143" s="149"/>
      <c r="K143" s="133"/>
      <c r="L143" s="72">
        <v>5</v>
      </c>
      <c r="M143" s="120">
        <f t="shared" ref="M143:M205" si="14">(E143+F143+G143+H143+I143)-J143-K143-L143</f>
        <v>1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'15'!L144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'15'!L145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'15'!L146</f>
        <v>8</v>
      </c>
      <c r="F146" s="126"/>
      <c r="G146" s="141"/>
      <c r="H146" s="141"/>
      <c r="I146" s="141"/>
      <c r="J146" s="149"/>
      <c r="K146" s="125"/>
      <c r="L146" s="72">
        <v>2</v>
      </c>
      <c r="M146" s="120">
        <f t="shared" si="14"/>
        <v>6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'15'!L147</f>
        <v>4</v>
      </c>
      <c r="F147" s="126"/>
      <c r="G147" s="141">
        <v>6</v>
      </c>
      <c r="H147" s="141"/>
      <c r="I147" s="141"/>
      <c r="J147" s="149"/>
      <c r="K147" s="133"/>
      <c r="L147" s="72">
        <v>5</v>
      </c>
      <c r="M147" s="120">
        <f t="shared" si="14"/>
        <v>5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'15'!L148</f>
        <v>3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3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'15'!L149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118</v>
      </c>
      <c r="F151" s="105">
        <f t="shared" ref="F151:M151" si="15">SUM(F152:F158,F161)</f>
        <v>0</v>
      </c>
      <c r="G151" s="105">
        <f t="shared" si="15"/>
        <v>100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108</v>
      </c>
      <c r="M151" s="105">
        <f t="shared" si="15"/>
        <v>110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'15'!L152</f>
        <v>0</v>
      </c>
      <c r="F152" s="125"/>
      <c r="G152" s="140">
        <v>64</v>
      </c>
      <c r="H152" s="140"/>
      <c r="I152" s="140"/>
      <c r="J152" s="148"/>
      <c r="K152" s="132"/>
      <c r="L152" s="71">
        <v>42</v>
      </c>
      <c r="M152" s="120">
        <f t="shared" si="14"/>
        <v>22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'15'!L153</f>
        <v>9</v>
      </c>
      <c r="F153" s="126"/>
      <c r="G153" s="141"/>
      <c r="H153" s="141"/>
      <c r="I153" s="141"/>
      <c r="J153" s="149"/>
      <c r="K153" s="133"/>
      <c r="L153" s="72">
        <v>5</v>
      </c>
      <c r="M153" s="120">
        <f t="shared" si="14"/>
        <v>4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'15'!L154</f>
        <v>74</v>
      </c>
      <c r="F154" s="126"/>
      <c r="G154" s="141"/>
      <c r="H154" s="141"/>
      <c r="I154" s="141"/>
      <c r="J154" s="149"/>
      <c r="K154" s="133"/>
      <c r="L154" s="72">
        <v>48</v>
      </c>
      <c r="M154" s="120">
        <f t="shared" si="14"/>
        <v>26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'15'!L155</f>
        <v>13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4"/>
        <v>10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'15'!L156</f>
        <v>8</v>
      </c>
      <c r="F156" s="127"/>
      <c r="G156" s="142">
        <v>13</v>
      </c>
      <c r="H156" s="142"/>
      <c r="I156" s="142"/>
      <c r="J156" s="150"/>
      <c r="K156" s="134"/>
      <c r="L156" s="73">
        <v>3</v>
      </c>
      <c r="M156" s="120">
        <f t="shared" si="14"/>
        <v>18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'15'!L157</f>
        <v>8</v>
      </c>
      <c r="F157" s="127"/>
      <c r="G157" s="142">
        <v>13</v>
      </c>
      <c r="H157" s="142"/>
      <c r="I157" s="142"/>
      <c r="J157" s="150"/>
      <c r="K157" s="134"/>
      <c r="L157" s="73">
        <v>6</v>
      </c>
      <c r="M157" s="120">
        <f t="shared" si="14"/>
        <v>15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'15'!L158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'15'!L159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'15'!L160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'15'!L161</f>
        <v>6</v>
      </c>
      <c r="F161" s="126"/>
      <c r="G161" s="141">
        <v>10</v>
      </c>
      <c r="H161" s="141"/>
      <c r="I161" s="141"/>
      <c r="J161" s="149"/>
      <c r="K161" s="133"/>
      <c r="L161" s="72">
        <v>1</v>
      </c>
      <c r="M161" s="120">
        <f t="shared" si="14"/>
        <v>15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'15'!L164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'15'!L165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'15'!L166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396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336</v>
      </c>
      <c r="M181" s="119">
        <f t="shared" si="14"/>
        <v>60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'15'!L182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'15'!L183</f>
        <v>27</v>
      </c>
      <c r="F183" s="125"/>
      <c r="G183" s="125"/>
      <c r="H183" s="125"/>
      <c r="I183" s="125"/>
      <c r="J183" s="148"/>
      <c r="K183" s="132"/>
      <c r="L183" s="71">
        <v>23</v>
      </c>
      <c r="M183" s="120">
        <f t="shared" si="14"/>
        <v>4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'15'!L184</f>
        <v>22</v>
      </c>
      <c r="F184" s="125"/>
      <c r="G184" s="125"/>
      <c r="H184" s="125"/>
      <c r="I184" s="125"/>
      <c r="J184" s="148"/>
      <c r="K184" s="132"/>
      <c r="L184" s="71">
        <v>5</v>
      </c>
      <c r="M184" s="120">
        <f t="shared" si="14"/>
        <v>17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'15'!L185</f>
        <v>5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5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'15'!L186</f>
        <v>144</v>
      </c>
      <c r="F186" s="125"/>
      <c r="G186" s="125"/>
      <c r="H186" s="125"/>
      <c r="I186" s="125"/>
      <c r="J186" s="148"/>
      <c r="K186" s="132"/>
      <c r="L186" s="71">
        <v>125</v>
      </c>
      <c r="M186" s="120">
        <f t="shared" si="14"/>
        <v>19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'15'!L187</f>
        <v>40</v>
      </c>
      <c r="F187" s="125"/>
      <c r="G187" s="125"/>
      <c r="H187" s="125"/>
      <c r="I187" s="125"/>
      <c r="J187" s="148"/>
      <c r="K187" s="132"/>
      <c r="L187" s="71">
        <v>39</v>
      </c>
      <c r="M187" s="120">
        <f t="shared" si="14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'15'!L188</f>
        <v>34</v>
      </c>
      <c r="F188" s="125"/>
      <c r="G188" s="125"/>
      <c r="H188" s="125"/>
      <c r="I188" s="125"/>
      <c r="J188" s="148"/>
      <c r="K188" s="132"/>
      <c r="L188" s="71">
        <v>30</v>
      </c>
      <c r="M188" s="120">
        <f t="shared" si="14"/>
        <v>4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'15'!L189</f>
        <v>70</v>
      </c>
      <c r="F189" s="125"/>
      <c r="G189" s="125"/>
      <c r="H189" s="125"/>
      <c r="I189" s="125"/>
      <c r="J189" s="148"/>
      <c r="K189" s="132"/>
      <c r="L189" s="71">
        <v>60</v>
      </c>
      <c r="M189" s="120">
        <f t="shared" si="14"/>
        <v>10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'15'!L190</f>
        <v>54</v>
      </c>
      <c r="F190" s="125"/>
      <c r="G190" s="125"/>
      <c r="H190" s="125"/>
      <c r="I190" s="125"/>
      <c r="J190" s="148"/>
      <c r="K190" s="132"/>
      <c r="L190" s="71">
        <v>54</v>
      </c>
      <c r="M190" s="120">
        <f t="shared" si="14"/>
        <v>0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12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9</v>
      </c>
      <c r="M192" s="119">
        <f>(E192+F192+G192+H192+I192)-J192-K192-L192</f>
        <v>3</v>
      </c>
      <c r="N192" s="85"/>
    </row>
    <row r="193" spans="1:16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6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'15'!L194</f>
        <v>10</v>
      </c>
      <c r="F194" s="125"/>
      <c r="G194" s="125"/>
      <c r="H194" s="125"/>
      <c r="I194" s="125"/>
      <c r="J194" s="148"/>
      <c r="K194" s="132"/>
      <c r="L194" s="71">
        <v>7</v>
      </c>
      <c r="M194" s="120">
        <f t="shared" si="14"/>
        <v>3</v>
      </c>
      <c r="N194" s="71"/>
    </row>
    <row r="195" spans="1:16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'15'!L195</f>
        <v>2</v>
      </c>
      <c r="F195" s="125"/>
      <c r="G195" s="125"/>
      <c r="H195" s="125"/>
      <c r="I195" s="125"/>
      <c r="J195" s="148"/>
      <c r="K195" s="132"/>
      <c r="L195" s="71">
        <v>2</v>
      </c>
      <c r="M195" s="120">
        <f t="shared" si="14"/>
        <v>0</v>
      </c>
      <c r="N195" s="71"/>
    </row>
    <row r="196" spans="1:16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6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356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329</v>
      </c>
      <c r="M197" s="119">
        <f t="shared" si="14"/>
        <v>27</v>
      </c>
      <c r="N197" s="85"/>
      <c r="P197" s="10" t="s">
        <v>287</v>
      </c>
    </row>
    <row r="198" spans="1:16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'15'!L198</f>
        <v>11</v>
      </c>
      <c r="F198" s="125"/>
      <c r="G198" s="125"/>
      <c r="H198" s="125"/>
      <c r="I198" s="125"/>
      <c r="J198" s="148"/>
      <c r="K198" s="132"/>
      <c r="L198" s="71">
        <v>10</v>
      </c>
      <c r="M198" s="120">
        <f t="shared" si="14"/>
        <v>1</v>
      </c>
      <c r="N198" s="71"/>
    </row>
    <row r="199" spans="1:16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'15'!L199</f>
        <v>216</v>
      </c>
      <c r="F199" s="126"/>
      <c r="G199" s="126"/>
      <c r="H199" s="126"/>
      <c r="I199" s="126"/>
      <c r="J199" s="149"/>
      <c r="K199" s="133"/>
      <c r="L199" s="72">
        <v>206</v>
      </c>
      <c r="M199" s="123">
        <f t="shared" si="14"/>
        <v>10</v>
      </c>
      <c r="N199" s="72"/>
    </row>
    <row r="200" spans="1:16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'15'!L200</f>
        <v>89</v>
      </c>
      <c r="F200" s="126"/>
      <c r="G200" s="126"/>
      <c r="H200" s="126"/>
      <c r="I200" s="126"/>
      <c r="J200" s="149"/>
      <c r="K200" s="133"/>
      <c r="L200" s="72">
        <v>84</v>
      </c>
      <c r="M200" s="123">
        <f t="shared" si="14"/>
        <v>5</v>
      </c>
      <c r="N200" s="72"/>
    </row>
    <row r="201" spans="1:16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'15'!L201</f>
        <v>7</v>
      </c>
      <c r="F201" s="126"/>
      <c r="G201" s="126"/>
      <c r="H201" s="126"/>
      <c r="I201" s="126"/>
      <c r="J201" s="149"/>
      <c r="K201" s="133"/>
      <c r="L201" s="72">
        <v>5</v>
      </c>
      <c r="M201" s="123">
        <f t="shared" si="14"/>
        <v>2</v>
      </c>
      <c r="N201" s="72"/>
    </row>
    <row r="202" spans="1:16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'15'!L202</f>
        <v>2</v>
      </c>
      <c r="F202" s="126"/>
      <c r="G202" s="126"/>
      <c r="H202" s="126"/>
      <c r="I202" s="126"/>
      <c r="J202" s="149"/>
      <c r="K202" s="133"/>
      <c r="L202" s="72">
        <v>2</v>
      </c>
      <c r="M202" s="123">
        <f t="shared" si="14"/>
        <v>0</v>
      </c>
      <c r="N202" s="72"/>
    </row>
    <row r="203" spans="1:16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'15'!L203</f>
        <v>18</v>
      </c>
      <c r="F203" s="126"/>
      <c r="G203" s="126"/>
      <c r="H203" s="126"/>
      <c r="I203" s="126"/>
      <c r="J203" s="149"/>
      <c r="K203" s="133"/>
      <c r="L203" s="72">
        <v>15</v>
      </c>
      <c r="M203" s="123">
        <f t="shared" si="14"/>
        <v>3</v>
      </c>
      <c r="N203" s="72"/>
    </row>
    <row r="204" spans="1:16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'15'!L204</f>
        <v>8</v>
      </c>
      <c r="F204" s="126"/>
      <c r="G204" s="126"/>
      <c r="H204" s="126"/>
      <c r="I204" s="126"/>
      <c r="J204" s="149"/>
      <c r="K204" s="133"/>
      <c r="L204" s="72">
        <v>5</v>
      </c>
      <c r="M204" s="123">
        <f t="shared" si="14"/>
        <v>3</v>
      </c>
      <c r="N204" s="72"/>
    </row>
    <row r="205" spans="1:16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'15'!L205</f>
        <v>5</v>
      </c>
      <c r="F205" s="126"/>
      <c r="G205" s="126"/>
      <c r="H205" s="126"/>
      <c r="I205" s="126"/>
      <c r="J205" s="149"/>
      <c r="K205" s="133"/>
      <c r="L205" s="72">
        <v>2</v>
      </c>
      <c r="M205" s="123">
        <f t="shared" si="14"/>
        <v>3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41" activePane="bottomRight" state="frozen"/>
      <selection activeCell="O74" sqref="O74"/>
      <selection pane="topRight" activeCell="O74" sqref="O74"/>
      <selection pane="bottomLeft" activeCell="O74" sqref="O74"/>
      <selection pane="bottomRight" activeCell="L132" sqref="L13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8.5703125" style="129" bestFit="1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37</v>
      </c>
      <c r="F5" s="116">
        <f t="shared" si="0"/>
        <v>0</v>
      </c>
      <c r="G5" s="116">
        <f t="shared" si="0"/>
        <v>793</v>
      </c>
      <c r="H5" s="116">
        <f t="shared" si="0"/>
        <v>85</v>
      </c>
      <c r="I5" s="116">
        <f t="shared" si="0"/>
        <v>0</v>
      </c>
      <c r="J5" s="145">
        <f t="shared" si="0"/>
        <v>0</v>
      </c>
      <c r="K5" s="130">
        <f t="shared" si="0"/>
        <v>199</v>
      </c>
      <c r="L5" s="116">
        <f t="shared" si="0"/>
        <v>31</v>
      </c>
      <c r="M5" s="118">
        <f t="shared" si="0"/>
        <v>685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37</v>
      </c>
      <c r="F6" s="131">
        <f t="shared" ref="F6:L6" si="1">SUM(F7:F45)</f>
        <v>0</v>
      </c>
      <c r="G6" s="131">
        <f t="shared" si="1"/>
        <v>366</v>
      </c>
      <c r="H6" s="131">
        <f t="shared" si="1"/>
        <v>85</v>
      </c>
      <c r="I6" s="131">
        <f t="shared" si="1"/>
        <v>0</v>
      </c>
      <c r="J6" s="131">
        <f t="shared" si="1"/>
        <v>0</v>
      </c>
      <c r="K6" s="131">
        <f t="shared" si="1"/>
        <v>98</v>
      </c>
      <c r="L6" s="131">
        <f t="shared" si="1"/>
        <v>25</v>
      </c>
      <c r="M6" s="131">
        <f>SUM(M7:M45)</f>
        <v>365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'16'!L7</f>
        <v>0</v>
      </c>
      <c r="F7" s="125"/>
      <c r="G7" s="140">
        <v>8</v>
      </c>
      <c r="H7" s="140"/>
      <c r="I7" s="140"/>
      <c r="J7" s="148"/>
      <c r="K7" s="132"/>
      <c r="L7" s="71">
        <v>8</v>
      </c>
      <c r="M7" s="120">
        <f t="shared" ref="M7:M77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'16'!L8</f>
        <v>0</v>
      </c>
      <c r="F8" s="126"/>
      <c r="G8" s="141">
        <v>12</v>
      </c>
      <c r="H8" s="141"/>
      <c r="I8" s="141"/>
      <c r="J8" s="149"/>
      <c r="K8" s="133"/>
      <c r="L8" s="72"/>
      <c r="M8" s="120">
        <f t="shared" si="2"/>
        <v>12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'16'!L9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'16'!L10</f>
        <v>0</v>
      </c>
      <c r="F10" s="126"/>
      <c r="G10" s="141">
        <v>10</v>
      </c>
      <c r="H10" s="141">
        <v>10</v>
      </c>
      <c r="I10" s="141"/>
      <c r="J10" s="149"/>
      <c r="K10" s="133">
        <v>3</v>
      </c>
      <c r="L10" s="72"/>
      <c r="M10" s="120">
        <f t="shared" si="2"/>
        <v>17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'16'!L11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'16'!L12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'16'!L13</f>
        <v>0</v>
      </c>
      <c r="F13" s="126"/>
      <c r="G13" s="141">
        <v>12</v>
      </c>
      <c r="H13" s="141"/>
      <c r="I13" s="141"/>
      <c r="J13" s="149"/>
      <c r="K13" s="133">
        <v>4</v>
      </c>
      <c r="L13" s="72"/>
      <c r="M13" s="120">
        <f t="shared" si="2"/>
        <v>8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'16'!L14</f>
        <v>0</v>
      </c>
      <c r="F14" s="126"/>
      <c r="G14" s="141">
        <v>12</v>
      </c>
      <c r="H14" s="141"/>
      <c r="I14" s="141"/>
      <c r="J14" s="149"/>
      <c r="K14" s="133">
        <v>4</v>
      </c>
      <c r="L14" s="72"/>
      <c r="M14" s="120">
        <f t="shared" si="2"/>
        <v>8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'16'!L15</f>
        <v>0</v>
      </c>
      <c r="F15" s="126"/>
      <c r="G15" s="141">
        <v>12</v>
      </c>
      <c r="H15" s="141"/>
      <c r="I15" s="141"/>
      <c r="J15" s="149"/>
      <c r="K15" s="133"/>
      <c r="L15" s="72"/>
      <c r="M15" s="120">
        <f t="shared" si="2"/>
        <v>12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'16'!L16</f>
        <v>0</v>
      </c>
      <c r="F16" s="126"/>
      <c r="G16" s="141">
        <v>12</v>
      </c>
      <c r="H16" s="141"/>
      <c r="I16" s="141"/>
      <c r="J16" s="149"/>
      <c r="K16" s="133">
        <v>1</v>
      </c>
      <c r="L16" s="72"/>
      <c r="M16" s="120">
        <f t="shared" si="2"/>
        <v>11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'16'!L17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'16'!L18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'16'!L19</f>
        <v>0</v>
      </c>
      <c r="F19" s="126"/>
      <c r="G19" s="141">
        <v>12</v>
      </c>
      <c r="H19" s="141"/>
      <c r="I19" s="141"/>
      <c r="J19" s="149"/>
      <c r="K19" s="133">
        <v>1</v>
      </c>
      <c r="L19" s="72"/>
      <c r="M19" s="120">
        <f t="shared" si="2"/>
        <v>11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'16'!L20</f>
        <v>10</v>
      </c>
      <c r="F20" s="126"/>
      <c r="G20" s="141"/>
      <c r="H20" s="141"/>
      <c r="I20" s="141"/>
      <c r="J20" s="149"/>
      <c r="K20" s="133"/>
      <c r="L20" s="72">
        <v>8</v>
      </c>
      <c r="M20" s="120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'16'!L21</f>
        <v>0</v>
      </c>
      <c r="F21" s="126"/>
      <c r="G21" s="141">
        <v>12</v>
      </c>
      <c r="H21" s="141"/>
      <c r="I21" s="141"/>
      <c r="J21" s="149"/>
      <c r="K21" s="133"/>
      <c r="L21" s="72"/>
      <c r="M21" s="120">
        <f t="shared" si="2"/>
        <v>12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'16'!L22</f>
        <v>16</v>
      </c>
      <c r="F22" s="126"/>
      <c r="G22" s="141"/>
      <c r="H22" s="141"/>
      <c r="I22" s="141"/>
      <c r="J22" s="149"/>
      <c r="K22" s="133"/>
      <c r="L22" s="72">
        <v>4</v>
      </c>
      <c r="M22" s="120">
        <f t="shared" si="2"/>
        <v>12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'16'!L23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'16'!L24</f>
        <v>0</v>
      </c>
      <c r="F24" s="126"/>
      <c r="G24" s="141">
        <v>25</v>
      </c>
      <c r="H24" s="141"/>
      <c r="I24" s="141"/>
      <c r="J24" s="149"/>
      <c r="K24" s="133">
        <v>3</v>
      </c>
      <c r="L24" s="72"/>
      <c r="M24" s="120">
        <f t="shared" si="2"/>
        <v>22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'16'!L25</f>
        <v>0</v>
      </c>
      <c r="F25" s="126"/>
      <c r="G25" s="141">
        <v>20</v>
      </c>
      <c r="H25" s="141"/>
      <c r="I25" s="141"/>
      <c r="J25" s="149"/>
      <c r="K25" s="133">
        <v>10</v>
      </c>
      <c r="L25" s="72"/>
      <c r="M25" s="120">
        <f t="shared" si="2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'16'!L26</f>
        <v>0</v>
      </c>
      <c r="F26" s="126"/>
      <c r="G26" s="141">
        <v>15</v>
      </c>
      <c r="H26" s="141"/>
      <c r="I26" s="141"/>
      <c r="J26" s="149"/>
      <c r="K26" s="133">
        <v>11</v>
      </c>
      <c r="L26" s="72"/>
      <c r="M26" s="120">
        <f t="shared" si="2"/>
        <v>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'16'!L27</f>
        <v>0</v>
      </c>
      <c r="F27" s="126"/>
      <c r="G27" s="141">
        <v>12</v>
      </c>
      <c r="H27" s="141"/>
      <c r="I27" s="141"/>
      <c r="J27" s="149"/>
      <c r="K27" s="133">
        <v>1</v>
      </c>
      <c r="L27" s="72"/>
      <c r="M27" s="120">
        <f t="shared" si="2"/>
        <v>11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'16'!L28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'16'!L29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'16'!L30</f>
        <v>0</v>
      </c>
      <c r="F30" s="126"/>
      <c r="G30" s="141">
        <v>10</v>
      </c>
      <c r="H30" s="141">
        <v>8</v>
      </c>
      <c r="I30" s="141"/>
      <c r="J30" s="149"/>
      <c r="K30" s="133">
        <v>6</v>
      </c>
      <c r="L30" s="72"/>
      <c r="M30" s="120">
        <f t="shared" si="2"/>
        <v>12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'16'!L31</f>
        <v>0</v>
      </c>
      <c r="F31" s="126"/>
      <c r="G31" s="141">
        <v>12</v>
      </c>
      <c r="H31" s="141"/>
      <c r="I31" s="141"/>
      <c r="J31" s="149"/>
      <c r="K31" s="133">
        <v>4</v>
      </c>
      <c r="L31" s="72"/>
      <c r="M31" s="120">
        <f t="shared" si="2"/>
        <v>8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'16'!L32</f>
        <v>0</v>
      </c>
      <c r="F32" s="126"/>
      <c r="G32" s="141">
        <v>12</v>
      </c>
      <c r="H32" s="141"/>
      <c r="I32" s="141"/>
      <c r="J32" s="149"/>
      <c r="K32" s="133"/>
      <c r="L32" s="72"/>
      <c r="M32" s="120">
        <f t="shared" si="2"/>
        <v>12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'16'!L33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'16'!L34</f>
        <v>0</v>
      </c>
      <c r="F34" s="126"/>
      <c r="G34" s="141">
        <v>8</v>
      </c>
      <c r="H34" s="141">
        <v>6</v>
      </c>
      <c r="I34" s="141"/>
      <c r="J34" s="149"/>
      <c r="K34" s="133">
        <v>2</v>
      </c>
      <c r="L34" s="72"/>
      <c r="M34" s="120">
        <f t="shared" si="2"/>
        <v>12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'16'!L35</f>
        <v>0</v>
      </c>
      <c r="F35" s="126"/>
      <c r="G35" s="141">
        <v>12</v>
      </c>
      <c r="H35" s="141"/>
      <c r="I35" s="141"/>
      <c r="J35" s="149"/>
      <c r="K35" s="133"/>
      <c r="L35" s="72"/>
      <c r="M35" s="120">
        <f t="shared" si="2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'16'!L36</f>
        <v>0</v>
      </c>
      <c r="F36" s="126"/>
      <c r="G36" s="141">
        <v>12</v>
      </c>
      <c r="H36" s="141"/>
      <c r="I36" s="141"/>
      <c r="J36" s="149"/>
      <c r="K36" s="133"/>
      <c r="L36" s="72"/>
      <c r="M36" s="120">
        <f t="shared" si="2"/>
        <v>12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'16'!L37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'16'!L38</f>
        <v>0</v>
      </c>
      <c r="F38" s="126"/>
      <c r="G38" s="141">
        <v>16</v>
      </c>
      <c r="H38" s="141">
        <v>15</v>
      </c>
      <c r="I38" s="141"/>
      <c r="J38" s="149"/>
      <c r="K38" s="133"/>
      <c r="L38" s="72"/>
      <c r="M38" s="120">
        <f t="shared" si="2"/>
        <v>31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'16'!L39</f>
        <v>0</v>
      </c>
      <c r="F39" s="126"/>
      <c r="G39" s="141">
        <v>12</v>
      </c>
      <c r="H39" s="141">
        <v>12</v>
      </c>
      <c r="I39" s="141"/>
      <c r="J39" s="149"/>
      <c r="K39" s="133">
        <v>18</v>
      </c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'16'!L40</f>
        <v>0</v>
      </c>
      <c r="F40" s="127"/>
      <c r="G40" s="142">
        <v>15</v>
      </c>
      <c r="H40" s="142"/>
      <c r="I40" s="142"/>
      <c r="J40" s="150"/>
      <c r="K40" s="134">
        <v>5</v>
      </c>
      <c r="L40" s="73"/>
      <c r="M40" s="120">
        <f t="shared" si="2"/>
        <v>10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'16'!L41</f>
        <v>0</v>
      </c>
      <c r="F41" s="127"/>
      <c r="G41" s="142">
        <v>12</v>
      </c>
      <c r="H41" s="142"/>
      <c r="I41" s="142"/>
      <c r="J41" s="150"/>
      <c r="K41" s="134">
        <v>11</v>
      </c>
      <c r="L41" s="73"/>
      <c r="M41" s="121">
        <f t="shared" si="2"/>
        <v>1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'16'!L42</f>
        <v>0</v>
      </c>
      <c r="F42" s="127"/>
      <c r="G42" s="142">
        <v>9</v>
      </c>
      <c r="H42" s="142"/>
      <c r="I42" s="142"/>
      <c r="J42" s="150"/>
      <c r="K42" s="134">
        <v>8</v>
      </c>
      <c r="L42" s="73"/>
      <c r="M42" s="121">
        <f t="shared" si="2"/>
        <v>1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'16'!L43</f>
        <v>0</v>
      </c>
      <c r="F43" s="127"/>
      <c r="G43" s="142">
        <v>8</v>
      </c>
      <c r="H43" s="142"/>
      <c r="I43" s="142"/>
      <c r="J43" s="150"/>
      <c r="K43" s="134">
        <v>6</v>
      </c>
      <c r="L43" s="73"/>
      <c r="M43" s="121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'16'!L44</f>
        <v>4</v>
      </c>
      <c r="F44" s="127"/>
      <c r="G44" s="142">
        <v>4</v>
      </c>
      <c r="H44" s="142"/>
      <c r="I44" s="142"/>
      <c r="J44" s="150"/>
      <c r="K44" s="134"/>
      <c r="L44" s="73">
        <v>2</v>
      </c>
      <c r="M44" s="121">
        <f t="shared" si="2"/>
        <v>6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'16'!L45</f>
        <v>7</v>
      </c>
      <c r="F45" s="127"/>
      <c r="G45" s="142"/>
      <c r="H45" s="142"/>
      <c r="I45" s="142"/>
      <c r="J45" s="150"/>
      <c r="K45" s="134"/>
      <c r="L45" s="73">
        <v>3</v>
      </c>
      <c r="M45" s="121">
        <f t="shared" si="2"/>
        <v>4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367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88</v>
      </c>
      <c r="L47" s="103">
        <f t="shared" si="3"/>
        <v>6</v>
      </c>
      <c r="M47" s="103">
        <f>SUM(M48:M60)</f>
        <v>273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'16'!L48</f>
        <v>0</v>
      </c>
      <c r="F48" s="125"/>
      <c r="G48" s="140">
        <v>10</v>
      </c>
      <c r="H48" s="140"/>
      <c r="I48" s="140"/>
      <c r="J48" s="148"/>
      <c r="K48" s="132">
        <v>7</v>
      </c>
      <c r="L48" s="71"/>
      <c r="M48" s="120">
        <f t="shared" si="2"/>
        <v>3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'16'!L49</f>
        <v>0</v>
      </c>
      <c r="F49" s="126"/>
      <c r="G49" s="141">
        <v>117</v>
      </c>
      <c r="H49" s="141"/>
      <c r="I49" s="141"/>
      <c r="J49" s="149"/>
      <c r="K49" s="133">
        <v>40</v>
      </c>
      <c r="L49" s="72"/>
      <c r="M49" s="120">
        <f t="shared" si="2"/>
        <v>77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'16'!L50</f>
        <v>0</v>
      </c>
      <c r="F50" s="126"/>
      <c r="G50" s="141">
        <v>60</v>
      </c>
      <c r="H50" s="141"/>
      <c r="I50" s="141"/>
      <c r="J50" s="149"/>
      <c r="K50" s="133">
        <v>20</v>
      </c>
      <c r="L50" s="72"/>
      <c r="M50" s="120">
        <f t="shared" si="2"/>
        <v>40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'16'!L51</f>
        <v>0</v>
      </c>
      <c r="F51" s="126"/>
      <c r="G51" s="141">
        <v>120</v>
      </c>
      <c r="H51" s="141"/>
      <c r="I51" s="141"/>
      <c r="J51" s="149"/>
      <c r="K51" s="133">
        <v>16</v>
      </c>
      <c r="L51" s="72"/>
      <c r="M51" s="120">
        <f t="shared" si="2"/>
        <v>104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'16'!L52</f>
        <v>0</v>
      </c>
      <c r="F52" s="126"/>
      <c r="G52" s="141">
        <v>10</v>
      </c>
      <c r="H52" s="141"/>
      <c r="I52" s="141"/>
      <c r="J52" s="149"/>
      <c r="K52" s="133"/>
      <c r="L52" s="72"/>
      <c r="M52" s="120">
        <f t="shared" si="2"/>
        <v>10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'16'!L53</f>
        <v>0</v>
      </c>
      <c r="F53" s="126"/>
      <c r="G53" s="141">
        <v>8</v>
      </c>
      <c r="H53" s="141"/>
      <c r="I53" s="141"/>
      <c r="J53" s="149"/>
      <c r="K53" s="133"/>
      <c r="L53" s="72">
        <v>6</v>
      </c>
      <c r="M53" s="120">
        <f t="shared" si="2"/>
        <v>2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'16'!L54</f>
        <v>0</v>
      </c>
      <c r="F54" s="126"/>
      <c r="G54" s="141">
        <v>10</v>
      </c>
      <c r="H54" s="141"/>
      <c r="I54" s="141"/>
      <c r="J54" s="149"/>
      <c r="K54" s="133">
        <v>4</v>
      </c>
      <c r="L54" s="72"/>
      <c r="M54" s="120">
        <f t="shared" si="2"/>
        <v>6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'16'!L55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'16'!L56</f>
        <v>0</v>
      </c>
      <c r="F56" s="126"/>
      <c r="G56" s="141">
        <v>16</v>
      </c>
      <c r="H56" s="141"/>
      <c r="I56" s="141"/>
      <c r="J56" s="149"/>
      <c r="K56" s="133"/>
      <c r="L56" s="72"/>
      <c r="M56" s="120">
        <f t="shared" si="2"/>
        <v>16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'16'!L57</f>
        <v>0</v>
      </c>
      <c r="F57" s="126"/>
      <c r="G57" s="141">
        <v>16</v>
      </c>
      <c r="H57" s="141"/>
      <c r="I57" s="141"/>
      <c r="J57" s="149"/>
      <c r="K57" s="133">
        <v>1</v>
      </c>
      <c r="L57" s="72"/>
      <c r="M57" s="120">
        <f t="shared" si="2"/>
        <v>15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'16'!L58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'16'!L59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'16'!L60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'16'!L63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'16'!L64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16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8</v>
      </c>
      <c r="L66" s="103">
        <f t="shared" si="5"/>
        <v>0</v>
      </c>
      <c r="M66" s="119">
        <f t="shared" si="2"/>
        <v>8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'16'!L67</f>
        <v>0</v>
      </c>
      <c r="F67" s="125"/>
      <c r="G67" s="140">
        <v>2</v>
      </c>
      <c r="H67" s="140"/>
      <c r="I67" s="140"/>
      <c r="J67" s="148"/>
      <c r="K67" s="132">
        <v>1</v>
      </c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'16'!L68</f>
        <v>0</v>
      </c>
      <c r="F68" s="126"/>
      <c r="G68" s="140">
        <v>2</v>
      </c>
      <c r="H68" s="141"/>
      <c r="I68" s="141"/>
      <c r="J68" s="149"/>
      <c r="K68" s="133">
        <v>1</v>
      </c>
      <c r="L68" s="72"/>
      <c r="M68" s="120">
        <f t="shared" si="2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'16'!L69</f>
        <v>0</v>
      </c>
      <c r="F69" s="126"/>
      <c r="G69" s="140">
        <v>2</v>
      </c>
      <c r="H69" s="141"/>
      <c r="I69" s="141"/>
      <c r="J69" s="149"/>
      <c r="K69" s="133">
        <v>1</v>
      </c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'16'!L70</f>
        <v>0</v>
      </c>
      <c r="F70" s="126"/>
      <c r="G70" s="140">
        <v>2</v>
      </c>
      <c r="H70" s="141"/>
      <c r="I70" s="141"/>
      <c r="J70" s="149"/>
      <c r="K70" s="133">
        <v>2</v>
      </c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'16'!L71</f>
        <v>0</v>
      </c>
      <c r="F71" s="126"/>
      <c r="G71" s="140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'16'!L72</f>
        <v>0</v>
      </c>
      <c r="F72" s="126"/>
      <c r="G72" s="140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'16'!L73</f>
        <v>0</v>
      </c>
      <c r="F73" s="126"/>
      <c r="G73" s="140">
        <v>2</v>
      </c>
      <c r="H73" s="141"/>
      <c r="I73" s="141"/>
      <c r="J73" s="149"/>
      <c r="K73" s="133">
        <v>1</v>
      </c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'16'!L74</f>
        <v>0</v>
      </c>
      <c r="F74" s="126"/>
      <c r="G74" s="140">
        <v>2</v>
      </c>
      <c r="H74" s="141"/>
      <c r="I74" s="141"/>
      <c r="J74" s="149"/>
      <c r="K74" s="133">
        <v>2</v>
      </c>
      <c r="L74" s="72"/>
      <c r="M74" s="120">
        <f t="shared" si="2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44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5</v>
      </c>
      <c r="L76" s="106">
        <f t="shared" si="6"/>
        <v>0</v>
      </c>
      <c r="M76" s="106">
        <f t="shared" si="6"/>
        <v>39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'16'!L77</f>
        <v>0</v>
      </c>
      <c r="F77" s="126"/>
      <c r="G77" s="141">
        <v>8</v>
      </c>
      <c r="H77" s="141"/>
      <c r="I77" s="141"/>
      <c r="J77" s="149"/>
      <c r="K77" s="133"/>
      <c r="L77" s="72"/>
      <c r="M77" s="120">
        <f t="shared" si="2"/>
        <v>8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'16'!L78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1" si="7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'16'!L79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'16'!L80</f>
        <v>0</v>
      </c>
      <c r="F80" s="126"/>
      <c r="G80" s="141">
        <v>14</v>
      </c>
      <c r="H80" s="141"/>
      <c r="I80" s="141"/>
      <c r="J80" s="149"/>
      <c r="K80" s="133"/>
      <c r="L80" s="72"/>
      <c r="M80" s="120">
        <f t="shared" si="7"/>
        <v>14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'16'!L81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'16'!L82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'16'!L83</f>
        <v>0</v>
      </c>
      <c r="F83" s="126"/>
      <c r="G83" s="141">
        <v>14</v>
      </c>
      <c r="H83" s="141"/>
      <c r="I83" s="141"/>
      <c r="J83" s="149"/>
      <c r="K83" s="133"/>
      <c r="L83" s="72"/>
      <c r="M83" s="120">
        <f t="shared" si="7"/>
        <v>14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'16'!L84</f>
        <v>0</v>
      </c>
      <c r="F84" s="127"/>
      <c r="G84" s="142">
        <v>8</v>
      </c>
      <c r="H84" s="142"/>
      <c r="I84" s="142"/>
      <c r="J84" s="150"/>
      <c r="K84" s="134">
        <v>5</v>
      </c>
      <c r="L84" s="73"/>
      <c r="M84" s="120">
        <f t="shared" si="7"/>
        <v>3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37</v>
      </c>
      <c r="F86" s="108">
        <f t="shared" ref="F86:L86" si="8">SUM(F87:F96)</f>
        <v>0</v>
      </c>
      <c r="G86" s="108">
        <f t="shared" si="8"/>
        <v>68</v>
      </c>
      <c r="H86" s="108">
        <f t="shared" si="8"/>
        <v>0</v>
      </c>
      <c r="I86" s="108">
        <f t="shared" si="8"/>
        <v>0</v>
      </c>
      <c r="J86" s="108">
        <f t="shared" si="8"/>
        <v>10</v>
      </c>
      <c r="K86" s="108">
        <f t="shared" si="8"/>
        <v>0</v>
      </c>
      <c r="L86" s="108">
        <f t="shared" si="8"/>
        <v>62</v>
      </c>
      <c r="M86" s="108">
        <f>SUM(M87:M96)</f>
        <v>33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'16'!L87</f>
        <v>0</v>
      </c>
      <c r="F87" s="125"/>
      <c r="G87" s="140">
        <v>4</v>
      </c>
      <c r="H87" s="140"/>
      <c r="I87" s="140"/>
      <c r="J87" s="148"/>
      <c r="K87" s="132"/>
      <c r="L87" s="71">
        <v>3</v>
      </c>
      <c r="M87" s="120">
        <f t="shared" si="7"/>
        <v>1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'16'!L88</f>
        <v>5</v>
      </c>
      <c r="F88" s="126"/>
      <c r="G88" s="141">
        <v>10</v>
      </c>
      <c r="H88" s="141"/>
      <c r="I88" s="141"/>
      <c r="J88" s="149"/>
      <c r="K88" s="133"/>
      <c r="L88" s="72">
        <v>9</v>
      </c>
      <c r="M88" s="120">
        <f t="shared" si="7"/>
        <v>6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'16'!L89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'16'!L90</f>
        <v>0</v>
      </c>
      <c r="F90" s="126"/>
      <c r="G90" s="141">
        <v>10</v>
      </c>
      <c r="H90" s="141"/>
      <c r="I90" s="141"/>
      <c r="J90" s="149"/>
      <c r="K90" s="133"/>
      <c r="L90" s="72">
        <v>9</v>
      </c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'16'!L91</f>
        <v>1</v>
      </c>
      <c r="F91" s="126"/>
      <c r="G91" s="141">
        <v>16</v>
      </c>
      <c r="H91" s="141"/>
      <c r="I91" s="141"/>
      <c r="J91" s="149"/>
      <c r="K91" s="133"/>
      <c r="L91" s="72">
        <v>16</v>
      </c>
      <c r="M91" s="120">
        <f t="shared" si="7"/>
        <v>1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'16'!L92</f>
        <v>5</v>
      </c>
      <c r="F92" s="126"/>
      <c r="G92" s="141">
        <v>8</v>
      </c>
      <c r="H92" s="141"/>
      <c r="I92" s="141"/>
      <c r="J92" s="149"/>
      <c r="K92" s="133"/>
      <c r="L92" s="72">
        <v>6</v>
      </c>
      <c r="M92" s="120">
        <f t="shared" si="7"/>
        <v>7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'16'!L93</f>
        <v>6</v>
      </c>
      <c r="F93" s="126"/>
      <c r="G93" s="141"/>
      <c r="H93" s="141"/>
      <c r="I93" s="141"/>
      <c r="J93" s="149"/>
      <c r="K93" s="133"/>
      <c r="L93" s="72">
        <v>6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'16'!L94</f>
        <v>10</v>
      </c>
      <c r="F94" s="126"/>
      <c r="G94" s="141">
        <v>12</v>
      </c>
      <c r="H94" s="141"/>
      <c r="I94" s="141"/>
      <c r="J94" s="149">
        <v>6</v>
      </c>
      <c r="K94" s="133"/>
      <c r="L94" s="72">
        <v>9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'16'!L95</f>
        <v>7</v>
      </c>
      <c r="F95" s="126"/>
      <c r="G95" s="141">
        <v>8</v>
      </c>
      <c r="H95" s="141"/>
      <c r="I95" s="141"/>
      <c r="J95" s="149">
        <v>4</v>
      </c>
      <c r="K95" s="133"/>
      <c r="L95" s="72">
        <v>4</v>
      </c>
      <c r="M95" s="120">
        <f t="shared" si="7"/>
        <v>7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'16'!L96</f>
        <v>3</v>
      </c>
      <c r="F96" s="127"/>
      <c r="G96" s="142"/>
      <c r="H96" s="142"/>
      <c r="I96" s="142"/>
      <c r="J96" s="150"/>
      <c r="K96" s="134"/>
      <c r="L96" s="73"/>
      <c r="M96" s="120">
        <f t="shared" si="7"/>
        <v>3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10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9</v>
      </c>
      <c r="M98" s="106">
        <f t="shared" si="10"/>
        <v>1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'16'!L99</f>
        <v>0</v>
      </c>
      <c r="F99" s="125"/>
      <c r="G99" s="140">
        <v>10</v>
      </c>
      <c r="H99" s="140"/>
      <c r="I99" s="140"/>
      <c r="J99" s="148"/>
      <c r="K99" s="132"/>
      <c r="L99" s="71">
        <v>9</v>
      </c>
      <c r="M99" s="120">
        <f t="shared" si="7"/>
        <v>1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0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0</v>
      </c>
      <c r="M101" s="119">
        <f t="shared" si="7"/>
        <v>0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'16'!L102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7"/>
        <v>0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'16'!L103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'16'!L104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'16'!L105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2</v>
      </c>
      <c r="F108" s="105">
        <f t="shared" ref="F108:L108" si="12">SUM(F109:F137)</f>
        <v>0</v>
      </c>
      <c r="G108" s="105">
        <f t="shared" si="12"/>
        <v>6</v>
      </c>
      <c r="H108" s="105">
        <f t="shared" si="12"/>
        <v>3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6</v>
      </c>
      <c r="M108" s="119">
        <f t="shared" si="7"/>
        <v>5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'16'!L109</f>
        <v>1</v>
      </c>
      <c r="F109" s="128"/>
      <c r="G109" s="144"/>
      <c r="H109" s="144"/>
      <c r="I109" s="144"/>
      <c r="J109" s="152"/>
      <c r="K109" s="137"/>
      <c r="L109" s="76">
        <v>1</v>
      </c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'16'!L110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'16'!L111</f>
        <v>0</v>
      </c>
      <c r="F111" s="127"/>
      <c r="G111" s="142">
        <v>1</v>
      </c>
      <c r="H111" s="142"/>
      <c r="I111" s="142"/>
      <c r="J111" s="150"/>
      <c r="K111" s="134"/>
      <c r="L111" s="73"/>
      <c r="M111" s="120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'16'!L112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'16'!L113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'16'!L121</f>
        <v>0</v>
      </c>
      <c r="F121" s="126"/>
      <c r="G121" s="141">
        <v>2</v>
      </c>
      <c r="H121" s="141">
        <v>3</v>
      </c>
      <c r="I121" s="141"/>
      <c r="J121" s="149"/>
      <c r="K121" s="133"/>
      <c r="L121" s="72">
        <v>3</v>
      </c>
      <c r="M121" s="120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'16'!L126</f>
        <v>0</v>
      </c>
      <c r="F126" s="126"/>
      <c r="G126" s="141">
        <v>1</v>
      </c>
      <c r="H126" s="141"/>
      <c r="I126" s="141"/>
      <c r="J126" s="149"/>
      <c r="K126" s="133"/>
      <c r="L126" s="72">
        <v>1</v>
      </c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'16'!L129</f>
        <v>0</v>
      </c>
      <c r="F129" s="126"/>
      <c r="G129" s="141">
        <v>1</v>
      </c>
      <c r="H129" s="141"/>
      <c r="I129" s="141"/>
      <c r="J129" s="149"/>
      <c r="K129" s="133"/>
      <c r="L129" s="72">
        <v>1</v>
      </c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'16'!L130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1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'16'!L132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7"/>
        <v>1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'16'!L138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'16'!L139</f>
        <v>0</v>
      </c>
      <c r="F139" s="127"/>
      <c r="G139" s="142">
        <v>1</v>
      </c>
      <c r="H139" s="142"/>
      <c r="I139" s="142"/>
      <c r="J139" s="150"/>
      <c r="K139" s="134"/>
      <c r="L139" s="73">
        <v>1</v>
      </c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13</v>
      </c>
      <c r="F141" s="105">
        <f t="shared" ref="F141:L141" si="13">SUM(F142:F148)</f>
        <v>0</v>
      </c>
      <c r="G141" s="105">
        <f t="shared" si="13"/>
        <v>29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31</v>
      </c>
      <c r="M141" s="119">
        <f t="shared" si="7"/>
        <v>11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'16'!L142</f>
        <v>1</v>
      </c>
      <c r="G142" s="140">
        <v>9</v>
      </c>
      <c r="H142" s="140"/>
      <c r="I142" s="140"/>
      <c r="J142" s="148"/>
      <c r="K142" s="132"/>
      <c r="L142" s="71">
        <v>3</v>
      </c>
      <c r="M142" s="120">
        <f>(E142+K146+G142+H142+I142)-J142-K142-L142</f>
        <v>7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'16'!L143</f>
        <v>5</v>
      </c>
      <c r="F143" s="126"/>
      <c r="G143" s="141"/>
      <c r="H143" s="141"/>
      <c r="I143" s="141"/>
      <c r="J143" s="149"/>
      <c r="K143" s="133"/>
      <c r="L143" s="72">
        <v>4</v>
      </c>
      <c r="M143" s="120">
        <f t="shared" ref="M143:M205" si="14">(E143+F143+G143+H143+I143)-J143-K143-L143</f>
        <v>1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'16'!L144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'16'!L145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'16'!L146</f>
        <v>2</v>
      </c>
      <c r="F146" s="126"/>
      <c r="G146" s="141">
        <v>8</v>
      </c>
      <c r="H146" s="141"/>
      <c r="I146" s="141"/>
      <c r="J146" s="149"/>
      <c r="K146" s="125"/>
      <c r="L146" s="72">
        <v>9</v>
      </c>
      <c r="M146" s="120">
        <f t="shared" si="14"/>
        <v>1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'16'!L147</f>
        <v>5</v>
      </c>
      <c r="F147" s="126"/>
      <c r="G147" s="141">
        <v>6</v>
      </c>
      <c r="H147" s="141"/>
      <c r="I147" s="141"/>
      <c r="J147" s="149"/>
      <c r="K147" s="133"/>
      <c r="L147" s="72">
        <v>11</v>
      </c>
      <c r="M147" s="120">
        <f t="shared" si="14"/>
        <v>0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'16'!L148</f>
        <v>0</v>
      </c>
      <c r="F148" s="126"/>
      <c r="G148" s="141">
        <v>6</v>
      </c>
      <c r="H148" s="141"/>
      <c r="I148" s="141"/>
      <c r="J148" s="149"/>
      <c r="K148" s="133"/>
      <c r="L148" s="72">
        <v>4</v>
      </c>
      <c r="M148" s="120">
        <f t="shared" si="14"/>
        <v>2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'16'!L149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108</v>
      </c>
      <c r="F151" s="105">
        <f t="shared" ref="F151:M151" si="15">SUM(F152:F158,F161)</f>
        <v>0</v>
      </c>
      <c r="G151" s="105">
        <f t="shared" si="15"/>
        <v>88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98</v>
      </c>
      <c r="M151" s="105">
        <f t="shared" si="15"/>
        <v>98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'16'!L152</f>
        <v>42</v>
      </c>
      <c r="F152" s="125"/>
      <c r="G152" s="140"/>
      <c r="H152" s="140"/>
      <c r="I152" s="140"/>
      <c r="J152" s="148"/>
      <c r="K152" s="132"/>
      <c r="L152" s="71">
        <v>16</v>
      </c>
      <c r="M152" s="120">
        <f t="shared" si="14"/>
        <v>26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'16'!L153</f>
        <v>5</v>
      </c>
      <c r="F153" s="126"/>
      <c r="G153" s="141">
        <v>20</v>
      </c>
      <c r="H153" s="141"/>
      <c r="I153" s="141"/>
      <c r="J153" s="149"/>
      <c r="K153" s="133"/>
      <c r="L153" s="72">
        <v>15</v>
      </c>
      <c r="M153" s="120">
        <f t="shared" si="14"/>
        <v>10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'16'!L154</f>
        <v>48</v>
      </c>
      <c r="F154" s="126"/>
      <c r="G154" s="141"/>
      <c r="H154" s="141"/>
      <c r="I154" s="141"/>
      <c r="J154" s="149"/>
      <c r="K154" s="133"/>
      <c r="L154" s="72">
        <v>28</v>
      </c>
      <c r="M154" s="120">
        <f t="shared" si="14"/>
        <v>20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'16'!L155</f>
        <v>3</v>
      </c>
      <c r="F155" s="127"/>
      <c r="G155" s="142">
        <v>28</v>
      </c>
      <c r="H155" s="142"/>
      <c r="I155" s="142"/>
      <c r="J155" s="150"/>
      <c r="K155" s="134"/>
      <c r="L155" s="73">
        <v>20</v>
      </c>
      <c r="M155" s="120">
        <f t="shared" si="14"/>
        <v>11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'16'!L156</f>
        <v>3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3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'16'!L157</f>
        <v>6</v>
      </c>
      <c r="F157" s="127"/>
      <c r="G157" s="142">
        <v>28</v>
      </c>
      <c r="H157" s="142"/>
      <c r="I157" s="142"/>
      <c r="J157" s="150"/>
      <c r="K157" s="134"/>
      <c r="L157" s="73">
        <v>17</v>
      </c>
      <c r="M157" s="120">
        <f t="shared" si="14"/>
        <v>17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'16'!L158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'16'!L159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'16'!L160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'16'!L161</f>
        <v>1</v>
      </c>
      <c r="F161" s="126"/>
      <c r="G161" s="141">
        <v>12</v>
      </c>
      <c r="H161" s="141"/>
      <c r="I161" s="141"/>
      <c r="J161" s="149"/>
      <c r="K161" s="133"/>
      <c r="L161" s="72">
        <v>2</v>
      </c>
      <c r="M161" s="120">
        <f t="shared" si="14"/>
        <v>11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'16'!L164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'16'!L165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'16'!L166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336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335</v>
      </c>
      <c r="M181" s="119">
        <f t="shared" si="14"/>
        <v>1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'16'!L182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'16'!L183</f>
        <v>23</v>
      </c>
      <c r="F183" s="125"/>
      <c r="G183" s="125"/>
      <c r="H183" s="125"/>
      <c r="I183" s="125"/>
      <c r="J183" s="148"/>
      <c r="K183" s="132"/>
      <c r="L183" s="71">
        <v>21</v>
      </c>
      <c r="M183" s="120">
        <f t="shared" si="14"/>
        <v>2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'16'!L184</f>
        <v>5</v>
      </c>
      <c r="F184" s="125"/>
      <c r="G184" s="125"/>
      <c r="H184" s="125"/>
      <c r="I184" s="125"/>
      <c r="J184" s="148"/>
      <c r="K184" s="132"/>
      <c r="L184" s="71">
        <v>15</v>
      </c>
      <c r="M184" s="120">
        <f t="shared" si="14"/>
        <v>-10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'16'!L185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'16'!L186</f>
        <v>125</v>
      </c>
      <c r="F186" s="125"/>
      <c r="G186" s="125"/>
      <c r="H186" s="125"/>
      <c r="I186" s="125"/>
      <c r="J186" s="148"/>
      <c r="K186" s="132"/>
      <c r="L186" s="71">
        <v>107</v>
      </c>
      <c r="M186" s="120">
        <f t="shared" si="14"/>
        <v>18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'16'!L187</f>
        <v>39</v>
      </c>
      <c r="F187" s="125"/>
      <c r="G187" s="125"/>
      <c r="H187" s="125"/>
      <c r="I187" s="125"/>
      <c r="J187" s="148"/>
      <c r="K187" s="132"/>
      <c r="L187" s="71">
        <v>38</v>
      </c>
      <c r="M187" s="120">
        <f t="shared" si="14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'16'!L188</f>
        <v>30</v>
      </c>
      <c r="F188" s="125"/>
      <c r="G188" s="125"/>
      <c r="H188" s="125"/>
      <c r="I188" s="125"/>
      <c r="J188" s="148"/>
      <c r="K188" s="132"/>
      <c r="L188" s="71">
        <v>27</v>
      </c>
      <c r="M188" s="120">
        <f t="shared" si="14"/>
        <v>3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'16'!L189</f>
        <v>60</v>
      </c>
      <c r="F189" s="125"/>
      <c r="G189" s="125"/>
      <c r="H189" s="125"/>
      <c r="I189" s="125"/>
      <c r="J189" s="148"/>
      <c r="K189" s="132"/>
      <c r="L189" s="71">
        <v>76</v>
      </c>
      <c r="M189" s="120">
        <f t="shared" si="14"/>
        <v>-16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'16'!L190</f>
        <v>54</v>
      </c>
      <c r="F190" s="125"/>
      <c r="G190" s="125"/>
      <c r="H190" s="125"/>
      <c r="I190" s="125"/>
      <c r="J190" s="148"/>
      <c r="K190" s="132"/>
      <c r="L190" s="71">
        <v>51</v>
      </c>
      <c r="M190" s="120">
        <f t="shared" si="14"/>
        <v>3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9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9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'16'!L194</f>
        <v>7</v>
      </c>
      <c r="F194" s="125"/>
      <c r="G194" s="125"/>
      <c r="H194" s="125"/>
      <c r="I194" s="125"/>
      <c r="J194" s="148"/>
      <c r="K194" s="132"/>
      <c r="L194" s="71">
        <v>7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'16'!L195</f>
        <v>2</v>
      </c>
      <c r="F195" s="125"/>
      <c r="G195" s="125"/>
      <c r="H195" s="125"/>
      <c r="I195" s="125"/>
      <c r="J195" s="148"/>
      <c r="K195" s="132"/>
      <c r="L195" s="71">
        <v>2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329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312</v>
      </c>
      <c r="M197" s="119">
        <f t="shared" si="14"/>
        <v>17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'16'!L198</f>
        <v>10</v>
      </c>
      <c r="F198" s="125"/>
      <c r="G198" s="125"/>
      <c r="H198" s="125"/>
      <c r="I198" s="125"/>
      <c r="J198" s="148"/>
      <c r="K198" s="132"/>
      <c r="L198" s="71">
        <v>10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'16'!L199</f>
        <v>206</v>
      </c>
      <c r="F199" s="126"/>
      <c r="G199" s="126"/>
      <c r="H199" s="126"/>
      <c r="I199" s="126"/>
      <c r="J199" s="149"/>
      <c r="K199" s="133"/>
      <c r="L199" s="72">
        <v>187</v>
      </c>
      <c r="M199" s="123">
        <f t="shared" si="14"/>
        <v>19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'16'!L200</f>
        <v>84</v>
      </c>
      <c r="F200" s="126"/>
      <c r="G200" s="126"/>
      <c r="H200" s="126"/>
      <c r="I200" s="126"/>
      <c r="J200" s="149"/>
      <c r="K200" s="133"/>
      <c r="L200" s="72">
        <v>80</v>
      </c>
      <c r="M200" s="123">
        <f t="shared" si="14"/>
        <v>4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'16'!L201</f>
        <v>5</v>
      </c>
      <c r="F201" s="126"/>
      <c r="G201" s="126"/>
      <c r="H201" s="126"/>
      <c r="I201" s="126"/>
      <c r="J201" s="149"/>
      <c r="K201" s="133"/>
      <c r="L201" s="72">
        <v>5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'16'!L202</f>
        <v>2</v>
      </c>
      <c r="F202" s="126"/>
      <c r="G202" s="126"/>
      <c r="H202" s="126"/>
      <c r="I202" s="126"/>
      <c r="J202" s="149"/>
      <c r="K202" s="133"/>
      <c r="L202" s="72">
        <v>2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'16'!L203</f>
        <v>15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-1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'16'!L204</f>
        <v>5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-3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'16'!L205</f>
        <v>2</v>
      </c>
      <c r="F205" s="126"/>
      <c r="G205" s="126"/>
      <c r="H205" s="126"/>
      <c r="I205" s="126"/>
      <c r="J205" s="149"/>
      <c r="K205" s="133"/>
      <c r="L205" s="72">
        <v>4</v>
      </c>
      <c r="M205" s="123">
        <f t="shared" si="14"/>
        <v>-2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44" activePane="bottomRight" state="frozen"/>
      <selection activeCell="O74" sqref="O74"/>
      <selection pane="topRight" activeCell="O74" sqref="O74"/>
      <selection pane="bottomLeft" activeCell="O74" sqref="O74"/>
      <selection pane="bottomRight" activeCell="L131" sqref="L131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31</v>
      </c>
      <c r="F5" s="116">
        <f t="shared" si="0"/>
        <v>0</v>
      </c>
      <c r="G5" s="116">
        <f t="shared" si="0"/>
        <v>355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51</v>
      </c>
      <c r="L5" s="116">
        <f t="shared" si="0"/>
        <v>20</v>
      </c>
      <c r="M5" s="118">
        <f t="shared" si="0"/>
        <v>315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25</v>
      </c>
      <c r="F6" s="131">
        <f t="shared" ref="F6:L6" si="1">SUM(F7:F45)</f>
        <v>0</v>
      </c>
      <c r="G6" s="131">
        <f t="shared" si="1"/>
        <v>206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41</v>
      </c>
      <c r="L6" s="131">
        <f t="shared" si="1"/>
        <v>16</v>
      </c>
      <c r="M6" s="131">
        <f>SUM(M7:M45)</f>
        <v>174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'17'!L7</f>
        <v>8</v>
      </c>
      <c r="F7" s="125"/>
      <c r="G7" s="140"/>
      <c r="H7" s="140"/>
      <c r="I7" s="140"/>
      <c r="J7" s="148"/>
      <c r="K7" s="132"/>
      <c r="L7" s="71">
        <v>6</v>
      </c>
      <c r="M7" s="120">
        <f t="shared" ref="M7:M77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'17'!L8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'17'!L9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'17'!L10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'17'!L11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'17'!L12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'17'!L13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2"/>
        <v>4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'17'!L14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'17'!L15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'17'!L16</f>
        <v>0</v>
      </c>
      <c r="F16" s="126"/>
      <c r="G16" s="141">
        <v>8</v>
      </c>
      <c r="H16" s="141"/>
      <c r="I16" s="141"/>
      <c r="J16" s="149"/>
      <c r="K16" s="133"/>
      <c r="L16" s="72"/>
      <c r="M16" s="120">
        <f t="shared" si="2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'17'!L17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'17'!L18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'17'!L19</f>
        <v>0</v>
      </c>
      <c r="F19" s="126"/>
      <c r="G19" s="141">
        <v>8</v>
      </c>
      <c r="H19" s="141"/>
      <c r="I19" s="141"/>
      <c r="J19" s="149"/>
      <c r="K19" s="133">
        <v>4</v>
      </c>
      <c r="L19" s="72"/>
      <c r="M19" s="120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'17'!L20</f>
        <v>8</v>
      </c>
      <c r="F20" s="126"/>
      <c r="G20" s="141"/>
      <c r="H20" s="141"/>
      <c r="I20" s="141"/>
      <c r="J20" s="149"/>
      <c r="K20" s="133"/>
      <c r="L20" s="72">
        <v>6</v>
      </c>
      <c r="M20" s="120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'17'!L21</f>
        <v>0</v>
      </c>
      <c r="F21" s="126"/>
      <c r="G21" s="141">
        <v>8</v>
      </c>
      <c r="H21" s="141"/>
      <c r="I21" s="141"/>
      <c r="J21" s="149"/>
      <c r="K21" s="133"/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'17'!L22</f>
        <v>4</v>
      </c>
      <c r="F22" s="126"/>
      <c r="G22" s="141"/>
      <c r="H22" s="141"/>
      <c r="I22" s="141"/>
      <c r="J22" s="149"/>
      <c r="K22" s="133"/>
      <c r="L22" s="72">
        <v>3</v>
      </c>
      <c r="M22" s="120">
        <f t="shared" si="2"/>
        <v>1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'17'!L23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'17'!L24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'17'!L25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'17'!L26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'17'!L27</f>
        <v>0</v>
      </c>
      <c r="F27" s="126"/>
      <c r="G27" s="141">
        <v>8</v>
      </c>
      <c r="H27" s="141"/>
      <c r="I27" s="141"/>
      <c r="J27" s="149"/>
      <c r="K27" s="133">
        <v>2</v>
      </c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'17'!L28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'17'!L29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'17'!L30</f>
        <v>0</v>
      </c>
      <c r="F30" s="126"/>
      <c r="G30" s="141">
        <v>6</v>
      </c>
      <c r="H30" s="141"/>
      <c r="I30" s="141"/>
      <c r="J30" s="149"/>
      <c r="K30" s="133">
        <v>2</v>
      </c>
      <c r="L30" s="72"/>
      <c r="M30" s="120">
        <f t="shared" si="2"/>
        <v>4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'17'!L31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2"/>
        <v>2</v>
      </c>
      <c r="N31" s="72"/>
    </row>
    <row r="32" spans="1:14" s="10" customFormat="1" ht="13.5" customHeigh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'17'!L32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'17'!L33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'17'!L34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2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'17'!L35</f>
        <v>0</v>
      </c>
      <c r="F35" s="126"/>
      <c r="G35" s="141">
        <v>8</v>
      </c>
      <c r="H35" s="141"/>
      <c r="I35" s="141"/>
      <c r="J35" s="149"/>
      <c r="K35" s="133">
        <v>3</v>
      </c>
      <c r="L35" s="72"/>
      <c r="M35" s="120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'17'!L36</f>
        <v>0</v>
      </c>
      <c r="F36" s="126"/>
      <c r="G36" s="141">
        <v>6</v>
      </c>
      <c r="H36" s="141"/>
      <c r="I36" s="141"/>
      <c r="J36" s="149"/>
      <c r="K36" s="133">
        <v>2</v>
      </c>
      <c r="L36" s="72"/>
      <c r="M36" s="120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'17'!L37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'17'!L39</f>
        <v>0</v>
      </c>
      <c r="F39" s="126"/>
      <c r="G39" s="141">
        <v>6</v>
      </c>
      <c r="H39" s="141"/>
      <c r="I39" s="141"/>
      <c r="J39" s="149"/>
      <c r="K39" s="133">
        <v>2</v>
      </c>
      <c r="L39" s="72"/>
      <c r="M39" s="120">
        <f t="shared" si="2"/>
        <v>4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'17'!L40</f>
        <v>0</v>
      </c>
      <c r="F40" s="127"/>
      <c r="G40" s="142">
        <v>6</v>
      </c>
      <c r="H40" s="142"/>
      <c r="I40" s="142"/>
      <c r="J40" s="150"/>
      <c r="K40" s="134">
        <v>3</v>
      </c>
      <c r="L40" s="73"/>
      <c r="M40" s="120">
        <f t="shared" si="2"/>
        <v>3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'17'!L41</f>
        <v>0</v>
      </c>
      <c r="F41" s="127"/>
      <c r="G41" s="142">
        <v>8</v>
      </c>
      <c r="H41" s="142"/>
      <c r="I41" s="142"/>
      <c r="J41" s="150"/>
      <c r="K41" s="134">
        <v>3</v>
      </c>
      <c r="L41" s="73"/>
      <c r="M41" s="121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'17'!L42</f>
        <v>0</v>
      </c>
      <c r="F42" s="127"/>
      <c r="G42" s="142">
        <v>8</v>
      </c>
      <c r="H42" s="142"/>
      <c r="I42" s="142"/>
      <c r="J42" s="150"/>
      <c r="K42" s="134">
        <v>6</v>
      </c>
      <c r="L42" s="73"/>
      <c r="M42" s="121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'17'!L43</f>
        <v>0</v>
      </c>
      <c r="F43" s="127"/>
      <c r="G43" s="142"/>
      <c r="H43" s="142"/>
      <c r="I43" s="142"/>
      <c r="J43" s="150"/>
      <c r="K43" s="134"/>
      <c r="L43" s="73"/>
      <c r="M43" s="121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'17'!L44</f>
        <v>2</v>
      </c>
      <c r="F44" s="127"/>
      <c r="G44" s="142"/>
      <c r="H44" s="142"/>
      <c r="I44" s="142"/>
      <c r="J44" s="150"/>
      <c r="K44" s="134"/>
      <c r="L44" s="73"/>
      <c r="M44" s="121">
        <f t="shared" si="2"/>
        <v>2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'17'!L45</f>
        <v>3</v>
      </c>
      <c r="F45" s="127"/>
      <c r="G45" s="142"/>
      <c r="H45" s="142"/>
      <c r="I45" s="142"/>
      <c r="J45" s="150"/>
      <c r="K45" s="134"/>
      <c r="L45" s="73">
        <v>1</v>
      </c>
      <c r="M45" s="121">
        <f t="shared" si="2"/>
        <v>2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6</v>
      </c>
      <c r="F47" s="103">
        <f t="shared" ref="F47:L47" si="3">SUM(F48:F60)</f>
        <v>0</v>
      </c>
      <c r="G47" s="103">
        <f t="shared" si="3"/>
        <v>113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7</v>
      </c>
      <c r="L47" s="103">
        <f t="shared" si="3"/>
        <v>4</v>
      </c>
      <c r="M47" s="103">
        <f>SUM(M48:M60)</f>
        <v>108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'17'!L48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'17'!L49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2"/>
        <v>40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'17'!L50</f>
        <v>0</v>
      </c>
      <c r="F50" s="126"/>
      <c r="G50" s="141">
        <v>20</v>
      </c>
      <c r="H50" s="141"/>
      <c r="I50" s="141"/>
      <c r="J50" s="149"/>
      <c r="K50" s="133">
        <v>5</v>
      </c>
      <c r="L50" s="72"/>
      <c r="M50" s="120">
        <f t="shared" si="2"/>
        <v>15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'17'!L51</f>
        <v>0</v>
      </c>
      <c r="F51" s="126"/>
      <c r="G51" s="141">
        <v>40</v>
      </c>
      <c r="H51" s="141"/>
      <c r="I51" s="141"/>
      <c r="J51" s="149"/>
      <c r="K51" s="133"/>
      <c r="L51" s="72"/>
      <c r="M51" s="120">
        <f t="shared" si="2"/>
        <v>40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'17'!L52</f>
        <v>0</v>
      </c>
      <c r="F52" s="126"/>
      <c r="G52" s="141">
        <v>8</v>
      </c>
      <c r="H52" s="141"/>
      <c r="I52" s="141"/>
      <c r="J52" s="149"/>
      <c r="K52" s="133">
        <v>2</v>
      </c>
      <c r="L52" s="72"/>
      <c r="M52" s="120">
        <f t="shared" si="2"/>
        <v>6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'17'!L53</f>
        <v>6</v>
      </c>
      <c r="F53" s="126"/>
      <c r="G53" s="141"/>
      <c r="H53" s="141"/>
      <c r="I53" s="141"/>
      <c r="J53" s="149"/>
      <c r="K53" s="133"/>
      <c r="L53" s="72">
        <v>4</v>
      </c>
      <c r="M53" s="120">
        <f t="shared" si="2"/>
        <v>2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'17'!L54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'17'!L55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'17'!L56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'17'!L57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'17'!L58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'17'!L59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'17'!L60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'17'!L63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'17'!L64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8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2</v>
      </c>
      <c r="L66" s="103">
        <f t="shared" si="5"/>
        <v>0</v>
      </c>
      <c r="M66" s="119">
        <f t="shared" si="2"/>
        <v>6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'17'!L67</f>
        <v>0</v>
      </c>
      <c r="F67" s="125"/>
      <c r="G67" s="140">
        <v>1</v>
      </c>
      <c r="H67" s="140"/>
      <c r="I67" s="140"/>
      <c r="J67" s="148"/>
      <c r="K67" s="132">
        <v>1</v>
      </c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'17'!L68</f>
        <v>0</v>
      </c>
      <c r="F68" s="126"/>
      <c r="G68" s="140">
        <v>1</v>
      </c>
      <c r="H68" s="141"/>
      <c r="I68" s="141"/>
      <c r="J68" s="149"/>
      <c r="K68" s="133"/>
      <c r="L68" s="72"/>
      <c r="M68" s="120">
        <f t="shared" si="2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'17'!L69</f>
        <v>0</v>
      </c>
      <c r="F69" s="126"/>
      <c r="G69" s="140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'17'!L70</f>
        <v>0</v>
      </c>
      <c r="F70" s="126"/>
      <c r="G70" s="140">
        <v>1</v>
      </c>
      <c r="H70" s="141"/>
      <c r="I70" s="141"/>
      <c r="J70" s="149"/>
      <c r="K70" s="133">
        <v>1</v>
      </c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'17'!L71</f>
        <v>0</v>
      </c>
      <c r="F71" s="126"/>
      <c r="G71" s="140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'17'!L72</f>
        <v>0</v>
      </c>
      <c r="F72" s="126"/>
      <c r="G72" s="140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'17'!L73</f>
        <v>0</v>
      </c>
      <c r="F73" s="126"/>
      <c r="G73" s="140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'17'!L74</f>
        <v>0</v>
      </c>
      <c r="F74" s="126"/>
      <c r="G74" s="140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28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1</v>
      </c>
      <c r="L76" s="106">
        <f t="shared" si="6"/>
        <v>0</v>
      </c>
      <c r="M76" s="106">
        <f t="shared" si="6"/>
        <v>27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'17'!L77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2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'17'!L78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1" si="7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'17'!L79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'17'!L80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'17'!L81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'17'!L82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'17'!L83</f>
        <v>0</v>
      </c>
      <c r="F83" s="126"/>
      <c r="G83" s="141">
        <v>7</v>
      </c>
      <c r="H83" s="141"/>
      <c r="I83" s="141"/>
      <c r="J83" s="149"/>
      <c r="K83" s="133"/>
      <c r="L83" s="72"/>
      <c r="M83" s="120">
        <f t="shared" si="7"/>
        <v>7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'17'!L84</f>
        <v>0</v>
      </c>
      <c r="F84" s="127"/>
      <c r="G84" s="142">
        <v>3</v>
      </c>
      <c r="H84" s="142"/>
      <c r="I84" s="142"/>
      <c r="J84" s="150"/>
      <c r="K84" s="134">
        <v>1</v>
      </c>
      <c r="L84" s="73"/>
      <c r="M84" s="120">
        <f t="shared" si="7"/>
        <v>2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62</v>
      </c>
      <c r="F86" s="108">
        <f t="shared" ref="F86:L86" si="8">SUM(F87:F96)</f>
        <v>0</v>
      </c>
      <c r="G86" s="108">
        <f t="shared" si="8"/>
        <v>15</v>
      </c>
      <c r="H86" s="108">
        <f t="shared" si="8"/>
        <v>0</v>
      </c>
      <c r="I86" s="108">
        <f t="shared" si="8"/>
        <v>0</v>
      </c>
      <c r="J86" s="108">
        <f t="shared" si="8"/>
        <v>7</v>
      </c>
      <c r="K86" s="108">
        <f t="shared" si="8"/>
        <v>0</v>
      </c>
      <c r="L86" s="108">
        <f t="shared" si="8"/>
        <v>60</v>
      </c>
      <c r="M86" s="108">
        <f>SUM(M87:M96)</f>
        <v>10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'17'!L87</f>
        <v>3</v>
      </c>
      <c r="F87" s="125"/>
      <c r="G87" s="140"/>
      <c r="H87" s="140"/>
      <c r="I87" s="140"/>
      <c r="J87" s="148"/>
      <c r="K87" s="132"/>
      <c r="L87" s="71"/>
      <c r="M87" s="120">
        <f t="shared" si="7"/>
        <v>3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'17'!L88</f>
        <v>9</v>
      </c>
      <c r="F88" s="126"/>
      <c r="G88" s="141"/>
      <c r="H88" s="141"/>
      <c r="I88" s="141"/>
      <c r="J88" s="149"/>
      <c r="K88" s="133"/>
      <c r="L88" s="72">
        <v>8</v>
      </c>
      <c r="M88" s="120">
        <f t="shared" si="7"/>
        <v>1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'17'!L89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'17'!L90</f>
        <v>9</v>
      </c>
      <c r="F90" s="126"/>
      <c r="G90" s="141"/>
      <c r="H90" s="141"/>
      <c r="I90" s="141"/>
      <c r="J90" s="149"/>
      <c r="K90" s="133"/>
      <c r="L90" s="72">
        <v>6</v>
      </c>
      <c r="M90" s="120">
        <f t="shared" si="7"/>
        <v>3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'17'!L91</f>
        <v>16</v>
      </c>
      <c r="F91" s="126"/>
      <c r="G91" s="141">
        <v>8</v>
      </c>
      <c r="H91" s="141"/>
      <c r="I91" s="141"/>
      <c r="J91" s="149">
        <v>2</v>
      </c>
      <c r="K91" s="133"/>
      <c r="L91" s="72">
        <v>17</v>
      </c>
      <c r="M91" s="120">
        <f t="shared" si="7"/>
        <v>5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'17'!L92</f>
        <v>6</v>
      </c>
      <c r="F92" s="126"/>
      <c r="G92" s="141"/>
      <c r="H92" s="141"/>
      <c r="I92" s="141"/>
      <c r="J92" s="149"/>
      <c r="K92" s="133"/>
      <c r="L92" s="72">
        <v>6</v>
      </c>
      <c r="M92" s="120">
        <f t="shared" si="7"/>
        <v>0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'17'!L93</f>
        <v>6</v>
      </c>
      <c r="F93" s="126"/>
      <c r="G93" s="141"/>
      <c r="H93" s="141"/>
      <c r="I93" s="141"/>
      <c r="J93" s="149"/>
      <c r="K93" s="133"/>
      <c r="L93" s="72">
        <v>4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'17'!L94</f>
        <v>9</v>
      </c>
      <c r="F94" s="126"/>
      <c r="G94" s="141"/>
      <c r="H94" s="141"/>
      <c r="I94" s="141"/>
      <c r="J94" s="149">
        <v>3</v>
      </c>
      <c r="K94" s="133"/>
      <c r="L94" s="72">
        <v>5</v>
      </c>
      <c r="M94" s="120">
        <f t="shared" si="7"/>
        <v>1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'17'!L95</f>
        <v>4</v>
      </c>
      <c r="F95" s="126"/>
      <c r="G95" s="141">
        <v>7</v>
      </c>
      <c r="H95" s="141"/>
      <c r="I95" s="141"/>
      <c r="J95" s="149">
        <v>2</v>
      </c>
      <c r="K95" s="133"/>
      <c r="L95" s="72">
        <v>13</v>
      </c>
      <c r="M95" s="120">
        <f t="shared" si="7"/>
        <v>-4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'17'!L96</f>
        <v>0</v>
      </c>
      <c r="F96" s="127"/>
      <c r="G96" s="142"/>
      <c r="H96" s="142"/>
      <c r="I96" s="142"/>
      <c r="J96" s="150"/>
      <c r="K96" s="134"/>
      <c r="L96" s="73">
        <v>1</v>
      </c>
      <c r="M96" s="120">
        <f t="shared" si="7"/>
        <v>-1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9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7</v>
      </c>
      <c r="M98" s="106">
        <f t="shared" si="10"/>
        <v>2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'17'!L99</f>
        <v>9</v>
      </c>
      <c r="F99" s="125"/>
      <c r="G99" s="140"/>
      <c r="H99" s="140"/>
      <c r="I99" s="140"/>
      <c r="J99" s="148"/>
      <c r="K99" s="132"/>
      <c r="L99" s="71">
        <v>7</v>
      </c>
      <c r="M99" s="120">
        <f t="shared" si="7"/>
        <v>2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0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0</v>
      </c>
      <c r="M101" s="119">
        <f t="shared" si="7"/>
        <v>0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'17'!L102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7"/>
        <v>0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'17'!L103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'17'!L104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'17'!L105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7</v>
      </c>
      <c r="F108" s="105">
        <f t="shared" ref="F108:L108" si="12">SUM(F109:F137)</f>
        <v>0</v>
      </c>
      <c r="G108" s="105">
        <f t="shared" si="12"/>
        <v>1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5</v>
      </c>
      <c r="M108" s="119">
        <f t="shared" si="7"/>
        <v>3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'17'!L109</f>
        <v>1</v>
      </c>
      <c r="F109" s="128"/>
      <c r="G109" s="144"/>
      <c r="H109" s="144"/>
      <c r="I109" s="144"/>
      <c r="J109" s="152"/>
      <c r="K109" s="137"/>
      <c r="L109" s="76">
        <v>1</v>
      </c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'17'!L110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'17'!L112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'17'!L113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'17'!L121</f>
        <v>3</v>
      </c>
      <c r="F121" s="126"/>
      <c r="G121" s="141"/>
      <c r="H121" s="141"/>
      <c r="I121" s="141"/>
      <c r="J121" s="149"/>
      <c r="K121" s="133"/>
      <c r="L121" s="72">
        <v>2</v>
      </c>
      <c r="M121" s="120">
        <f t="shared" si="7"/>
        <v>1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'17'!L126</f>
        <v>1</v>
      </c>
      <c r="F126" s="126"/>
      <c r="G126" s="141">
        <v>1</v>
      </c>
      <c r="H126" s="141"/>
      <c r="I126" s="141"/>
      <c r="J126" s="149"/>
      <c r="K126" s="133"/>
      <c r="L126" s="72">
        <v>1</v>
      </c>
      <c r="M126" s="120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'17'!L129</f>
        <v>1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'17'!L132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'17'!L138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'17'!L139</f>
        <v>1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1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31</v>
      </c>
      <c r="F141" s="105">
        <f t="shared" ref="F141:L141" si="13">SUM(F142:F148)</f>
        <v>0</v>
      </c>
      <c r="G141" s="105">
        <f t="shared" si="13"/>
        <v>0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17</v>
      </c>
      <c r="M141" s="119">
        <f t="shared" si="7"/>
        <v>14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'17'!L142</f>
        <v>3</v>
      </c>
      <c r="G142" s="140"/>
      <c r="H142" s="140"/>
      <c r="I142" s="140"/>
      <c r="J142" s="148"/>
      <c r="K142" s="132"/>
      <c r="L142" s="71"/>
      <c r="M142" s="120">
        <f>(E142+K146+G142+H142+I142)-J142-K142-L142</f>
        <v>3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'17'!L143</f>
        <v>4</v>
      </c>
      <c r="F143" s="126"/>
      <c r="G143" s="141"/>
      <c r="H143" s="141"/>
      <c r="I143" s="141"/>
      <c r="J143" s="149"/>
      <c r="K143" s="133"/>
      <c r="L143" s="72">
        <v>4</v>
      </c>
      <c r="M143" s="120">
        <f t="shared" ref="M143:M205" si="14">(E143+F143+G143+H143+I143)-J143-K143-L143</f>
        <v>0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'17'!L144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'17'!L145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'17'!L146</f>
        <v>9</v>
      </c>
      <c r="F146" s="126"/>
      <c r="G146" s="141"/>
      <c r="H146" s="141"/>
      <c r="I146" s="141"/>
      <c r="J146" s="149"/>
      <c r="K146" s="125"/>
      <c r="L146" s="72">
        <v>8</v>
      </c>
      <c r="M146" s="120">
        <f t="shared" si="14"/>
        <v>1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'17'!L147</f>
        <v>11</v>
      </c>
      <c r="F147" s="126"/>
      <c r="G147" s="141"/>
      <c r="H147" s="141"/>
      <c r="I147" s="141"/>
      <c r="J147" s="149"/>
      <c r="K147" s="133"/>
      <c r="L147" s="72">
        <v>5</v>
      </c>
      <c r="M147" s="120">
        <f t="shared" si="14"/>
        <v>6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'17'!L148</f>
        <v>4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4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'17'!L149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98</v>
      </c>
      <c r="F151" s="105">
        <f t="shared" ref="F151:M151" si="15">SUM(F152:F158,F161)</f>
        <v>0</v>
      </c>
      <c r="G151" s="105">
        <f t="shared" si="15"/>
        <v>12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62</v>
      </c>
      <c r="M151" s="105">
        <f t="shared" si="15"/>
        <v>48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'17'!L152</f>
        <v>16</v>
      </c>
      <c r="F152" s="125"/>
      <c r="G152" s="140"/>
      <c r="H152" s="140"/>
      <c r="I152" s="140"/>
      <c r="J152" s="148"/>
      <c r="K152" s="132"/>
      <c r="L152" s="71">
        <v>6</v>
      </c>
      <c r="M152" s="120">
        <f t="shared" si="14"/>
        <v>10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'17'!L153</f>
        <v>15</v>
      </c>
      <c r="F153" s="126"/>
      <c r="G153" s="141"/>
      <c r="H153" s="141"/>
      <c r="I153" s="141"/>
      <c r="J153" s="149"/>
      <c r="K153" s="133"/>
      <c r="L153" s="72">
        <v>10</v>
      </c>
      <c r="M153" s="120">
        <f t="shared" si="14"/>
        <v>5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'17'!L154</f>
        <v>28</v>
      </c>
      <c r="F154" s="126"/>
      <c r="G154" s="141"/>
      <c r="H154" s="141"/>
      <c r="I154" s="141"/>
      <c r="J154" s="149"/>
      <c r="K154" s="133"/>
      <c r="L154" s="72">
        <v>19</v>
      </c>
      <c r="M154" s="120">
        <f t="shared" si="14"/>
        <v>9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'17'!L155</f>
        <v>20</v>
      </c>
      <c r="F155" s="127"/>
      <c r="G155" s="142"/>
      <c r="H155" s="142"/>
      <c r="I155" s="142"/>
      <c r="J155" s="150"/>
      <c r="K155" s="134"/>
      <c r="L155" s="73">
        <v>14</v>
      </c>
      <c r="M155" s="120">
        <f t="shared" si="14"/>
        <v>6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'17'!L156</f>
        <v>0</v>
      </c>
      <c r="F156" s="127"/>
      <c r="G156" s="142"/>
      <c r="H156" s="142"/>
      <c r="I156" s="142"/>
      <c r="J156" s="150"/>
      <c r="K156" s="134"/>
      <c r="L156" s="73"/>
      <c r="M156" s="120">
        <f t="shared" si="14"/>
        <v>0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'17'!L157</f>
        <v>17</v>
      </c>
      <c r="F157" s="127"/>
      <c r="G157" s="142"/>
      <c r="H157" s="142"/>
      <c r="I157" s="142"/>
      <c r="J157" s="150"/>
      <c r="K157" s="134"/>
      <c r="L157" s="73">
        <v>8</v>
      </c>
      <c r="M157" s="120">
        <f t="shared" si="14"/>
        <v>9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'17'!L158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'17'!L159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'17'!L160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'17'!L161</f>
        <v>2</v>
      </c>
      <c r="F161" s="126"/>
      <c r="G161" s="141">
        <v>12</v>
      </c>
      <c r="H161" s="141"/>
      <c r="I161" s="141"/>
      <c r="J161" s="149"/>
      <c r="K161" s="133"/>
      <c r="L161" s="72">
        <v>5</v>
      </c>
      <c r="M161" s="120">
        <f t="shared" si="14"/>
        <v>9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'17'!L164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'17'!L165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'17'!L166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335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318</v>
      </c>
      <c r="M181" s="119">
        <f t="shared" si="14"/>
        <v>17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'17'!L182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'17'!L183</f>
        <v>21</v>
      </c>
      <c r="F183" s="125"/>
      <c r="G183" s="125"/>
      <c r="H183" s="125"/>
      <c r="I183" s="125"/>
      <c r="J183" s="148"/>
      <c r="K183" s="132"/>
      <c r="L183" s="71">
        <v>20</v>
      </c>
      <c r="M183" s="120">
        <f t="shared" si="14"/>
        <v>1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'17'!L184</f>
        <v>15</v>
      </c>
      <c r="F184" s="125"/>
      <c r="G184" s="125"/>
      <c r="H184" s="125"/>
      <c r="I184" s="125"/>
      <c r="J184" s="148"/>
      <c r="K184" s="132"/>
      <c r="L184" s="71">
        <v>15</v>
      </c>
      <c r="M184" s="120">
        <f t="shared" si="14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'17'!L185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'17'!L186</f>
        <v>107</v>
      </c>
      <c r="F186" s="125"/>
      <c r="G186" s="125"/>
      <c r="H186" s="125"/>
      <c r="I186" s="125"/>
      <c r="J186" s="148"/>
      <c r="K186" s="132"/>
      <c r="L186" s="71">
        <v>101</v>
      </c>
      <c r="M186" s="120">
        <f t="shared" si="14"/>
        <v>6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'17'!L187</f>
        <v>38</v>
      </c>
      <c r="F187" s="125"/>
      <c r="G187" s="125"/>
      <c r="H187" s="125"/>
      <c r="I187" s="125"/>
      <c r="J187" s="148"/>
      <c r="K187" s="132"/>
      <c r="L187" s="71">
        <v>37</v>
      </c>
      <c r="M187" s="120">
        <f t="shared" si="14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'17'!L188</f>
        <v>27</v>
      </c>
      <c r="F188" s="125"/>
      <c r="G188" s="125"/>
      <c r="H188" s="125"/>
      <c r="I188" s="125"/>
      <c r="J188" s="148"/>
      <c r="K188" s="132"/>
      <c r="L188" s="71">
        <v>25</v>
      </c>
      <c r="M188" s="120">
        <f t="shared" si="14"/>
        <v>2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'17'!L189</f>
        <v>76</v>
      </c>
      <c r="F189" s="125"/>
      <c r="G189" s="125"/>
      <c r="H189" s="125"/>
      <c r="I189" s="125"/>
      <c r="J189" s="148"/>
      <c r="K189" s="132"/>
      <c r="L189" s="71">
        <v>73</v>
      </c>
      <c r="M189" s="120">
        <f t="shared" si="14"/>
        <v>3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'17'!L190</f>
        <v>51</v>
      </c>
      <c r="F190" s="125"/>
      <c r="G190" s="125"/>
      <c r="H190" s="125"/>
      <c r="I190" s="125"/>
      <c r="J190" s="148"/>
      <c r="K190" s="132"/>
      <c r="L190" s="71">
        <v>47</v>
      </c>
      <c r="M190" s="120">
        <f t="shared" si="14"/>
        <v>4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9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9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'17'!L194</f>
        <v>7</v>
      </c>
      <c r="F194" s="125"/>
      <c r="G194" s="125"/>
      <c r="H194" s="125"/>
      <c r="I194" s="125"/>
      <c r="J194" s="148"/>
      <c r="K194" s="132"/>
      <c r="L194" s="71">
        <v>7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'17'!L195</f>
        <v>2</v>
      </c>
      <c r="F195" s="125"/>
      <c r="G195" s="125"/>
      <c r="H195" s="125"/>
      <c r="I195" s="125"/>
      <c r="J195" s="148"/>
      <c r="K195" s="132"/>
      <c r="L195" s="71">
        <v>2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312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306</v>
      </c>
      <c r="M197" s="119">
        <f t="shared" si="14"/>
        <v>6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'17'!L198</f>
        <v>10</v>
      </c>
      <c r="F198" s="125"/>
      <c r="G198" s="125"/>
      <c r="H198" s="125"/>
      <c r="I198" s="125"/>
      <c r="J198" s="148"/>
      <c r="K198" s="132"/>
      <c r="L198" s="71">
        <v>10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'17'!L199</f>
        <v>187</v>
      </c>
      <c r="F199" s="126"/>
      <c r="G199" s="126"/>
      <c r="H199" s="126"/>
      <c r="I199" s="126"/>
      <c r="J199" s="149"/>
      <c r="K199" s="133"/>
      <c r="L199" s="72">
        <v>185</v>
      </c>
      <c r="M199" s="123">
        <f t="shared" si="14"/>
        <v>2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'17'!L200</f>
        <v>80</v>
      </c>
      <c r="F200" s="126"/>
      <c r="G200" s="126"/>
      <c r="H200" s="126"/>
      <c r="I200" s="126"/>
      <c r="J200" s="149"/>
      <c r="K200" s="133"/>
      <c r="L200" s="72">
        <v>76</v>
      </c>
      <c r="M200" s="123">
        <f t="shared" si="14"/>
        <v>4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'17'!L201</f>
        <v>5</v>
      </c>
      <c r="F201" s="126"/>
      <c r="G201" s="126"/>
      <c r="H201" s="126"/>
      <c r="I201" s="126"/>
      <c r="J201" s="149"/>
      <c r="K201" s="133"/>
      <c r="L201" s="72">
        <v>5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'17'!L202</f>
        <v>2</v>
      </c>
      <c r="F202" s="126"/>
      <c r="G202" s="126"/>
      <c r="H202" s="126"/>
      <c r="I202" s="126"/>
      <c r="J202" s="149"/>
      <c r="K202" s="133"/>
      <c r="L202" s="72">
        <v>2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'17'!L203</f>
        <v>16</v>
      </c>
      <c r="F203" s="126"/>
      <c r="G203" s="126"/>
      <c r="H203" s="126"/>
      <c r="I203" s="126"/>
      <c r="J203" s="149"/>
      <c r="K203" s="133"/>
      <c r="L203" s="72">
        <v>16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'17'!L204</f>
        <v>8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'17'!L205</f>
        <v>4</v>
      </c>
      <c r="F205" s="126"/>
      <c r="G205" s="126"/>
      <c r="H205" s="126"/>
      <c r="I205" s="126"/>
      <c r="J205" s="149"/>
      <c r="K205" s="133"/>
      <c r="L205" s="72">
        <v>4</v>
      </c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201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K12" sqref="K1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6.42578125" style="138" bestFit="1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9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9" s="20" customFormat="1" ht="12.7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E6+E44+E59+E63+E73</f>
        <v>20</v>
      </c>
      <c r="F5" s="116">
        <f t="shared" si="0"/>
        <v>0</v>
      </c>
      <c r="G5" s="116">
        <f t="shared" si="0"/>
        <v>469</v>
      </c>
      <c r="H5" s="116">
        <f t="shared" si="0"/>
        <v>109</v>
      </c>
      <c r="I5" s="116">
        <f t="shared" si="0"/>
        <v>0</v>
      </c>
      <c r="J5" s="145">
        <f t="shared" si="0"/>
        <v>1</v>
      </c>
      <c r="K5" s="130">
        <f t="shared" si="0"/>
        <v>3</v>
      </c>
      <c r="L5" s="116">
        <f t="shared" si="0"/>
        <v>17</v>
      </c>
      <c r="M5" s="118">
        <f t="shared" si="0"/>
        <v>577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12</v>
      </c>
      <c r="F6" s="131">
        <f t="shared" si="1"/>
        <v>0</v>
      </c>
      <c r="G6" s="131">
        <f t="shared" si="1"/>
        <v>263</v>
      </c>
      <c r="H6" s="131">
        <f t="shared" si="1"/>
        <v>56</v>
      </c>
      <c r="I6" s="131">
        <f t="shared" si="1"/>
        <v>0</v>
      </c>
      <c r="J6" s="131">
        <f t="shared" si="1"/>
        <v>0</v>
      </c>
      <c r="K6" s="131">
        <f>SUM(K7:K39)</f>
        <v>3</v>
      </c>
      <c r="L6" s="131">
        <f t="shared" ref="L6:M6" si="2">SUM(L7:L39)</f>
        <v>16</v>
      </c>
      <c r="M6" s="131">
        <f t="shared" si="2"/>
        <v>312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v>5</v>
      </c>
      <c r="F7" s="125"/>
      <c r="G7" s="140"/>
      <c r="H7" s="140"/>
      <c r="I7" s="140"/>
      <c r="J7" s="148"/>
      <c r="K7" s="132"/>
      <c r="L7" s="71"/>
      <c r="M7" s="120">
        <f t="shared" ref="M7:M74" si="3">(E7+F7+G7+H7+I7)-J7-K7-L7</f>
        <v>5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/>
      <c r="F8" s="126"/>
      <c r="G8" s="141">
        <v>8</v>
      </c>
      <c r="H8" s="141">
        <v>10</v>
      </c>
      <c r="I8" s="141"/>
      <c r="J8" s="149"/>
      <c r="K8" s="133"/>
      <c r="L8" s="72"/>
      <c r="M8" s="120">
        <f t="shared" si="3"/>
        <v>18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/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/>
      <c r="F10" s="126"/>
      <c r="G10" s="141">
        <v>8</v>
      </c>
      <c r="H10" s="141">
        <v>8</v>
      </c>
      <c r="I10" s="141"/>
      <c r="J10" s="149"/>
      <c r="K10" s="133"/>
      <c r="L10" s="72"/>
      <c r="M10" s="120">
        <f t="shared" si="3"/>
        <v>16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/>
      <c r="F11" s="126"/>
      <c r="G11" s="141">
        <v>8</v>
      </c>
      <c r="H11" s="141"/>
      <c r="I11" s="141"/>
      <c r="J11" s="149"/>
      <c r="K11" s="133"/>
      <c r="L11" s="72"/>
      <c r="M11" s="120">
        <f t="shared" si="3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/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/>
      <c r="F13" s="126"/>
      <c r="G13" s="141">
        <v>8</v>
      </c>
      <c r="H13" s="141"/>
      <c r="I13" s="141"/>
      <c r="J13" s="149"/>
      <c r="K13" s="133"/>
      <c r="L13" s="72"/>
      <c r="M13" s="120">
        <f t="shared" si="3"/>
        <v>8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/>
      <c r="F14" s="126"/>
      <c r="G14" s="141">
        <v>8</v>
      </c>
      <c r="H14" s="141"/>
      <c r="I14" s="141"/>
      <c r="J14" s="149"/>
      <c r="K14" s="133"/>
      <c r="L14" s="72"/>
      <c r="M14" s="120">
        <f t="shared" si="3"/>
        <v>8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/>
      <c r="F15" s="126"/>
      <c r="G15" s="141">
        <v>8</v>
      </c>
      <c r="H15" s="141"/>
      <c r="I15" s="141"/>
      <c r="J15" s="149"/>
      <c r="K15" s="133"/>
      <c r="L15" s="72"/>
      <c r="M15" s="120">
        <f t="shared" si="3"/>
        <v>8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/>
      <c r="F16" s="126"/>
      <c r="G16" s="141">
        <v>8</v>
      </c>
      <c r="H16" s="141">
        <v>8</v>
      </c>
      <c r="I16" s="141"/>
      <c r="J16" s="149"/>
      <c r="K16" s="133">
        <v>2</v>
      </c>
      <c r="L16" s="72"/>
      <c r="M16" s="120">
        <f t="shared" si="3"/>
        <v>14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/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/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/>
      <c r="F19" s="126"/>
      <c r="G19" s="141">
        <v>8</v>
      </c>
      <c r="H19" s="141"/>
      <c r="I19" s="141"/>
      <c r="J19" s="149"/>
      <c r="K19" s="133">
        <v>1</v>
      </c>
      <c r="L19" s="72"/>
      <c r="M19" s="120">
        <f t="shared" si="3"/>
        <v>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v>7</v>
      </c>
      <c r="F20" s="126"/>
      <c r="G20" s="141"/>
      <c r="H20" s="141"/>
      <c r="I20" s="141"/>
      <c r="J20" s="149"/>
      <c r="K20" s="133"/>
      <c r="L20" s="72"/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/>
      <c r="F21" s="126"/>
      <c r="G21" s="141">
        <v>8</v>
      </c>
      <c r="H21" s="141">
        <v>8</v>
      </c>
      <c r="I21" s="141"/>
      <c r="J21" s="149"/>
      <c r="K21" s="133"/>
      <c r="L21" s="72"/>
      <c r="M21" s="120">
        <f t="shared" si="3"/>
        <v>16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/>
      <c r="F22" s="126"/>
      <c r="G22" s="141">
        <v>20</v>
      </c>
      <c r="H22" s="141"/>
      <c r="I22" s="141"/>
      <c r="J22" s="149"/>
      <c r="K22" s="133"/>
      <c r="L22" s="72">
        <v>16</v>
      </c>
      <c r="M22" s="120">
        <f t="shared" si="3"/>
        <v>4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/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/>
      <c r="F24" s="126"/>
      <c r="G24" s="141">
        <v>15</v>
      </c>
      <c r="H24" s="141"/>
      <c r="I24" s="141"/>
      <c r="J24" s="149"/>
      <c r="K24" s="133"/>
      <c r="L24" s="72"/>
      <c r="M24" s="120">
        <f t="shared" si="3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/>
      <c r="F25" s="126"/>
      <c r="G25" s="141">
        <v>15</v>
      </c>
      <c r="H25" s="141"/>
      <c r="I25" s="141"/>
      <c r="J25" s="149"/>
      <c r="K25" s="133"/>
      <c r="L25" s="72"/>
      <c r="M25" s="120">
        <f t="shared" si="3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/>
      <c r="F26" s="126"/>
      <c r="G26" s="141">
        <v>15</v>
      </c>
      <c r="H26" s="141"/>
      <c r="I26" s="141"/>
      <c r="J26" s="149"/>
      <c r="K26" s="133"/>
      <c r="L26" s="72"/>
      <c r="M26" s="120">
        <f t="shared" si="3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/>
      <c r="F27" s="126"/>
      <c r="G27" s="141">
        <v>10</v>
      </c>
      <c r="H27" s="141">
        <v>6</v>
      </c>
      <c r="I27" s="141"/>
      <c r="J27" s="149"/>
      <c r="K27" s="133"/>
      <c r="L27" s="72"/>
      <c r="M27" s="120">
        <f t="shared" si="3"/>
        <v>16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/>
      <c r="F28" s="126"/>
      <c r="G28" s="141">
        <v>12</v>
      </c>
      <c r="H28" s="141"/>
      <c r="I28" s="141"/>
      <c r="J28" s="149"/>
      <c r="K28" s="133"/>
      <c r="L28" s="72"/>
      <c r="M28" s="120">
        <f t="shared" si="3"/>
        <v>12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/>
      <c r="F29" s="126"/>
      <c r="G29" s="141">
        <v>12</v>
      </c>
      <c r="H29" s="141"/>
      <c r="I29" s="141"/>
      <c r="J29" s="149"/>
      <c r="K29" s="133"/>
      <c r="L29" s="72"/>
      <c r="M29" s="120">
        <f t="shared" si="3"/>
        <v>12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/>
      <c r="F30" s="126"/>
      <c r="G30" s="141">
        <v>8</v>
      </c>
      <c r="H30" s="141">
        <v>10</v>
      </c>
      <c r="I30" s="141"/>
      <c r="J30" s="149"/>
      <c r="K30" s="133"/>
      <c r="L30" s="72"/>
      <c r="M30" s="120">
        <f t="shared" si="3"/>
        <v>18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/>
      <c r="F31" s="126"/>
      <c r="G31" s="141">
        <v>8</v>
      </c>
      <c r="H31" s="141"/>
      <c r="I31" s="141"/>
      <c r="J31" s="149"/>
      <c r="K31" s="133"/>
      <c r="L31" s="72"/>
      <c r="M31" s="120">
        <f t="shared" si="3"/>
        <v>8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/>
      <c r="F32" s="126"/>
      <c r="G32" s="141">
        <v>8</v>
      </c>
      <c r="H32" s="141"/>
      <c r="I32" s="141"/>
      <c r="J32" s="149"/>
      <c r="K32" s="133"/>
      <c r="L32" s="72"/>
      <c r="M32" s="120">
        <f t="shared" si="3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/>
      <c r="F33" s="126"/>
      <c r="G33" s="141">
        <v>8</v>
      </c>
      <c r="H33" s="141"/>
      <c r="I33" s="141"/>
      <c r="J33" s="149"/>
      <c r="K33" s="133"/>
      <c r="L33" s="72"/>
      <c r="M33" s="120">
        <f t="shared" si="3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/>
      <c r="F34" s="126"/>
      <c r="G34" s="141">
        <v>8</v>
      </c>
      <c r="H34" s="141"/>
      <c r="I34" s="141"/>
      <c r="J34" s="149"/>
      <c r="K34" s="133"/>
      <c r="L34" s="72"/>
      <c r="M34" s="120">
        <f t="shared" si="3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/>
      <c r="F35" s="126"/>
      <c r="G35" s="141">
        <v>8</v>
      </c>
      <c r="H35" s="141"/>
      <c r="I35" s="141"/>
      <c r="J35" s="149"/>
      <c r="K35" s="133"/>
      <c r="L35" s="72"/>
      <c r="M35" s="120">
        <f t="shared" si="3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/>
      <c r="F36" s="126"/>
      <c r="G36" s="141">
        <v>8</v>
      </c>
      <c r="H36" s="141">
        <v>6</v>
      </c>
      <c r="I36" s="141"/>
      <c r="J36" s="149"/>
      <c r="K36" s="133"/>
      <c r="L36" s="72"/>
      <c r="M36" s="120">
        <f t="shared" si="3"/>
        <v>14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/>
      <c r="F37" s="126"/>
      <c r="G37" s="141">
        <v>8</v>
      </c>
      <c r="H37" s="141"/>
      <c r="I37" s="141"/>
      <c r="J37" s="149"/>
      <c r="K37" s="133"/>
      <c r="L37" s="72"/>
      <c r="M37" s="120">
        <f t="shared" si="3"/>
        <v>8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/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/>
      <c r="F39" s="126"/>
      <c r="G39" s="141">
        <v>12</v>
      </c>
      <c r="H39" s="141"/>
      <c r="I39" s="141"/>
      <c r="J39" s="149"/>
      <c r="K39" s="133"/>
      <c r="L39" s="72"/>
      <c r="M39" s="120">
        <f t="shared" si="3"/>
        <v>12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/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/>
      <c r="F41" s="127"/>
      <c r="G41" s="142">
        <v>10</v>
      </c>
      <c r="H41" s="142"/>
      <c r="I41" s="142"/>
      <c r="J41" s="150"/>
      <c r="K41" s="134"/>
      <c r="L41" s="73"/>
      <c r="M41" s="121">
        <f t="shared" si="3"/>
        <v>10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/>
      <c r="F42" s="127"/>
      <c r="G42" s="142">
        <v>10</v>
      </c>
      <c r="H42" s="142"/>
      <c r="I42" s="142"/>
      <c r="J42" s="150"/>
      <c r="K42" s="134"/>
      <c r="L42" s="73"/>
      <c r="M42" s="121">
        <f t="shared" si="3"/>
        <v>10</v>
      </c>
      <c r="N42" s="73"/>
    </row>
    <row r="43" spans="1:14" s="24" customFormat="1" ht="15" thickBot="1" x14ac:dyDescent="0.25">
      <c r="A43" s="43"/>
      <c r="B43" s="43"/>
      <c r="C43" s="43"/>
      <c r="D43" s="48"/>
      <c r="E43" s="155"/>
      <c r="F43" s="127"/>
      <c r="G43" s="142"/>
      <c r="H43" s="142"/>
      <c r="I43" s="142"/>
      <c r="J43" s="150"/>
      <c r="K43" s="134"/>
      <c r="L43" s="73"/>
      <c r="M43" s="121">
        <f t="shared" si="3"/>
        <v>0</v>
      </c>
      <c r="N43" s="73"/>
    </row>
    <row r="44" spans="1:14" s="9" customFormat="1" ht="15" thickBot="1" x14ac:dyDescent="0.25">
      <c r="A44" s="94"/>
      <c r="B44" s="95"/>
      <c r="C44" s="95" t="s">
        <v>54</v>
      </c>
      <c r="D44" s="96"/>
      <c r="E44" s="103">
        <f t="shared" ref="E44:L44" si="4">SUM(E45:E54)</f>
        <v>8</v>
      </c>
      <c r="F44" s="103">
        <f t="shared" si="4"/>
        <v>0</v>
      </c>
      <c r="G44" s="103">
        <f t="shared" si="4"/>
        <v>169</v>
      </c>
      <c r="H44" s="103">
        <f t="shared" si="4"/>
        <v>53</v>
      </c>
      <c r="I44" s="103">
        <f t="shared" si="4"/>
        <v>0</v>
      </c>
      <c r="J44" s="103">
        <f t="shared" si="4"/>
        <v>0</v>
      </c>
      <c r="K44" s="103">
        <f t="shared" si="4"/>
        <v>0</v>
      </c>
      <c r="L44" s="103">
        <f t="shared" si="4"/>
        <v>0</v>
      </c>
      <c r="M44" s="119">
        <f>(E44+F44+G44+H44+I44)-J44-K44-L44</f>
        <v>230</v>
      </c>
      <c r="N44" s="85"/>
    </row>
    <row r="45" spans="1:14" s="10" customFormat="1" x14ac:dyDescent="0.2">
      <c r="A45" s="87">
        <v>1</v>
      </c>
      <c r="B45" s="87">
        <v>1520005</v>
      </c>
      <c r="C45" s="87" t="s">
        <v>55</v>
      </c>
      <c r="D45" s="93">
        <v>22000</v>
      </c>
      <c r="E45" s="155"/>
      <c r="F45" s="125"/>
      <c r="G45" s="140">
        <v>10</v>
      </c>
      <c r="H45" s="140"/>
      <c r="I45" s="140"/>
      <c r="J45" s="148"/>
      <c r="K45" s="132"/>
      <c r="L45" s="71"/>
      <c r="M45" s="120">
        <f t="shared" si="3"/>
        <v>10</v>
      </c>
      <c r="N45" s="71"/>
    </row>
    <row r="46" spans="1:14" s="10" customFormat="1" x14ac:dyDescent="0.2">
      <c r="A46" s="25">
        <v>3</v>
      </c>
      <c r="B46" s="26">
        <v>1520062</v>
      </c>
      <c r="C46" s="26" t="s">
        <v>57</v>
      </c>
      <c r="D46" s="27">
        <v>13000</v>
      </c>
      <c r="E46" s="155"/>
      <c r="F46" s="126"/>
      <c r="G46" s="141">
        <v>38</v>
      </c>
      <c r="H46" s="141">
        <v>26</v>
      </c>
      <c r="I46" s="141"/>
      <c r="J46" s="149"/>
      <c r="K46" s="133"/>
      <c r="L46" s="72"/>
      <c r="M46" s="120">
        <f t="shared" si="3"/>
        <v>64</v>
      </c>
      <c r="N46" s="72"/>
    </row>
    <row r="47" spans="1:14" s="10" customFormat="1" x14ac:dyDescent="0.2">
      <c r="A47" s="25">
        <v>4</v>
      </c>
      <c r="B47" s="26">
        <v>1523101</v>
      </c>
      <c r="C47" s="26" t="s">
        <v>58</v>
      </c>
      <c r="D47" s="27">
        <v>13000</v>
      </c>
      <c r="E47" s="155"/>
      <c r="F47" s="126"/>
      <c r="G47" s="141">
        <v>20</v>
      </c>
      <c r="H47" s="141"/>
      <c r="I47" s="141"/>
      <c r="J47" s="149"/>
      <c r="K47" s="133"/>
      <c r="L47" s="72"/>
      <c r="M47" s="120">
        <f t="shared" si="3"/>
        <v>20</v>
      </c>
      <c r="N47" s="72"/>
    </row>
    <row r="48" spans="1:14" s="10" customFormat="1" x14ac:dyDescent="0.2">
      <c r="A48" s="25">
        <v>5</v>
      </c>
      <c r="B48" s="26">
        <v>1523008</v>
      </c>
      <c r="C48" s="26" t="s">
        <v>59</v>
      </c>
      <c r="D48" s="27">
        <v>13000</v>
      </c>
      <c r="E48" s="155"/>
      <c r="F48" s="126"/>
      <c r="G48" s="141">
        <v>60</v>
      </c>
      <c r="H48" s="141">
        <v>27</v>
      </c>
      <c r="I48" s="141"/>
      <c r="J48" s="149"/>
      <c r="K48" s="133"/>
      <c r="L48" s="72"/>
      <c r="M48" s="120">
        <f t="shared" si="3"/>
        <v>87</v>
      </c>
      <c r="N48" s="72"/>
    </row>
    <row r="49" spans="1:14" s="10" customFormat="1" x14ac:dyDescent="0.2">
      <c r="A49" s="25">
        <v>8</v>
      </c>
      <c r="B49" s="26">
        <v>1520004</v>
      </c>
      <c r="C49" s="26" t="s">
        <v>62</v>
      </c>
      <c r="D49" s="27">
        <v>22000</v>
      </c>
      <c r="E49" s="155"/>
      <c r="F49" s="126"/>
      <c r="G49" s="141">
        <v>10</v>
      </c>
      <c r="H49" s="141"/>
      <c r="I49" s="141"/>
      <c r="J49" s="149"/>
      <c r="K49" s="133"/>
      <c r="L49" s="72"/>
      <c r="M49" s="120">
        <f t="shared" si="3"/>
        <v>10</v>
      </c>
      <c r="N49" s="72"/>
    </row>
    <row r="50" spans="1:14" s="10" customFormat="1" x14ac:dyDescent="0.2">
      <c r="A50" s="25">
        <v>9</v>
      </c>
      <c r="B50" s="26">
        <v>1520041</v>
      </c>
      <c r="C50" s="26" t="s">
        <v>63</v>
      </c>
      <c r="D50" s="27">
        <v>29000</v>
      </c>
      <c r="E50" s="155">
        <v>8</v>
      </c>
      <c r="F50" s="126"/>
      <c r="G50" s="141"/>
      <c r="H50" s="141"/>
      <c r="I50" s="141"/>
      <c r="J50" s="149"/>
      <c r="K50" s="133"/>
      <c r="L50" s="72"/>
      <c r="M50" s="120">
        <f t="shared" si="3"/>
        <v>8</v>
      </c>
      <c r="N50" s="72"/>
    </row>
    <row r="51" spans="1:14" s="10" customFormat="1" x14ac:dyDescent="0.2">
      <c r="A51" s="25">
        <v>10</v>
      </c>
      <c r="B51" s="26">
        <v>1522008</v>
      </c>
      <c r="C51" s="26" t="s">
        <v>64</v>
      </c>
      <c r="D51" s="27">
        <v>25000</v>
      </c>
      <c r="E51" s="155"/>
      <c r="F51" s="126"/>
      <c r="G51" s="141">
        <v>10</v>
      </c>
      <c r="H51" s="141"/>
      <c r="I51" s="141"/>
      <c r="J51" s="149"/>
      <c r="K51" s="133"/>
      <c r="L51" s="72"/>
      <c r="M51" s="120">
        <f t="shared" si="3"/>
        <v>10</v>
      </c>
      <c r="N51" s="72"/>
    </row>
    <row r="52" spans="1:14" s="10" customFormat="1" x14ac:dyDescent="0.2">
      <c r="A52" s="25">
        <v>11</v>
      </c>
      <c r="B52" s="26">
        <v>1522009</v>
      </c>
      <c r="C52" s="26" t="s">
        <v>65</v>
      </c>
      <c r="D52" s="27">
        <v>24000</v>
      </c>
      <c r="E52" s="155"/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12</v>
      </c>
      <c r="B53" s="26">
        <v>1523011</v>
      </c>
      <c r="C53" s="26" t="s">
        <v>66</v>
      </c>
      <c r="D53" s="27">
        <v>20000</v>
      </c>
      <c r="E53" s="155"/>
      <c r="F53" s="126"/>
      <c r="G53" s="141">
        <v>11</v>
      </c>
      <c r="H53" s="141"/>
      <c r="I53" s="141"/>
      <c r="J53" s="149"/>
      <c r="K53" s="133"/>
      <c r="L53" s="72"/>
      <c r="M53" s="120">
        <f t="shared" si="3"/>
        <v>11</v>
      </c>
      <c r="N53" s="72"/>
    </row>
    <row r="54" spans="1:14" s="9" customFormat="1" x14ac:dyDescent="0.2">
      <c r="A54" s="25">
        <v>13</v>
      </c>
      <c r="B54" s="26">
        <v>1523012</v>
      </c>
      <c r="C54" s="26" t="s">
        <v>67</v>
      </c>
      <c r="D54" s="27">
        <v>20000</v>
      </c>
      <c r="E54" s="155"/>
      <c r="F54" s="126"/>
      <c r="G54" s="141">
        <v>10</v>
      </c>
      <c r="H54" s="141"/>
      <c r="I54" s="141"/>
      <c r="J54" s="149"/>
      <c r="K54" s="133"/>
      <c r="L54" s="72"/>
      <c r="M54" s="120">
        <f t="shared" si="3"/>
        <v>10</v>
      </c>
      <c r="N54" s="72"/>
    </row>
    <row r="55" spans="1:14" s="9" customFormat="1" x14ac:dyDescent="0.2">
      <c r="A55" s="43">
        <v>14</v>
      </c>
      <c r="B55" s="99"/>
      <c r="C55" s="99" t="s">
        <v>266</v>
      </c>
      <c r="D55" s="100">
        <v>25000</v>
      </c>
      <c r="E55" s="155"/>
      <c r="F55" s="127"/>
      <c r="G55" s="142"/>
      <c r="H55" s="142"/>
      <c r="I55" s="142"/>
      <c r="J55" s="150"/>
      <c r="K55" s="134"/>
      <c r="L55" s="73"/>
      <c r="M55" s="120">
        <f t="shared" si="3"/>
        <v>0</v>
      </c>
      <c r="N55" s="73"/>
    </row>
    <row r="56" spans="1:14" s="9" customFormat="1" x14ac:dyDescent="0.2">
      <c r="A56" s="43">
        <v>15</v>
      </c>
      <c r="B56" s="99"/>
      <c r="C56" s="99" t="s">
        <v>275</v>
      </c>
      <c r="D56" s="100">
        <v>35000</v>
      </c>
      <c r="E56" s="155"/>
      <c r="F56" s="127"/>
      <c r="G56" s="142">
        <v>10</v>
      </c>
      <c r="H56" s="142"/>
      <c r="I56" s="142"/>
      <c r="J56" s="150">
        <v>1</v>
      </c>
      <c r="K56" s="134"/>
      <c r="L56" s="73"/>
      <c r="M56" s="120">
        <f t="shared" si="3"/>
        <v>9</v>
      </c>
      <c r="N56" s="73" t="s">
        <v>278</v>
      </c>
    </row>
    <row r="57" spans="1:14" s="9" customFormat="1" x14ac:dyDescent="0.2">
      <c r="A57" s="43">
        <v>16</v>
      </c>
      <c r="B57" s="99"/>
      <c r="C57" s="99" t="s">
        <v>276</v>
      </c>
      <c r="D57" s="100">
        <v>35000</v>
      </c>
      <c r="E57" s="160"/>
      <c r="F57" s="127"/>
      <c r="G57" s="142">
        <v>10</v>
      </c>
      <c r="H57" s="142">
        <v>4</v>
      </c>
      <c r="I57" s="142"/>
      <c r="J57" s="150"/>
      <c r="K57" s="134"/>
      <c r="L57" s="73"/>
      <c r="M57" s="120">
        <f t="shared" si="3"/>
        <v>14</v>
      </c>
      <c r="N57" s="73"/>
    </row>
    <row r="58" spans="1:14" s="24" customFormat="1" ht="15" thickBot="1" x14ac:dyDescent="0.25">
      <c r="A58" s="43"/>
      <c r="B58" s="43"/>
      <c r="C58" s="43"/>
      <c r="D58" s="48"/>
      <c r="E58" s="157"/>
      <c r="F58" s="127"/>
      <c r="G58" s="142"/>
      <c r="H58" s="142"/>
      <c r="I58" s="142"/>
      <c r="J58" s="150"/>
      <c r="K58" s="134"/>
      <c r="L58" s="73"/>
      <c r="M58" s="121">
        <f t="shared" si="3"/>
        <v>0</v>
      </c>
      <c r="N58" s="73"/>
    </row>
    <row r="59" spans="1:14" s="9" customFormat="1" ht="15" thickBot="1" x14ac:dyDescent="0.25">
      <c r="A59" s="94"/>
      <c r="B59" s="95"/>
      <c r="C59" s="95" t="s">
        <v>68</v>
      </c>
      <c r="D59" s="96"/>
      <c r="E59" s="107">
        <f t="shared" ref="E59:L59" si="5">SUM(E60:E61)</f>
        <v>0</v>
      </c>
      <c r="F59" s="107">
        <f t="shared" si="5"/>
        <v>0</v>
      </c>
      <c r="G59" s="107">
        <f t="shared" si="5"/>
        <v>3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>
        <f t="shared" si="5"/>
        <v>1</v>
      </c>
      <c r="M59" s="119">
        <f t="shared" si="3"/>
        <v>2</v>
      </c>
      <c r="N59" s="85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55"/>
      <c r="F60" s="126"/>
      <c r="G60" s="141">
        <v>3</v>
      </c>
      <c r="H60" s="141"/>
      <c r="I60" s="141"/>
      <c r="J60" s="149"/>
      <c r="K60" s="133"/>
      <c r="L60" s="72">
        <v>1</v>
      </c>
      <c r="M60" s="120">
        <f t="shared" si="3"/>
        <v>2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55"/>
      <c r="F61" s="126"/>
      <c r="G61" s="141"/>
      <c r="H61" s="141"/>
      <c r="I61" s="141"/>
      <c r="J61" s="149"/>
      <c r="K61" s="133"/>
      <c r="L61" s="72"/>
      <c r="M61" s="120">
        <f t="shared" si="3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57"/>
      <c r="F62" s="127"/>
      <c r="G62" s="142"/>
      <c r="H62" s="142"/>
      <c r="I62" s="142"/>
      <c r="J62" s="150"/>
      <c r="K62" s="134"/>
      <c r="L62" s="73"/>
      <c r="M62" s="121">
        <f t="shared" si="3"/>
        <v>0</v>
      </c>
      <c r="N62" s="73"/>
    </row>
    <row r="63" spans="1:14" s="9" customFormat="1" ht="15" thickBot="1" x14ac:dyDescent="0.25">
      <c r="A63" s="94"/>
      <c r="B63" s="95"/>
      <c r="C63" s="95" t="s">
        <v>73</v>
      </c>
      <c r="D63" s="96"/>
      <c r="E63" s="103">
        <f t="shared" ref="E63:L63" si="6">SUM(E64:E71)</f>
        <v>0</v>
      </c>
      <c r="F63" s="103">
        <f t="shared" si="6"/>
        <v>0</v>
      </c>
      <c r="G63" s="103">
        <f t="shared" si="6"/>
        <v>12</v>
      </c>
      <c r="H63" s="103">
        <f t="shared" si="6"/>
        <v>0</v>
      </c>
      <c r="I63" s="103">
        <f t="shared" si="6"/>
        <v>0</v>
      </c>
      <c r="J63" s="103">
        <f t="shared" si="6"/>
        <v>0</v>
      </c>
      <c r="K63" s="103">
        <f t="shared" si="6"/>
        <v>0</v>
      </c>
      <c r="L63" s="103">
        <f t="shared" si="6"/>
        <v>0</v>
      </c>
      <c r="M63" s="119">
        <f t="shared" si="3"/>
        <v>12</v>
      </c>
      <c r="N63" s="85"/>
    </row>
    <row r="64" spans="1:14" s="10" customFormat="1" x14ac:dyDescent="0.2">
      <c r="A64" s="87">
        <v>1</v>
      </c>
      <c r="B64" s="87">
        <v>1540030</v>
      </c>
      <c r="C64" s="87" t="s">
        <v>74</v>
      </c>
      <c r="D64" s="93">
        <v>68000</v>
      </c>
      <c r="E64" s="155"/>
      <c r="F64" s="125"/>
      <c r="G64" s="140">
        <v>1</v>
      </c>
      <c r="H64" s="140"/>
      <c r="I64" s="140"/>
      <c r="J64" s="148"/>
      <c r="K64" s="132"/>
      <c r="L64" s="71"/>
      <c r="M64" s="120">
        <f t="shared" si="3"/>
        <v>1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55"/>
      <c r="F65" s="126"/>
      <c r="G65" s="141">
        <v>2</v>
      </c>
      <c r="H65" s="141"/>
      <c r="I65" s="141"/>
      <c r="J65" s="149"/>
      <c r="K65" s="133"/>
      <c r="L65" s="72"/>
      <c r="M65" s="120">
        <f t="shared" si="3"/>
        <v>2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55"/>
      <c r="F66" s="126"/>
      <c r="G66" s="141">
        <v>1</v>
      </c>
      <c r="H66" s="141"/>
      <c r="I66" s="141"/>
      <c r="J66" s="149"/>
      <c r="K66" s="133"/>
      <c r="L66" s="72"/>
      <c r="M66" s="120">
        <f t="shared" si="3"/>
        <v>1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55"/>
      <c r="F67" s="126"/>
      <c r="G67" s="141">
        <v>2</v>
      </c>
      <c r="H67" s="141"/>
      <c r="I67" s="141"/>
      <c r="J67" s="149"/>
      <c r="K67" s="133"/>
      <c r="L67" s="72"/>
      <c r="M67" s="120">
        <f t="shared" si="3"/>
        <v>2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55"/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55"/>
      <c r="F69" s="126"/>
      <c r="G69" s="141">
        <v>2</v>
      </c>
      <c r="H69" s="141"/>
      <c r="I69" s="141"/>
      <c r="J69" s="149"/>
      <c r="K69" s="133"/>
      <c r="L69" s="72"/>
      <c r="M69" s="120">
        <f t="shared" si="3"/>
        <v>2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55"/>
      <c r="F70" s="126"/>
      <c r="G70" s="141">
        <v>1</v>
      </c>
      <c r="H70" s="141"/>
      <c r="I70" s="141"/>
      <c r="J70" s="149"/>
      <c r="K70" s="133"/>
      <c r="L70" s="72"/>
      <c r="M70" s="120">
        <f t="shared" si="3"/>
        <v>1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55"/>
      <c r="F71" s="126"/>
      <c r="G71" s="141">
        <v>2</v>
      </c>
      <c r="H71" s="141"/>
      <c r="I71" s="141"/>
      <c r="J71" s="149"/>
      <c r="K71" s="133"/>
      <c r="L71" s="72"/>
      <c r="M71" s="120">
        <f t="shared" si="3"/>
        <v>2</v>
      </c>
      <c r="N71" s="72"/>
    </row>
    <row r="72" spans="1:14" s="24" customFormat="1" ht="15" thickBot="1" x14ac:dyDescent="0.25">
      <c r="A72" s="43"/>
      <c r="B72" s="43"/>
      <c r="C72" s="43"/>
      <c r="D72" s="48"/>
      <c r="E72" s="157"/>
      <c r="F72" s="127"/>
      <c r="G72" s="142"/>
      <c r="H72" s="142"/>
      <c r="I72" s="142"/>
      <c r="J72" s="150"/>
      <c r="K72" s="134"/>
      <c r="L72" s="73"/>
      <c r="M72" s="121">
        <f t="shared" si="3"/>
        <v>0</v>
      </c>
      <c r="N72" s="73"/>
    </row>
    <row r="73" spans="1:14" s="10" customFormat="1" ht="15" thickBot="1" x14ac:dyDescent="0.25">
      <c r="A73" s="94"/>
      <c r="B73" s="95"/>
      <c r="C73" s="95" t="s">
        <v>82</v>
      </c>
      <c r="D73" s="96"/>
      <c r="E73" s="106">
        <f t="shared" ref="E73:L73" si="7">SUM(E74:E80)</f>
        <v>0</v>
      </c>
      <c r="F73" s="106">
        <f t="shared" si="7"/>
        <v>0</v>
      </c>
      <c r="G73" s="106">
        <f t="shared" si="7"/>
        <v>22</v>
      </c>
      <c r="H73" s="106">
        <f t="shared" si="7"/>
        <v>0</v>
      </c>
      <c r="I73" s="106">
        <f t="shared" si="7"/>
        <v>0</v>
      </c>
      <c r="J73" s="106">
        <f t="shared" si="7"/>
        <v>1</v>
      </c>
      <c r="K73" s="106">
        <f t="shared" si="7"/>
        <v>0</v>
      </c>
      <c r="L73" s="106">
        <f t="shared" si="7"/>
        <v>0</v>
      </c>
      <c r="M73" s="119">
        <f t="shared" si="3"/>
        <v>21</v>
      </c>
      <c r="N73" s="85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55"/>
      <c r="F74" s="126"/>
      <c r="G74" s="141">
        <v>8</v>
      </c>
      <c r="H74" s="141"/>
      <c r="I74" s="141"/>
      <c r="J74" s="149"/>
      <c r="K74" s="133"/>
      <c r="L74" s="72"/>
      <c r="M74" s="120">
        <f t="shared" si="3"/>
        <v>8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55"/>
      <c r="F75" s="126"/>
      <c r="G75" s="141"/>
      <c r="H75" s="141"/>
      <c r="I75" s="141"/>
      <c r="J75" s="149"/>
      <c r="K75" s="133"/>
      <c r="L75" s="72"/>
      <c r="M75" s="120">
        <f t="shared" ref="M75:M136" si="8">(E75+F75+G75+H75+I75)-J75-K75-L75</f>
        <v>0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55"/>
      <c r="F76" s="126"/>
      <c r="G76" s="141"/>
      <c r="H76" s="141"/>
      <c r="I76" s="141"/>
      <c r="J76" s="149"/>
      <c r="K76" s="133"/>
      <c r="L76" s="72"/>
      <c r="M76" s="120">
        <f t="shared" si="8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55"/>
      <c r="F77" s="126"/>
      <c r="G77" s="141">
        <v>7</v>
      </c>
      <c r="H77" s="141"/>
      <c r="I77" s="141"/>
      <c r="J77" s="149"/>
      <c r="K77" s="133"/>
      <c r="L77" s="72"/>
      <c r="M77" s="120">
        <f t="shared" si="8"/>
        <v>7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55"/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55"/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55"/>
      <c r="F80" s="126"/>
      <c r="G80" s="141">
        <v>7</v>
      </c>
      <c r="H80" s="141"/>
      <c r="I80" s="141"/>
      <c r="J80" s="149">
        <v>1</v>
      </c>
      <c r="K80" s="133"/>
      <c r="L80" s="72"/>
      <c r="M80" s="120">
        <f t="shared" si="8"/>
        <v>6</v>
      </c>
      <c r="N80" s="72" t="s">
        <v>277</v>
      </c>
    </row>
    <row r="81" spans="1:14" s="20" customFormat="1" ht="15" thickBot="1" x14ac:dyDescent="0.25">
      <c r="A81" s="43"/>
      <c r="B81" s="43"/>
      <c r="C81" s="43"/>
      <c r="D81" s="48"/>
      <c r="E81" s="157"/>
      <c r="F81" s="127"/>
      <c r="G81" s="142"/>
      <c r="H81" s="142"/>
      <c r="I81" s="142"/>
      <c r="J81" s="150"/>
      <c r="K81" s="134"/>
      <c r="L81" s="73"/>
      <c r="M81" s="121">
        <f t="shared" si="8"/>
        <v>0</v>
      </c>
      <c r="N81" s="73"/>
    </row>
    <row r="82" spans="1:14" s="10" customFormat="1" ht="15" thickBot="1" x14ac:dyDescent="0.25">
      <c r="A82" s="81"/>
      <c r="B82" s="82"/>
      <c r="C82" s="82" t="s">
        <v>92</v>
      </c>
      <c r="D82" s="83"/>
      <c r="E82" s="108">
        <f t="shared" ref="E82:L82" si="9">SUM(E83:E91)</f>
        <v>37</v>
      </c>
      <c r="F82" s="108">
        <f t="shared" si="9"/>
        <v>0</v>
      </c>
      <c r="G82" s="108">
        <f t="shared" si="9"/>
        <v>24</v>
      </c>
      <c r="H82" s="108">
        <f t="shared" si="9"/>
        <v>0</v>
      </c>
      <c r="I82" s="108">
        <f t="shared" si="9"/>
        <v>0</v>
      </c>
      <c r="J82" s="108">
        <f t="shared" si="9"/>
        <v>8</v>
      </c>
      <c r="K82" s="108">
        <f t="shared" si="9"/>
        <v>0</v>
      </c>
      <c r="L82" s="108">
        <f t="shared" si="9"/>
        <v>23</v>
      </c>
      <c r="M82" s="119">
        <f t="shared" si="8"/>
        <v>30</v>
      </c>
      <c r="N82" s="85"/>
    </row>
    <row r="83" spans="1:14" s="10" customFormat="1" x14ac:dyDescent="0.2">
      <c r="A83" s="87">
        <v>1</v>
      </c>
      <c r="B83" s="88">
        <v>1510060</v>
      </c>
      <c r="C83" s="88" t="s">
        <v>93</v>
      </c>
      <c r="D83" s="97">
        <v>50000</v>
      </c>
      <c r="E83" s="155">
        <v>2</v>
      </c>
      <c r="F83" s="125"/>
      <c r="G83" s="140"/>
      <c r="H83" s="140"/>
      <c r="I83" s="140"/>
      <c r="J83" s="148"/>
      <c r="K83" s="132"/>
      <c r="L83" s="71">
        <v>1</v>
      </c>
      <c r="M83" s="120">
        <f t="shared" si="8"/>
        <v>1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55">
        <v>10</v>
      </c>
      <c r="F84" s="126"/>
      <c r="G84" s="141"/>
      <c r="H84" s="141"/>
      <c r="I84" s="141"/>
      <c r="J84" s="149"/>
      <c r="K84" s="133"/>
      <c r="L84" s="72"/>
      <c r="M84" s="120">
        <f t="shared" si="8"/>
        <v>10</v>
      </c>
      <c r="N84" s="72"/>
    </row>
    <row r="85" spans="1:14" s="10" customFormat="1" ht="14.25" hidden="1" customHeight="1" x14ac:dyDescent="0.2">
      <c r="A85" s="25">
        <v>3</v>
      </c>
      <c r="B85" s="26">
        <v>1512015</v>
      </c>
      <c r="C85" s="26" t="s">
        <v>95</v>
      </c>
      <c r="D85" s="27">
        <v>35000</v>
      </c>
      <c r="E85" s="155"/>
      <c r="F85" s="126"/>
      <c r="G85" s="141"/>
      <c r="H85" s="141"/>
      <c r="I85" s="141"/>
      <c r="J85" s="149"/>
      <c r="K85" s="133"/>
      <c r="L85" s="72"/>
      <c r="M85" s="120">
        <f t="shared" si="8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55">
        <v>5</v>
      </c>
      <c r="F86" s="126"/>
      <c r="G86" s="141"/>
      <c r="H86" s="141"/>
      <c r="I86" s="141"/>
      <c r="J86" s="149"/>
      <c r="K86" s="133"/>
      <c r="L86" s="72">
        <v>1</v>
      </c>
      <c r="M86" s="120">
        <f t="shared" si="8"/>
        <v>4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55"/>
      <c r="F87" s="126"/>
      <c r="G87" s="141">
        <v>12</v>
      </c>
      <c r="H87" s="141"/>
      <c r="I87" s="141"/>
      <c r="J87" s="149"/>
      <c r="K87" s="133"/>
      <c r="L87" s="72">
        <v>8</v>
      </c>
      <c r="M87" s="120">
        <f t="shared" si="8"/>
        <v>4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55">
        <v>4</v>
      </c>
      <c r="F88" s="126"/>
      <c r="G88" s="141"/>
      <c r="H88" s="141"/>
      <c r="I88" s="141"/>
      <c r="J88" s="149"/>
      <c r="K88" s="133"/>
      <c r="L88" s="72">
        <v>3</v>
      </c>
      <c r="M88" s="120">
        <f t="shared" si="8"/>
        <v>1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39000</v>
      </c>
      <c r="E89" s="155">
        <v>1</v>
      </c>
      <c r="F89" s="126"/>
      <c r="G89" s="141"/>
      <c r="H89" s="141"/>
      <c r="I89" s="141"/>
      <c r="J89" s="149"/>
      <c r="K89" s="133"/>
      <c r="L89" s="72"/>
      <c r="M89" s="120">
        <f t="shared" si="8"/>
        <v>1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55">
        <v>5</v>
      </c>
      <c r="F90" s="126"/>
      <c r="G90" s="141">
        <v>8</v>
      </c>
      <c r="H90" s="141"/>
      <c r="I90" s="141"/>
      <c r="J90" s="149">
        <v>6</v>
      </c>
      <c r="K90" s="133"/>
      <c r="L90" s="72">
        <v>6</v>
      </c>
      <c r="M90" s="120">
        <f t="shared" si="8"/>
        <v>1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55">
        <v>10</v>
      </c>
      <c r="F91" s="126"/>
      <c r="G91" s="141">
        <v>4</v>
      </c>
      <c r="H91" s="141"/>
      <c r="I91" s="141"/>
      <c r="J91" s="149">
        <v>2</v>
      </c>
      <c r="K91" s="133"/>
      <c r="L91" s="72">
        <v>4</v>
      </c>
      <c r="M91" s="120">
        <f t="shared" si="8"/>
        <v>8</v>
      </c>
      <c r="N91" s="72"/>
    </row>
    <row r="92" spans="1:14" s="10" customFormat="1" x14ac:dyDescent="0.2">
      <c r="A92" s="43">
        <v>10</v>
      </c>
      <c r="B92" s="99"/>
      <c r="C92" s="99" t="s">
        <v>267</v>
      </c>
      <c r="D92" s="100">
        <v>39000</v>
      </c>
      <c r="E92" s="160">
        <v>8</v>
      </c>
      <c r="F92" s="127"/>
      <c r="G92" s="142"/>
      <c r="H92" s="142"/>
      <c r="I92" s="142"/>
      <c r="J92" s="150"/>
      <c r="K92" s="134"/>
      <c r="L92" s="73"/>
      <c r="M92" s="120">
        <f t="shared" si="8"/>
        <v>8</v>
      </c>
      <c r="N92" s="73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10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5</v>
      </c>
      <c r="M94" s="106">
        <f t="shared" si="11"/>
        <v>5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v>10</v>
      </c>
      <c r="F95" s="125"/>
      <c r="G95" s="140"/>
      <c r="H95" s="140"/>
      <c r="I95" s="140"/>
      <c r="J95" s="148"/>
      <c r="K95" s="132"/>
      <c r="L95" s="71">
        <v>5</v>
      </c>
      <c r="M95" s="120">
        <f t="shared" si="8"/>
        <v>5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SUM(E98:E101)</f>
        <v>0</v>
      </c>
      <c r="F97" s="106">
        <f t="shared" si="12"/>
        <v>0</v>
      </c>
      <c r="G97" s="106">
        <f t="shared" si="12"/>
        <v>95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47</v>
      </c>
      <c r="M97" s="119">
        <f t="shared" si="8"/>
        <v>48</v>
      </c>
      <c r="N97" s="85"/>
    </row>
    <row r="98" spans="1:14" s="9" customFormat="1" x14ac:dyDescent="0.2">
      <c r="A98" s="25">
        <v>1</v>
      </c>
      <c r="B98" s="25">
        <v>5530013</v>
      </c>
      <c r="C98" s="25" t="s">
        <v>110</v>
      </c>
      <c r="D98" s="30">
        <v>33000</v>
      </c>
      <c r="E98" s="155"/>
      <c r="F98" s="126"/>
      <c r="G98" s="141">
        <v>20</v>
      </c>
      <c r="H98" s="141"/>
      <c r="I98" s="141"/>
      <c r="J98" s="149"/>
      <c r="K98" s="133"/>
      <c r="L98" s="72">
        <v>3</v>
      </c>
      <c r="M98" s="120">
        <f t="shared" si="8"/>
        <v>17</v>
      </c>
      <c r="N98" s="72"/>
    </row>
    <row r="99" spans="1:14" s="9" customFormat="1" x14ac:dyDescent="0.2">
      <c r="A99" s="25">
        <v>2</v>
      </c>
      <c r="B99" s="43"/>
      <c r="C99" s="43" t="s">
        <v>111</v>
      </c>
      <c r="D99" s="30">
        <v>33000</v>
      </c>
      <c r="E99" s="155"/>
      <c r="F99" s="126"/>
      <c r="G99" s="141">
        <v>24</v>
      </c>
      <c r="H99" s="141"/>
      <c r="I99" s="141"/>
      <c r="J99" s="149"/>
      <c r="K99" s="133"/>
      <c r="L99" s="72">
        <v>21</v>
      </c>
      <c r="M99" s="120">
        <f t="shared" si="8"/>
        <v>3</v>
      </c>
      <c r="N99" s="72"/>
    </row>
    <row r="100" spans="1:14" s="9" customFormat="1" x14ac:dyDescent="0.2">
      <c r="A100" s="25">
        <v>3</v>
      </c>
      <c r="B100" s="43"/>
      <c r="C100" s="43" t="s">
        <v>112</v>
      </c>
      <c r="D100" s="30">
        <v>33000</v>
      </c>
      <c r="E100" s="155"/>
      <c r="F100" s="126"/>
      <c r="G100" s="141">
        <v>27</v>
      </c>
      <c r="H100" s="141"/>
      <c r="I100" s="141"/>
      <c r="J100" s="149"/>
      <c r="K100" s="133"/>
      <c r="L100" s="72">
        <v>11</v>
      </c>
      <c r="M100" s="120">
        <f t="shared" si="8"/>
        <v>16</v>
      </c>
      <c r="N100" s="72"/>
    </row>
    <row r="101" spans="1:14" s="9" customFormat="1" x14ac:dyDescent="0.2">
      <c r="A101" s="25">
        <v>4</v>
      </c>
      <c r="B101" s="43"/>
      <c r="C101" s="43" t="s">
        <v>113</v>
      </c>
      <c r="D101" s="30">
        <v>33000</v>
      </c>
      <c r="E101" s="155"/>
      <c r="F101" s="126"/>
      <c r="G101" s="141">
        <v>24</v>
      </c>
      <c r="H101" s="141"/>
      <c r="I101" s="141"/>
      <c r="J101" s="149"/>
      <c r="K101" s="133"/>
      <c r="L101" s="72">
        <v>12</v>
      </c>
      <c r="M101" s="120">
        <f t="shared" si="8"/>
        <v>12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57"/>
      <c r="F102" s="127"/>
      <c r="G102" s="142"/>
      <c r="H102" s="142"/>
      <c r="I102" s="142"/>
      <c r="J102" s="150"/>
      <c r="K102" s="134"/>
      <c r="L102" s="73"/>
      <c r="M102" s="121">
        <f t="shared" si="8"/>
        <v>0</v>
      </c>
      <c r="N102" s="73"/>
    </row>
    <row r="103" spans="1:14" s="24" customFormat="1" ht="15" thickBot="1" x14ac:dyDescent="0.25">
      <c r="A103" s="81"/>
      <c r="B103" s="82"/>
      <c r="C103" s="82" t="s">
        <v>114</v>
      </c>
      <c r="D103" s="83"/>
      <c r="E103" s="159"/>
      <c r="F103" s="104"/>
      <c r="G103" s="143"/>
      <c r="H103" s="143"/>
      <c r="I103" s="143"/>
      <c r="J103" s="151"/>
      <c r="K103" s="136"/>
      <c r="L103" s="84"/>
      <c r="M103" s="119">
        <f t="shared" si="8"/>
        <v>0</v>
      </c>
      <c r="N103" s="85"/>
    </row>
    <row r="104" spans="1:14" s="10" customFormat="1" ht="15" thickBot="1" x14ac:dyDescent="0.25">
      <c r="A104" s="94"/>
      <c r="B104" s="95"/>
      <c r="C104" s="95" t="s">
        <v>115</v>
      </c>
      <c r="D104" s="96"/>
      <c r="E104" s="105">
        <f t="shared" ref="E104:L104" si="13">SUM(E105:E133)</f>
        <v>6</v>
      </c>
      <c r="F104" s="105">
        <f t="shared" si="13"/>
        <v>0</v>
      </c>
      <c r="G104" s="105">
        <f t="shared" si="13"/>
        <v>4</v>
      </c>
      <c r="H104" s="105">
        <f t="shared" si="13"/>
        <v>0</v>
      </c>
      <c r="I104" s="105">
        <f t="shared" si="13"/>
        <v>0</v>
      </c>
      <c r="J104" s="105">
        <f t="shared" si="13"/>
        <v>0</v>
      </c>
      <c r="K104" s="105">
        <f t="shared" si="13"/>
        <v>0</v>
      </c>
      <c r="L104" s="105">
        <f t="shared" si="13"/>
        <v>6</v>
      </c>
      <c r="M104" s="119">
        <f t="shared" si="8"/>
        <v>4</v>
      </c>
      <c r="N104" s="85"/>
    </row>
    <row r="105" spans="1:14" s="10" customFormat="1" x14ac:dyDescent="0.2">
      <c r="A105" s="87">
        <v>1</v>
      </c>
      <c r="B105" s="88">
        <v>3500003</v>
      </c>
      <c r="C105" s="88" t="s">
        <v>116</v>
      </c>
      <c r="D105" s="97">
        <v>390000</v>
      </c>
      <c r="E105" s="155"/>
      <c r="F105" s="128"/>
      <c r="G105" s="144"/>
      <c r="H105" s="144"/>
      <c r="I105" s="144"/>
      <c r="J105" s="152"/>
      <c r="K105" s="137"/>
      <c r="L105" s="76"/>
      <c r="M105" s="120">
        <f t="shared" si="8"/>
        <v>0</v>
      </c>
      <c r="N105" s="76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55"/>
      <c r="F106" s="127"/>
      <c r="G106" s="142"/>
      <c r="H106" s="142"/>
      <c r="I106" s="142"/>
      <c r="J106" s="150"/>
      <c r="K106" s="134"/>
      <c r="L106" s="73"/>
      <c r="M106" s="120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55"/>
      <c r="F107" s="127"/>
      <c r="G107" s="142">
        <v>2</v>
      </c>
      <c r="H107" s="142"/>
      <c r="I107" s="142"/>
      <c r="J107" s="150"/>
      <c r="K107" s="134"/>
      <c r="L107" s="73">
        <v>1</v>
      </c>
      <c r="M107" s="120">
        <f t="shared" si="8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55"/>
      <c r="F108" s="127"/>
      <c r="G108" s="142"/>
      <c r="H108" s="142"/>
      <c r="I108" s="142"/>
      <c r="J108" s="150"/>
      <c r="K108" s="134"/>
      <c r="L108" s="73"/>
      <c r="M108" s="120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55"/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55"/>
      <c r="F110" s="126"/>
      <c r="G110" s="141"/>
      <c r="H110" s="141"/>
      <c r="I110" s="141"/>
      <c r="J110" s="149"/>
      <c r="K110" s="133"/>
      <c r="L110" s="72"/>
      <c r="M110" s="120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55"/>
      <c r="F111" s="126"/>
      <c r="G111" s="141"/>
      <c r="H111" s="141"/>
      <c r="I111" s="141"/>
      <c r="J111" s="149"/>
      <c r="K111" s="133"/>
      <c r="L111" s="72"/>
      <c r="M111" s="120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55"/>
      <c r="F112" s="126"/>
      <c r="G112" s="141"/>
      <c r="H112" s="141"/>
      <c r="I112" s="141"/>
      <c r="J112" s="149"/>
      <c r="K112" s="133"/>
      <c r="L112" s="72"/>
      <c r="M112" s="120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55"/>
      <c r="F113" s="126"/>
      <c r="G113" s="141"/>
      <c r="H113" s="141"/>
      <c r="I113" s="141"/>
      <c r="J113" s="149"/>
      <c r="K113" s="133"/>
      <c r="L113" s="72"/>
      <c r="M113" s="120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55"/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55"/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55"/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55">
        <v>4</v>
      </c>
      <c r="F117" s="126"/>
      <c r="G117" s="141"/>
      <c r="H117" s="141"/>
      <c r="I117" s="141"/>
      <c r="J117" s="149"/>
      <c r="K117" s="133"/>
      <c r="L117" s="72">
        <v>2</v>
      </c>
      <c r="M117" s="120">
        <f t="shared" si="8"/>
        <v>2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55"/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55"/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55"/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55"/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55"/>
      <c r="F122" s="126"/>
      <c r="G122" s="141">
        <v>2</v>
      </c>
      <c r="H122" s="141"/>
      <c r="I122" s="141"/>
      <c r="J122" s="149"/>
      <c r="K122" s="133"/>
      <c r="L122" s="72">
        <v>2</v>
      </c>
      <c r="M122" s="120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55"/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55"/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55"/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55">
        <v>2</v>
      </c>
      <c r="F126" s="126"/>
      <c r="G126" s="141"/>
      <c r="H126" s="141"/>
      <c r="I126" s="141"/>
      <c r="J126" s="149"/>
      <c r="K126" s="133"/>
      <c r="L126" s="72">
        <v>1</v>
      </c>
      <c r="M126" s="120">
        <f t="shared" si="8"/>
        <v>1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55"/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55"/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55"/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55"/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55"/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55"/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55"/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9" customFormat="1" x14ac:dyDescent="0.2">
      <c r="A134" s="43">
        <v>32</v>
      </c>
      <c r="B134" s="99"/>
      <c r="C134" s="99" t="s">
        <v>270</v>
      </c>
      <c r="D134" s="100">
        <v>320000</v>
      </c>
      <c r="E134" s="155"/>
      <c r="F134" s="127"/>
      <c r="G134" s="142"/>
      <c r="H134" s="142"/>
      <c r="I134" s="142"/>
      <c r="J134" s="150"/>
      <c r="K134" s="134"/>
      <c r="L134" s="73"/>
      <c r="M134" s="120">
        <f t="shared" si="8"/>
        <v>0</v>
      </c>
      <c r="N134" s="73"/>
    </row>
    <row r="135" spans="1:14" s="9" customFormat="1" x14ac:dyDescent="0.2">
      <c r="A135" s="43">
        <v>33</v>
      </c>
      <c r="B135" s="99"/>
      <c r="C135" s="99" t="s">
        <v>269</v>
      </c>
      <c r="D135" s="100">
        <v>350000</v>
      </c>
      <c r="E135" s="160">
        <v>1</v>
      </c>
      <c r="F135" s="127"/>
      <c r="G135" s="142"/>
      <c r="H135" s="142"/>
      <c r="I135" s="142"/>
      <c r="J135" s="150"/>
      <c r="K135" s="134"/>
      <c r="L135" s="73"/>
      <c r="M135" s="120">
        <f t="shared" si="8"/>
        <v>1</v>
      </c>
      <c r="N135" s="73"/>
    </row>
    <row r="136" spans="1:14" s="24" customFormat="1" ht="15" thickBot="1" x14ac:dyDescent="0.25">
      <c r="A136" s="43"/>
      <c r="B136" s="43"/>
      <c r="C136" s="43"/>
      <c r="D136" s="48"/>
      <c r="E136" s="157"/>
      <c r="F136" s="127"/>
      <c r="G136" s="142"/>
      <c r="H136" s="142"/>
      <c r="I136" s="142"/>
      <c r="J136" s="150"/>
      <c r="K136" s="134"/>
      <c r="L136" s="73"/>
      <c r="M136" s="121">
        <f t="shared" si="8"/>
        <v>0</v>
      </c>
      <c r="N136" s="73"/>
    </row>
    <row r="137" spans="1:14" s="9" customFormat="1" ht="15" thickBot="1" x14ac:dyDescent="0.25">
      <c r="A137" s="94"/>
      <c r="B137" s="95"/>
      <c r="C137" s="95" t="s">
        <v>148</v>
      </c>
      <c r="D137" s="96"/>
      <c r="E137" s="105">
        <f t="shared" ref="E137:L137" si="14">SUM(E138:E144)</f>
        <v>5</v>
      </c>
      <c r="F137" s="105">
        <f t="shared" si="14"/>
        <v>0</v>
      </c>
      <c r="G137" s="105">
        <f t="shared" si="14"/>
        <v>50</v>
      </c>
      <c r="H137" s="105">
        <f t="shared" si="14"/>
        <v>21</v>
      </c>
      <c r="I137" s="105">
        <f t="shared" si="14"/>
        <v>0</v>
      </c>
      <c r="J137" s="105">
        <f t="shared" si="14"/>
        <v>0</v>
      </c>
      <c r="K137" s="105">
        <f t="shared" si="14"/>
        <v>0</v>
      </c>
      <c r="L137" s="105">
        <f t="shared" si="14"/>
        <v>11</v>
      </c>
      <c r="M137" s="119">
        <f t="shared" ref="M137:M199" si="15">(E137+F137+G137+H137+I137)-J137-K137-L137</f>
        <v>65</v>
      </c>
      <c r="N137" s="85"/>
    </row>
    <row r="138" spans="1:14" s="9" customFormat="1" x14ac:dyDescent="0.2">
      <c r="A138" s="87">
        <v>1</v>
      </c>
      <c r="B138" s="87">
        <v>3510004</v>
      </c>
      <c r="C138" s="87" t="s">
        <v>149</v>
      </c>
      <c r="D138" s="93">
        <v>43000</v>
      </c>
      <c r="E138" s="155"/>
      <c r="G138" s="140">
        <v>12</v>
      </c>
      <c r="H138" s="140">
        <v>9</v>
      </c>
      <c r="I138" s="140"/>
      <c r="J138" s="148"/>
      <c r="K138" s="132"/>
      <c r="L138" s="71"/>
      <c r="M138" s="120">
        <f>(E138+K142+G138+H138+I138)-J138-K138-L138</f>
        <v>21</v>
      </c>
      <c r="N138" s="71"/>
    </row>
    <row r="139" spans="1:14" s="9" customFormat="1" x14ac:dyDescent="0.2">
      <c r="A139" s="25">
        <v>2</v>
      </c>
      <c r="B139" s="25">
        <v>3512008</v>
      </c>
      <c r="C139" s="25" t="s">
        <v>150</v>
      </c>
      <c r="D139" s="30">
        <v>44000</v>
      </c>
      <c r="E139" s="155"/>
      <c r="F139" s="126"/>
      <c r="G139" s="141"/>
      <c r="H139" s="141"/>
      <c r="I139" s="141"/>
      <c r="J139" s="149"/>
      <c r="K139" s="133"/>
      <c r="L139" s="72"/>
      <c r="M139" s="120">
        <f t="shared" si="15"/>
        <v>0</v>
      </c>
      <c r="N139" s="72"/>
    </row>
    <row r="140" spans="1:14" s="9" customFormat="1" x14ac:dyDescent="0.2">
      <c r="A140" s="25">
        <v>3</v>
      </c>
      <c r="B140" s="25">
        <v>3510107</v>
      </c>
      <c r="C140" s="25" t="s">
        <v>151</v>
      </c>
      <c r="D140" s="30">
        <v>49000</v>
      </c>
      <c r="E140" s="155"/>
      <c r="F140" s="126"/>
      <c r="G140" s="141"/>
      <c r="H140" s="141"/>
      <c r="I140" s="141"/>
      <c r="J140" s="149"/>
      <c r="K140" s="133"/>
      <c r="L140" s="72"/>
      <c r="M140" s="120">
        <f t="shared" si="15"/>
        <v>0</v>
      </c>
      <c r="N140" s="72"/>
    </row>
    <row r="141" spans="1:14" s="9" customFormat="1" x14ac:dyDescent="0.2">
      <c r="A141" s="25">
        <v>4</v>
      </c>
      <c r="B141" s="25">
        <v>3510011</v>
      </c>
      <c r="C141" s="25" t="s">
        <v>152</v>
      </c>
      <c r="D141" s="30">
        <v>42000</v>
      </c>
      <c r="E141" s="155"/>
      <c r="F141" s="126"/>
      <c r="G141" s="141"/>
      <c r="H141" s="141"/>
      <c r="I141" s="141"/>
      <c r="J141" s="149"/>
      <c r="K141" s="133"/>
      <c r="L141" s="72"/>
      <c r="M141" s="120">
        <f t="shared" si="15"/>
        <v>0</v>
      </c>
      <c r="N141" s="72"/>
    </row>
    <row r="142" spans="1:14" s="9" customFormat="1" x14ac:dyDescent="0.2">
      <c r="A142" s="25">
        <v>5</v>
      </c>
      <c r="B142" s="25">
        <v>3510067</v>
      </c>
      <c r="C142" s="25" t="s">
        <v>153</v>
      </c>
      <c r="D142" s="30">
        <v>43000</v>
      </c>
      <c r="E142" s="155">
        <v>3</v>
      </c>
      <c r="F142" s="126"/>
      <c r="G142" s="141">
        <v>16</v>
      </c>
      <c r="H142" s="141"/>
      <c r="I142" s="141"/>
      <c r="J142" s="149"/>
      <c r="K142" s="125"/>
      <c r="L142" s="72">
        <v>2</v>
      </c>
      <c r="M142" s="120">
        <f t="shared" si="15"/>
        <v>17</v>
      </c>
      <c r="N142" s="72"/>
    </row>
    <row r="143" spans="1:14" s="9" customFormat="1" x14ac:dyDescent="0.2">
      <c r="A143" s="25">
        <v>6</v>
      </c>
      <c r="B143" s="25">
        <v>3510012</v>
      </c>
      <c r="C143" s="25" t="s">
        <v>154</v>
      </c>
      <c r="D143" s="30">
        <v>43000</v>
      </c>
      <c r="E143" s="155"/>
      <c r="F143" s="126"/>
      <c r="G143" s="141">
        <v>12</v>
      </c>
      <c r="H143" s="141">
        <v>6</v>
      </c>
      <c r="I143" s="141"/>
      <c r="J143" s="149"/>
      <c r="K143" s="133"/>
      <c r="L143" s="72">
        <v>4</v>
      </c>
      <c r="M143" s="120">
        <f t="shared" si="15"/>
        <v>14</v>
      </c>
      <c r="N143" s="72"/>
    </row>
    <row r="144" spans="1:14" s="9" customFormat="1" x14ac:dyDescent="0.2">
      <c r="A144" s="25">
        <v>7</v>
      </c>
      <c r="B144" s="25">
        <v>3510076</v>
      </c>
      <c r="C144" s="25" t="s">
        <v>155</v>
      </c>
      <c r="D144" s="30">
        <v>45000</v>
      </c>
      <c r="E144" s="155">
        <v>2</v>
      </c>
      <c r="F144" s="126"/>
      <c r="G144" s="141">
        <v>10</v>
      </c>
      <c r="H144" s="141">
        <v>6</v>
      </c>
      <c r="I144" s="141"/>
      <c r="J144" s="149"/>
      <c r="K144" s="133"/>
      <c r="L144" s="72">
        <v>5</v>
      </c>
      <c r="M144" s="120">
        <f t="shared" si="15"/>
        <v>13</v>
      </c>
      <c r="N144" s="72"/>
    </row>
    <row r="145" spans="1:14" s="9" customFormat="1" x14ac:dyDescent="0.2">
      <c r="A145" s="43">
        <v>9</v>
      </c>
      <c r="B145" s="43"/>
      <c r="C145" s="43" t="s">
        <v>271</v>
      </c>
      <c r="D145" s="48"/>
      <c r="E145" s="155"/>
      <c r="F145" s="127"/>
      <c r="G145" s="142"/>
      <c r="H145" s="142"/>
      <c r="I145" s="142"/>
      <c r="J145" s="150"/>
      <c r="K145" s="134"/>
      <c r="L145" s="73"/>
      <c r="M145" s="120">
        <f t="shared" si="15"/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>
        <f t="shared" si="15"/>
        <v>0</v>
      </c>
      <c r="N146" s="73"/>
    </row>
    <row r="147" spans="1:14" s="10" customFormat="1" ht="15" thickBot="1" x14ac:dyDescent="0.25">
      <c r="A147" s="109"/>
      <c r="B147" s="110"/>
      <c r="C147" s="82" t="s">
        <v>156</v>
      </c>
      <c r="D147" s="111"/>
      <c r="E147" s="105">
        <f t="shared" ref="E147:L147" si="16">SUM(E148:E154)</f>
        <v>15</v>
      </c>
      <c r="F147" s="105">
        <f t="shared" si="16"/>
        <v>0</v>
      </c>
      <c r="G147" s="105">
        <f t="shared" si="16"/>
        <v>81</v>
      </c>
      <c r="H147" s="105">
        <f t="shared" si="16"/>
        <v>27</v>
      </c>
      <c r="I147" s="105">
        <f t="shared" si="16"/>
        <v>27</v>
      </c>
      <c r="J147" s="105">
        <f t="shared" si="16"/>
        <v>0</v>
      </c>
      <c r="K147" s="105">
        <f t="shared" si="16"/>
        <v>0</v>
      </c>
      <c r="L147" s="105">
        <f t="shared" si="16"/>
        <v>23</v>
      </c>
      <c r="M147" s="119">
        <f t="shared" si="15"/>
        <v>127</v>
      </c>
      <c r="N147" s="112"/>
    </row>
    <row r="148" spans="1:14" s="10" customFormat="1" x14ac:dyDescent="0.2">
      <c r="A148" s="87">
        <v>1</v>
      </c>
      <c r="B148" s="88">
        <v>3530009</v>
      </c>
      <c r="C148" s="88" t="s">
        <v>157</v>
      </c>
      <c r="D148" s="97">
        <v>20000</v>
      </c>
      <c r="E148" s="155"/>
      <c r="F148" s="125"/>
      <c r="G148" s="140"/>
      <c r="H148" s="140"/>
      <c r="I148" s="140"/>
      <c r="J148" s="148"/>
      <c r="K148" s="132"/>
      <c r="L148" s="71"/>
      <c r="M148" s="120">
        <f t="shared" si="15"/>
        <v>0</v>
      </c>
      <c r="N148" s="71"/>
    </row>
    <row r="149" spans="1:14" s="10" customFormat="1" x14ac:dyDescent="0.2">
      <c r="A149" s="25">
        <v>2</v>
      </c>
      <c r="B149" s="26">
        <v>3530010</v>
      </c>
      <c r="C149" s="26" t="s">
        <v>158</v>
      </c>
      <c r="D149" s="27">
        <v>108000</v>
      </c>
      <c r="E149" s="155">
        <v>10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5"/>
        <v>8</v>
      </c>
      <c r="N149" s="72"/>
    </row>
    <row r="150" spans="1:14" s="10" customFormat="1" x14ac:dyDescent="0.2">
      <c r="A150" s="25">
        <v>6</v>
      </c>
      <c r="B150" s="26">
        <v>3530088</v>
      </c>
      <c r="C150" s="26" t="s">
        <v>162</v>
      </c>
      <c r="D150" s="27">
        <v>22000</v>
      </c>
      <c r="E150" s="155"/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10" customFormat="1" x14ac:dyDescent="0.2">
      <c r="A151" s="25">
        <v>11</v>
      </c>
      <c r="B151" s="26">
        <v>3550002</v>
      </c>
      <c r="C151" s="26" t="s">
        <v>167</v>
      </c>
      <c r="D151" s="27">
        <v>20000</v>
      </c>
      <c r="E151" s="155">
        <v>5</v>
      </c>
      <c r="F151" s="127"/>
      <c r="G151" s="142">
        <v>27</v>
      </c>
      <c r="H151" s="142">
        <v>13</v>
      </c>
      <c r="I151" s="142">
        <v>14</v>
      </c>
      <c r="J151" s="150"/>
      <c r="K151" s="134"/>
      <c r="L151" s="73">
        <v>15</v>
      </c>
      <c r="M151" s="120">
        <f t="shared" si="15"/>
        <v>44</v>
      </c>
      <c r="N151" s="72"/>
    </row>
    <row r="152" spans="1:14" s="10" customFormat="1" x14ac:dyDescent="0.2">
      <c r="A152" s="25">
        <v>12</v>
      </c>
      <c r="B152" s="26">
        <v>3550005</v>
      </c>
      <c r="C152" s="26" t="s">
        <v>168</v>
      </c>
      <c r="D152" s="27">
        <v>20000</v>
      </c>
      <c r="E152" s="155"/>
      <c r="F152" s="127"/>
      <c r="G152" s="142">
        <v>28</v>
      </c>
      <c r="H152" s="142"/>
      <c r="I152" s="142"/>
      <c r="J152" s="150"/>
      <c r="K152" s="134"/>
      <c r="L152" s="73"/>
      <c r="M152" s="120">
        <f t="shared" si="15"/>
        <v>28</v>
      </c>
      <c r="N152" s="72"/>
    </row>
    <row r="153" spans="1:14" s="10" customFormat="1" x14ac:dyDescent="0.2">
      <c r="A153" s="25">
        <v>13</v>
      </c>
      <c r="B153" s="26">
        <v>3550007</v>
      </c>
      <c r="C153" s="26" t="s">
        <v>169</v>
      </c>
      <c r="D153" s="27">
        <v>20000</v>
      </c>
      <c r="E153" s="155"/>
      <c r="F153" s="127"/>
      <c r="G153" s="142">
        <v>26</v>
      </c>
      <c r="H153" s="142">
        <v>14</v>
      </c>
      <c r="I153" s="142">
        <v>13</v>
      </c>
      <c r="J153" s="150"/>
      <c r="K153" s="134"/>
      <c r="L153" s="73">
        <v>6</v>
      </c>
      <c r="M153" s="120">
        <f t="shared" si="15"/>
        <v>47</v>
      </c>
      <c r="N153" s="72"/>
    </row>
    <row r="154" spans="1:14" s="9" customFormat="1" x14ac:dyDescent="0.2">
      <c r="A154" s="25">
        <v>14</v>
      </c>
      <c r="B154" s="26">
        <v>3530087</v>
      </c>
      <c r="C154" s="26" t="s">
        <v>170</v>
      </c>
      <c r="D154" s="27">
        <v>20000</v>
      </c>
      <c r="E154" s="155"/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2"/>
    </row>
    <row r="155" spans="1:14" s="9" customFormat="1" x14ac:dyDescent="0.2">
      <c r="A155" s="25">
        <v>15</v>
      </c>
      <c r="B155" s="43">
        <v>7560084</v>
      </c>
      <c r="C155" s="43" t="s">
        <v>171</v>
      </c>
      <c r="D155" s="48">
        <v>50000</v>
      </c>
      <c r="E155" s="155"/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2"/>
    </row>
    <row r="156" spans="1:14" s="9" customFormat="1" x14ac:dyDescent="0.2">
      <c r="A156" s="25">
        <v>16</v>
      </c>
      <c r="B156" s="43">
        <v>7560085</v>
      </c>
      <c r="C156" s="43" t="s">
        <v>172</v>
      </c>
      <c r="D156" s="48">
        <v>80000</v>
      </c>
      <c r="E156" s="155"/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9" customFormat="1" x14ac:dyDescent="0.2">
      <c r="A157" s="43">
        <v>21</v>
      </c>
      <c r="B157" s="43"/>
      <c r="C157" s="43" t="s">
        <v>272</v>
      </c>
      <c r="D157" s="48">
        <v>45000</v>
      </c>
      <c r="E157" s="155">
        <v>2</v>
      </c>
      <c r="F157" s="126"/>
      <c r="G157" s="141">
        <v>12</v>
      </c>
      <c r="H157" s="141"/>
      <c r="I157" s="141"/>
      <c r="J157" s="149"/>
      <c r="K157" s="133"/>
      <c r="L157" s="72">
        <v>1</v>
      </c>
      <c r="M157" s="120">
        <f t="shared" si="15"/>
        <v>13</v>
      </c>
      <c r="N157" s="73"/>
    </row>
    <row r="158" spans="1:14" s="24" customFormat="1" ht="15" thickBot="1" x14ac:dyDescent="0.25">
      <c r="A158" s="43"/>
      <c r="B158" s="43"/>
      <c r="C158" s="43"/>
      <c r="D158" s="48"/>
      <c r="E158" s="160"/>
      <c r="F158" s="128"/>
      <c r="G158" s="144"/>
      <c r="H158" s="144"/>
      <c r="I158" s="144"/>
      <c r="J158" s="152"/>
      <c r="K158" s="137"/>
      <c r="L158" s="76"/>
      <c r="M158" s="121">
        <f t="shared" si="15"/>
        <v>0</v>
      </c>
      <c r="N158" s="73"/>
    </row>
    <row r="159" spans="1:14" s="10" customFormat="1" ht="15" thickBot="1" x14ac:dyDescent="0.25">
      <c r="A159" s="90"/>
      <c r="B159" s="91"/>
      <c r="C159" s="91" t="s">
        <v>176</v>
      </c>
      <c r="D159" s="98"/>
      <c r="E159" s="103">
        <f>SUM(E160:E162)</f>
        <v>0</v>
      </c>
      <c r="F159" s="103">
        <f>SUM(F160:F162)</f>
        <v>0</v>
      </c>
      <c r="G159" s="103">
        <f t="shared" ref="G159:K159" si="17">SUM(G160:G1824)</f>
        <v>0</v>
      </c>
      <c r="H159" s="103">
        <f t="shared" si="17"/>
        <v>0</v>
      </c>
      <c r="I159" s="103">
        <f t="shared" si="17"/>
        <v>0</v>
      </c>
      <c r="J159" s="103">
        <f t="shared" si="17"/>
        <v>0</v>
      </c>
      <c r="K159" s="103">
        <f t="shared" si="17"/>
        <v>0</v>
      </c>
      <c r="L159" s="103">
        <f ca="1">SUM(L159:L162)</f>
        <v>0</v>
      </c>
      <c r="M159" s="103">
        <f ca="1">SUM(M159:M162)</f>
        <v>0</v>
      </c>
      <c r="N159" s="85"/>
    </row>
    <row r="160" spans="1:14" s="10" customFormat="1" x14ac:dyDescent="0.2">
      <c r="A160" s="87">
        <v>1</v>
      </c>
      <c r="B160" s="88">
        <v>4550013</v>
      </c>
      <c r="C160" s="88" t="s">
        <v>177</v>
      </c>
      <c r="D160" s="97">
        <v>38000</v>
      </c>
      <c r="E160" s="161"/>
      <c r="F160" s="125"/>
      <c r="G160" s="140"/>
      <c r="H160" s="140"/>
      <c r="I160" s="140"/>
      <c r="J160" s="148"/>
      <c r="K160" s="132"/>
      <c r="L160" s="71"/>
      <c r="M160" s="120">
        <f t="shared" si="15"/>
        <v>0</v>
      </c>
      <c r="N160" s="76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161"/>
      <c r="F161" s="125"/>
      <c r="G161" s="140"/>
      <c r="H161" s="140"/>
      <c r="I161" s="140"/>
      <c r="J161" s="148"/>
      <c r="K161" s="132"/>
      <c r="L161" s="71"/>
      <c r="M161" s="120">
        <f t="shared" si="15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161"/>
      <c r="F162" s="125"/>
      <c r="G162" s="140"/>
      <c r="H162" s="140"/>
      <c r="I162" s="140"/>
      <c r="J162" s="148"/>
      <c r="K162" s="132"/>
      <c r="L162" s="71"/>
      <c r="M162" s="120">
        <f t="shared" si="15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0"/>
      <c r="F163" s="128"/>
      <c r="G163" s="144"/>
      <c r="H163" s="144"/>
      <c r="I163" s="144"/>
      <c r="J163" s="152"/>
      <c r="K163" s="137"/>
      <c r="L163" s="76"/>
      <c r="M163" s="121">
        <f t="shared" si="15"/>
        <v>0</v>
      </c>
      <c r="N163" s="73"/>
    </row>
    <row r="164" spans="1:14" s="24" customFormat="1" ht="15" hidden="1" customHeight="1" thickBot="1" x14ac:dyDescent="0.25">
      <c r="A164" s="81"/>
      <c r="B164" s="82"/>
      <c r="C164" s="82" t="s">
        <v>180</v>
      </c>
      <c r="D164" s="83"/>
      <c r="E164" s="158">
        <v>201</v>
      </c>
      <c r="F164" s="106">
        <f t="shared" ref="F164" si="18">SUM(F165:F175)</f>
        <v>0</v>
      </c>
      <c r="G164" s="106"/>
      <c r="H164" s="106"/>
      <c r="I164" s="106"/>
      <c r="J164" s="146"/>
      <c r="K164" s="135"/>
      <c r="L164" s="106"/>
      <c r="M164" s="119">
        <f t="shared" si="15"/>
        <v>201</v>
      </c>
      <c r="N164" s="85"/>
    </row>
    <row r="165" spans="1:14" s="10" customFormat="1" ht="15" hidden="1" customHeight="1" thickBot="1" x14ac:dyDescent="0.25">
      <c r="A165" s="74"/>
      <c r="B165" s="74"/>
      <c r="C165" s="74" t="s">
        <v>181</v>
      </c>
      <c r="D165" s="75"/>
      <c r="E165" s="155">
        <v>8</v>
      </c>
      <c r="F165" s="125"/>
      <c r="G165" s="140"/>
      <c r="H165" s="140"/>
      <c r="I165" s="140"/>
      <c r="J165" s="148"/>
      <c r="K165" s="132"/>
      <c r="L165" s="71"/>
      <c r="M165" s="120">
        <f t="shared" si="15"/>
        <v>8</v>
      </c>
      <c r="N165" s="76"/>
    </row>
    <row r="166" spans="1:14" s="10" customFormat="1" ht="15" hidden="1" customHeight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55">
        <v>43</v>
      </c>
      <c r="F166" s="125"/>
      <c r="G166" s="140"/>
      <c r="H166" s="140"/>
      <c r="I166" s="140"/>
      <c r="J166" s="148"/>
      <c r="K166" s="132"/>
      <c r="L166" s="71"/>
      <c r="M166" s="120">
        <f t="shared" si="15"/>
        <v>43</v>
      </c>
      <c r="N166" s="73"/>
    </row>
    <row r="167" spans="1:14" s="10" customFormat="1" ht="15" hidden="1" customHeight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55">
        <v>9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9</v>
      </c>
      <c r="N167" s="73"/>
    </row>
    <row r="168" spans="1:14" s="10" customFormat="1" ht="15" hidden="1" customHeight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55">
        <v>24</v>
      </c>
      <c r="F168" s="125"/>
      <c r="G168" s="140"/>
      <c r="H168" s="140"/>
      <c r="I168" s="140"/>
      <c r="J168" s="148"/>
      <c r="K168" s="132"/>
      <c r="L168" s="71"/>
      <c r="M168" s="120">
        <f t="shared" si="15"/>
        <v>24</v>
      </c>
      <c r="N168" s="73"/>
    </row>
    <row r="169" spans="1:14" s="10" customFormat="1" ht="15" hidden="1" customHeight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56">
        <v>35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35</v>
      </c>
      <c r="N169" s="72"/>
    </row>
    <row r="170" spans="1:14" s="10" customFormat="1" ht="15" hidden="1" customHeight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56">
        <v>24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24</v>
      </c>
      <c r="N170" s="72"/>
    </row>
    <row r="171" spans="1:14" s="10" customFormat="1" ht="15" hidden="1" customHeight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56">
        <v>10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10</v>
      </c>
      <c r="N171" s="71"/>
    </row>
    <row r="172" spans="1:14" s="9" customFormat="1" ht="15" hidden="1" customHeight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56">
        <v>28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28</v>
      </c>
      <c r="N172" s="71"/>
    </row>
    <row r="173" spans="1:14" s="9" customFormat="1" ht="15" hidden="1" customHeight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56">
        <v>20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20</v>
      </c>
      <c r="N173" s="71"/>
    </row>
    <row r="174" spans="1:14" s="9" customFormat="1" ht="15" hidden="1" customHeight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55"/>
      <c r="F174" s="125"/>
      <c r="G174" s="125"/>
      <c r="H174" s="125"/>
      <c r="I174" s="125"/>
      <c r="J174" s="148"/>
      <c r="K174" s="132"/>
      <c r="L174" s="71"/>
      <c r="M174" s="120">
        <f t="shared" si="15"/>
        <v>0</v>
      </c>
      <c r="N174" s="71"/>
    </row>
    <row r="175" spans="1:14" s="9" customFormat="1" ht="15" hidden="1" customHeight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55">
        <v>17</v>
      </c>
      <c r="F175" s="125"/>
      <c r="G175" s="125"/>
      <c r="H175" s="125"/>
      <c r="I175" s="125"/>
      <c r="J175" s="148"/>
      <c r="K175" s="132"/>
      <c r="L175" s="71"/>
      <c r="M175" s="120">
        <f t="shared" si="15"/>
        <v>17</v>
      </c>
      <c r="N175" s="71"/>
    </row>
    <row r="176" spans="1:14" s="24" customFormat="1" ht="15" hidden="1" customHeight="1" thickBot="1" x14ac:dyDescent="0.25">
      <c r="A176" s="43"/>
      <c r="B176" s="43"/>
      <c r="C176" s="43"/>
      <c r="D176" s="48"/>
      <c r="E176" s="160"/>
      <c r="F176" s="128"/>
      <c r="G176" s="128"/>
      <c r="H176" s="128"/>
      <c r="I176" s="128"/>
      <c r="J176" s="152"/>
      <c r="K176" s="137"/>
      <c r="L176" s="76"/>
      <c r="M176" s="121">
        <f t="shared" si="15"/>
        <v>0</v>
      </c>
      <c r="N176" s="76"/>
    </row>
    <row r="177" spans="1:14" s="9" customFormat="1" ht="15" thickBot="1" x14ac:dyDescent="0.25">
      <c r="A177" s="94"/>
      <c r="B177" s="95"/>
      <c r="C177" s="95" t="s">
        <v>192</v>
      </c>
      <c r="D177" s="96"/>
      <c r="E177" s="105">
        <f t="shared" ref="E177:L177" si="19">SUM(E178:E186)</f>
        <v>371</v>
      </c>
      <c r="F177" s="105">
        <f t="shared" si="19"/>
        <v>0</v>
      </c>
      <c r="G177" s="105">
        <f t="shared" si="19"/>
        <v>0</v>
      </c>
      <c r="H177" s="105">
        <f t="shared" si="19"/>
        <v>0</v>
      </c>
      <c r="I177" s="105">
        <f t="shared" si="19"/>
        <v>0</v>
      </c>
      <c r="J177" s="105">
        <f t="shared" si="19"/>
        <v>0</v>
      </c>
      <c r="K177" s="105">
        <f t="shared" si="19"/>
        <v>0</v>
      </c>
      <c r="L177" s="105">
        <f t="shared" si="19"/>
        <v>261</v>
      </c>
      <c r="M177" s="119">
        <f t="shared" si="15"/>
        <v>110</v>
      </c>
      <c r="N177" s="85"/>
    </row>
    <row r="178" spans="1:14" s="10" customFormat="1" x14ac:dyDescent="0.2">
      <c r="A178" s="87">
        <v>1</v>
      </c>
      <c r="B178" s="87">
        <v>5540032</v>
      </c>
      <c r="C178" s="87" t="s">
        <v>193</v>
      </c>
      <c r="D178" s="93">
        <v>18000</v>
      </c>
      <c r="E178" s="155">
        <v>23</v>
      </c>
      <c r="F178" s="125"/>
      <c r="G178" s="125"/>
      <c r="H178" s="125"/>
      <c r="I178" s="125"/>
      <c r="J178" s="148"/>
      <c r="K178" s="132"/>
      <c r="L178" s="71">
        <v>10</v>
      </c>
      <c r="M178" s="120">
        <f t="shared" si="15"/>
        <v>13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55">
        <v>33</v>
      </c>
      <c r="F179" s="125"/>
      <c r="G179" s="125"/>
      <c r="H179" s="125"/>
      <c r="I179" s="125"/>
      <c r="J179" s="148"/>
      <c r="K179" s="132"/>
      <c r="L179" s="71">
        <v>21</v>
      </c>
      <c r="M179" s="120">
        <f t="shared" si="15"/>
        <v>12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55"/>
      <c r="F180" s="125"/>
      <c r="G180" s="125"/>
      <c r="H180" s="125"/>
      <c r="I180" s="125"/>
      <c r="J180" s="148"/>
      <c r="K180" s="132"/>
      <c r="L180" s="71"/>
      <c r="M180" s="120">
        <f t="shared" si="15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55">
        <v>10</v>
      </c>
      <c r="F181" s="125"/>
      <c r="G181" s="125"/>
      <c r="H181" s="125"/>
      <c r="I181" s="125"/>
      <c r="J181" s="148"/>
      <c r="K181" s="132"/>
      <c r="L181" s="71">
        <v>9</v>
      </c>
      <c r="M181" s="120">
        <f t="shared" si="15"/>
        <v>1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55">
        <v>165</v>
      </c>
      <c r="F182" s="125"/>
      <c r="G182" s="125"/>
      <c r="H182" s="125"/>
      <c r="I182" s="125"/>
      <c r="J182" s="148"/>
      <c r="K182" s="132"/>
      <c r="L182" s="71">
        <v>110</v>
      </c>
      <c r="M182" s="120">
        <f t="shared" si="15"/>
        <v>55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55">
        <v>34</v>
      </c>
      <c r="F183" s="125"/>
      <c r="G183" s="125"/>
      <c r="H183" s="125"/>
      <c r="I183" s="125"/>
      <c r="J183" s="148"/>
      <c r="K183" s="132"/>
      <c r="L183" s="71">
        <v>25</v>
      </c>
      <c r="M183" s="120">
        <f t="shared" si="15"/>
        <v>9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55">
        <v>23</v>
      </c>
      <c r="F184" s="125"/>
      <c r="G184" s="125"/>
      <c r="H184" s="125"/>
      <c r="I184" s="125"/>
      <c r="J184" s="148"/>
      <c r="K184" s="132"/>
      <c r="L184" s="71">
        <v>12</v>
      </c>
      <c r="M184" s="120">
        <f t="shared" si="15"/>
        <v>11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55">
        <v>38</v>
      </c>
      <c r="F185" s="125"/>
      <c r="G185" s="125"/>
      <c r="H185" s="125"/>
      <c r="I185" s="125"/>
      <c r="J185" s="148"/>
      <c r="K185" s="132"/>
      <c r="L185" s="71">
        <v>37</v>
      </c>
      <c r="M185" s="120">
        <f t="shared" si="15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55">
        <v>45</v>
      </c>
      <c r="F186" s="125"/>
      <c r="G186" s="125"/>
      <c r="H186" s="125"/>
      <c r="I186" s="125"/>
      <c r="J186" s="148"/>
      <c r="K186" s="132"/>
      <c r="L186" s="71">
        <v>37</v>
      </c>
      <c r="M186" s="120">
        <f t="shared" si="15"/>
        <v>8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0"/>
      <c r="F187" s="128"/>
      <c r="G187" s="128"/>
      <c r="H187" s="128"/>
      <c r="I187" s="128"/>
      <c r="J187" s="152"/>
      <c r="K187" s="137"/>
      <c r="L187" s="76"/>
      <c r="M187" s="121">
        <f t="shared" si="15"/>
        <v>0</v>
      </c>
      <c r="N187" s="76"/>
    </row>
    <row r="188" spans="1:14" s="24" customFormat="1" ht="15" thickBot="1" x14ac:dyDescent="0.25">
      <c r="A188" s="81"/>
      <c r="B188" s="82"/>
      <c r="C188" s="82" t="s">
        <v>203</v>
      </c>
      <c r="D188" s="83"/>
      <c r="E188" s="106">
        <f t="shared" ref="E188:J188" si="20">SUM(E190:E191)</f>
        <v>3</v>
      </c>
      <c r="F188" s="106">
        <f t="shared" si="20"/>
        <v>0</v>
      </c>
      <c r="G188" s="106">
        <f t="shared" si="20"/>
        <v>0</v>
      </c>
      <c r="H188" s="106">
        <f t="shared" si="20"/>
        <v>0</v>
      </c>
      <c r="I188" s="106">
        <f t="shared" si="20"/>
        <v>0</v>
      </c>
      <c r="J188" s="106">
        <f t="shared" si="20"/>
        <v>0</v>
      </c>
      <c r="K188" s="106">
        <f>SUM(K190:K191)</f>
        <v>0</v>
      </c>
      <c r="L188" s="106">
        <f>SUM(L190:L191)</f>
        <v>3</v>
      </c>
      <c r="M188" s="119">
        <f>(E188+F188+G188+H188+I188)-J188-K188-L188</f>
        <v>0</v>
      </c>
      <c r="N188" s="85"/>
    </row>
    <row r="189" spans="1:14" s="10" customFormat="1" x14ac:dyDescent="0.2">
      <c r="A189" s="79"/>
      <c r="B189" s="79"/>
      <c r="C189" s="79" t="s">
        <v>204</v>
      </c>
      <c r="D189" s="80"/>
      <c r="E189" s="155"/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55"/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55">
        <v>3</v>
      </c>
      <c r="F191" s="125"/>
      <c r="G191" s="125"/>
      <c r="H191" s="125"/>
      <c r="I191" s="125"/>
      <c r="J191" s="148"/>
      <c r="K191" s="132"/>
      <c r="L191" s="71">
        <v>3</v>
      </c>
      <c r="M191" s="120">
        <f t="shared" si="15"/>
        <v>0</v>
      </c>
      <c r="N191" s="71"/>
    </row>
    <row r="192" spans="1:14" s="24" customFormat="1" ht="15" thickBot="1" x14ac:dyDescent="0.25">
      <c r="A192" s="43"/>
      <c r="B192" s="43"/>
      <c r="C192" s="43"/>
      <c r="D192" s="86"/>
      <c r="E192" s="157"/>
      <c r="F192" s="127"/>
      <c r="G192" s="127"/>
      <c r="H192" s="127"/>
      <c r="I192" s="127"/>
      <c r="J192" s="150"/>
      <c r="K192" s="134"/>
      <c r="L192" s="73"/>
      <c r="M192" s="122">
        <f t="shared" si="15"/>
        <v>0</v>
      </c>
      <c r="N192" s="73"/>
    </row>
    <row r="193" spans="1:14" s="10" customFormat="1" ht="15" thickBot="1" x14ac:dyDescent="0.25">
      <c r="A193" s="90"/>
      <c r="B193" s="91"/>
      <c r="C193" s="91" t="s">
        <v>207</v>
      </c>
      <c r="D193" s="92"/>
      <c r="E193" s="103">
        <f t="shared" ref="E193:L193" si="21">SUM(E194:E201)</f>
        <v>77</v>
      </c>
      <c r="F193" s="103">
        <f t="shared" si="21"/>
        <v>0</v>
      </c>
      <c r="G193" s="103">
        <f t="shared" si="21"/>
        <v>0</v>
      </c>
      <c r="H193" s="103">
        <f t="shared" si="21"/>
        <v>0</v>
      </c>
      <c r="I193" s="103">
        <f t="shared" si="21"/>
        <v>0</v>
      </c>
      <c r="J193" s="103">
        <f t="shared" si="21"/>
        <v>0</v>
      </c>
      <c r="K193" s="103">
        <f t="shared" si="21"/>
        <v>0</v>
      </c>
      <c r="L193" s="103">
        <f t="shared" si="21"/>
        <v>76</v>
      </c>
      <c r="M193" s="119">
        <f t="shared" si="15"/>
        <v>1</v>
      </c>
      <c r="N193" s="85"/>
    </row>
    <row r="194" spans="1:14" s="10" customFormat="1" x14ac:dyDescent="0.2">
      <c r="A194" s="87">
        <v>1</v>
      </c>
      <c r="B194" s="88">
        <v>7550011</v>
      </c>
      <c r="C194" s="88" t="s">
        <v>208</v>
      </c>
      <c r="D194" s="89">
        <v>16000</v>
      </c>
      <c r="E194" s="155">
        <v>12</v>
      </c>
      <c r="F194" s="125"/>
      <c r="G194" s="125"/>
      <c r="H194" s="125"/>
      <c r="I194" s="125"/>
      <c r="J194" s="148"/>
      <c r="K194" s="132"/>
      <c r="L194" s="71">
        <v>12</v>
      </c>
      <c r="M194" s="120">
        <f t="shared" si="15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8">
        <v>14000</v>
      </c>
      <c r="E195" s="155"/>
      <c r="F195" s="126"/>
      <c r="G195" s="126"/>
      <c r="H195" s="126"/>
      <c r="I195" s="126"/>
      <c r="J195" s="149"/>
      <c r="K195" s="133"/>
      <c r="L195" s="72"/>
      <c r="M195" s="123">
        <f t="shared" si="15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8">
        <v>26000</v>
      </c>
      <c r="E196" s="155"/>
      <c r="F196" s="126"/>
      <c r="G196" s="126"/>
      <c r="H196" s="126"/>
      <c r="I196" s="126"/>
      <c r="J196" s="149"/>
      <c r="K196" s="133"/>
      <c r="L196" s="72"/>
      <c r="M196" s="123">
        <f t="shared" si="15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8">
        <v>12000</v>
      </c>
      <c r="E197" s="155">
        <v>1</v>
      </c>
      <c r="F197" s="126"/>
      <c r="G197" s="126"/>
      <c r="H197" s="126"/>
      <c r="I197" s="126"/>
      <c r="J197" s="149"/>
      <c r="K197" s="133"/>
      <c r="L197" s="72">
        <v>1</v>
      </c>
      <c r="M197" s="123">
        <f t="shared" si="15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8">
        <v>9000</v>
      </c>
      <c r="E198" s="155">
        <v>14</v>
      </c>
      <c r="F198" s="126"/>
      <c r="G198" s="126"/>
      <c r="H198" s="126"/>
      <c r="I198" s="126"/>
      <c r="J198" s="149"/>
      <c r="K198" s="133"/>
      <c r="L198" s="72">
        <v>14</v>
      </c>
      <c r="M198" s="123">
        <f t="shared" si="15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8">
        <v>14000</v>
      </c>
      <c r="E199" s="155">
        <v>24</v>
      </c>
      <c r="F199" s="126"/>
      <c r="G199" s="126"/>
      <c r="H199" s="126"/>
      <c r="I199" s="126"/>
      <c r="J199" s="149"/>
      <c r="K199" s="133"/>
      <c r="L199" s="72">
        <v>24</v>
      </c>
      <c r="M199" s="123">
        <f t="shared" si="15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7">
        <v>14000</v>
      </c>
      <c r="E200" s="155">
        <v>13</v>
      </c>
      <c r="F200" s="126"/>
      <c r="G200" s="126"/>
      <c r="H200" s="126"/>
      <c r="I200" s="126"/>
      <c r="J200" s="149"/>
      <c r="K200" s="133"/>
      <c r="L200" s="72">
        <v>12</v>
      </c>
      <c r="M200" s="123">
        <f t="shared" ref="M200:M201" si="22">(E200+F200+G200+H200+I200)-J200-K200-L200</f>
        <v>1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8">
        <v>14000</v>
      </c>
      <c r="E201" s="155">
        <v>13</v>
      </c>
      <c r="F201" s="126"/>
      <c r="G201" s="126"/>
      <c r="H201" s="126"/>
      <c r="I201" s="126"/>
      <c r="J201" s="149"/>
      <c r="K201" s="133"/>
      <c r="L201" s="72">
        <v>13</v>
      </c>
      <c r="M201" s="123">
        <f t="shared" si="22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87" activePane="bottomRight" state="frozen"/>
      <selection activeCell="O74" sqref="O74"/>
      <selection pane="topRight" activeCell="O74" sqref="O74"/>
      <selection pane="bottomLeft" activeCell="O74" sqref="O74"/>
      <selection pane="bottomRight" activeCell="L135" sqref="L13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20</v>
      </c>
      <c r="F5" s="116">
        <f t="shared" si="0"/>
        <v>0</v>
      </c>
      <c r="G5" s="116">
        <f t="shared" si="0"/>
        <v>382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65</v>
      </c>
      <c r="L5" s="116">
        <f t="shared" si="0"/>
        <v>42</v>
      </c>
      <c r="M5" s="118">
        <f t="shared" si="0"/>
        <v>294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16</v>
      </c>
      <c r="F6" s="131">
        <f t="shared" ref="F6:L6" si="1">SUM(F7:F45)</f>
        <v>0</v>
      </c>
      <c r="G6" s="131">
        <f t="shared" si="1"/>
        <v>238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44</v>
      </c>
      <c r="L6" s="131">
        <f t="shared" si="1"/>
        <v>39</v>
      </c>
      <c r="M6" s="131">
        <f>SUM(M7:M45)</f>
        <v>170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'18'!L7</f>
        <v>6</v>
      </c>
      <c r="F7" s="125"/>
      <c r="G7" s="140"/>
      <c r="H7" s="140"/>
      <c r="I7" s="140"/>
      <c r="J7" s="148"/>
      <c r="K7" s="132"/>
      <c r="L7" s="71">
        <v>3</v>
      </c>
      <c r="M7" s="120">
        <f t="shared" ref="M7:M77" si="2">(E7+F7+G7+H7+I7)-J7-K7-L7</f>
        <v>3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'18'!L8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'18'!L9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'18'!L11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'18'!L12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'18'!L14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'18'!L15</f>
        <v>0</v>
      </c>
      <c r="F15" s="126"/>
      <c r="G15" s="141">
        <v>6</v>
      </c>
      <c r="H15" s="141"/>
      <c r="I15" s="141"/>
      <c r="J15" s="149"/>
      <c r="K15" s="133">
        <v>4</v>
      </c>
      <c r="L15" s="72"/>
      <c r="M15" s="120">
        <f t="shared" si="2"/>
        <v>2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'18'!L16</f>
        <v>0</v>
      </c>
      <c r="F16" s="126"/>
      <c r="G16" s="141">
        <v>8</v>
      </c>
      <c r="H16" s="141"/>
      <c r="I16" s="141"/>
      <c r="J16" s="149"/>
      <c r="K16" s="133"/>
      <c r="L16" s="72"/>
      <c r="M16" s="120">
        <f t="shared" si="2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'18'!L17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'18'!L18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'18'!L19</f>
        <v>0</v>
      </c>
      <c r="F19" s="126"/>
      <c r="G19" s="141">
        <v>8</v>
      </c>
      <c r="H19" s="141"/>
      <c r="I19" s="141"/>
      <c r="J19" s="149"/>
      <c r="K19" s="133">
        <v>4</v>
      </c>
      <c r="L19" s="72"/>
      <c r="M19" s="120">
        <f t="shared" si="2"/>
        <v>4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'18'!L20</f>
        <v>6</v>
      </c>
      <c r="F20" s="126"/>
      <c r="G20" s="141">
        <v>12</v>
      </c>
      <c r="H20" s="141"/>
      <c r="I20" s="141"/>
      <c r="J20" s="149"/>
      <c r="K20" s="133"/>
      <c r="L20" s="72">
        <v>16</v>
      </c>
      <c r="M20" s="120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'18'!L21</f>
        <v>0</v>
      </c>
      <c r="F21" s="126"/>
      <c r="G21" s="141">
        <v>8</v>
      </c>
      <c r="H21" s="141"/>
      <c r="I21" s="141"/>
      <c r="J21" s="149"/>
      <c r="K21" s="133"/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'18'!L22</f>
        <v>3</v>
      </c>
      <c r="F22" s="126"/>
      <c r="G22" s="141">
        <v>20</v>
      </c>
      <c r="H22" s="141"/>
      <c r="I22" s="141"/>
      <c r="J22" s="149"/>
      <c r="K22" s="133"/>
      <c r="L22" s="72">
        <v>20</v>
      </c>
      <c r="M22" s="120">
        <f t="shared" si="2"/>
        <v>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'18'!L23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'18'!L24</f>
        <v>0</v>
      </c>
      <c r="F24" s="126"/>
      <c r="G24" s="141">
        <v>7</v>
      </c>
      <c r="H24" s="141"/>
      <c r="I24" s="141"/>
      <c r="J24" s="149"/>
      <c r="K24" s="133"/>
      <c r="L24" s="72"/>
      <c r="M24" s="120">
        <f t="shared" si="2"/>
        <v>7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'18'!L25</f>
        <v>0</v>
      </c>
      <c r="F25" s="126"/>
      <c r="G25" s="141">
        <v>7</v>
      </c>
      <c r="H25" s="141"/>
      <c r="I25" s="141"/>
      <c r="J25" s="149"/>
      <c r="K25" s="133"/>
      <c r="L25" s="72"/>
      <c r="M25" s="120">
        <f t="shared" si="2"/>
        <v>7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'18'!L26</f>
        <v>0</v>
      </c>
      <c r="F26" s="126"/>
      <c r="G26" s="141">
        <v>7</v>
      </c>
      <c r="H26" s="141"/>
      <c r="I26" s="141"/>
      <c r="J26" s="149"/>
      <c r="K26" s="133"/>
      <c r="L26" s="72"/>
      <c r="M26" s="120">
        <f t="shared" si="2"/>
        <v>7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'18'!L27</f>
        <v>0</v>
      </c>
      <c r="F27" s="126"/>
      <c r="G27" s="141">
        <v>8</v>
      </c>
      <c r="H27" s="141"/>
      <c r="I27" s="141"/>
      <c r="J27" s="149"/>
      <c r="K27" s="133">
        <v>4</v>
      </c>
      <c r="L27" s="72"/>
      <c r="M27" s="120">
        <f t="shared" si="2"/>
        <v>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'18'!L28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'18'!L29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'18'!L30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2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'18'!L31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'18'!L32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'18'!L33</f>
        <v>0</v>
      </c>
      <c r="F33" s="126"/>
      <c r="G33" s="141">
        <v>6</v>
      </c>
      <c r="H33" s="141"/>
      <c r="I33" s="141"/>
      <c r="J33" s="149"/>
      <c r="K33" s="133">
        <v>3</v>
      </c>
      <c r="L33" s="72"/>
      <c r="M33" s="120">
        <f t="shared" si="2"/>
        <v>3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'18'!L34</f>
        <v>0</v>
      </c>
      <c r="F34" s="126"/>
      <c r="G34" s="141">
        <v>6</v>
      </c>
      <c r="H34" s="141"/>
      <c r="I34" s="141"/>
      <c r="J34" s="149"/>
      <c r="K34" s="133">
        <v>3</v>
      </c>
      <c r="L34" s="72"/>
      <c r="M34" s="120">
        <f t="shared" si="2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'18'!L35</f>
        <v>0</v>
      </c>
      <c r="F35" s="126"/>
      <c r="G35" s="141">
        <v>8</v>
      </c>
      <c r="H35" s="141"/>
      <c r="I35" s="141"/>
      <c r="J35" s="149"/>
      <c r="K35" s="133">
        <v>3</v>
      </c>
      <c r="L35" s="72"/>
      <c r="M35" s="120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'18'!L36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'18'!L37</f>
        <v>0</v>
      </c>
      <c r="F37" s="126"/>
      <c r="G37" s="141">
        <v>6</v>
      </c>
      <c r="H37" s="141"/>
      <c r="I37" s="141"/>
      <c r="J37" s="149"/>
      <c r="K37" s="133">
        <v>2</v>
      </c>
      <c r="L37" s="72"/>
      <c r="M37" s="120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'18'!L38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'18'!L39</f>
        <v>0</v>
      </c>
      <c r="F39" s="126"/>
      <c r="G39" s="141">
        <v>6</v>
      </c>
      <c r="H39" s="141"/>
      <c r="I39" s="141"/>
      <c r="J39" s="149">
        <v>1</v>
      </c>
      <c r="K39" s="133"/>
      <c r="L39" s="72"/>
      <c r="M39" s="120">
        <f t="shared" si="2"/>
        <v>5</v>
      </c>
      <c r="N39" s="72" t="s">
        <v>285</v>
      </c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'18'!L40</f>
        <v>0</v>
      </c>
      <c r="F40" s="127"/>
      <c r="G40" s="142">
        <v>6</v>
      </c>
      <c r="H40" s="142"/>
      <c r="I40" s="142"/>
      <c r="J40" s="150"/>
      <c r="K40" s="134">
        <v>2</v>
      </c>
      <c r="L40" s="73"/>
      <c r="M40" s="120">
        <f t="shared" si="2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'18'!L41</f>
        <v>0</v>
      </c>
      <c r="F41" s="127"/>
      <c r="G41" s="142">
        <v>10</v>
      </c>
      <c r="H41" s="142"/>
      <c r="I41" s="142"/>
      <c r="J41" s="150"/>
      <c r="K41" s="134">
        <v>1</v>
      </c>
      <c r="L41" s="73"/>
      <c r="M41" s="121">
        <f t="shared" si="2"/>
        <v>9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'18'!L42</f>
        <v>0</v>
      </c>
      <c r="F42" s="127"/>
      <c r="G42" s="142">
        <v>12</v>
      </c>
      <c r="H42" s="142"/>
      <c r="I42" s="142"/>
      <c r="J42" s="150"/>
      <c r="K42" s="134">
        <v>10</v>
      </c>
      <c r="L42" s="73"/>
      <c r="M42" s="121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'18'!L43</f>
        <v>0</v>
      </c>
      <c r="F43" s="127"/>
      <c r="G43" s="142">
        <v>3</v>
      </c>
      <c r="H43" s="142"/>
      <c r="I43" s="142"/>
      <c r="J43" s="150"/>
      <c r="K43" s="134">
        <v>1</v>
      </c>
      <c r="L43" s="73"/>
      <c r="M43" s="121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'18'!L44</f>
        <v>0</v>
      </c>
      <c r="F44" s="127"/>
      <c r="G44" s="142"/>
      <c r="H44" s="142"/>
      <c r="I44" s="142"/>
      <c r="J44" s="150"/>
      <c r="K44" s="134"/>
      <c r="L44" s="73"/>
      <c r="M44" s="121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'18'!L45</f>
        <v>1</v>
      </c>
      <c r="F45" s="127"/>
      <c r="G45" s="142"/>
      <c r="H45" s="142"/>
      <c r="I45" s="142"/>
      <c r="J45" s="150"/>
      <c r="K45" s="134">
        <v>2</v>
      </c>
      <c r="L45" s="73"/>
      <c r="M45" s="121">
        <f t="shared" si="2"/>
        <v>-1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4</v>
      </c>
      <c r="F47" s="103">
        <f t="shared" ref="F47:L47" si="3">SUM(F48:F60)</f>
        <v>0</v>
      </c>
      <c r="G47" s="103">
        <f t="shared" si="3"/>
        <v>119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19</v>
      </c>
      <c r="L47" s="103">
        <f t="shared" si="3"/>
        <v>3</v>
      </c>
      <c r="M47" s="103">
        <f>SUM(M48:M60)</f>
        <v>101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'18'!L48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'18'!L49</f>
        <v>0</v>
      </c>
      <c r="F49" s="126"/>
      <c r="G49" s="141">
        <v>35</v>
      </c>
      <c r="H49" s="141"/>
      <c r="I49" s="141"/>
      <c r="J49" s="149"/>
      <c r="K49" s="133"/>
      <c r="L49" s="72"/>
      <c r="M49" s="120">
        <f t="shared" si="2"/>
        <v>35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'18'!L50</f>
        <v>0</v>
      </c>
      <c r="F50" s="126"/>
      <c r="G50" s="141">
        <v>20</v>
      </c>
      <c r="H50" s="141"/>
      <c r="I50" s="141"/>
      <c r="J50" s="149"/>
      <c r="K50" s="133">
        <v>11</v>
      </c>
      <c r="L50" s="72"/>
      <c r="M50" s="120">
        <f t="shared" si="2"/>
        <v>9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'18'!L51</f>
        <v>0</v>
      </c>
      <c r="F51" s="126"/>
      <c r="G51" s="141">
        <v>40</v>
      </c>
      <c r="H51" s="141"/>
      <c r="I51" s="141"/>
      <c r="J51" s="149"/>
      <c r="K51" s="133">
        <v>5</v>
      </c>
      <c r="L51" s="72"/>
      <c r="M51" s="120">
        <f t="shared" si="2"/>
        <v>35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'18'!L52</f>
        <v>0</v>
      </c>
      <c r="F52" s="126"/>
      <c r="G52" s="141">
        <v>5</v>
      </c>
      <c r="H52" s="141"/>
      <c r="I52" s="141"/>
      <c r="J52" s="149"/>
      <c r="K52" s="133">
        <v>3</v>
      </c>
      <c r="L52" s="72"/>
      <c r="M52" s="120">
        <f t="shared" si="2"/>
        <v>2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'18'!L53</f>
        <v>4</v>
      </c>
      <c r="F53" s="126"/>
      <c r="G53" s="141"/>
      <c r="H53" s="141"/>
      <c r="I53" s="141"/>
      <c r="J53" s="149"/>
      <c r="K53" s="133"/>
      <c r="L53" s="72">
        <v>3</v>
      </c>
      <c r="M53" s="120">
        <f t="shared" si="2"/>
        <v>1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'18'!L54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'18'!L55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'18'!L56</f>
        <v>0</v>
      </c>
      <c r="F56" s="126"/>
      <c r="G56" s="141">
        <v>7</v>
      </c>
      <c r="H56" s="141"/>
      <c r="I56" s="141"/>
      <c r="J56" s="149"/>
      <c r="K56" s="133"/>
      <c r="L56" s="72"/>
      <c r="M56" s="120">
        <f t="shared" si="2"/>
        <v>7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'18'!L57</f>
        <v>0</v>
      </c>
      <c r="F57" s="126"/>
      <c r="G57" s="141">
        <v>7</v>
      </c>
      <c r="H57" s="141"/>
      <c r="I57" s="141"/>
      <c r="J57" s="149"/>
      <c r="K57" s="133"/>
      <c r="L57" s="72"/>
      <c r="M57" s="120">
        <f t="shared" si="2"/>
        <v>7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'18'!L58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'18'!L59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'18'!L60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'18'!L63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'18'!L64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4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1</v>
      </c>
      <c r="L66" s="103">
        <f t="shared" si="5"/>
        <v>0</v>
      </c>
      <c r="M66" s="119">
        <f t="shared" si="2"/>
        <v>3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'18'!L67</f>
        <v>0</v>
      </c>
      <c r="F67" s="125"/>
      <c r="G67" s="140"/>
      <c r="H67" s="140"/>
      <c r="I67" s="140"/>
      <c r="J67" s="148"/>
      <c r="K67" s="132"/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'18'!L68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2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'18'!L69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'18'!L70</f>
        <v>0</v>
      </c>
      <c r="F70" s="126"/>
      <c r="G70" s="141">
        <v>1</v>
      </c>
      <c r="H70" s="141"/>
      <c r="I70" s="141"/>
      <c r="J70" s="149"/>
      <c r="K70" s="133">
        <v>1</v>
      </c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'18'!L71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'18'!L72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'18'!L73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'18'!L74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2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21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1</v>
      </c>
      <c r="L76" s="106">
        <f t="shared" si="6"/>
        <v>0</v>
      </c>
      <c r="M76" s="106">
        <f t="shared" si="6"/>
        <v>20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'18'!L77</f>
        <v>0</v>
      </c>
      <c r="F77" s="126"/>
      <c r="G77" s="141"/>
      <c r="H77" s="141"/>
      <c r="I77" s="141"/>
      <c r="J77" s="149"/>
      <c r="K77" s="133"/>
      <c r="L77" s="72"/>
      <c r="M77" s="120">
        <f t="shared" si="2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'18'!L78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1" si="7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'18'!L79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'18'!L80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'18'!L81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'18'!L82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'18'!L83</f>
        <v>0</v>
      </c>
      <c r="F83" s="126"/>
      <c r="G83" s="141">
        <v>7</v>
      </c>
      <c r="H83" s="141"/>
      <c r="I83" s="141"/>
      <c r="J83" s="149"/>
      <c r="K83" s="133">
        <v>1</v>
      </c>
      <c r="L83" s="72"/>
      <c r="M83" s="120">
        <f t="shared" si="7"/>
        <v>6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'18'!L84</f>
        <v>0</v>
      </c>
      <c r="F84" s="127"/>
      <c r="G84" s="142"/>
      <c r="H84" s="142"/>
      <c r="I84" s="142"/>
      <c r="J84" s="150"/>
      <c r="K84" s="134"/>
      <c r="L84" s="73"/>
      <c r="M84" s="120">
        <f t="shared" si="7"/>
        <v>0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60</v>
      </c>
      <c r="F86" s="108">
        <f t="shared" ref="F86:L86" si="8">SUM(F87:F96)</f>
        <v>0</v>
      </c>
      <c r="G86" s="108">
        <f t="shared" si="8"/>
        <v>24</v>
      </c>
      <c r="H86" s="108">
        <f t="shared" si="8"/>
        <v>0</v>
      </c>
      <c r="I86" s="108">
        <f t="shared" si="8"/>
        <v>0</v>
      </c>
      <c r="J86" s="108">
        <f t="shared" si="8"/>
        <v>6</v>
      </c>
      <c r="K86" s="108">
        <f t="shared" si="8"/>
        <v>1</v>
      </c>
      <c r="L86" s="108">
        <f t="shared" si="8"/>
        <v>64</v>
      </c>
      <c r="M86" s="108">
        <f>SUM(M87:M96)</f>
        <v>13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'18'!L87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'18'!L88</f>
        <v>8</v>
      </c>
      <c r="F88" s="126"/>
      <c r="G88" s="141"/>
      <c r="H88" s="141"/>
      <c r="I88" s="141"/>
      <c r="J88" s="149"/>
      <c r="K88" s="133"/>
      <c r="L88" s="72">
        <v>8</v>
      </c>
      <c r="M88" s="120">
        <f t="shared" si="7"/>
        <v>0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'18'!L89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'18'!L90</f>
        <v>6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4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'18'!L91</f>
        <v>17</v>
      </c>
      <c r="F91" s="126"/>
      <c r="G91" s="141">
        <v>12</v>
      </c>
      <c r="H91" s="141"/>
      <c r="I91" s="141"/>
      <c r="J91" s="149">
        <v>2</v>
      </c>
      <c r="K91" s="133"/>
      <c r="L91" s="72">
        <v>23</v>
      </c>
      <c r="M91" s="120">
        <f t="shared" si="7"/>
        <v>4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'18'!L92</f>
        <v>6</v>
      </c>
      <c r="F92" s="126"/>
      <c r="G92" s="141"/>
      <c r="H92" s="141"/>
      <c r="I92" s="141"/>
      <c r="J92" s="149"/>
      <c r="K92" s="133"/>
      <c r="L92" s="72">
        <v>5</v>
      </c>
      <c r="M92" s="120">
        <f t="shared" si="7"/>
        <v>1</v>
      </c>
      <c r="N92" s="72"/>
    </row>
    <row r="93" spans="1:14" s="10" customFormat="1" ht="13.5" customHeigh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'18'!L93</f>
        <v>4</v>
      </c>
      <c r="F93" s="126"/>
      <c r="G93" s="141"/>
      <c r="H93" s="141"/>
      <c r="I93" s="141"/>
      <c r="J93" s="149"/>
      <c r="K93" s="133"/>
      <c r="L93" s="72">
        <v>4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'18'!L94</f>
        <v>5</v>
      </c>
      <c r="F94" s="126"/>
      <c r="G94" s="141">
        <v>12</v>
      </c>
      <c r="H94" s="141"/>
      <c r="I94" s="141"/>
      <c r="J94" s="149">
        <v>2</v>
      </c>
      <c r="K94" s="133"/>
      <c r="L94" s="72">
        <v>12</v>
      </c>
      <c r="M94" s="120">
        <f t="shared" si="7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'18'!L95</f>
        <v>13</v>
      </c>
      <c r="F95" s="126"/>
      <c r="G95" s="141"/>
      <c r="H95" s="141"/>
      <c r="I95" s="141"/>
      <c r="J95" s="149">
        <v>2</v>
      </c>
      <c r="K95" s="133"/>
      <c r="L95" s="72">
        <v>10</v>
      </c>
      <c r="M95" s="120">
        <f t="shared" si="7"/>
        <v>1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'18'!L96</f>
        <v>1</v>
      </c>
      <c r="F96" s="127"/>
      <c r="G96" s="142"/>
      <c r="H96" s="142"/>
      <c r="I96" s="142"/>
      <c r="J96" s="150"/>
      <c r="K96" s="134">
        <v>1</v>
      </c>
      <c r="L96" s="73"/>
      <c r="M96" s="120">
        <f t="shared" si="7"/>
        <v>0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7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5</v>
      </c>
      <c r="M98" s="106">
        <f t="shared" si="10"/>
        <v>2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'18'!L99</f>
        <v>7</v>
      </c>
      <c r="F99" s="125"/>
      <c r="G99" s="140"/>
      <c r="H99" s="140"/>
      <c r="I99" s="140"/>
      <c r="J99" s="148"/>
      <c r="K99" s="132"/>
      <c r="L99" s="71">
        <v>5</v>
      </c>
      <c r="M99" s="120">
        <f t="shared" si="7"/>
        <v>2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0</v>
      </c>
      <c r="F101" s="106">
        <f t="shared" ref="F101:L101" si="11">SUM(F102:F105)</f>
        <v>0</v>
      </c>
      <c r="G101" s="106">
        <f t="shared" si="11"/>
        <v>59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51</v>
      </c>
      <c r="M101" s="119">
        <f t="shared" si="7"/>
        <v>8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'18'!L102</f>
        <v>0</v>
      </c>
      <c r="F102" s="126"/>
      <c r="G102" s="141">
        <v>17</v>
      </c>
      <c r="H102" s="141"/>
      <c r="I102" s="141"/>
      <c r="J102" s="149"/>
      <c r="K102" s="133"/>
      <c r="L102" s="72">
        <v>14</v>
      </c>
      <c r="M102" s="120">
        <f t="shared" si="7"/>
        <v>3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'18'!L103</f>
        <v>0</v>
      </c>
      <c r="F103" s="126"/>
      <c r="G103" s="141">
        <v>12</v>
      </c>
      <c r="H103" s="141"/>
      <c r="I103" s="141"/>
      <c r="J103" s="149"/>
      <c r="K103" s="133"/>
      <c r="L103" s="72">
        <v>11</v>
      </c>
      <c r="M103" s="120">
        <f t="shared" si="7"/>
        <v>1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'18'!L104</f>
        <v>0</v>
      </c>
      <c r="F104" s="126"/>
      <c r="G104" s="141">
        <v>15</v>
      </c>
      <c r="H104" s="141"/>
      <c r="I104" s="141"/>
      <c r="J104" s="149"/>
      <c r="K104" s="133"/>
      <c r="L104" s="72">
        <v>13</v>
      </c>
      <c r="M104" s="120">
        <f t="shared" si="7"/>
        <v>2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'18'!L105</f>
        <v>0</v>
      </c>
      <c r="F105" s="126"/>
      <c r="G105" s="141">
        <v>15</v>
      </c>
      <c r="H105" s="141"/>
      <c r="I105" s="141"/>
      <c r="J105" s="149"/>
      <c r="K105" s="133"/>
      <c r="L105" s="72">
        <v>13</v>
      </c>
      <c r="M105" s="120">
        <f t="shared" si="7"/>
        <v>2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5</v>
      </c>
      <c r="F108" s="105">
        <f t="shared" ref="F108:L108" si="12">SUM(F109:F137)</f>
        <v>0</v>
      </c>
      <c r="G108" s="105">
        <f t="shared" si="12"/>
        <v>6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4</v>
      </c>
      <c r="M108" s="119">
        <f t="shared" si="7"/>
        <v>7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'18'!L109</f>
        <v>1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1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'18'!L110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'18'!L111</f>
        <v>0</v>
      </c>
      <c r="F111" s="127"/>
      <c r="G111" s="142">
        <v>1</v>
      </c>
      <c r="H111" s="142"/>
      <c r="I111" s="142"/>
      <c r="J111" s="150"/>
      <c r="K111" s="134"/>
      <c r="L111" s="73"/>
      <c r="M111" s="120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'18'!L113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'18'!L121</f>
        <v>2</v>
      </c>
      <c r="F121" s="126"/>
      <c r="G121" s="141">
        <v>5</v>
      </c>
      <c r="H121" s="141"/>
      <c r="I121" s="141"/>
      <c r="J121" s="149"/>
      <c r="K121" s="133"/>
      <c r="L121" s="72">
        <v>3</v>
      </c>
      <c r="M121" s="120">
        <f t="shared" si="7"/>
        <v>4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'18'!L126</f>
        <v>1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'18'!L129</f>
        <v>1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'18'!L130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'18'!L132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'18'!L138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'18'!L139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17</v>
      </c>
      <c r="F141" s="105">
        <f t="shared" ref="F141:L141" si="13">SUM(F142:F148)</f>
        <v>0</v>
      </c>
      <c r="G141" s="105">
        <f t="shared" si="13"/>
        <v>15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20</v>
      </c>
      <c r="M141" s="119">
        <f t="shared" si="7"/>
        <v>12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'18'!L142</f>
        <v>0</v>
      </c>
      <c r="G142" s="140">
        <v>9</v>
      </c>
      <c r="H142" s="140"/>
      <c r="I142" s="140"/>
      <c r="J142" s="148"/>
      <c r="K142" s="132"/>
      <c r="L142" s="71">
        <v>4</v>
      </c>
      <c r="M142" s="120">
        <f>(E142+K146+G142+H142+I142)-J142-K142-L142</f>
        <v>5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'18'!L143</f>
        <v>4</v>
      </c>
      <c r="F143" s="126"/>
      <c r="G143" s="141"/>
      <c r="H143" s="141"/>
      <c r="I143" s="141"/>
      <c r="J143" s="149"/>
      <c r="K143" s="133"/>
      <c r="L143" s="72">
        <v>2</v>
      </c>
      <c r="M143" s="120">
        <f t="shared" ref="M143:M205" si="14">(E143+F143+G143+H143+I143)-J143-K143-L143</f>
        <v>2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'18'!L144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'18'!L145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'18'!L146</f>
        <v>8</v>
      </c>
      <c r="F146" s="126"/>
      <c r="G146" s="141"/>
      <c r="H146" s="141"/>
      <c r="I146" s="141"/>
      <c r="J146" s="149"/>
      <c r="K146" s="125"/>
      <c r="L146" s="72">
        <v>6</v>
      </c>
      <c r="M146" s="120">
        <f t="shared" si="14"/>
        <v>2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'18'!L147</f>
        <v>5</v>
      </c>
      <c r="F147" s="126"/>
      <c r="G147" s="141"/>
      <c r="H147" s="141"/>
      <c r="I147" s="141"/>
      <c r="J147" s="149"/>
      <c r="K147" s="133"/>
      <c r="L147" s="72">
        <v>4</v>
      </c>
      <c r="M147" s="120">
        <f t="shared" si="14"/>
        <v>1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'18'!L148</f>
        <v>0</v>
      </c>
      <c r="F148" s="126"/>
      <c r="G148" s="141">
        <v>6</v>
      </c>
      <c r="H148" s="141"/>
      <c r="I148" s="141"/>
      <c r="J148" s="149"/>
      <c r="K148" s="133"/>
      <c r="L148" s="72">
        <v>4</v>
      </c>
      <c r="M148" s="120">
        <f t="shared" si="14"/>
        <v>2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'18'!L149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62</v>
      </c>
      <c r="F151" s="105">
        <f t="shared" ref="F151:M151" si="15">SUM(F152:F158,F161)</f>
        <v>0</v>
      </c>
      <c r="G151" s="105">
        <f t="shared" si="15"/>
        <v>28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5</v>
      </c>
      <c r="L151" s="105">
        <f t="shared" si="15"/>
        <v>36</v>
      </c>
      <c r="M151" s="105">
        <f t="shared" si="15"/>
        <v>49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'18'!L152</f>
        <v>6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6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'18'!L153</f>
        <v>10</v>
      </c>
      <c r="F153" s="126"/>
      <c r="G153" s="141"/>
      <c r="H153" s="141"/>
      <c r="I153" s="141"/>
      <c r="J153" s="149"/>
      <c r="K153" s="133"/>
      <c r="L153" s="72">
        <v>5</v>
      </c>
      <c r="M153" s="120">
        <f t="shared" si="14"/>
        <v>5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'18'!L154</f>
        <v>19</v>
      </c>
      <c r="F154" s="126"/>
      <c r="G154" s="141"/>
      <c r="H154" s="141"/>
      <c r="I154" s="141"/>
      <c r="J154" s="149"/>
      <c r="K154" s="133">
        <v>5</v>
      </c>
      <c r="L154" s="72"/>
      <c r="M154" s="120">
        <f t="shared" si="14"/>
        <v>14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'18'!L155</f>
        <v>14</v>
      </c>
      <c r="F155" s="127"/>
      <c r="G155" s="142"/>
      <c r="H155" s="142"/>
      <c r="I155" s="142"/>
      <c r="J155" s="150"/>
      <c r="K155" s="134"/>
      <c r="L155" s="73">
        <v>9</v>
      </c>
      <c r="M155" s="120">
        <f t="shared" si="14"/>
        <v>5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'18'!L156</f>
        <v>0</v>
      </c>
      <c r="F156" s="127"/>
      <c r="G156" s="142">
        <v>28</v>
      </c>
      <c r="H156" s="142"/>
      <c r="I156" s="142"/>
      <c r="J156" s="150"/>
      <c r="K156" s="134"/>
      <c r="L156" s="73">
        <v>20</v>
      </c>
      <c r="M156" s="120">
        <f t="shared" si="14"/>
        <v>8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'18'!L157</f>
        <v>8</v>
      </c>
      <c r="F157" s="127"/>
      <c r="G157" s="142"/>
      <c r="H157" s="142"/>
      <c r="I157" s="142"/>
      <c r="J157" s="150"/>
      <c r="K157" s="134"/>
      <c r="L157" s="73">
        <v>1</v>
      </c>
      <c r="M157" s="120">
        <f t="shared" si="14"/>
        <v>7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'18'!L158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'18'!L159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'18'!L160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'18'!L161</f>
        <v>5</v>
      </c>
      <c r="F161" s="126"/>
      <c r="G161" s="141"/>
      <c r="H161" s="141"/>
      <c r="I161" s="141"/>
      <c r="J161" s="149"/>
      <c r="K161" s="133"/>
      <c r="L161" s="72">
        <v>1</v>
      </c>
      <c r="M161" s="120">
        <f t="shared" si="14"/>
        <v>4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'18'!L164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'18'!L165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'18'!L166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318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305</v>
      </c>
      <c r="M181" s="119">
        <f t="shared" si="14"/>
        <v>13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'18'!L182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'18'!L183</f>
        <v>20</v>
      </c>
      <c r="F183" s="125"/>
      <c r="G183" s="125"/>
      <c r="H183" s="125"/>
      <c r="I183" s="125"/>
      <c r="J183" s="148"/>
      <c r="K183" s="132"/>
      <c r="L183" s="71">
        <v>20</v>
      </c>
      <c r="M183" s="120">
        <f t="shared" si="14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'18'!L184</f>
        <v>15</v>
      </c>
      <c r="F184" s="125"/>
      <c r="G184" s="125"/>
      <c r="H184" s="125"/>
      <c r="I184" s="125"/>
      <c r="J184" s="148"/>
      <c r="K184" s="132"/>
      <c r="L184" s="71">
        <v>15</v>
      </c>
      <c r="M184" s="120">
        <f t="shared" si="14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'18'!L185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'18'!L186</f>
        <v>101</v>
      </c>
      <c r="F186" s="125"/>
      <c r="G186" s="125"/>
      <c r="H186" s="125"/>
      <c r="I186" s="125"/>
      <c r="J186" s="148"/>
      <c r="K186" s="132"/>
      <c r="L186" s="71">
        <v>89</v>
      </c>
      <c r="M186" s="120">
        <f t="shared" si="14"/>
        <v>12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'18'!L187</f>
        <v>37</v>
      </c>
      <c r="F187" s="125"/>
      <c r="G187" s="125"/>
      <c r="H187" s="125"/>
      <c r="I187" s="125"/>
      <c r="J187" s="148"/>
      <c r="K187" s="132"/>
      <c r="L187" s="71">
        <v>36</v>
      </c>
      <c r="M187" s="120">
        <f t="shared" si="14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'18'!L188</f>
        <v>25</v>
      </c>
      <c r="F188" s="125"/>
      <c r="G188" s="125"/>
      <c r="H188" s="125"/>
      <c r="I188" s="125"/>
      <c r="J188" s="148"/>
      <c r="K188" s="132"/>
      <c r="L188" s="71">
        <v>25</v>
      </c>
      <c r="M188" s="120">
        <f t="shared" si="14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'18'!L189</f>
        <v>73</v>
      </c>
      <c r="F189" s="125"/>
      <c r="G189" s="125"/>
      <c r="H189" s="125"/>
      <c r="I189" s="125"/>
      <c r="J189" s="148"/>
      <c r="K189" s="132"/>
      <c r="L189" s="71">
        <v>73</v>
      </c>
      <c r="M189" s="120">
        <f t="shared" si="14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'18'!L190</f>
        <v>47</v>
      </c>
      <c r="F190" s="125"/>
      <c r="G190" s="125"/>
      <c r="H190" s="125"/>
      <c r="I190" s="125"/>
      <c r="J190" s="148"/>
      <c r="K190" s="132"/>
      <c r="L190" s="71">
        <v>47</v>
      </c>
      <c r="M190" s="120">
        <f t="shared" si="14"/>
        <v>0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9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9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'18'!L194</f>
        <v>7</v>
      </c>
      <c r="F194" s="125"/>
      <c r="G194" s="125"/>
      <c r="H194" s="125"/>
      <c r="I194" s="125"/>
      <c r="J194" s="148"/>
      <c r="K194" s="132"/>
      <c r="L194" s="71">
        <v>7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'18'!L195</f>
        <v>2</v>
      </c>
      <c r="F195" s="125"/>
      <c r="G195" s="125"/>
      <c r="H195" s="125"/>
      <c r="I195" s="125"/>
      <c r="J195" s="148"/>
      <c r="K195" s="132"/>
      <c r="L195" s="71">
        <v>2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306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281</v>
      </c>
      <c r="M197" s="119">
        <f t="shared" si="14"/>
        <v>25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'18'!L198</f>
        <v>10</v>
      </c>
      <c r="F198" s="125"/>
      <c r="G198" s="125"/>
      <c r="H198" s="125"/>
      <c r="I198" s="125"/>
      <c r="J198" s="148"/>
      <c r="K198" s="132"/>
      <c r="L198" s="71">
        <v>8</v>
      </c>
      <c r="M198" s="120">
        <f t="shared" si="14"/>
        <v>2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'18'!L199</f>
        <v>185</v>
      </c>
      <c r="F199" s="126"/>
      <c r="G199" s="126"/>
      <c r="H199" s="126"/>
      <c r="I199" s="126"/>
      <c r="J199" s="149"/>
      <c r="K199" s="133"/>
      <c r="L199" s="72">
        <v>171</v>
      </c>
      <c r="M199" s="123">
        <f t="shared" si="14"/>
        <v>14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'18'!L200</f>
        <v>76</v>
      </c>
      <c r="F200" s="126"/>
      <c r="G200" s="126"/>
      <c r="H200" s="126"/>
      <c r="I200" s="126"/>
      <c r="J200" s="149"/>
      <c r="K200" s="133"/>
      <c r="L200" s="72">
        <v>70</v>
      </c>
      <c r="M200" s="123">
        <f t="shared" si="14"/>
        <v>6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'18'!L201</f>
        <v>5</v>
      </c>
      <c r="F201" s="126"/>
      <c r="G201" s="126"/>
      <c r="H201" s="126"/>
      <c r="I201" s="126"/>
      <c r="J201" s="149"/>
      <c r="K201" s="133"/>
      <c r="L201" s="72">
        <v>5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'18'!L202</f>
        <v>2</v>
      </c>
      <c r="F202" s="126"/>
      <c r="G202" s="126"/>
      <c r="H202" s="126"/>
      <c r="I202" s="126"/>
      <c r="J202" s="149"/>
      <c r="K202" s="133"/>
      <c r="L202" s="72">
        <v>1</v>
      </c>
      <c r="M202" s="123">
        <f t="shared" si="14"/>
        <v>1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'18'!L203</f>
        <v>16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2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'18'!L204</f>
        <v>8</v>
      </c>
      <c r="F204" s="126"/>
      <c r="G204" s="126"/>
      <c r="H204" s="126"/>
      <c r="I204" s="126"/>
      <c r="J204" s="149"/>
      <c r="K204" s="133"/>
      <c r="L204" s="72">
        <v>8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'18'!L205</f>
        <v>4</v>
      </c>
      <c r="F205" s="126"/>
      <c r="G205" s="126"/>
      <c r="H205" s="126"/>
      <c r="I205" s="126"/>
      <c r="J205" s="149"/>
      <c r="K205" s="133"/>
      <c r="L205" s="72">
        <v>4</v>
      </c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87" activePane="bottomRight" state="frozen"/>
      <selection activeCell="O74" sqref="O74"/>
      <selection pane="topRight" activeCell="O74" sqref="O74"/>
      <selection pane="bottomLeft" activeCell="O74" sqref="O74"/>
      <selection pane="bottomRight" activeCell="L6" sqref="L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42</v>
      </c>
      <c r="F5" s="116">
        <f t="shared" si="0"/>
        <v>0</v>
      </c>
      <c r="G5" s="116">
        <f t="shared" si="0"/>
        <v>372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29</v>
      </c>
      <c r="L5" s="116">
        <f t="shared" si="0"/>
        <v>8</v>
      </c>
      <c r="M5" s="118">
        <f t="shared" si="0"/>
        <v>376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39</v>
      </c>
      <c r="F6" s="131">
        <f t="shared" ref="F6:L6" si="1">SUM(F7:F45)</f>
        <v>0</v>
      </c>
      <c r="G6" s="131">
        <f t="shared" si="1"/>
        <v>224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24</v>
      </c>
      <c r="L6" s="131">
        <f t="shared" si="1"/>
        <v>8</v>
      </c>
      <c r="M6" s="131">
        <f>SUM(M7:M45)</f>
        <v>231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'19'!L7</f>
        <v>3</v>
      </c>
      <c r="F7" s="125"/>
      <c r="G7" s="140"/>
      <c r="H7" s="140"/>
      <c r="I7" s="140"/>
      <c r="J7" s="148"/>
      <c r="K7" s="132"/>
      <c r="L7" s="71">
        <v>1</v>
      </c>
      <c r="M7" s="120">
        <f t="shared" ref="M7:M77" si="2">(E7+F7+G7+H7+I7)-J7-K7-L7</f>
        <v>2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'19'!L8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'19'!L9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'19'!L10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'19'!L11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'19'!L12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'19'!L13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'19'!L14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'19'!L15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'19'!L16</f>
        <v>0</v>
      </c>
      <c r="F16" s="126"/>
      <c r="G16" s="141">
        <v>8</v>
      </c>
      <c r="H16" s="141"/>
      <c r="I16" s="141"/>
      <c r="J16" s="149"/>
      <c r="K16" s="133"/>
      <c r="L16" s="72"/>
      <c r="M16" s="120">
        <f t="shared" si="2"/>
        <v>8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'19'!L17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'19'!L18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'19'!L19</f>
        <v>0</v>
      </c>
      <c r="F19" s="126"/>
      <c r="G19" s="141">
        <v>8</v>
      </c>
      <c r="H19" s="141"/>
      <c r="I19" s="141"/>
      <c r="J19" s="149"/>
      <c r="K19" s="133"/>
      <c r="L19" s="72"/>
      <c r="M19" s="120">
        <f t="shared" si="2"/>
        <v>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'19'!L20</f>
        <v>16</v>
      </c>
      <c r="F20" s="126"/>
      <c r="G20" s="141"/>
      <c r="H20" s="141"/>
      <c r="I20" s="141"/>
      <c r="J20" s="149"/>
      <c r="K20" s="133">
        <v>4</v>
      </c>
      <c r="L20" s="72">
        <v>6</v>
      </c>
      <c r="M20" s="120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'19'!L21</f>
        <v>0</v>
      </c>
      <c r="F21" s="126"/>
      <c r="G21" s="141">
        <v>8</v>
      </c>
      <c r="H21" s="141"/>
      <c r="I21" s="141"/>
      <c r="J21" s="149"/>
      <c r="K21" s="133"/>
      <c r="L21" s="72"/>
      <c r="M21" s="120">
        <f t="shared" si="2"/>
        <v>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'19'!L22</f>
        <v>20</v>
      </c>
      <c r="F22" s="126"/>
      <c r="G22" s="141"/>
      <c r="H22" s="141"/>
      <c r="I22" s="141"/>
      <c r="J22" s="149"/>
      <c r="K22" s="133">
        <v>2</v>
      </c>
      <c r="L22" s="72"/>
      <c r="M22" s="120">
        <f t="shared" si="2"/>
        <v>18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'19'!L23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'19'!L24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'19'!L25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'19'!L26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'19'!L27</f>
        <v>0</v>
      </c>
      <c r="F27" s="126"/>
      <c r="G27" s="141">
        <v>8</v>
      </c>
      <c r="H27" s="141"/>
      <c r="I27" s="141"/>
      <c r="J27" s="149"/>
      <c r="K27" s="133"/>
      <c r="L27" s="72"/>
      <c r="M27" s="120">
        <f t="shared" si="2"/>
        <v>8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'19'!L28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'19'!L29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'19'!L30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'19'!L31</f>
        <v>0</v>
      </c>
      <c r="F31" s="126"/>
      <c r="G31" s="141">
        <v>6</v>
      </c>
      <c r="H31" s="141"/>
      <c r="I31" s="141"/>
      <c r="J31" s="149"/>
      <c r="K31" s="133">
        <v>3</v>
      </c>
      <c r="L31" s="72"/>
      <c r="M31" s="120">
        <f t="shared" si="2"/>
        <v>3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'19'!L32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'19'!L33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'19'!L34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'19'!L35</f>
        <v>0</v>
      </c>
      <c r="F35" s="126"/>
      <c r="G35" s="141">
        <v>8</v>
      </c>
      <c r="H35" s="141"/>
      <c r="I35" s="141"/>
      <c r="J35" s="149"/>
      <c r="K35" s="133"/>
      <c r="L35" s="72"/>
      <c r="M35" s="120">
        <f t="shared" si="2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'19'!L36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'19'!L37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'19'!L38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'19'!L39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'19'!L40</f>
        <v>0</v>
      </c>
      <c r="F40" s="127"/>
      <c r="G40" s="142">
        <v>6</v>
      </c>
      <c r="H40" s="142"/>
      <c r="I40" s="142"/>
      <c r="J40" s="150"/>
      <c r="K40" s="134">
        <v>2</v>
      </c>
      <c r="L40" s="73"/>
      <c r="M40" s="120">
        <f t="shared" si="2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'19'!L41</f>
        <v>0</v>
      </c>
      <c r="F41" s="127"/>
      <c r="G41" s="142">
        <v>10</v>
      </c>
      <c r="H41" s="142"/>
      <c r="I41" s="142"/>
      <c r="J41" s="150"/>
      <c r="K41" s="134">
        <v>2</v>
      </c>
      <c r="L41" s="73"/>
      <c r="M41" s="120">
        <f t="shared" si="2"/>
        <v>8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'19'!L42</f>
        <v>0</v>
      </c>
      <c r="F42" s="127"/>
      <c r="G42" s="142">
        <v>10</v>
      </c>
      <c r="H42" s="142"/>
      <c r="I42" s="142"/>
      <c r="J42" s="150"/>
      <c r="K42" s="134">
        <v>8</v>
      </c>
      <c r="L42" s="73"/>
      <c r="M42" s="120">
        <f t="shared" si="2"/>
        <v>2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'19'!L43</f>
        <v>0</v>
      </c>
      <c r="F43" s="127"/>
      <c r="G43" s="142">
        <v>8</v>
      </c>
      <c r="H43" s="142"/>
      <c r="I43" s="142"/>
      <c r="J43" s="150"/>
      <c r="K43" s="134">
        <v>3</v>
      </c>
      <c r="L43" s="73"/>
      <c r="M43" s="120">
        <f t="shared" si="2"/>
        <v>5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'19'!L44</f>
        <v>0</v>
      </c>
      <c r="F44" s="127"/>
      <c r="G44" s="142"/>
      <c r="H44" s="142"/>
      <c r="I44" s="142"/>
      <c r="J44" s="150"/>
      <c r="K44" s="134"/>
      <c r="L44" s="73"/>
      <c r="M44" s="120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'19'!L45</f>
        <v>0</v>
      </c>
      <c r="F45" s="127"/>
      <c r="G45" s="142">
        <v>6</v>
      </c>
      <c r="H45" s="142"/>
      <c r="I45" s="142"/>
      <c r="J45" s="150"/>
      <c r="K45" s="134"/>
      <c r="L45" s="73">
        <v>1</v>
      </c>
      <c r="M45" s="120">
        <f t="shared" si="2"/>
        <v>5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3</v>
      </c>
      <c r="F47" s="103">
        <f t="shared" ref="F47:L47" si="3">SUM(F48:F60)</f>
        <v>0</v>
      </c>
      <c r="G47" s="103">
        <f t="shared" si="3"/>
        <v>111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0</v>
      </c>
      <c r="L47" s="103">
        <f t="shared" si="3"/>
        <v>0</v>
      </c>
      <c r="M47" s="103">
        <f>SUM(M48:M60)</f>
        <v>114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'19'!L48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'19'!L49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2"/>
        <v>40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'19'!L50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2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'19'!L51</f>
        <v>0</v>
      </c>
      <c r="F51" s="126"/>
      <c r="G51" s="141">
        <v>33</v>
      </c>
      <c r="H51" s="141"/>
      <c r="I51" s="141"/>
      <c r="J51" s="149"/>
      <c r="K51" s="133"/>
      <c r="L51" s="72"/>
      <c r="M51" s="120">
        <f t="shared" si="2"/>
        <v>33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'19'!L52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'19'!L53</f>
        <v>3</v>
      </c>
      <c r="F53" s="126"/>
      <c r="G53" s="141"/>
      <c r="H53" s="141"/>
      <c r="I53" s="141"/>
      <c r="J53" s="149"/>
      <c r="K53" s="133"/>
      <c r="L53" s="72"/>
      <c r="M53" s="120">
        <f t="shared" si="2"/>
        <v>3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'19'!L54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'19'!L55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'19'!L56</f>
        <v>0</v>
      </c>
      <c r="F56" s="126"/>
      <c r="G56" s="141">
        <v>8</v>
      </c>
      <c r="H56" s="141"/>
      <c r="I56" s="141"/>
      <c r="J56" s="149"/>
      <c r="K56" s="133"/>
      <c r="L56" s="72"/>
      <c r="M56" s="120">
        <f t="shared" si="2"/>
        <v>8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'19'!L57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'19'!L58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'19'!L59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'19'!L60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'19'!L63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'19'!L64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2</v>
      </c>
      <c r="L66" s="103">
        <f t="shared" si="5"/>
        <v>0</v>
      </c>
      <c r="M66" s="119">
        <f t="shared" si="2"/>
        <v>10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'19'!L67</f>
        <v>0</v>
      </c>
      <c r="F67" s="125"/>
      <c r="G67" s="140">
        <v>1</v>
      </c>
      <c r="H67" s="140"/>
      <c r="I67" s="140"/>
      <c r="J67" s="148"/>
      <c r="K67" s="132">
        <v>1</v>
      </c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'19'!L68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2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'19'!L69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'19'!L70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'19'!L71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'19'!L72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'19'!L73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'19'!L74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25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3</v>
      </c>
      <c r="L76" s="106">
        <f t="shared" si="6"/>
        <v>0</v>
      </c>
      <c r="M76" s="106">
        <f t="shared" si="6"/>
        <v>21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'19'!L77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2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'19'!L78</f>
        <v>0</v>
      </c>
      <c r="F78" s="126"/>
      <c r="G78" s="141">
        <v>7</v>
      </c>
      <c r="H78" s="141"/>
      <c r="I78" s="141"/>
      <c r="J78" s="149"/>
      <c r="K78" s="133">
        <v>2</v>
      </c>
      <c r="L78" s="72"/>
      <c r="M78" s="120">
        <f t="shared" ref="M78:M141" si="7">(E78+F78+G78+H78+I78)-J78-K78-L78</f>
        <v>5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'19'!L79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'19'!L80</f>
        <v>0</v>
      </c>
      <c r="F80" s="126"/>
      <c r="G80" s="141">
        <v>7</v>
      </c>
      <c r="H80" s="141"/>
      <c r="I80" s="141"/>
      <c r="J80" s="149">
        <v>1</v>
      </c>
      <c r="K80" s="133"/>
      <c r="L80" s="72"/>
      <c r="M80" s="120">
        <f t="shared" si="7"/>
        <v>6</v>
      </c>
      <c r="N80" s="72" t="s">
        <v>285</v>
      </c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'19'!L81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'19'!L82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'19'!L83</f>
        <v>0</v>
      </c>
      <c r="F83" s="126"/>
      <c r="G83" s="141">
        <v>7</v>
      </c>
      <c r="H83" s="141"/>
      <c r="I83" s="141"/>
      <c r="J83" s="149"/>
      <c r="K83" s="133">
        <v>1</v>
      </c>
      <c r="L83" s="72"/>
      <c r="M83" s="120">
        <f t="shared" si="7"/>
        <v>6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'19'!L84</f>
        <v>0</v>
      </c>
      <c r="F84" s="127"/>
      <c r="G84" s="142"/>
      <c r="H84" s="142"/>
      <c r="I84" s="142"/>
      <c r="J84" s="150"/>
      <c r="K84" s="134"/>
      <c r="L84" s="73"/>
      <c r="M84" s="120">
        <f t="shared" si="7"/>
        <v>0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64</v>
      </c>
      <c r="F86" s="108">
        <f t="shared" ref="F86:L86" si="8">SUM(F87:F96)</f>
        <v>0</v>
      </c>
      <c r="G86" s="108">
        <f t="shared" si="8"/>
        <v>60</v>
      </c>
      <c r="H86" s="108">
        <f t="shared" si="8"/>
        <v>0</v>
      </c>
      <c r="I86" s="108">
        <f t="shared" si="8"/>
        <v>0</v>
      </c>
      <c r="J86" s="108">
        <f t="shared" si="8"/>
        <v>7</v>
      </c>
      <c r="K86" s="108">
        <f t="shared" si="8"/>
        <v>12</v>
      </c>
      <c r="L86" s="108">
        <f t="shared" si="8"/>
        <v>75</v>
      </c>
      <c r="M86" s="108">
        <f>SUM(M87:M96)</f>
        <v>30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'19'!L87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'19'!L88</f>
        <v>8</v>
      </c>
      <c r="F88" s="126"/>
      <c r="G88" s="141">
        <v>10</v>
      </c>
      <c r="H88" s="141"/>
      <c r="I88" s="141"/>
      <c r="J88" s="149"/>
      <c r="K88" s="133">
        <v>1</v>
      </c>
      <c r="L88" s="72">
        <v>15</v>
      </c>
      <c r="M88" s="120">
        <f t="shared" si="7"/>
        <v>2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'19'!L89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'19'!L90</f>
        <v>2</v>
      </c>
      <c r="F90" s="126"/>
      <c r="G90" s="141">
        <v>10</v>
      </c>
      <c r="H90" s="141"/>
      <c r="I90" s="141"/>
      <c r="J90" s="149"/>
      <c r="K90" s="133">
        <v>1</v>
      </c>
      <c r="L90" s="72">
        <v>10</v>
      </c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'19'!L91</f>
        <v>23</v>
      </c>
      <c r="F91" s="126"/>
      <c r="G91" s="141"/>
      <c r="H91" s="141"/>
      <c r="I91" s="141"/>
      <c r="J91" s="149">
        <v>2</v>
      </c>
      <c r="K91" s="133"/>
      <c r="L91" s="72">
        <v>17</v>
      </c>
      <c r="M91" s="120">
        <f t="shared" si="7"/>
        <v>4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'19'!L92</f>
        <v>5</v>
      </c>
      <c r="F92" s="126"/>
      <c r="G92" s="141">
        <v>10</v>
      </c>
      <c r="H92" s="141"/>
      <c r="I92" s="141"/>
      <c r="J92" s="149"/>
      <c r="K92" s="133">
        <v>2</v>
      </c>
      <c r="L92" s="72">
        <v>8</v>
      </c>
      <c r="M92" s="120">
        <f t="shared" si="7"/>
        <v>5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'19'!L93</f>
        <v>4</v>
      </c>
      <c r="F93" s="126"/>
      <c r="G93" s="141">
        <v>12</v>
      </c>
      <c r="H93" s="141"/>
      <c r="I93" s="141"/>
      <c r="J93" s="149"/>
      <c r="K93" s="133">
        <v>6</v>
      </c>
      <c r="L93" s="72">
        <v>7</v>
      </c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'19'!L94</f>
        <v>12</v>
      </c>
      <c r="F94" s="126"/>
      <c r="G94" s="141">
        <v>8</v>
      </c>
      <c r="H94" s="141"/>
      <c r="I94" s="141"/>
      <c r="J94" s="149">
        <v>3</v>
      </c>
      <c r="K94" s="133"/>
      <c r="L94" s="72">
        <v>10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'19'!L95</f>
        <v>10</v>
      </c>
      <c r="F95" s="126"/>
      <c r="G95" s="141"/>
      <c r="H95" s="141"/>
      <c r="I95" s="141"/>
      <c r="J95" s="149">
        <v>2</v>
      </c>
      <c r="K95" s="133">
        <v>2</v>
      </c>
      <c r="L95" s="72"/>
      <c r="M95" s="120">
        <f t="shared" si="7"/>
        <v>6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'19'!L96</f>
        <v>0</v>
      </c>
      <c r="F96" s="127"/>
      <c r="G96" s="142">
        <v>10</v>
      </c>
      <c r="H96" s="142"/>
      <c r="I96" s="142"/>
      <c r="J96" s="150"/>
      <c r="K96" s="134"/>
      <c r="L96" s="73">
        <v>8</v>
      </c>
      <c r="M96" s="120">
        <f t="shared" si="7"/>
        <v>2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5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1</v>
      </c>
      <c r="M98" s="106">
        <f t="shared" si="10"/>
        <v>4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'19'!L99</f>
        <v>5</v>
      </c>
      <c r="F99" s="125"/>
      <c r="G99" s="140"/>
      <c r="H99" s="140"/>
      <c r="I99" s="140"/>
      <c r="J99" s="148"/>
      <c r="K99" s="132"/>
      <c r="L99" s="71">
        <v>1</v>
      </c>
      <c r="M99" s="120">
        <f t="shared" si="7"/>
        <v>4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51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35</v>
      </c>
      <c r="M101" s="119">
        <f t="shared" si="7"/>
        <v>16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'19'!L102</f>
        <v>14</v>
      </c>
      <c r="F102" s="126"/>
      <c r="G102" s="141"/>
      <c r="H102" s="141"/>
      <c r="I102" s="141"/>
      <c r="J102" s="149"/>
      <c r="K102" s="133"/>
      <c r="L102" s="72">
        <v>13</v>
      </c>
      <c r="M102" s="120">
        <f t="shared" si="7"/>
        <v>1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'19'!L103</f>
        <v>11</v>
      </c>
      <c r="F103" s="126"/>
      <c r="G103" s="141"/>
      <c r="H103" s="141"/>
      <c r="I103" s="141"/>
      <c r="J103" s="149"/>
      <c r="K103" s="133"/>
      <c r="L103" s="72">
        <v>7</v>
      </c>
      <c r="M103" s="120">
        <f t="shared" si="7"/>
        <v>4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'19'!L104</f>
        <v>13</v>
      </c>
      <c r="F104" s="126"/>
      <c r="G104" s="141"/>
      <c r="H104" s="141"/>
      <c r="I104" s="141"/>
      <c r="J104" s="149"/>
      <c r="K104" s="133"/>
      <c r="L104" s="72">
        <v>9</v>
      </c>
      <c r="M104" s="120">
        <f t="shared" si="7"/>
        <v>4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'19'!L105</f>
        <v>13</v>
      </c>
      <c r="F105" s="126"/>
      <c r="G105" s="141"/>
      <c r="H105" s="141"/>
      <c r="I105" s="141"/>
      <c r="J105" s="149"/>
      <c r="K105" s="133"/>
      <c r="L105" s="72">
        <v>6</v>
      </c>
      <c r="M105" s="120">
        <f t="shared" si="7"/>
        <v>7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4</v>
      </c>
      <c r="F108" s="105">
        <f t="shared" ref="F108:L108" si="12">SUM(F109:F137)</f>
        <v>0</v>
      </c>
      <c r="G108" s="105">
        <f t="shared" si="12"/>
        <v>0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2</v>
      </c>
      <c r="M108" s="119">
        <f t="shared" si="7"/>
        <v>2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'19'!L109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'19'!L110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'19'!L111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'19'!L112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'19'!L113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'19'!L114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'19'!L115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'19'!L116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'19'!L117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'19'!L118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'19'!L119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'19'!L120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'19'!L121</f>
        <v>3</v>
      </c>
      <c r="F121" s="126"/>
      <c r="G121" s="141"/>
      <c r="H121" s="141"/>
      <c r="I121" s="141"/>
      <c r="J121" s="149"/>
      <c r="K121" s="133"/>
      <c r="L121" s="72">
        <v>1</v>
      </c>
      <c r="M121" s="120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'19'!L122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'19'!L123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'19'!L124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'19'!L125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'19'!L126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'19'!L127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'19'!L128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'19'!L129</f>
        <v>1</v>
      </c>
      <c r="F129" s="126"/>
      <c r="G129" s="141"/>
      <c r="H129" s="141"/>
      <c r="I129" s="141"/>
      <c r="J129" s="149"/>
      <c r="K129" s="133"/>
      <c r="L129" s="72">
        <v>1</v>
      </c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'19'!L130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'19'!L131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'19'!L132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'19'!L133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'19'!L134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'19'!L135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'19'!L136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'19'!L137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'19'!L138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'19'!L139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20</v>
      </c>
      <c r="F141" s="105">
        <f t="shared" ref="F141:L141" si="13">SUM(F142:F148)</f>
        <v>0</v>
      </c>
      <c r="G141" s="105">
        <f t="shared" si="13"/>
        <v>18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2</v>
      </c>
      <c r="L141" s="105">
        <f t="shared" si="13"/>
        <v>17</v>
      </c>
      <c r="M141" s="119">
        <f t="shared" si="7"/>
        <v>19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'19'!L142</f>
        <v>4</v>
      </c>
      <c r="G142" s="140">
        <v>6</v>
      </c>
      <c r="H142" s="140"/>
      <c r="I142" s="140"/>
      <c r="J142" s="148"/>
      <c r="K142" s="132"/>
      <c r="L142" s="71">
        <v>1</v>
      </c>
      <c r="M142" s="120">
        <f>(E142+K146+G142+H142+I142)-J142-K142-L142</f>
        <v>9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'19'!L143</f>
        <v>2</v>
      </c>
      <c r="F143" s="126"/>
      <c r="G143" s="141"/>
      <c r="H143" s="141"/>
      <c r="I143" s="141"/>
      <c r="J143" s="149"/>
      <c r="K143" s="133">
        <v>2</v>
      </c>
      <c r="L143" s="72"/>
      <c r="M143" s="120">
        <f t="shared" ref="M143:M205" si="14">(E143+F143+G143+H143+I143)-J143-K143-L143</f>
        <v>0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'19'!L144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'19'!L145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'19'!L146</f>
        <v>6</v>
      </c>
      <c r="F146" s="126"/>
      <c r="G146" s="141"/>
      <c r="H146" s="141"/>
      <c r="I146" s="141"/>
      <c r="J146" s="149"/>
      <c r="K146" s="125"/>
      <c r="L146" s="72">
        <v>1</v>
      </c>
      <c r="M146" s="120">
        <f t="shared" si="14"/>
        <v>5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'19'!L147</f>
        <v>4</v>
      </c>
      <c r="F147" s="126"/>
      <c r="G147" s="141">
        <v>6</v>
      </c>
      <c r="H147" s="141"/>
      <c r="I147" s="141"/>
      <c r="J147" s="149"/>
      <c r="K147" s="133"/>
      <c r="L147" s="72">
        <v>8</v>
      </c>
      <c r="M147" s="120">
        <f t="shared" si="14"/>
        <v>2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'19'!L148</f>
        <v>4</v>
      </c>
      <c r="F148" s="126"/>
      <c r="G148" s="141">
        <v>6</v>
      </c>
      <c r="H148" s="141"/>
      <c r="I148" s="141"/>
      <c r="J148" s="149"/>
      <c r="K148" s="133"/>
      <c r="L148" s="72">
        <v>7</v>
      </c>
      <c r="M148" s="120">
        <f t="shared" si="14"/>
        <v>3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'19'!L149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36</v>
      </c>
      <c r="F151" s="105">
        <f t="shared" ref="F151:M151" si="15">SUM(F152:F158,F161)</f>
        <v>0</v>
      </c>
      <c r="G151" s="105">
        <f t="shared" si="15"/>
        <v>52</v>
      </c>
      <c r="H151" s="105">
        <f t="shared" si="15"/>
        <v>10</v>
      </c>
      <c r="I151" s="105">
        <f t="shared" si="15"/>
        <v>0</v>
      </c>
      <c r="J151" s="105">
        <f t="shared" si="15"/>
        <v>0</v>
      </c>
      <c r="K151" s="105">
        <f t="shared" si="15"/>
        <v>1</v>
      </c>
      <c r="L151" s="105">
        <f t="shared" si="15"/>
        <v>27</v>
      </c>
      <c r="M151" s="105">
        <f t="shared" si="15"/>
        <v>70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'19'!L152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ht="13.5" customHeigh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'19'!L153</f>
        <v>5</v>
      </c>
      <c r="F153" s="126"/>
      <c r="G153" s="141"/>
      <c r="H153" s="141"/>
      <c r="I153" s="141"/>
      <c r="J153" s="149"/>
      <c r="K153" s="133"/>
      <c r="L153" s="72"/>
      <c r="M153" s="120">
        <f t="shared" si="14"/>
        <v>5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'19'!L154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'19'!L155</f>
        <v>9</v>
      </c>
      <c r="F155" s="127"/>
      <c r="G155" s="142">
        <v>14</v>
      </c>
      <c r="H155" s="142"/>
      <c r="I155" s="142"/>
      <c r="J155" s="150"/>
      <c r="K155" s="134"/>
      <c r="L155" s="73">
        <v>15</v>
      </c>
      <c r="M155" s="120">
        <f t="shared" si="14"/>
        <v>8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'19'!L156</f>
        <v>20</v>
      </c>
      <c r="F156" s="127"/>
      <c r="G156" s="142"/>
      <c r="H156" s="142"/>
      <c r="I156" s="142"/>
      <c r="J156" s="150"/>
      <c r="K156" s="134"/>
      <c r="L156" s="73">
        <v>1</v>
      </c>
      <c r="M156" s="120">
        <f t="shared" si="14"/>
        <v>19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'19'!L157</f>
        <v>1</v>
      </c>
      <c r="F157" s="127"/>
      <c r="G157" s="142">
        <v>26</v>
      </c>
      <c r="H157" s="142"/>
      <c r="I157" s="142"/>
      <c r="J157" s="150"/>
      <c r="K157" s="134">
        <v>1</v>
      </c>
      <c r="L157" s="73">
        <v>11</v>
      </c>
      <c r="M157" s="120">
        <f t="shared" si="14"/>
        <v>15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'19'!L158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'19'!L159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'19'!L160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'19'!L161</f>
        <v>1</v>
      </c>
      <c r="F161" s="126"/>
      <c r="G161" s="141">
        <v>12</v>
      </c>
      <c r="H161" s="141">
        <v>10</v>
      </c>
      <c r="I161" s="141"/>
      <c r="J161" s="149"/>
      <c r="K161" s="133"/>
      <c r="L161" s="72"/>
      <c r="M161" s="120">
        <f t="shared" si="14"/>
        <v>23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'19'!L164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'19'!L165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'19'!L166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305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264</v>
      </c>
      <c r="M181" s="119">
        <f t="shared" si="14"/>
        <v>41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'19'!L182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'19'!L183</f>
        <v>20</v>
      </c>
      <c r="F183" s="125"/>
      <c r="G183" s="125"/>
      <c r="H183" s="125"/>
      <c r="I183" s="125"/>
      <c r="J183" s="148"/>
      <c r="K183" s="132"/>
      <c r="L183" s="71">
        <v>18</v>
      </c>
      <c r="M183" s="120">
        <f t="shared" si="14"/>
        <v>2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'19'!L184</f>
        <v>15</v>
      </c>
      <c r="F184" s="125"/>
      <c r="G184" s="125"/>
      <c r="H184" s="125"/>
      <c r="I184" s="125"/>
      <c r="J184" s="148"/>
      <c r="K184" s="132"/>
      <c r="L184" s="71">
        <v>14</v>
      </c>
      <c r="M184" s="120">
        <f t="shared" si="14"/>
        <v>1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'19'!L185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'19'!L186</f>
        <v>89</v>
      </c>
      <c r="F186" s="125"/>
      <c r="G186" s="125"/>
      <c r="H186" s="125"/>
      <c r="I186" s="125"/>
      <c r="J186" s="148"/>
      <c r="K186" s="132"/>
      <c r="L186" s="71">
        <v>66</v>
      </c>
      <c r="M186" s="120">
        <f t="shared" si="14"/>
        <v>23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'19'!L187</f>
        <v>36</v>
      </c>
      <c r="F187" s="125"/>
      <c r="G187" s="125"/>
      <c r="H187" s="125"/>
      <c r="I187" s="125"/>
      <c r="J187" s="148"/>
      <c r="K187" s="132"/>
      <c r="L187" s="71">
        <v>34</v>
      </c>
      <c r="M187" s="120">
        <f t="shared" si="14"/>
        <v>2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'19'!L188</f>
        <v>25</v>
      </c>
      <c r="F188" s="125"/>
      <c r="G188" s="125"/>
      <c r="H188" s="125"/>
      <c r="I188" s="125"/>
      <c r="J188" s="148"/>
      <c r="K188" s="132"/>
      <c r="L188" s="71">
        <v>22</v>
      </c>
      <c r="M188" s="120">
        <f t="shared" si="14"/>
        <v>3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'19'!L189</f>
        <v>73</v>
      </c>
      <c r="F189" s="125"/>
      <c r="G189" s="125"/>
      <c r="H189" s="125"/>
      <c r="I189" s="125"/>
      <c r="J189" s="148"/>
      <c r="K189" s="132"/>
      <c r="L189" s="71">
        <v>68</v>
      </c>
      <c r="M189" s="120">
        <f t="shared" si="14"/>
        <v>5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'19'!L190</f>
        <v>47</v>
      </c>
      <c r="F190" s="125"/>
      <c r="G190" s="125"/>
      <c r="H190" s="125"/>
      <c r="I190" s="125"/>
      <c r="J190" s="148"/>
      <c r="K190" s="132"/>
      <c r="L190" s="71">
        <v>42</v>
      </c>
      <c r="M190" s="120">
        <f t="shared" si="14"/>
        <v>5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9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7</v>
      </c>
      <c r="M192" s="119">
        <f>(E192+F192+G192+H192+I192)-J192-K192-L192</f>
        <v>2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'19'!L194</f>
        <v>7</v>
      </c>
      <c r="F194" s="125"/>
      <c r="G194" s="125"/>
      <c r="H194" s="125"/>
      <c r="I194" s="125"/>
      <c r="J194" s="148"/>
      <c r="K194" s="132"/>
      <c r="L194" s="71">
        <v>5</v>
      </c>
      <c r="M194" s="120">
        <f t="shared" si="14"/>
        <v>2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'19'!L195</f>
        <v>2</v>
      </c>
      <c r="F195" s="125"/>
      <c r="G195" s="125"/>
      <c r="H195" s="125"/>
      <c r="I195" s="125"/>
      <c r="J195" s="148"/>
      <c r="K195" s="132"/>
      <c r="L195" s="71">
        <v>2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281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259</v>
      </c>
      <c r="M197" s="119">
        <f t="shared" si="14"/>
        <v>22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'19'!L198</f>
        <v>8</v>
      </c>
      <c r="F198" s="125"/>
      <c r="G198" s="125"/>
      <c r="H198" s="125"/>
      <c r="I198" s="125"/>
      <c r="J198" s="148"/>
      <c r="K198" s="132"/>
      <c r="L198" s="71">
        <v>8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'19'!L199</f>
        <v>171</v>
      </c>
      <c r="F199" s="126"/>
      <c r="G199" s="126"/>
      <c r="H199" s="126"/>
      <c r="I199" s="126"/>
      <c r="J199" s="149"/>
      <c r="K199" s="133"/>
      <c r="L199" s="72">
        <v>163</v>
      </c>
      <c r="M199" s="123">
        <f t="shared" si="14"/>
        <v>8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'19'!L200</f>
        <v>70</v>
      </c>
      <c r="F200" s="126"/>
      <c r="G200" s="126"/>
      <c r="H200" s="126"/>
      <c r="I200" s="126"/>
      <c r="J200" s="149"/>
      <c r="K200" s="133"/>
      <c r="L200" s="72">
        <v>62</v>
      </c>
      <c r="M200" s="123">
        <f t="shared" si="14"/>
        <v>8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'19'!L201</f>
        <v>5</v>
      </c>
      <c r="F201" s="126"/>
      <c r="G201" s="126"/>
      <c r="H201" s="126"/>
      <c r="I201" s="126"/>
      <c r="J201" s="149"/>
      <c r="K201" s="133"/>
      <c r="L201" s="72">
        <v>4</v>
      </c>
      <c r="M201" s="123">
        <f t="shared" si="14"/>
        <v>1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'19'!L202</f>
        <v>1</v>
      </c>
      <c r="F202" s="126"/>
      <c r="G202" s="126"/>
      <c r="H202" s="126"/>
      <c r="I202" s="126"/>
      <c r="J202" s="149"/>
      <c r="K202" s="133"/>
      <c r="L202" s="72">
        <v>1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'19'!L203</f>
        <v>14</v>
      </c>
      <c r="F203" s="126"/>
      <c r="G203" s="126"/>
      <c r="H203" s="126"/>
      <c r="I203" s="126"/>
      <c r="J203" s="149"/>
      <c r="K203" s="133"/>
      <c r="L203" s="72">
        <v>14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'19'!L204</f>
        <v>8</v>
      </c>
      <c r="F204" s="126"/>
      <c r="G204" s="126"/>
      <c r="H204" s="126"/>
      <c r="I204" s="126"/>
      <c r="J204" s="149"/>
      <c r="K204" s="133"/>
      <c r="L204" s="72">
        <v>6</v>
      </c>
      <c r="M204" s="123">
        <f t="shared" si="14"/>
        <v>2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'19'!L205</f>
        <v>4</v>
      </c>
      <c r="F205" s="126"/>
      <c r="G205" s="126"/>
      <c r="H205" s="126"/>
      <c r="I205" s="126"/>
      <c r="J205" s="149"/>
      <c r="K205" s="133"/>
      <c r="L205" s="72">
        <v>1</v>
      </c>
      <c r="M205" s="123">
        <f t="shared" si="14"/>
        <v>3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81" activePane="bottomRight" state="frozen"/>
      <selection activeCell="O74" sqref="O74"/>
      <selection pane="topRight" activeCell="O74" sqref="O74"/>
      <selection pane="bottomLeft" activeCell="O74" sqref="O74"/>
      <selection pane="bottomRight" activeCell="R96" sqref="R95:S9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8</v>
      </c>
      <c r="F5" s="116">
        <f t="shared" si="0"/>
        <v>0</v>
      </c>
      <c r="G5" s="116">
        <f t="shared" si="0"/>
        <v>373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29</v>
      </c>
      <c r="L5" s="116">
        <f t="shared" si="0"/>
        <v>4</v>
      </c>
      <c r="M5" s="118">
        <f t="shared" si="0"/>
        <v>347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8</v>
      </c>
      <c r="F6" s="131">
        <f t="shared" ref="F6:L6" si="1">SUM(F7:F45)</f>
        <v>0</v>
      </c>
      <c r="G6" s="131">
        <f t="shared" si="1"/>
        <v>205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17</v>
      </c>
      <c r="L6" s="131">
        <f t="shared" si="1"/>
        <v>0</v>
      </c>
      <c r="M6" s="131">
        <f>SUM(M7:M45)</f>
        <v>195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'20'!L7</f>
        <v>1</v>
      </c>
      <c r="F7" s="125"/>
      <c r="G7" s="140"/>
      <c r="H7" s="140"/>
      <c r="I7" s="140"/>
      <c r="J7" s="148"/>
      <c r="K7" s="132"/>
      <c r="L7" s="71"/>
      <c r="M7" s="120">
        <f t="shared" ref="M7:M77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'20'!L8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'20'!L9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'20'!L10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'20'!L11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2"/>
        <v>4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'20'!L12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'20'!L13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'20'!L14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'20'!L15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'20'!L16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'20'!L17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'20'!L18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'20'!L19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'20'!L20</f>
        <v>6</v>
      </c>
      <c r="F20" s="126"/>
      <c r="G20" s="141"/>
      <c r="H20" s="141"/>
      <c r="I20" s="141"/>
      <c r="J20" s="149"/>
      <c r="K20" s="133"/>
      <c r="L20" s="72"/>
      <c r="M20" s="120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'20'!L21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'20'!L22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'20'!L23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'20'!L24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'20'!L25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'20'!L26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'20'!L27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'20'!L28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'20'!L29</f>
        <v>0</v>
      </c>
      <c r="F29" s="126"/>
      <c r="G29" s="141">
        <v>9</v>
      </c>
      <c r="H29" s="141"/>
      <c r="I29" s="141"/>
      <c r="J29" s="149">
        <v>1</v>
      </c>
      <c r="K29" s="133"/>
      <c r="L29" s="72"/>
      <c r="M29" s="120">
        <f t="shared" si="2"/>
        <v>8</v>
      </c>
      <c r="N29" s="72" t="s">
        <v>285</v>
      </c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'20'!L30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'20'!L31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'20'!L32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'20'!L33</f>
        <v>0</v>
      </c>
      <c r="F33" s="126"/>
      <c r="G33" s="141">
        <v>6</v>
      </c>
      <c r="H33" s="141"/>
      <c r="I33" s="141"/>
      <c r="J33" s="149"/>
      <c r="K33" s="133">
        <v>1</v>
      </c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'20'!L34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'20'!L35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'20'!L36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'20'!L37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'20'!L38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'20'!L39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'20'!L40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'20'!L41</f>
        <v>0</v>
      </c>
      <c r="F41" s="127"/>
      <c r="G41" s="142">
        <v>10</v>
      </c>
      <c r="H41" s="142"/>
      <c r="I41" s="142"/>
      <c r="J41" s="150"/>
      <c r="K41" s="134">
        <v>1</v>
      </c>
      <c r="L41" s="73"/>
      <c r="M41" s="121">
        <f t="shared" si="2"/>
        <v>9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'20'!L42</f>
        <v>0</v>
      </c>
      <c r="F42" s="127"/>
      <c r="G42" s="142">
        <v>9</v>
      </c>
      <c r="H42" s="142"/>
      <c r="I42" s="142"/>
      <c r="J42" s="150"/>
      <c r="K42" s="134">
        <v>4</v>
      </c>
      <c r="L42" s="73"/>
      <c r="M42" s="121">
        <f t="shared" si="2"/>
        <v>5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'20'!L43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1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'20'!L44</f>
        <v>0</v>
      </c>
      <c r="F44" s="127"/>
      <c r="G44" s="142"/>
      <c r="H44" s="142"/>
      <c r="I44" s="142"/>
      <c r="J44" s="150"/>
      <c r="K44" s="134"/>
      <c r="L44" s="73"/>
      <c r="M44" s="121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'20'!L45</f>
        <v>1</v>
      </c>
      <c r="F45" s="127"/>
      <c r="G45" s="142"/>
      <c r="H45" s="142"/>
      <c r="I45" s="142"/>
      <c r="J45" s="150"/>
      <c r="K45" s="134"/>
      <c r="L45" s="73"/>
      <c r="M45" s="121">
        <f t="shared" si="2"/>
        <v>1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126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11</v>
      </c>
      <c r="L47" s="103">
        <f t="shared" si="3"/>
        <v>0</v>
      </c>
      <c r="M47" s="103">
        <f>SUM(M48:M60)</f>
        <v>115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'20'!L48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'20'!L49</f>
        <v>0</v>
      </c>
      <c r="F49" s="126"/>
      <c r="G49" s="141">
        <v>40</v>
      </c>
      <c r="H49" s="141"/>
      <c r="I49" s="141"/>
      <c r="J49" s="149"/>
      <c r="K49" s="133">
        <v>1</v>
      </c>
      <c r="L49" s="72"/>
      <c r="M49" s="120">
        <f t="shared" si="2"/>
        <v>39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'20'!L50</f>
        <v>0</v>
      </c>
      <c r="F50" s="126"/>
      <c r="G50" s="141">
        <v>20</v>
      </c>
      <c r="H50" s="141"/>
      <c r="I50" s="141"/>
      <c r="J50" s="149"/>
      <c r="K50" s="133">
        <v>9</v>
      </c>
      <c r="L50" s="72"/>
      <c r="M50" s="120">
        <f t="shared" si="2"/>
        <v>11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'20'!L51</f>
        <v>0</v>
      </c>
      <c r="F51" s="126"/>
      <c r="G51" s="141">
        <v>40</v>
      </c>
      <c r="H51" s="141"/>
      <c r="I51" s="141"/>
      <c r="J51" s="149"/>
      <c r="K51" s="133">
        <v>1</v>
      </c>
      <c r="L51" s="72"/>
      <c r="M51" s="120">
        <f t="shared" si="2"/>
        <v>39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'20'!L52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'20'!L53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'20'!L54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'20'!L55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'20'!L56</f>
        <v>0</v>
      </c>
      <c r="F56" s="126"/>
      <c r="G56" s="141">
        <v>8</v>
      </c>
      <c r="H56" s="141"/>
      <c r="I56" s="141"/>
      <c r="J56" s="149"/>
      <c r="K56" s="133"/>
      <c r="L56" s="72"/>
      <c r="M56" s="120">
        <f t="shared" si="2"/>
        <v>8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'20'!L57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2"/>
        <v>8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'20'!L58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'20'!L59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'20'!L60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5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4</v>
      </c>
      <c r="M62" s="119">
        <f t="shared" si="2"/>
        <v>1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'20'!L63</f>
        <v>0</v>
      </c>
      <c r="F63" s="126"/>
      <c r="G63" s="141">
        <v>5</v>
      </c>
      <c r="H63" s="141"/>
      <c r="I63" s="141"/>
      <c r="J63" s="149"/>
      <c r="K63" s="133"/>
      <c r="L63" s="72">
        <v>4</v>
      </c>
      <c r="M63" s="121">
        <f t="shared" si="2"/>
        <v>1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'20'!L64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12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'20'!L67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'20'!L68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2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'20'!L69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'20'!L70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'20'!L71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'20'!L72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'20'!L73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'20'!L74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25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1</v>
      </c>
      <c r="L76" s="106">
        <f t="shared" si="6"/>
        <v>0</v>
      </c>
      <c r="M76" s="106">
        <f t="shared" si="6"/>
        <v>24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'20'!L77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2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'20'!L78</f>
        <v>0</v>
      </c>
      <c r="F78" s="126"/>
      <c r="G78" s="141">
        <v>14</v>
      </c>
      <c r="H78" s="141"/>
      <c r="I78" s="141"/>
      <c r="J78" s="149"/>
      <c r="K78" s="133">
        <v>1</v>
      </c>
      <c r="L78" s="72"/>
      <c r="M78" s="120">
        <f t="shared" ref="M78:M141" si="7">(E78+F78+G78+H78+I78)-J78-K78-L78</f>
        <v>13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'20'!L79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'20'!L80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'20'!L81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'20'!L82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'20'!L83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'20'!L84</f>
        <v>0</v>
      </c>
      <c r="F84" s="127"/>
      <c r="G84" s="142"/>
      <c r="H84" s="142"/>
      <c r="I84" s="142"/>
      <c r="J84" s="150"/>
      <c r="K84" s="134"/>
      <c r="L84" s="73"/>
      <c r="M84" s="120">
        <f t="shared" si="7"/>
        <v>0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75</v>
      </c>
      <c r="F86" s="108">
        <f t="shared" ref="F86:L86" si="8">SUM(F87:F96)</f>
        <v>0</v>
      </c>
      <c r="G86" s="108">
        <f t="shared" si="8"/>
        <v>12</v>
      </c>
      <c r="H86" s="108">
        <f t="shared" si="8"/>
        <v>0</v>
      </c>
      <c r="I86" s="108">
        <f t="shared" si="8"/>
        <v>0</v>
      </c>
      <c r="J86" s="108">
        <f t="shared" si="8"/>
        <v>7</v>
      </c>
      <c r="K86" s="108">
        <f t="shared" si="8"/>
        <v>9</v>
      </c>
      <c r="L86" s="108">
        <f t="shared" si="8"/>
        <v>42</v>
      </c>
      <c r="M86" s="108">
        <f>SUM(M87:M96)</f>
        <v>29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'20'!L87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'20'!L88</f>
        <v>15</v>
      </c>
      <c r="F88" s="126"/>
      <c r="G88" s="141"/>
      <c r="H88" s="141"/>
      <c r="I88" s="141"/>
      <c r="J88" s="149"/>
      <c r="K88" s="133">
        <v>5</v>
      </c>
      <c r="L88" s="72">
        <v>8</v>
      </c>
      <c r="M88" s="120">
        <f t="shared" si="7"/>
        <v>2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'20'!L89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'20'!L90</f>
        <v>10</v>
      </c>
      <c r="F90" s="126"/>
      <c r="G90" s="141"/>
      <c r="H90" s="141"/>
      <c r="I90" s="141"/>
      <c r="J90" s="149"/>
      <c r="K90" s="133">
        <v>1</v>
      </c>
      <c r="L90" s="72">
        <v>1</v>
      </c>
      <c r="M90" s="120">
        <f t="shared" si="7"/>
        <v>8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'20'!L91</f>
        <v>17</v>
      </c>
      <c r="F91" s="126"/>
      <c r="G91" s="141">
        <v>4</v>
      </c>
      <c r="H91" s="141"/>
      <c r="I91" s="141"/>
      <c r="J91" s="149">
        <v>4</v>
      </c>
      <c r="K91" s="133">
        <v>3</v>
      </c>
      <c r="L91" s="72">
        <v>6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'20'!L92</f>
        <v>8</v>
      </c>
      <c r="F92" s="126"/>
      <c r="G92" s="141"/>
      <c r="H92" s="141"/>
      <c r="I92" s="141"/>
      <c r="J92" s="149"/>
      <c r="K92" s="133"/>
      <c r="L92" s="72">
        <v>6</v>
      </c>
      <c r="M92" s="120">
        <f t="shared" si="7"/>
        <v>2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'20'!L93</f>
        <v>7</v>
      </c>
      <c r="F93" s="126"/>
      <c r="G93" s="141"/>
      <c r="H93" s="141"/>
      <c r="I93" s="141"/>
      <c r="J93" s="149"/>
      <c r="K93" s="133"/>
      <c r="L93" s="72">
        <v>6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'20'!L94</f>
        <v>10</v>
      </c>
      <c r="F94" s="126"/>
      <c r="G94" s="141">
        <v>8</v>
      </c>
      <c r="H94" s="141"/>
      <c r="I94" s="141"/>
      <c r="J94" s="149">
        <v>3</v>
      </c>
      <c r="K94" s="133"/>
      <c r="L94" s="72">
        <v>7</v>
      </c>
      <c r="M94" s="120">
        <f t="shared" si="7"/>
        <v>8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'20'!L95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'20'!L96</f>
        <v>8</v>
      </c>
      <c r="F96" s="127"/>
      <c r="G96" s="142"/>
      <c r="H96" s="142"/>
      <c r="I96" s="142"/>
      <c r="J96" s="150"/>
      <c r="K96" s="134"/>
      <c r="L96" s="73">
        <v>8</v>
      </c>
      <c r="M96" s="120">
        <f t="shared" si="7"/>
        <v>0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1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1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'20'!L99</f>
        <v>1</v>
      </c>
      <c r="F99" s="125"/>
      <c r="G99" s="140"/>
      <c r="H99" s="140"/>
      <c r="I99" s="140"/>
      <c r="J99" s="148"/>
      <c r="K99" s="132"/>
      <c r="L99" s="71">
        <v>1</v>
      </c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35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24</v>
      </c>
      <c r="M101" s="119">
        <f t="shared" si="7"/>
        <v>11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'20'!L102</f>
        <v>13</v>
      </c>
      <c r="F102" s="126"/>
      <c r="G102" s="141"/>
      <c r="H102" s="141"/>
      <c r="I102" s="141"/>
      <c r="J102" s="149"/>
      <c r="K102" s="133"/>
      <c r="L102" s="72">
        <v>6</v>
      </c>
      <c r="M102" s="120">
        <f t="shared" si="7"/>
        <v>7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'20'!L103</f>
        <v>7</v>
      </c>
      <c r="F103" s="126"/>
      <c r="G103" s="141"/>
      <c r="H103" s="141"/>
      <c r="I103" s="141"/>
      <c r="J103" s="149"/>
      <c r="K103" s="133"/>
      <c r="L103" s="72">
        <v>7</v>
      </c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'20'!L104</f>
        <v>9</v>
      </c>
      <c r="F104" s="126"/>
      <c r="G104" s="141"/>
      <c r="H104" s="141"/>
      <c r="I104" s="141"/>
      <c r="J104" s="149"/>
      <c r="K104" s="133"/>
      <c r="L104" s="72">
        <v>5</v>
      </c>
      <c r="M104" s="120">
        <f t="shared" si="7"/>
        <v>4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'20'!L105</f>
        <v>6</v>
      </c>
      <c r="F105" s="126"/>
      <c r="G105" s="141"/>
      <c r="H105" s="141"/>
      <c r="I105" s="141"/>
      <c r="J105" s="149"/>
      <c r="K105" s="133"/>
      <c r="L105" s="72">
        <v>6</v>
      </c>
      <c r="M105" s="120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2</v>
      </c>
      <c r="F108" s="105">
        <f t="shared" ref="F108:L108" si="12">SUM(F109:F137)</f>
        <v>0</v>
      </c>
      <c r="G108" s="105">
        <f t="shared" si="12"/>
        <v>10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1</v>
      </c>
      <c r="L108" s="105">
        <f t="shared" si="12"/>
        <v>6</v>
      </c>
      <c r="M108" s="119">
        <f t="shared" si="7"/>
        <v>5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'20'!L109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'20'!L110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'20'!L111</f>
        <v>0</v>
      </c>
      <c r="F111" s="127"/>
      <c r="G111" s="142">
        <v>2</v>
      </c>
      <c r="H111" s="142"/>
      <c r="I111" s="142"/>
      <c r="J111" s="150"/>
      <c r="K111" s="134"/>
      <c r="L111" s="73">
        <v>1</v>
      </c>
      <c r="M111" s="120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'20'!L112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'20'!L113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'20'!L114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'20'!L115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'20'!L116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'20'!L117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'20'!L118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'20'!L119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'20'!L120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'20'!L121</f>
        <v>1</v>
      </c>
      <c r="F121" s="126"/>
      <c r="G121" s="141">
        <v>4</v>
      </c>
      <c r="H121" s="141"/>
      <c r="I121" s="141"/>
      <c r="J121" s="149"/>
      <c r="K121" s="133"/>
      <c r="L121" s="72">
        <v>3</v>
      </c>
      <c r="M121" s="120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'20'!L122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'20'!L123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'20'!L124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'20'!L125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'20'!L126</f>
        <v>0</v>
      </c>
      <c r="F126" s="126"/>
      <c r="G126" s="141">
        <v>1</v>
      </c>
      <c r="H126" s="141"/>
      <c r="I126" s="141"/>
      <c r="J126" s="149"/>
      <c r="K126" s="133"/>
      <c r="L126" s="72"/>
      <c r="M126" s="120">
        <f t="shared" si="7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'20'!L127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'20'!L128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'20'!L129</f>
        <v>1</v>
      </c>
      <c r="F129" s="126"/>
      <c r="G129" s="141"/>
      <c r="H129" s="141"/>
      <c r="I129" s="141"/>
      <c r="J129" s="149"/>
      <c r="K129" s="133">
        <v>1</v>
      </c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'20'!L130</f>
        <v>0</v>
      </c>
      <c r="F130" s="126"/>
      <c r="G130" s="141">
        <v>1</v>
      </c>
      <c r="H130" s="141"/>
      <c r="I130" s="141"/>
      <c r="J130" s="149"/>
      <c r="K130" s="133"/>
      <c r="L130" s="72">
        <v>1</v>
      </c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'20'!L131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'20'!L132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7"/>
        <v>1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'20'!L133</f>
        <v>0</v>
      </c>
      <c r="F133" s="126"/>
      <c r="G133" s="141">
        <v>1</v>
      </c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'20'!L134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'20'!L135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'20'!L136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'20'!L137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'20'!L138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'20'!L139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17</v>
      </c>
      <c r="F141" s="105">
        <f t="shared" ref="F141:L141" si="13">SUM(F142:F148)</f>
        <v>0</v>
      </c>
      <c r="G141" s="105">
        <f t="shared" si="13"/>
        <v>18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3</v>
      </c>
      <c r="L141" s="105">
        <f t="shared" si="13"/>
        <v>22</v>
      </c>
      <c r="M141" s="119">
        <f t="shared" si="7"/>
        <v>10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'20'!L142</f>
        <v>1</v>
      </c>
      <c r="G142" s="140">
        <v>10</v>
      </c>
      <c r="H142" s="140"/>
      <c r="I142" s="140"/>
      <c r="J142" s="148"/>
      <c r="K142" s="132"/>
      <c r="L142" s="71">
        <v>5</v>
      </c>
      <c r="M142" s="120">
        <f>(E142+K146+G142+H142+I142)-J142-K142-L142</f>
        <v>7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'20'!L143</f>
        <v>0</v>
      </c>
      <c r="F143" s="126"/>
      <c r="G143" s="141"/>
      <c r="H143" s="141"/>
      <c r="I143" s="141"/>
      <c r="J143" s="149"/>
      <c r="K143" s="133"/>
      <c r="L143" s="72"/>
      <c r="M143" s="120">
        <f t="shared" ref="M143:M205" si="14">(E143+F143+G143+H143+I143)-J143-K143-L143</f>
        <v>0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'20'!L144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'20'!L145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'20'!L146</f>
        <v>1</v>
      </c>
      <c r="F146" s="126"/>
      <c r="G146" s="141">
        <v>8</v>
      </c>
      <c r="H146" s="141"/>
      <c r="I146" s="141"/>
      <c r="J146" s="149"/>
      <c r="K146" s="125">
        <v>1</v>
      </c>
      <c r="L146" s="72">
        <v>7</v>
      </c>
      <c r="M146" s="120">
        <f t="shared" si="14"/>
        <v>1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'20'!L147</f>
        <v>8</v>
      </c>
      <c r="F147" s="126"/>
      <c r="G147" s="141"/>
      <c r="H147" s="141"/>
      <c r="I147" s="141"/>
      <c r="J147" s="149"/>
      <c r="K147" s="133">
        <v>2</v>
      </c>
      <c r="L147" s="72">
        <v>5</v>
      </c>
      <c r="M147" s="120">
        <f t="shared" si="14"/>
        <v>1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'20'!L148</f>
        <v>7</v>
      </c>
      <c r="F148" s="126"/>
      <c r="G148" s="141"/>
      <c r="H148" s="141"/>
      <c r="I148" s="141"/>
      <c r="J148" s="149"/>
      <c r="K148" s="133"/>
      <c r="L148" s="72">
        <v>5</v>
      </c>
      <c r="M148" s="120">
        <f t="shared" si="14"/>
        <v>2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'20'!L149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27</v>
      </c>
      <c r="F151" s="105">
        <f t="shared" ref="F151:M151" si="15">SUM(F152:F158,F161)</f>
        <v>0</v>
      </c>
      <c r="G151" s="105">
        <f t="shared" si="15"/>
        <v>73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24</v>
      </c>
      <c r="M151" s="105">
        <f t="shared" si="15"/>
        <v>76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'20'!L152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'20'!L153</f>
        <v>0</v>
      </c>
      <c r="F153" s="126"/>
      <c r="G153" s="141">
        <v>20</v>
      </c>
      <c r="H153" s="141"/>
      <c r="I153" s="141"/>
      <c r="J153" s="149"/>
      <c r="K153" s="133"/>
      <c r="L153" s="72">
        <v>14</v>
      </c>
      <c r="M153" s="120">
        <f t="shared" si="14"/>
        <v>6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'20'!L154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'20'!L155</f>
        <v>15</v>
      </c>
      <c r="F155" s="127"/>
      <c r="G155" s="142"/>
      <c r="H155" s="142"/>
      <c r="I155" s="142"/>
      <c r="J155" s="150"/>
      <c r="K155" s="134"/>
      <c r="L155" s="73"/>
      <c r="M155" s="120">
        <f t="shared" si="14"/>
        <v>15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'20'!L156</f>
        <v>1</v>
      </c>
      <c r="F156" s="127"/>
      <c r="G156" s="142">
        <v>28</v>
      </c>
      <c r="H156" s="142"/>
      <c r="I156" s="142"/>
      <c r="J156" s="150"/>
      <c r="K156" s="134"/>
      <c r="L156" s="73">
        <v>8</v>
      </c>
      <c r="M156" s="120">
        <f t="shared" si="14"/>
        <v>21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'20'!L157</f>
        <v>11</v>
      </c>
      <c r="F157" s="127"/>
      <c r="G157" s="142">
        <v>13</v>
      </c>
      <c r="H157" s="142"/>
      <c r="I157" s="142"/>
      <c r="J157" s="150"/>
      <c r="K157" s="134"/>
      <c r="L157" s="73">
        <v>2</v>
      </c>
      <c r="M157" s="120">
        <f t="shared" si="14"/>
        <v>22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'20'!L158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'20'!L159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'20'!L160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'20'!L161</f>
        <v>0</v>
      </c>
      <c r="F161" s="126"/>
      <c r="G161" s="141">
        <v>12</v>
      </c>
      <c r="H161" s="141"/>
      <c r="I161" s="141"/>
      <c r="J161" s="149"/>
      <c r="K161" s="133"/>
      <c r="L161" s="72"/>
      <c r="M161" s="120">
        <f t="shared" si="14"/>
        <v>12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'20'!L164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'20'!L165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'20'!L166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264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259</v>
      </c>
      <c r="M181" s="119">
        <f t="shared" si="14"/>
        <v>5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'20'!L182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'20'!L183</f>
        <v>18</v>
      </c>
      <c r="F183" s="125"/>
      <c r="G183" s="125"/>
      <c r="H183" s="125"/>
      <c r="I183" s="125"/>
      <c r="J183" s="148"/>
      <c r="K183" s="132"/>
      <c r="L183" s="71">
        <v>17</v>
      </c>
      <c r="M183" s="120">
        <f t="shared" si="14"/>
        <v>1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'20'!L184</f>
        <v>14</v>
      </c>
      <c r="F184" s="125"/>
      <c r="G184" s="125"/>
      <c r="H184" s="125"/>
      <c r="I184" s="125"/>
      <c r="J184" s="148"/>
      <c r="K184" s="132"/>
      <c r="L184" s="71">
        <v>14</v>
      </c>
      <c r="M184" s="120">
        <f t="shared" si="14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'20'!L185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'20'!L186</f>
        <v>66</v>
      </c>
      <c r="F186" s="125"/>
      <c r="G186" s="125"/>
      <c r="H186" s="125"/>
      <c r="I186" s="125"/>
      <c r="J186" s="148"/>
      <c r="K186" s="132"/>
      <c r="L186" s="71">
        <v>58</v>
      </c>
      <c r="M186" s="120">
        <f t="shared" si="14"/>
        <v>8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'20'!L187</f>
        <v>34</v>
      </c>
      <c r="F187" s="125"/>
      <c r="G187" s="125"/>
      <c r="H187" s="125"/>
      <c r="I187" s="125"/>
      <c r="J187" s="148"/>
      <c r="K187" s="132"/>
      <c r="L187" s="71">
        <v>34</v>
      </c>
      <c r="M187" s="120">
        <f t="shared" si="14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'20'!L188</f>
        <v>22</v>
      </c>
      <c r="F188" s="125"/>
      <c r="G188" s="125"/>
      <c r="H188" s="125"/>
      <c r="I188" s="125"/>
      <c r="J188" s="148"/>
      <c r="K188" s="132"/>
      <c r="L188" s="71">
        <v>22</v>
      </c>
      <c r="M188" s="120">
        <f t="shared" si="14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'20'!L189</f>
        <v>68</v>
      </c>
      <c r="F189" s="125"/>
      <c r="G189" s="125"/>
      <c r="H189" s="125"/>
      <c r="I189" s="125"/>
      <c r="J189" s="148"/>
      <c r="K189" s="132"/>
      <c r="L189" s="71">
        <v>74</v>
      </c>
      <c r="M189" s="120">
        <f t="shared" si="14"/>
        <v>-6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'20'!L190</f>
        <v>42</v>
      </c>
      <c r="F190" s="125"/>
      <c r="G190" s="125"/>
      <c r="H190" s="125"/>
      <c r="I190" s="125"/>
      <c r="J190" s="148"/>
      <c r="K190" s="132"/>
      <c r="L190" s="71">
        <v>40</v>
      </c>
      <c r="M190" s="120">
        <f t="shared" si="14"/>
        <v>2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7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6</v>
      </c>
      <c r="M192" s="119">
        <f>(E192+F192+G192+H192+I192)-J192-K192-L192</f>
        <v>1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'20'!L194</f>
        <v>5</v>
      </c>
      <c r="F194" s="125"/>
      <c r="G194" s="125"/>
      <c r="H194" s="125"/>
      <c r="I194" s="125"/>
      <c r="J194" s="148"/>
      <c r="K194" s="132"/>
      <c r="L194" s="71">
        <v>5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'20'!L195</f>
        <v>2</v>
      </c>
      <c r="F195" s="125"/>
      <c r="G195" s="125"/>
      <c r="H195" s="125"/>
      <c r="I195" s="125"/>
      <c r="J195" s="148"/>
      <c r="K195" s="132"/>
      <c r="L195" s="71">
        <v>1</v>
      </c>
      <c r="M195" s="120">
        <f t="shared" si="14"/>
        <v>1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259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224</v>
      </c>
      <c r="M197" s="119">
        <f t="shared" si="14"/>
        <v>35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'20'!L198</f>
        <v>8</v>
      </c>
      <c r="F198" s="125"/>
      <c r="G198" s="125"/>
      <c r="H198" s="125"/>
      <c r="I198" s="125"/>
      <c r="J198" s="148"/>
      <c r="K198" s="132"/>
      <c r="L198" s="71">
        <v>7</v>
      </c>
      <c r="M198" s="120">
        <f t="shared" si="14"/>
        <v>1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'20'!L199</f>
        <v>163</v>
      </c>
      <c r="F199" s="126"/>
      <c r="G199" s="126"/>
      <c r="H199" s="126"/>
      <c r="I199" s="126"/>
      <c r="J199" s="149"/>
      <c r="K199" s="133"/>
      <c r="L199" s="72">
        <v>140</v>
      </c>
      <c r="M199" s="123">
        <f t="shared" si="14"/>
        <v>23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'20'!L200</f>
        <v>62</v>
      </c>
      <c r="F200" s="126"/>
      <c r="G200" s="126"/>
      <c r="H200" s="126"/>
      <c r="I200" s="126"/>
      <c r="J200" s="149"/>
      <c r="K200" s="133"/>
      <c r="L200" s="72">
        <v>52</v>
      </c>
      <c r="M200" s="123">
        <f t="shared" si="14"/>
        <v>10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'20'!L201</f>
        <v>4</v>
      </c>
      <c r="F201" s="126"/>
      <c r="G201" s="126"/>
      <c r="H201" s="126"/>
      <c r="I201" s="126"/>
      <c r="J201" s="149"/>
      <c r="K201" s="133"/>
      <c r="L201" s="72">
        <v>4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'20'!L202</f>
        <v>1</v>
      </c>
      <c r="F202" s="126"/>
      <c r="G202" s="126"/>
      <c r="H202" s="126"/>
      <c r="I202" s="126"/>
      <c r="J202" s="149"/>
      <c r="K202" s="133"/>
      <c r="L202" s="72">
        <v>1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'20'!L203</f>
        <v>14</v>
      </c>
      <c r="F203" s="126"/>
      <c r="G203" s="126"/>
      <c r="H203" s="126"/>
      <c r="I203" s="126"/>
      <c r="J203" s="149"/>
      <c r="K203" s="133"/>
      <c r="L203" s="72">
        <v>15</v>
      </c>
      <c r="M203" s="123">
        <f t="shared" si="14"/>
        <v>-1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'20'!L204</f>
        <v>6</v>
      </c>
      <c r="F204" s="126"/>
      <c r="G204" s="126"/>
      <c r="H204" s="126"/>
      <c r="I204" s="126"/>
      <c r="J204" s="149"/>
      <c r="K204" s="133"/>
      <c r="L204" s="72">
        <v>5</v>
      </c>
      <c r="M204" s="123">
        <f t="shared" si="14"/>
        <v>1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'20'!L205</f>
        <v>1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1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topLeftCell="A190" workbookViewId="0">
      <selection activeCell="G76" sqref="G7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4</v>
      </c>
      <c r="F5" s="116">
        <f t="shared" si="0"/>
        <v>0</v>
      </c>
      <c r="G5" s="116">
        <f t="shared" si="0"/>
        <v>398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48</v>
      </c>
      <c r="L5" s="116">
        <f t="shared" si="0"/>
        <v>36</v>
      </c>
      <c r="M5" s="118">
        <f t="shared" si="0"/>
        <v>317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0</v>
      </c>
      <c r="F6" s="131">
        <f t="shared" ref="F6:L6" si="1">SUM(F7:F45)</f>
        <v>0</v>
      </c>
      <c r="G6" s="131">
        <f t="shared" si="1"/>
        <v>235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30</v>
      </c>
      <c r="L6" s="131">
        <f t="shared" si="1"/>
        <v>28</v>
      </c>
      <c r="M6" s="131">
        <f>SUM(M7:M45)</f>
        <v>176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'21'!L7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'21'!L8</f>
        <v>0</v>
      </c>
      <c r="F8" s="126"/>
      <c r="G8" s="141">
        <v>8</v>
      </c>
      <c r="H8" s="141"/>
      <c r="I8" s="141"/>
      <c r="J8" s="149"/>
      <c r="K8" s="133"/>
      <c r="L8" s="72"/>
      <c r="M8" s="120">
        <f t="shared" si="2"/>
        <v>8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'21'!L10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'21'!L11</f>
        <v>0</v>
      </c>
      <c r="F11" s="126"/>
      <c r="G11" s="141">
        <v>6</v>
      </c>
      <c r="H11" s="141"/>
      <c r="I11" s="141"/>
      <c r="J11" s="149"/>
      <c r="K11" s="133">
        <v>1</v>
      </c>
      <c r="L11" s="72"/>
      <c r="M11" s="120">
        <f t="shared" si="2"/>
        <v>5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'21'!L13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2"/>
        <v>4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'21'!L14</f>
        <v>0</v>
      </c>
      <c r="F14" s="126"/>
      <c r="G14" s="141">
        <v>6</v>
      </c>
      <c r="H14" s="141"/>
      <c r="I14" s="141"/>
      <c r="J14" s="149"/>
      <c r="K14" s="133">
        <v>3</v>
      </c>
      <c r="L14" s="72"/>
      <c r="M14" s="120">
        <f t="shared" si="2"/>
        <v>3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'21'!L15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'21'!L16</f>
        <v>0</v>
      </c>
      <c r="F16" s="126"/>
      <c r="G16" s="141">
        <v>6</v>
      </c>
      <c r="H16" s="141"/>
      <c r="I16" s="141"/>
      <c r="J16" s="149"/>
      <c r="K16" s="133">
        <v>2</v>
      </c>
      <c r="L16" s="72"/>
      <c r="M16" s="120">
        <f t="shared" si="2"/>
        <v>4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'21'!L18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'21'!L19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'21'!L20</f>
        <v>0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'21'!L21</f>
        <v>0</v>
      </c>
      <c r="F21" s="126"/>
      <c r="G21" s="141">
        <v>6</v>
      </c>
      <c r="H21" s="141"/>
      <c r="I21" s="141"/>
      <c r="J21" s="149"/>
      <c r="K21" s="133">
        <v>1</v>
      </c>
      <c r="L21" s="72"/>
      <c r="M21" s="120">
        <f t="shared" si="2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'21'!L22</f>
        <v>0</v>
      </c>
      <c r="F22" s="126"/>
      <c r="G22" s="141">
        <v>20</v>
      </c>
      <c r="H22" s="141"/>
      <c r="I22" s="141"/>
      <c r="J22" s="149"/>
      <c r="K22" s="133"/>
      <c r="L22" s="72">
        <v>17</v>
      </c>
      <c r="M22" s="120">
        <f t="shared" si="2"/>
        <v>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'21'!L23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'21'!L24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'21'!L25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'21'!L26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'21'!L27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'21'!L28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'21'!L29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'21'!L30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'21'!L31</f>
        <v>0</v>
      </c>
      <c r="F31" s="126"/>
      <c r="G31" s="141">
        <v>6</v>
      </c>
      <c r="H31" s="141"/>
      <c r="I31" s="141"/>
      <c r="J31" s="149"/>
      <c r="K31" s="133">
        <v>4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'21'!L32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'21'!L33</f>
        <v>0</v>
      </c>
      <c r="F33" s="126"/>
      <c r="G33" s="141">
        <v>6</v>
      </c>
      <c r="H33" s="141"/>
      <c r="I33" s="141"/>
      <c r="J33" s="149"/>
      <c r="K33" s="133">
        <v>2</v>
      </c>
      <c r="L33" s="72"/>
      <c r="M33" s="120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'21'!L34</f>
        <v>0</v>
      </c>
      <c r="F34" s="126"/>
      <c r="G34" s="141">
        <v>6</v>
      </c>
      <c r="H34" s="141"/>
      <c r="I34" s="141"/>
      <c r="J34" s="149"/>
      <c r="K34" s="133">
        <v>3</v>
      </c>
      <c r="L34" s="72"/>
      <c r="M34" s="120">
        <f t="shared" si="2"/>
        <v>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'21'!L35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'21'!L36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'21'!L37</f>
        <v>0</v>
      </c>
      <c r="F37" s="126"/>
      <c r="G37" s="141">
        <v>6</v>
      </c>
      <c r="H37" s="141"/>
      <c r="I37" s="141"/>
      <c r="J37" s="149"/>
      <c r="K37" s="133">
        <v>2</v>
      </c>
      <c r="L37" s="72"/>
      <c r="M37" s="120">
        <f t="shared" si="2"/>
        <v>4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'21'!L38</f>
        <v>0</v>
      </c>
      <c r="F38" s="126"/>
      <c r="G38" s="141">
        <v>16</v>
      </c>
      <c r="H38" s="141"/>
      <c r="I38" s="141"/>
      <c r="J38" s="149">
        <v>1</v>
      </c>
      <c r="K38" s="133"/>
      <c r="L38" s="72"/>
      <c r="M38" s="120">
        <f t="shared" si="2"/>
        <v>15</v>
      </c>
      <c r="N38" s="72" t="s">
        <v>285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'21'!L39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'21'!L40</f>
        <v>0</v>
      </c>
      <c r="F40" s="127"/>
      <c r="G40" s="142">
        <v>6</v>
      </c>
      <c r="H40" s="142"/>
      <c r="I40" s="142"/>
      <c r="J40" s="150"/>
      <c r="K40" s="134">
        <v>2</v>
      </c>
      <c r="L40" s="73"/>
      <c r="M40" s="120">
        <f t="shared" si="2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'21'!L41</f>
        <v>0</v>
      </c>
      <c r="F41" s="127"/>
      <c r="G41" s="142">
        <v>6</v>
      </c>
      <c r="H41" s="142"/>
      <c r="I41" s="142"/>
      <c r="J41" s="150"/>
      <c r="K41" s="134"/>
      <c r="L41" s="73"/>
      <c r="M41" s="121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'21'!L42</f>
        <v>0</v>
      </c>
      <c r="F42" s="127"/>
      <c r="G42" s="142">
        <v>6</v>
      </c>
      <c r="H42" s="142"/>
      <c r="I42" s="142"/>
      <c r="J42" s="150"/>
      <c r="K42" s="134">
        <v>2</v>
      </c>
      <c r="L42" s="73"/>
      <c r="M42" s="121">
        <f t="shared" si="2"/>
        <v>4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'21'!L43</f>
        <v>0</v>
      </c>
      <c r="F43" s="127"/>
      <c r="G43" s="142">
        <v>3</v>
      </c>
      <c r="H43" s="142"/>
      <c r="I43" s="142"/>
      <c r="J43" s="150"/>
      <c r="K43" s="134">
        <v>1</v>
      </c>
      <c r="L43" s="73"/>
      <c r="M43" s="121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'21'!L44</f>
        <v>0</v>
      </c>
      <c r="F44" s="127"/>
      <c r="G44" s="142">
        <v>8</v>
      </c>
      <c r="H44" s="142"/>
      <c r="I44" s="142"/>
      <c r="J44" s="150"/>
      <c r="K44" s="134"/>
      <c r="L44" s="73">
        <v>2</v>
      </c>
      <c r="M44" s="121">
        <f t="shared" si="2"/>
        <v>6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'21'!L45</f>
        <v>0</v>
      </c>
      <c r="F45" s="127"/>
      <c r="G45" s="142"/>
      <c r="H45" s="142"/>
      <c r="I45" s="142"/>
      <c r="J45" s="150"/>
      <c r="K45" s="134"/>
      <c r="L45" s="73"/>
      <c r="M45" s="121">
        <f t="shared" si="2"/>
        <v>0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130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11</v>
      </c>
      <c r="L47" s="103">
        <f t="shared" si="3"/>
        <v>6</v>
      </c>
      <c r="M47" s="103">
        <f>SUM(M48:M60)</f>
        <v>113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'21'!L48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'21'!L49</f>
        <v>0</v>
      </c>
      <c r="F49" s="126"/>
      <c r="G49" s="141">
        <v>40</v>
      </c>
      <c r="H49" s="141"/>
      <c r="I49" s="141"/>
      <c r="J49" s="149"/>
      <c r="K49" s="133">
        <v>5</v>
      </c>
      <c r="L49" s="72"/>
      <c r="M49" s="120">
        <f t="shared" si="2"/>
        <v>35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'21'!L50</f>
        <v>0</v>
      </c>
      <c r="F50" s="126"/>
      <c r="G50" s="141">
        <v>20</v>
      </c>
      <c r="H50" s="141"/>
      <c r="I50" s="141"/>
      <c r="J50" s="149"/>
      <c r="K50" s="133">
        <v>2</v>
      </c>
      <c r="L50" s="72"/>
      <c r="M50" s="120">
        <f t="shared" si="2"/>
        <v>18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'21'!L51</f>
        <v>0</v>
      </c>
      <c r="F51" s="126"/>
      <c r="G51" s="141">
        <v>40</v>
      </c>
      <c r="H51" s="141"/>
      <c r="I51" s="141"/>
      <c r="J51" s="149"/>
      <c r="K51" s="133"/>
      <c r="L51" s="72"/>
      <c r="M51" s="120">
        <f t="shared" si="2"/>
        <v>40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'21'!L52</f>
        <v>0</v>
      </c>
      <c r="F52" s="126"/>
      <c r="G52" s="141">
        <v>5</v>
      </c>
      <c r="H52" s="141"/>
      <c r="I52" s="141"/>
      <c r="J52" s="149"/>
      <c r="K52" s="133">
        <v>1</v>
      </c>
      <c r="L52" s="72"/>
      <c r="M52" s="120">
        <f t="shared" si="2"/>
        <v>4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'21'!L53</f>
        <v>0</v>
      </c>
      <c r="F53" s="126"/>
      <c r="G53" s="141">
        <v>8</v>
      </c>
      <c r="H53" s="141"/>
      <c r="I53" s="141"/>
      <c r="J53" s="149"/>
      <c r="K53" s="133"/>
      <c r="L53" s="72">
        <v>6</v>
      </c>
      <c r="M53" s="120">
        <f t="shared" si="2"/>
        <v>2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'21'!L54</f>
        <v>0</v>
      </c>
      <c r="F54" s="126"/>
      <c r="G54" s="141">
        <v>5</v>
      </c>
      <c r="H54" s="141"/>
      <c r="I54" s="141"/>
      <c r="J54" s="149"/>
      <c r="K54" s="133">
        <v>3</v>
      </c>
      <c r="L54" s="72"/>
      <c r="M54" s="120">
        <f t="shared" si="2"/>
        <v>2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'21'!L55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'21'!L56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2"/>
        <v>6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'21'!L57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'21'!L58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'21'!L59</f>
        <v>0</v>
      </c>
      <c r="F59" s="127"/>
      <c r="G59" s="142"/>
      <c r="H59" s="142"/>
      <c r="I59" s="142"/>
      <c r="J59" s="150"/>
      <c r="K59" s="134"/>
      <c r="L59" s="73"/>
      <c r="M59" s="120">
        <f t="shared" si="2"/>
        <v>0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'21'!L60</f>
        <v>0</v>
      </c>
      <c r="F60" s="127"/>
      <c r="G60" s="142"/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4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2</v>
      </c>
      <c r="M62" s="119">
        <f t="shared" si="2"/>
        <v>2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'21'!L63</f>
        <v>4</v>
      </c>
      <c r="F63" s="126"/>
      <c r="G63" s="141"/>
      <c r="H63" s="141"/>
      <c r="I63" s="141"/>
      <c r="J63" s="149"/>
      <c r="K63" s="133"/>
      <c r="L63" s="72">
        <v>2</v>
      </c>
      <c r="M63" s="121">
        <f t="shared" si="2"/>
        <v>2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'21'!L64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6</v>
      </c>
      <c r="L66" s="103">
        <f t="shared" si="5"/>
        <v>0</v>
      </c>
      <c r="M66" s="119">
        <f t="shared" si="2"/>
        <v>6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'21'!L67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>
        <v>1540040</v>
      </c>
      <c r="C68" s="26" t="s">
        <v>75</v>
      </c>
      <c r="D68" s="27">
        <v>45000</v>
      </c>
      <c r="E68" s="155">
        <f>'21'!L68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2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'21'!L69</f>
        <v>0</v>
      </c>
      <c r="F69" s="126"/>
      <c r="G69" s="141">
        <v>1</v>
      </c>
      <c r="H69" s="141"/>
      <c r="I69" s="141"/>
      <c r="J69" s="149"/>
      <c r="K69" s="133">
        <v>1</v>
      </c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>
        <v>1540041</v>
      </c>
      <c r="C70" s="26" t="s">
        <v>77</v>
      </c>
      <c r="D70" s="27">
        <v>45000</v>
      </c>
      <c r="E70" s="155">
        <f>'21'!L70</f>
        <v>0</v>
      </c>
      <c r="F70" s="126"/>
      <c r="G70" s="141">
        <v>2</v>
      </c>
      <c r="H70" s="141"/>
      <c r="I70" s="141"/>
      <c r="J70" s="149"/>
      <c r="K70" s="133">
        <v>2</v>
      </c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>
        <v>1540042</v>
      </c>
      <c r="C71" s="26" t="s">
        <v>78</v>
      </c>
      <c r="D71" s="27">
        <v>68000</v>
      </c>
      <c r="E71" s="155">
        <f>'21'!L71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>
        <v>1540043</v>
      </c>
      <c r="C72" s="26" t="s">
        <v>79</v>
      </c>
      <c r="D72" s="27">
        <v>45000</v>
      </c>
      <c r="E72" s="155">
        <f>'21'!L72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'21'!L73</f>
        <v>0</v>
      </c>
      <c r="F73" s="126"/>
      <c r="G73" s="141">
        <v>1</v>
      </c>
      <c r="H73" s="141"/>
      <c r="I73" s="141"/>
      <c r="J73" s="149"/>
      <c r="K73" s="133">
        <v>1</v>
      </c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>
        <v>1540044</v>
      </c>
      <c r="C74" s="26" t="s">
        <v>81</v>
      </c>
      <c r="D74" s="27">
        <v>45000</v>
      </c>
      <c r="E74" s="155">
        <f>'21'!L74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2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21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1</v>
      </c>
      <c r="L76" s="106">
        <f t="shared" si="6"/>
        <v>0</v>
      </c>
      <c r="M76" s="106">
        <f t="shared" si="6"/>
        <v>20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'21'!L77</f>
        <v>0</v>
      </c>
      <c r="F77" s="126"/>
      <c r="G77" s="141"/>
      <c r="H77" s="141"/>
      <c r="I77" s="141"/>
      <c r="J77" s="149"/>
      <c r="K77" s="133"/>
      <c r="L77" s="72"/>
      <c r="M77" s="120">
        <f t="shared" si="2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'21'!L78</f>
        <v>0</v>
      </c>
      <c r="F78" s="126"/>
      <c r="G78" s="141">
        <v>14</v>
      </c>
      <c r="H78" s="141"/>
      <c r="I78" s="141"/>
      <c r="J78" s="149"/>
      <c r="K78" s="133">
        <v>1</v>
      </c>
      <c r="L78" s="72"/>
      <c r="M78" s="120">
        <f t="shared" ref="M78:M141" si="7">(E78+F78+G78+H78+I78)-J78-K78-L78</f>
        <v>13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'21'!L79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'21'!L80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'21'!L81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'21'!L82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'21'!L83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'21'!L84</f>
        <v>0</v>
      </c>
      <c r="F84" s="127"/>
      <c r="G84" s="142"/>
      <c r="H84" s="142"/>
      <c r="I84" s="142"/>
      <c r="J84" s="150"/>
      <c r="K84" s="134"/>
      <c r="L84" s="73"/>
      <c r="M84" s="120">
        <f t="shared" si="7"/>
        <v>0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42</v>
      </c>
      <c r="F86" s="108">
        <f t="shared" ref="F86:L86" si="8">SUM(F87:F96)</f>
        <v>0</v>
      </c>
      <c r="G86" s="108">
        <f t="shared" si="8"/>
        <v>24</v>
      </c>
      <c r="H86" s="108">
        <f t="shared" si="8"/>
        <v>0</v>
      </c>
      <c r="I86" s="108">
        <f t="shared" si="8"/>
        <v>0</v>
      </c>
      <c r="J86" s="108">
        <f t="shared" si="8"/>
        <v>6</v>
      </c>
      <c r="K86" s="108">
        <f t="shared" si="8"/>
        <v>0</v>
      </c>
      <c r="L86" s="108">
        <f t="shared" si="8"/>
        <v>24</v>
      </c>
      <c r="M86" s="108">
        <f>SUM(M87:M96)</f>
        <v>36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'21'!L87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'21'!L88</f>
        <v>8</v>
      </c>
      <c r="F88" s="126"/>
      <c r="G88" s="141"/>
      <c r="H88" s="141"/>
      <c r="I88" s="141"/>
      <c r="J88" s="149"/>
      <c r="K88" s="133"/>
      <c r="L88" s="72">
        <v>2</v>
      </c>
      <c r="M88" s="120">
        <f t="shared" si="7"/>
        <v>6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'21'!L89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'21'!L90</f>
        <v>1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7"/>
        <v>0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'21'!L91</f>
        <v>6</v>
      </c>
      <c r="F91" s="126"/>
      <c r="G91" s="141">
        <v>12</v>
      </c>
      <c r="H91" s="141"/>
      <c r="I91" s="141"/>
      <c r="J91" s="149">
        <v>4</v>
      </c>
      <c r="K91" s="133"/>
      <c r="L91" s="72">
        <v>7</v>
      </c>
      <c r="M91" s="120">
        <f t="shared" si="7"/>
        <v>7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'21'!L92</f>
        <v>6</v>
      </c>
      <c r="F92" s="126"/>
      <c r="G92" s="141"/>
      <c r="H92" s="141"/>
      <c r="I92" s="141"/>
      <c r="J92" s="149"/>
      <c r="K92" s="133"/>
      <c r="L92" s="72">
        <v>1</v>
      </c>
      <c r="M92" s="120">
        <f t="shared" si="7"/>
        <v>5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'21'!L93</f>
        <v>6</v>
      </c>
      <c r="F93" s="126"/>
      <c r="G93" s="141"/>
      <c r="H93" s="141"/>
      <c r="I93" s="141"/>
      <c r="J93" s="149"/>
      <c r="K93" s="133"/>
      <c r="L93" s="72">
        <v>2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'21'!L94</f>
        <v>7</v>
      </c>
      <c r="F94" s="126"/>
      <c r="G94" s="141">
        <v>12</v>
      </c>
      <c r="H94" s="141"/>
      <c r="I94" s="141"/>
      <c r="J94" s="149">
        <v>2</v>
      </c>
      <c r="K94" s="133"/>
      <c r="L94" s="72">
        <v>7</v>
      </c>
      <c r="M94" s="120">
        <f t="shared" si="7"/>
        <v>10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'21'!L95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'21'!L96</f>
        <v>8</v>
      </c>
      <c r="F96" s="127"/>
      <c r="G96" s="142"/>
      <c r="H96" s="142"/>
      <c r="I96" s="142"/>
      <c r="J96" s="150"/>
      <c r="K96" s="134"/>
      <c r="L96" s="73">
        <v>4</v>
      </c>
      <c r="M96" s="120">
        <f t="shared" si="7"/>
        <v>4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1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1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'21'!L99</f>
        <v>1</v>
      </c>
      <c r="F99" s="125"/>
      <c r="G99" s="140"/>
      <c r="H99" s="140"/>
      <c r="I99" s="140"/>
      <c r="J99" s="148"/>
      <c r="K99" s="132"/>
      <c r="L99" s="71"/>
      <c r="M99" s="120">
        <f t="shared" si="7"/>
        <v>1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24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13</v>
      </c>
      <c r="M101" s="119">
        <f t="shared" si="7"/>
        <v>11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'21'!L102</f>
        <v>6</v>
      </c>
      <c r="F102" s="126"/>
      <c r="G102" s="141"/>
      <c r="H102" s="141"/>
      <c r="I102" s="141"/>
      <c r="J102" s="149"/>
      <c r="K102" s="133"/>
      <c r="L102" s="72">
        <v>5</v>
      </c>
      <c r="M102" s="120">
        <f t="shared" si="7"/>
        <v>1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'21'!L103</f>
        <v>7</v>
      </c>
      <c r="F103" s="126"/>
      <c r="G103" s="141"/>
      <c r="H103" s="141"/>
      <c r="I103" s="141"/>
      <c r="J103" s="149"/>
      <c r="K103" s="133"/>
      <c r="L103" s="72">
        <v>4</v>
      </c>
      <c r="M103" s="120">
        <f t="shared" si="7"/>
        <v>3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'21'!L104</f>
        <v>5</v>
      </c>
      <c r="F104" s="126"/>
      <c r="G104" s="141"/>
      <c r="H104" s="141"/>
      <c r="I104" s="141"/>
      <c r="J104" s="149"/>
      <c r="K104" s="133"/>
      <c r="L104" s="72">
        <v>1</v>
      </c>
      <c r="M104" s="120">
        <f t="shared" si="7"/>
        <v>4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'21'!L105</f>
        <v>6</v>
      </c>
      <c r="F105" s="126"/>
      <c r="G105" s="141"/>
      <c r="H105" s="141"/>
      <c r="I105" s="141"/>
      <c r="J105" s="149"/>
      <c r="K105" s="133"/>
      <c r="L105" s="72">
        <v>3</v>
      </c>
      <c r="M105" s="120">
        <f t="shared" si="7"/>
        <v>3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6</v>
      </c>
      <c r="F108" s="105">
        <f t="shared" ref="F108:L108" si="12">SUM(F109:F137)</f>
        <v>0</v>
      </c>
      <c r="G108" s="105">
        <f t="shared" si="12"/>
        <v>8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7</v>
      </c>
      <c r="M108" s="119">
        <f t="shared" si="7"/>
        <v>7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'21'!L109</f>
        <v>0</v>
      </c>
      <c r="F109" s="128"/>
      <c r="G109" s="144">
        <v>1</v>
      </c>
      <c r="H109" s="144"/>
      <c r="I109" s="144"/>
      <c r="J109" s="152"/>
      <c r="K109" s="137"/>
      <c r="L109" s="76">
        <v>1</v>
      </c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'21'!L110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'21'!L111</f>
        <v>1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'21'!L112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'21'!L113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'21'!L117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'21'!L121</f>
        <v>3</v>
      </c>
      <c r="F121" s="126"/>
      <c r="G121" s="141">
        <v>3</v>
      </c>
      <c r="H121" s="141"/>
      <c r="I121" s="141"/>
      <c r="J121" s="149"/>
      <c r="K121" s="133"/>
      <c r="L121" s="72">
        <v>4</v>
      </c>
      <c r="M121" s="120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'21'!L122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'21'!L125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'21'!L126</f>
        <v>0</v>
      </c>
      <c r="F126" s="126"/>
      <c r="G126" s="141">
        <v>2</v>
      </c>
      <c r="H126" s="141"/>
      <c r="I126" s="141"/>
      <c r="J126" s="149"/>
      <c r="K126" s="133"/>
      <c r="L126" s="72"/>
      <c r="M126" s="120">
        <f t="shared" si="7"/>
        <v>2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'21'!L130</f>
        <v>1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'21'!L132</f>
        <v>0</v>
      </c>
      <c r="F132" s="126"/>
      <c r="G132" s="141">
        <v>2</v>
      </c>
      <c r="H132" s="141"/>
      <c r="I132" s="141"/>
      <c r="J132" s="149"/>
      <c r="K132" s="133"/>
      <c r="L132" s="72"/>
      <c r="M132" s="120">
        <f t="shared" si="7"/>
        <v>2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'21'!L133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'21'!L134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'21'!L135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'21'!L136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'21'!L137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'21'!L138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'21'!L139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22</v>
      </c>
      <c r="F141" s="105">
        <f t="shared" ref="F141:L141" si="13">SUM(F142:F148)</f>
        <v>0</v>
      </c>
      <c r="G141" s="105">
        <f t="shared" si="13"/>
        <v>9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17</v>
      </c>
      <c r="M141" s="119">
        <f t="shared" si="7"/>
        <v>14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'21'!L142</f>
        <v>5</v>
      </c>
      <c r="G142" s="140"/>
      <c r="H142" s="140"/>
      <c r="I142" s="140"/>
      <c r="J142" s="148"/>
      <c r="K142" s="132"/>
      <c r="L142" s="71"/>
      <c r="M142" s="120">
        <f>(E142+K146+G142+H142+I142)-J142-K142-L142</f>
        <v>5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'21'!L143</f>
        <v>0</v>
      </c>
      <c r="F143" s="126"/>
      <c r="G143" s="141">
        <v>9</v>
      </c>
      <c r="H143" s="141"/>
      <c r="I143" s="141"/>
      <c r="J143" s="149"/>
      <c r="K143" s="133"/>
      <c r="L143" s="72">
        <v>9</v>
      </c>
      <c r="M143" s="120">
        <f t="shared" ref="M143:M205" si="14">(E143+F143+G143+H143+I143)-J143-K143-L143</f>
        <v>0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'21'!L144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'21'!L145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'21'!L146</f>
        <v>7</v>
      </c>
      <c r="F146" s="126"/>
      <c r="G146" s="141"/>
      <c r="H146" s="141"/>
      <c r="I146" s="141"/>
      <c r="J146" s="149"/>
      <c r="K146" s="125"/>
      <c r="L146" s="72">
        <v>5</v>
      </c>
      <c r="M146" s="120">
        <f t="shared" si="14"/>
        <v>2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'21'!L147</f>
        <v>5</v>
      </c>
      <c r="F147" s="126"/>
      <c r="G147" s="141"/>
      <c r="H147" s="141"/>
      <c r="I147" s="141"/>
      <c r="J147" s="149"/>
      <c r="K147" s="133"/>
      <c r="L147" s="72">
        <v>3</v>
      </c>
      <c r="M147" s="120">
        <f t="shared" si="14"/>
        <v>2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'21'!L148</f>
        <v>5</v>
      </c>
      <c r="F148" s="126"/>
      <c r="G148" s="141"/>
      <c r="H148" s="141"/>
      <c r="I148" s="141"/>
      <c r="J148" s="149"/>
      <c r="K148" s="133"/>
      <c r="L148" s="72"/>
      <c r="M148" s="120">
        <f t="shared" si="14"/>
        <v>5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'21'!L149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24</v>
      </c>
      <c r="F151" s="105">
        <f t="shared" ref="F151:M151" si="15">SUM(F152:F158,F161)</f>
        <v>0</v>
      </c>
      <c r="G151" s="105">
        <f t="shared" si="15"/>
        <v>136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101</v>
      </c>
      <c r="M151" s="105">
        <f t="shared" si="15"/>
        <v>59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'21'!L152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'21'!L153</f>
        <v>14</v>
      </c>
      <c r="F153" s="126"/>
      <c r="G153" s="141"/>
      <c r="H153" s="141"/>
      <c r="I153" s="141"/>
      <c r="J153" s="149"/>
      <c r="K153" s="133"/>
      <c r="L153" s="72">
        <v>7</v>
      </c>
      <c r="M153" s="120">
        <f t="shared" si="14"/>
        <v>7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'21'!L154</f>
        <v>0</v>
      </c>
      <c r="F154" s="126"/>
      <c r="G154" s="141">
        <v>84</v>
      </c>
      <c r="H154" s="141"/>
      <c r="I154" s="141"/>
      <c r="J154" s="149"/>
      <c r="K154" s="133"/>
      <c r="L154" s="72">
        <v>75</v>
      </c>
      <c r="M154" s="120">
        <f t="shared" si="14"/>
        <v>9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'21'!L155</f>
        <v>0</v>
      </c>
      <c r="F155" s="127"/>
      <c r="G155" s="142">
        <v>13</v>
      </c>
      <c r="H155" s="142"/>
      <c r="I155" s="142"/>
      <c r="J155" s="150"/>
      <c r="K155" s="134"/>
      <c r="L155" s="73">
        <v>1</v>
      </c>
      <c r="M155" s="120">
        <f t="shared" si="14"/>
        <v>12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'21'!L156</f>
        <v>8</v>
      </c>
      <c r="F156" s="127"/>
      <c r="G156" s="142">
        <v>13</v>
      </c>
      <c r="H156" s="142"/>
      <c r="I156" s="142"/>
      <c r="J156" s="150"/>
      <c r="K156" s="134"/>
      <c r="L156" s="73">
        <v>8</v>
      </c>
      <c r="M156" s="120">
        <f t="shared" si="14"/>
        <v>13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'21'!L157</f>
        <v>2</v>
      </c>
      <c r="F157" s="127"/>
      <c r="G157" s="142">
        <v>26</v>
      </c>
      <c r="H157" s="142"/>
      <c r="I157" s="142"/>
      <c r="J157" s="150"/>
      <c r="K157" s="134"/>
      <c r="L157" s="73">
        <v>10</v>
      </c>
      <c r="M157" s="120">
        <f t="shared" si="14"/>
        <v>18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'21'!L158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'21'!L159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'21'!L160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'21'!L161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'21'!L164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'21'!L165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'21'!L166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259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208</v>
      </c>
      <c r="M181" s="119">
        <f t="shared" si="14"/>
        <v>51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'21'!L182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'21'!L183</f>
        <v>17</v>
      </c>
      <c r="F183" s="125"/>
      <c r="G183" s="125"/>
      <c r="H183" s="125"/>
      <c r="I183" s="125"/>
      <c r="J183" s="148"/>
      <c r="K183" s="132"/>
      <c r="L183" s="71">
        <v>16</v>
      </c>
      <c r="M183" s="120">
        <f t="shared" si="14"/>
        <v>1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'21'!L184</f>
        <v>14</v>
      </c>
      <c r="F184" s="125"/>
      <c r="G184" s="125"/>
      <c r="H184" s="125"/>
      <c r="I184" s="125"/>
      <c r="J184" s="148"/>
      <c r="K184" s="132"/>
      <c r="L184" s="71">
        <v>14</v>
      </c>
      <c r="M184" s="120">
        <f t="shared" si="14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'21'!L185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'21'!L186</f>
        <v>58</v>
      </c>
      <c r="F186" s="125"/>
      <c r="G186" s="125"/>
      <c r="H186" s="125"/>
      <c r="I186" s="125"/>
      <c r="J186" s="148"/>
      <c r="K186" s="132"/>
      <c r="L186" s="71">
        <v>53</v>
      </c>
      <c r="M186" s="120">
        <f t="shared" si="14"/>
        <v>5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'21'!L187</f>
        <v>34</v>
      </c>
      <c r="F187" s="125"/>
      <c r="G187" s="125"/>
      <c r="H187" s="125"/>
      <c r="I187" s="125"/>
      <c r="J187" s="148"/>
      <c r="K187" s="132"/>
      <c r="L187" s="71">
        <v>34</v>
      </c>
      <c r="M187" s="120">
        <f t="shared" si="14"/>
        <v>0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'21'!L188</f>
        <v>22</v>
      </c>
      <c r="F188" s="125"/>
      <c r="G188" s="125"/>
      <c r="H188" s="125"/>
      <c r="I188" s="125"/>
      <c r="J188" s="148"/>
      <c r="K188" s="132"/>
      <c r="L188" s="71">
        <v>22</v>
      </c>
      <c r="M188" s="120">
        <f t="shared" si="14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'21'!L189</f>
        <v>74</v>
      </c>
      <c r="F189" s="125"/>
      <c r="G189" s="125"/>
      <c r="H189" s="125"/>
      <c r="I189" s="125"/>
      <c r="J189" s="148"/>
      <c r="K189" s="132"/>
      <c r="L189" s="71">
        <v>30</v>
      </c>
      <c r="M189" s="120">
        <f t="shared" si="14"/>
        <v>44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'21'!L190</f>
        <v>40</v>
      </c>
      <c r="F190" s="125"/>
      <c r="G190" s="125"/>
      <c r="H190" s="125"/>
      <c r="I190" s="125"/>
      <c r="J190" s="148"/>
      <c r="K190" s="132"/>
      <c r="L190" s="71">
        <v>39</v>
      </c>
      <c r="M190" s="120">
        <f t="shared" si="14"/>
        <v>1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6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6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'21'!L194</f>
        <v>5</v>
      </c>
      <c r="F194" s="125"/>
      <c r="G194" s="125"/>
      <c r="H194" s="125"/>
      <c r="I194" s="125"/>
      <c r="J194" s="148"/>
      <c r="K194" s="132"/>
      <c r="L194" s="71">
        <v>5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'21'!L195</f>
        <v>1</v>
      </c>
      <c r="F195" s="125"/>
      <c r="G195" s="125"/>
      <c r="H195" s="125"/>
      <c r="I195" s="125"/>
      <c r="J195" s="148"/>
      <c r="K195" s="132"/>
      <c r="L195" s="71">
        <v>1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224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340</v>
      </c>
      <c r="M197" s="119">
        <f t="shared" si="14"/>
        <v>-116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'21'!L198</f>
        <v>7</v>
      </c>
      <c r="F198" s="125"/>
      <c r="G198" s="125"/>
      <c r="H198" s="125"/>
      <c r="I198" s="125"/>
      <c r="J198" s="148"/>
      <c r="K198" s="132"/>
      <c r="L198" s="71">
        <v>6</v>
      </c>
      <c r="M198" s="120">
        <f t="shared" si="14"/>
        <v>1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'21'!L199</f>
        <v>140</v>
      </c>
      <c r="F199" s="126"/>
      <c r="G199" s="126"/>
      <c r="H199" s="126"/>
      <c r="I199" s="126"/>
      <c r="J199" s="149"/>
      <c r="K199" s="133"/>
      <c r="L199" s="72">
        <v>196</v>
      </c>
      <c r="M199" s="123">
        <f t="shared" si="14"/>
        <v>-56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'21'!L200</f>
        <v>52</v>
      </c>
      <c r="F200" s="126"/>
      <c r="G200" s="126"/>
      <c r="H200" s="126"/>
      <c r="I200" s="126"/>
      <c r="J200" s="149"/>
      <c r="K200" s="133"/>
      <c r="L200" s="72">
        <v>80</v>
      </c>
      <c r="M200" s="123">
        <f t="shared" si="14"/>
        <v>-28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'21'!L201</f>
        <v>4</v>
      </c>
      <c r="F201" s="126"/>
      <c r="G201" s="126"/>
      <c r="H201" s="126"/>
      <c r="I201" s="126"/>
      <c r="J201" s="149"/>
      <c r="K201" s="133"/>
      <c r="L201" s="72">
        <v>14</v>
      </c>
      <c r="M201" s="123">
        <f t="shared" si="14"/>
        <v>-10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'21'!L202</f>
        <v>1</v>
      </c>
      <c r="F202" s="126"/>
      <c r="G202" s="126"/>
      <c r="H202" s="126"/>
      <c r="I202" s="126"/>
      <c r="J202" s="149"/>
      <c r="K202" s="133"/>
      <c r="L202" s="72">
        <v>11</v>
      </c>
      <c r="M202" s="123">
        <f t="shared" si="14"/>
        <v>-10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'21'!L203</f>
        <v>15</v>
      </c>
      <c r="F203" s="126"/>
      <c r="G203" s="126"/>
      <c r="H203" s="126"/>
      <c r="I203" s="126"/>
      <c r="J203" s="149"/>
      <c r="K203" s="133"/>
      <c r="L203" s="72">
        <v>28</v>
      </c>
      <c r="M203" s="123">
        <f t="shared" si="14"/>
        <v>-13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'21'!L204</f>
        <v>5</v>
      </c>
      <c r="F204" s="126"/>
      <c r="G204" s="126"/>
      <c r="H204" s="126"/>
      <c r="I204" s="126"/>
      <c r="J204" s="149"/>
      <c r="K204" s="133"/>
      <c r="L204" s="72">
        <v>5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'21'!L205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90" activePane="bottomRight" state="frozen"/>
      <selection activeCell="O74" sqref="O74"/>
      <selection pane="topRight" activeCell="O74" sqref="O74"/>
      <selection pane="bottomLeft" activeCell="O74" sqref="O74"/>
      <selection pane="bottomRight" activeCell="M158" sqref="M158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36</v>
      </c>
      <c r="F5" s="116">
        <f t="shared" si="0"/>
        <v>0</v>
      </c>
      <c r="G5" s="116">
        <f t="shared" si="0"/>
        <v>641</v>
      </c>
      <c r="H5" s="116">
        <f t="shared" si="0"/>
        <v>76</v>
      </c>
      <c r="I5" s="116">
        <f t="shared" si="0"/>
        <v>0</v>
      </c>
      <c r="J5" s="145">
        <f t="shared" si="0"/>
        <v>1</v>
      </c>
      <c r="K5" s="130">
        <f t="shared" si="0"/>
        <v>51</v>
      </c>
      <c r="L5" s="116">
        <f t="shared" si="0"/>
        <v>10</v>
      </c>
      <c r="M5" s="118">
        <f t="shared" si="0"/>
        <v>684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28</v>
      </c>
      <c r="F6" s="131">
        <f t="shared" ref="F6:L6" si="1">SUM(F7:F45)</f>
        <v>0</v>
      </c>
      <c r="G6" s="131">
        <f t="shared" si="1"/>
        <v>313</v>
      </c>
      <c r="H6" s="131">
        <f t="shared" si="1"/>
        <v>76</v>
      </c>
      <c r="I6" s="131">
        <f t="shared" si="1"/>
        <v>0</v>
      </c>
      <c r="J6" s="131">
        <f t="shared" si="1"/>
        <v>0</v>
      </c>
      <c r="K6" s="131">
        <f t="shared" si="1"/>
        <v>26</v>
      </c>
      <c r="L6" s="131">
        <f t="shared" si="1"/>
        <v>6</v>
      </c>
      <c r="M6" s="131">
        <f>SUM(M7:M45)</f>
        <v>385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'22'!L7</f>
        <v>0</v>
      </c>
      <c r="F7" s="125"/>
      <c r="G7" s="140"/>
      <c r="H7" s="140"/>
      <c r="I7" s="140"/>
      <c r="J7" s="148"/>
      <c r="K7" s="132"/>
      <c r="L7" s="71"/>
      <c r="M7" s="120">
        <f t="shared" ref="M7:M77" si="2">(E7+F7+G7+H7+I7)-J7-K7-L7</f>
        <v>0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'22'!L8</f>
        <v>0</v>
      </c>
      <c r="F8" s="126"/>
      <c r="G8" s="141">
        <v>10</v>
      </c>
      <c r="H8" s="141"/>
      <c r="I8" s="141"/>
      <c r="J8" s="149"/>
      <c r="K8" s="133">
        <v>1</v>
      </c>
      <c r="L8" s="72"/>
      <c r="M8" s="120">
        <f t="shared" si="2"/>
        <v>9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'22'!L9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'22'!L10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2"/>
        <v>10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'22'!L11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'22'!L12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ht="13.5" customHeigh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'22'!L13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2"/>
        <v>10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'22'!L14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2"/>
        <v>10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'22'!L15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'22'!L16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'22'!L17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'22'!L18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'22'!L19</f>
        <v>0</v>
      </c>
      <c r="F19" s="126"/>
      <c r="G19" s="141">
        <v>10</v>
      </c>
      <c r="H19" s="141"/>
      <c r="I19" s="141"/>
      <c r="J19" s="149"/>
      <c r="K19" s="133">
        <v>1</v>
      </c>
      <c r="L19" s="72"/>
      <c r="M19" s="120">
        <f t="shared" si="2"/>
        <v>9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'22'!L20</f>
        <v>9</v>
      </c>
      <c r="F20" s="126"/>
      <c r="G20" s="141"/>
      <c r="H20" s="141"/>
      <c r="I20" s="141"/>
      <c r="J20" s="149"/>
      <c r="K20" s="133"/>
      <c r="L20" s="72">
        <v>2</v>
      </c>
      <c r="M20" s="120">
        <f t="shared" si="2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'22'!L21</f>
        <v>0</v>
      </c>
      <c r="F21" s="126"/>
      <c r="G21" s="141">
        <v>10</v>
      </c>
      <c r="H21" s="141">
        <v>6</v>
      </c>
      <c r="I21" s="141"/>
      <c r="J21" s="149"/>
      <c r="K21" s="133"/>
      <c r="L21" s="72"/>
      <c r="M21" s="120">
        <f t="shared" si="2"/>
        <v>16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'22'!L22</f>
        <v>17</v>
      </c>
      <c r="F22" s="126"/>
      <c r="G22" s="141"/>
      <c r="H22" s="141"/>
      <c r="I22" s="141"/>
      <c r="J22" s="149"/>
      <c r="K22" s="133"/>
      <c r="L22" s="72">
        <v>2</v>
      </c>
      <c r="M22" s="120">
        <f t="shared" si="2"/>
        <v>15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'22'!L23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'22'!L24</f>
        <v>0</v>
      </c>
      <c r="F24" s="126"/>
      <c r="G24" s="141">
        <v>15</v>
      </c>
      <c r="H24" s="141"/>
      <c r="I24" s="141"/>
      <c r="J24" s="149"/>
      <c r="K24" s="133"/>
      <c r="L24" s="72"/>
      <c r="M24" s="120">
        <f t="shared" si="2"/>
        <v>15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'22'!L25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'22'!L26</f>
        <v>0</v>
      </c>
      <c r="F26" s="126"/>
      <c r="G26" s="141">
        <v>15</v>
      </c>
      <c r="H26" s="141"/>
      <c r="I26" s="141"/>
      <c r="J26" s="149"/>
      <c r="K26" s="133"/>
      <c r="L26" s="72"/>
      <c r="M26" s="120">
        <f t="shared" si="2"/>
        <v>15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'22'!L27</f>
        <v>0</v>
      </c>
      <c r="F27" s="126"/>
      <c r="G27" s="141">
        <v>8</v>
      </c>
      <c r="H27" s="141">
        <v>8</v>
      </c>
      <c r="I27" s="141"/>
      <c r="J27" s="149"/>
      <c r="K27" s="133"/>
      <c r="L27" s="72"/>
      <c r="M27" s="120">
        <f t="shared" si="2"/>
        <v>16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'22'!L28</f>
        <v>0</v>
      </c>
      <c r="F28" s="126"/>
      <c r="G28" s="141">
        <v>12</v>
      </c>
      <c r="H28" s="141">
        <v>12</v>
      </c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'22'!L29</f>
        <v>0</v>
      </c>
      <c r="F29" s="126"/>
      <c r="G29" s="141">
        <v>12</v>
      </c>
      <c r="H29" s="141">
        <v>12</v>
      </c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'22'!L30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'22'!L31</f>
        <v>0</v>
      </c>
      <c r="F31" s="126"/>
      <c r="G31" s="141">
        <v>8</v>
      </c>
      <c r="H31" s="141"/>
      <c r="I31" s="141"/>
      <c r="J31" s="149"/>
      <c r="K31" s="133">
        <v>2</v>
      </c>
      <c r="L31" s="72"/>
      <c r="M31" s="120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'22'!L32</f>
        <v>0</v>
      </c>
      <c r="F32" s="126"/>
      <c r="G32" s="141">
        <v>10</v>
      </c>
      <c r="H32" s="141"/>
      <c r="I32" s="141"/>
      <c r="J32" s="149"/>
      <c r="K32" s="133">
        <v>1</v>
      </c>
      <c r="L32" s="72"/>
      <c r="M32" s="120">
        <f t="shared" si="2"/>
        <v>9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'22'!L33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'22'!L34</f>
        <v>0</v>
      </c>
      <c r="F34" s="126"/>
      <c r="G34" s="141">
        <v>8</v>
      </c>
      <c r="H34" s="141"/>
      <c r="I34" s="141"/>
      <c r="J34" s="149"/>
      <c r="K34" s="133"/>
      <c r="L34" s="72"/>
      <c r="M34" s="120">
        <f t="shared" si="2"/>
        <v>8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'22'!L35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2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'22'!L36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'22'!L37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'22'!L38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'22'!L39</f>
        <v>0</v>
      </c>
      <c r="F39" s="126"/>
      <c r="G39" s="141">
        <v>12</v>
      </c>
      <c r="H39" s="141">
        <v>12</v>
      </c>
      <c r="I39" s="141"/>
      <c r="J39" s="149"/>
      <c r="K39" s="133">
        <v>1</v>
      </c>
      <c r="L39" s="72"/>
      <c r="M39" s="120">
        <f t="shared" si="2"/>
        <v>23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'22'!L40</f>
        <v>0</v>
      </c>
      <c r="F40" s="127"/>
      <c r="G40" s="142">
        <v>10</v>
      </c>
      <c r="H40" s="142"/>
      <c r="I40" s="142"/>
      <c r="J40" s="150"/>
      <c r="K40" s="134">
        <v>2</v>
      </c>
      <c r="L40" s="73"/>
      <c r="M40" s="120">
        <f t="shared" si="2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'22'!L41</f>
        <v>0</v>
      </c>
      <c r="F41" s="127"/>
      <c r="G41" s="142">
        <v>10</v>
      </c>
      <c r="H41" s="142"/>
      <c r="I41" s="142"/>
      <c r="J41" s="150"/>
      <c r="K41" s="134">
        <v>6</v>
      </c>
      <c r="L41" s="73"/>
      <c r="M41" s="121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'22'!L42</f>
        <v>0</v>
      </c>
      <c r="F42" s="127"/>
      <c r="G42" s="142">
        <v>10</v>
      </c>
      <c r="H42" s="142"/>
      <c r="I42" s="142"/>
      <c r="J42" s="150"/>
      <c r="K42" s="134">
        <v>4</v>
      </c>
      <c r="L42" s="73"/>
      <c r="M42" s="121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'22'!L43</f>
        <v>0</v>
      </c>
      <c r="F43" s="127"/>
      <c r="G43" s="142">
        <v>8</v>
      </c>
      <c r="H43" s="142"/>
      <c r="I43" s="142"/>
      <c r="J43" s="150"/>
      <c r="K43" s="134">
        <v>8</v>
      </c>
      <c r="L43" s="73"/>
      <c r="M43" s="121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'22'!L44</f>
        <v>2</v>
      </c>
      <c r="F44" s="127"/>
      <c r="G44" s="142">
        <v>8</v>
      </c>
      <c r="H44" s="142"/>
      <c r="I44" s="142"/>
      <c r="J44" s="150"/>
      <c r="K44" s="134"/>
      <c r="L44" s="73">
        <v>2</v>
      </c>
      <c r="M44" s="121">
        <f t="shared" si="2"/>
        <v>8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'22'!L45</f>
        <v>0</v>
      </c>
      <c r="F45" s="127"/>
      <c r="G45" s="142"/>
      <c r="H45" s="142"/>
      <c r="I45" s="142"/>
      <c r="J45" s="150"/>
      <c r="K45" s="134"/>
      <c r="L45" s="73"/>
      <c r="M45" s="121">
        <f t="shared" si="2"/>
        <v>0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6</v>
      </c>
      <c r="F47" s="103">
        <f t="shared" ref="F47:L47" si="3">SUM(F48:F60)</f>
        <v>0</v>
      </c>
      <c r="G47" s="103">
        <f t="shared" si="3"/>
        <v>268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21</v>
      </c>
      <c r="L47" s="103">
        <f t="shared" si="3"/>
        <v>3</v>
      </c>
      <c r="M47" s="103">
        <f>SUM(M48:M60)</f>
        <v>243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'22'!L48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'22'!L49</f>
        <v>0</v>
      </c>
      <c r="F49" s="126"/>
      <c r="G49" s="141">
        <v>79</v>
      </c>
      <c r="H49" s="141"/>
      <c r="I49" s="141"/>
      <c r="J49" s="149"/>
      <c r="K49" s="133"/>
      <c r="L49" s="72"/>
      <c r="M49" s="120">
        <f t="shared" si="2"/>
        <v>79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'22'!L50</f>
        <v>0</v>
      </c>
      <c r="F50" s="126"/>
      <c r="G50" s="141">
        <v>40</v>
      </c>
      <c r="H50" s="141"/>
      <c r="I50" s="141"/>
      <c r="J50" s="149"/>
      <c r="K50" s="133">
        <v>5</v>
      </c>
      <c r="L50" s="72"/>
      <c r="M50" s="120">
        <f t="shared" si="2"/>
        <v>35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'22'!L51</f>
        <v>0</v>
      </c>
      <c r="F51" s="126"/>
      <c r="G51" s="141">
        <v>80</v>
      </c>
      <c r="H51" s="141"/>
      <c r="I51" s="141"/>
      <c r="J51" s="149"/>
      <c r="K51" s="133"/>
      <c r="L51" s="72"/>
      <c r="M51" s="120">
        <f t="shared" si="2"/>
        <v>80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'22'!L52</f>
        <v>0</v>
      </c>
      <c r="F52" s="126"/>
      <c r="G52" s="141">
        <v>10</v>
      </c>
      <c r="H52" s="141"/>
      <c r="I52" s="141"/>
      <c r="J52" s="149"/>
      <c r="K52" s="133">
        <v>3</v>
      </c>
      <c r="L52" s="72"/>
      <c r="M52" s="120">
        <f t="shared" si="2"/>
        <v>7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'22'!L53</f>
        <v>6</v>
      </c>
      <c r="F53" s="126"/>
      <c r="G53" s="141"/>
      <c r="H53" s="141"/>
      <c r="I53" s="141"/>
      <c r="J53" s="149"/>
      <c r="K53" s="133"/>
      <c r="L53" s="72">
        <v>3</v>
      </c>
      <c r="M53" s="120">
        <f t="shared" si="2"/>
        <v>3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'22'!L54</f>
        <v>0</v>
      </c>
      <c r="F54" s="126"/>
      <c r="G54" s="141">
        <v>10</v>
      </c>
      <c r="H54" s="141"/>
      <c r="I54" s="141"/>
      <c r="J54" s="149"/>
      <c r="K54" s="133"/>
      <c r="L54" s="72"/>
      <c r="M54" s="120">
        <f t="shared" si="2"/>
        <v>10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'22'!L55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'22'!L56</f>
        <v>0</v>
      </c>
      <c r="F56" s="126"/>
      <c r="G56" s="141">
        <v>9</v>
      </c>
      <c r="H56" s="141"/>
      <c r="I56" s="141"/>
      <c r="J56" s="149"/>
      <c r="K56" s="133">
        <v>2</v>
      </c>
      <c r="L56" s="72"/>
      <c r="M56" s="120">
        <f t="shared" si="2"/>
        <v>7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'22'!L57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'22'!L58</f>
        <v>0</v>
      </c>
      <c r="F58" s="127"/>
      <c r="G58" s="142">
        <v>10</v>
      </c>
      <c r="H58" s="142"/>
      <c r="I58" s="142"/>
      <c r="J58" s="150"/>
      <c r="K58" s="134"/>
      <c r="L58" s="73"/>
      <c r="M58" s="120">
        <f t="shared" si="2"/>
        <v>10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'22'!L59</f>
        <v>0</v>
      </c>
      <c r="F59" s="127"/>
      <c r="G59" s="142">
        <v>10</v>
      </c>
      <c r="H59" s="142"/>
      <c r="I59" s="142"/>
      <c r="J59" s="150"/>
      <c r="K59" s="134">
        <v>8</v>
      </c>
      <c r="L59" s="73"/>
      <c r="M59" s="120">
        <f t="shared" si="2"/>
        <v>2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'22'!L60</f>
        <v>0</v>
      </c>
      <c r="F60" s="127"/>
      <c r="G60" s="142">
        <v>10</v>
      </c>
      <c r="H60" s="142"/>
      <c r="I60" s="142"/>
      <c r="J60" s="150"/>
      <c r="K60" s="134">
        <v>3</v>
      </c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2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1</v>
      </c>
      <c r="M62" s="119">
        <f t="shared" si="2"/>
        <v>1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61">
        <f>'22'!L63</f>
        <v>2</v>
      </c>
      <c r="F63" s="126"/>
      <c r="G63" s="141"/>
      <c r="H63" s="141"/>
      <c r="I63" s="141"/>
      <c r="J63" s="149"/>
      <c r="K63" s="133"/>
      <c r="L63" s="72">
        <v>1</v>
      </c>
      <c r="M63" s="121">
        <f t="shared" si="2"/>
        <v>1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61">
        <f>'22'!L64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16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2</v>
      </c>
      <c r="L66" s="103">
        <f t="shared" si="5"/>
        <v>0</v>
      </c>
      <c r="M66" s="119">
        <f t="shared" si="2"/>
        <v>14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'22'!L67</f>
        <v>0</v>
      </c>
      <c r="F67" s="125"/>
      <c r="G67" s="140">
        <v>2</v>
      </c>
      <c r="H67" s="140"/>
      <c r="I67" s="140"/>
      <c r="J67" s="148"/>
      <c r="K67" s="132"/>
      <c r="L67" s="71"/>
      <c r="M67" s="120">
        <f t="shared" si="2"/>
        <v>2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'22'!L68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2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'22'!L69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'22'!L70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'22'!L71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'22'!L72</f>
        <v>0</v>
      </c>
      <c r="F72" s="126"/>
      <c r="G72" s="141">
        <v>2</v>
      </c>
      <c r="H72" s="141"/>
      <c r="I72" s="141"/>
      <c r="J72" s="149"/>
      <c r="K72" s="133">
        <v>1</v>
      </c>
      <c r="L72" s="72"/>
      <c r="M72" s="120">
        <f t="shared" si="2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'22'!L73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'22'!L74</f>
        <v>0</v>
      </c>
      <c r="F74" s="126"/>
      <c r="G74" s="141">
        <v>2</v>
      </c>
      <c r="H74" s="141"/>
      <c r="I74" s="141"/>
      <c r="J74" s="149"/>
      <c r="K74" s="133">
        <v>1</v>
      </c>
      <c r="L74" s="72"/>
      <c r="M74" s="120">
        <f t="shared" si="2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44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2</v>
      </c>
      <c r="L76" s="106">
        <f t="shared" si="6"/>
        <v>0</v>
      </c>
      <c r="M76" s="106">
        <f t="shared" si="6"/>
        <v>41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'22'!L77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2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'22'!L78</f>
        <v>0</v>
      </c>
      <c r="F78" s="126"/>
      <c r="G78" s="141">
        <v>14</v>
      </c>
      <c r="H78" s="141"/>
      <c r="I78" s="141"/>
      <c r="J78" s="149"/>
      <c r="K78" s="133"/>
      <c r="L78" s="72"/>
      <c r="M78" s="120">
        <f t="shared" ref="M78:M141" si="7">(E78+F78+G78+H78+I78)-J78-K78-L78</f>
        <v>14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'22'!L79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'22'!L80</f>
        <v>0</v>
      </c>
      <c r="F80" s="126"/>
      <c r="G80" s="141">
        <v>14</v>
      </c>
      <c r="H80" s="141"/>
      <c r="I80" s="141"/>
      <c r="J80" s="149">
        <v>1</v>
      </c>
      <c r="K80" s="133"/>
      <c r="L80" s="72"/>
      <c r="M80" s="120">
        <f t="shared" si="7"/>
        <v>13</v>
      </c>
      <c r="N80" s="72" t="s">
        <v>285</v>
      </c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'22'!L81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'22'!L82</f>
        <v>0</v>
      </c>
      <c r="F82" s="126"/>
      <c r="G82" s="141">
        <v>6</v>
      </c>
      <c r="H82" s="141"/>
      <c r="I82" s="141"/>
      <c r="J82" s="149"/>
      <c r="K82" s="133"/>
      <c r="L82" s="72"/>
      <c r="M82" s="120">
        <f t="shared" si="7"/>
        <v>6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'22'!L83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'22'!L84</f>
        <v>0</v>
      </c>
      <c r="F84" s="127"/>
      <c r="G84" s="142">
        <v>6</v>
      </c>
      <c r="H84" s="142"/>
      <c r="I84" s="142"/>
      <c r="J84" s="150"/>
      <c r="K84" s="134">
        <v>2</v>
      </c>
      <c r="L84" s="73"/>
      <c r="M84" s="120">
        <f t="shared" si="7"/>
        <v>4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24</v>
      </c>
      <c r="F86" s="108">
        <f t="shared" ref="F86:L86" si="8">SUM(F87:F96)</f>
        <v>0</v>
      </c>
      <c r="G86" s="108">
        <f t="shared" si="8"/>
        <v>58</v>
      </c>
      <c r="H86" s="108">
        <f t="shared" si="8"/>
        <v>0</v>
      </c>
      <c r="I86" s="108">
        <f t="shared" si="8"/>
        <v>0</v>
      </c>
      <c r="J86" s="108">
        <f t="shared" si="8"/>
        <v>14</v>
      </c>
      <c r="K86" s="108">
        <f t="shared" si="8"/>
        <v>0</v>
      </c>
      <c r="L86" s="108">
        <f t="shared" si="8"/>
        <v>46</v>
      </c>
      <c r="M86" s="108">
        <f>SUM(M87:M96)</f>
        <v>22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'22'!L87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'22'!L88</f>
        <v>2</v>
      </c>
      <c r="F88" s="126"/>
      <c r="G88" s="141">
        <v>10</v>
      </c>
      <c r="H88" s="141"/>
      <c r="I88" s="141"/>
      <c r="J88" s="149">
        <v>2</v>
      </c>
      <c r="K88" s="133"/>
      <c r="L88" s="72">
        <v>7</v>
      </c>
      <c r="M88" s="120">
        <f t="shared" si="7"/>
        <v>3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'22'!L89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'22'!L90</f>
        <v>1</v>
      </c>
      <c r="F90" s="126"/>
      <c r="G90" s="141">
        <v>10</v>
      </c>
      <c r="H90" s="141"/>
      <c r="I90" s="141"/>
      <c r="J90" s="149">
        <v>2</v>
      </c>
      <c r="K90" s="133"/>
      <c r="L90" s="72">
        <v>7</v>
      </c>
      <c r="M90" s="120">
        <f t="shared" si="7"/>
        <v>2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'22'!L91</f>
        <v>7</v>
      </c>
      <c r="F91" s="126"/>
      <c r="G91" s="141">
        <v>12</v>
      </c>
      <c r="H91" s="141"/>
      <c r="I91" s="141"/>
      <c r="J91" s="149">
        <v>4</v>
      </c>
      <c r="K91" s="133"/>
      <c r="L91" s="72">
        <v>14</v>
      </c>
      <c r="M91" s="120">
        <f t="shared" si="7"/>
        <v>1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'22'!L92</f>
        <v>1</v>
      </c>
      <c r="F92" s="126"/>
      <c r="G92" s="141">
        <v>10</v>
      </c>
      <c r="H92" s="141"/>
      <c r="I92" s="141"/>
      <c r="J92" s="149"/>
      <c r="K92" s="133"/>
      <c r="L92" s="72">
        <v>8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'22'!L93</f>
        <v>2</v>
      </c>
      <c r="F93" s="126"/>
      <c r="G93" s="141"/>
      <c r="H93" s="141"/>
      <c r="I93" s="141"/>
      <c r="J93" s="149"/>
      <c r="K93" s="133"/>
      <c r="L93" s="72"/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'22'!L94</f>
        <v>7</v>
      </c>
      <c r="F94" s="126"/>
      <c r="G94" s="141">
        <v>16</v>
      </c>
      <c r="H94" s="141"/>
      <c r="I94" s="141"/>
      <c r="J94" s="149">
        <v>6</v>
      </c>
      <c r="K94" s="133"/>
      <c r="L94" s="72">
        <v>7</v>
      </c>
      <c r="M94" s="120">
        <f t="shared" si="7"/>
        <v>10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'22'!L95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'22'!L96</f>
        <v>4</v>
      </c>
      <c r="F96" s="127"/>
      <c r="G96" s="142"/>
      <c r="H96" s="142"/>
      <c r="I96" s="142"/>
      <c r="J96" s="150"/>
      <c r="K96" s="134"/>
      <c r="L96" s="73">
        <v>3</v>
      </c>
      <c r="M96" s="120">
        <f t="shared" si="7"/>
        <v>1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10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7</v>
      </c>
      <c r="M98" s="106">
        <f t="shared" si="10"/>
        <v>3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'22'!L99</f>
        <v>0</v>
      </c>
      <c r="F99" s="125"/>
      <c r="G99" s="140">
        <v>10</v>
      </c>
      <c r="H99" s="140"/>
      <c r="I99" s="140"/>
      <c r="J99" s="148"/>
      <c r="K99" s="132"/>
      <c r="L99" s="71">
        <v>7</v>
      </c>
      <c r="M99" s="120">
        <f t="shared" si="7"/>
        <v>3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13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9</v>
      </c>
      <c r="M101" s="119">
        <f t="shared" si="7"/>
        <v>4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'22'!L102</f>
        <v>5</v>
      </c>
      <c r="F102" s="126"/>
      <c r="G102" s="141"/>
      <c r="H102" s="141"/>
      <c r="I102" s="141"/>
      <c r="J102" s="149"/>
      <c r="K102" s="133"/>
      <c r="L102" s="72">
        <v>4</v>
      </c>
      <c r="M102" s="120">
        <f t="shared" si="7"/>
        <v>1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'22'!L103</f>
        <v>4</v>
      </c>
      <c r="F103" s="126"/>
      <c r="G103" s="141"/>
      <c r="H103" s="141"/>
      <c r="I103" s="141"/>
      <c r="J103" s="149"/>
      <c r="K103" s="133"/>
      <c r="L103" s="72">
        <v>4</v>
      </c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'22'!L104</f>
        <v>1</v>
      </c>
      <c r="F104" s="126"/>
      <c r="G104" s="141"/>
      <c r="H104" s="141"/>
      <c r="I104" s="141"/>
      <c r="J104" s="149"/>
      <c r="K104" s="133"/>
      <c r="L104" s="72">
        <v>1</v>
      </c>
      <c r="M104" s="120">
        <f t="shared" si="7"/>
        <v>0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'22'!L105</f>
        <v>3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3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7</v>
      </c>
      <c r="F108" s="105">
        <f t="shared" ref="F108:L108" si="12">SUM(F109:F137)</f>
        <v>0</v>
      </c>
      <c r="G108" s="105">
        <f t="shared" si="12"/>
        <v>3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6</v>
      </c>
      <c r="M108" s="119">
        <f t="shared" si="7"/>
        <v>4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'22'!L109</f>
        <v>1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1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'22'!L110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'22'!L111</f>
        <v>0</v>
      </c>
      <c r="F111" s="127"/>
      <c r="G111" s="142">
        <v>1</v>
      </c>
      <c r="H111" s="142"/>
      <c r="I111" s="142"/>
      <c r="J111" s="150"/>
      <c r="K111" s="134"/>
      <c r="L111" s="73"/>
      <c r="M111" s="120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'22'!L112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'22'!L113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'22'!L117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'22'!L121</f>
        <v>4</v>
      </c>
      <c r="F121" s="126"/>
      <c r="G121" s="141">
        <v>2</v>
      </c>
      <c r="H121" s="141"/>
      <c r="I121" s="141"/>
      <c r="J121" s="149"/>
      <c r="K121" s="133"/>
      <c r="L121" s="72">
        <v>5</v>
      </c>
      <c r="M121" s="120">
        <f t="shared" si="7"/>
        <v>1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'22'!L122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'22'!L125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'22'!L128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'22'!L130</f>
        <v>1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1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'22'!L133</f>
        <v>1</v>
      </c>
      <c r="F133" s="126"/>
      <c r="G133" s="141"/>
      <c r="H133" s="141"/>
      <c r="I133" s="141"/>
      <c r="J133" s="149"/>
      <c r="K133" s="133"/>
      <c r="L133" s="72">
        <v>1</v>
      </c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'22'!L134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'22'!L135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'22'!L136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'22'!L137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'22'!L138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'22'!L139</f>
        <v>0</v>
      </c>
      <c r="F139" s="127"/>
      <c r="G139" s="142">
        <v>2</v>
      </c>
      <c r="H139" s="142"/>
      <c r="I139" s="142"/>
      <c r="J139" s="150"/>
      <c r="K139" s="134"/>
      <c r="L139" s="73">
        <v>2</v>
      </c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17</v>
      </c>
      <c r="F141" s="105">
        <f t="shared" ref="F141:L141" si="13">SUM(F142:F148)</f>
        <v>0</v>
      </c>
      <c r="G141" s="105">
        <f t="shared" si="13"/>
        <v>33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32</v>
      </c>
      <c r="M141" s="119">
        <f t="shared" si="7"/>
        <v>18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'22'!L142</f>
        <v>0</v>
      </c>
      <c r="G142" s="140">
        <v>12</v>
      </c>
      <c r="H142" s="140"/>
      <c r="I142" s="140"/>
      <c r="J142" s="148"/>
      <c r="K142" s="132"/>
      <c r="L142" s="71">
        <v>4</v>
      </c>
      <c r="M142" s="120">
        <f>(E142+K146+G142+H142+I142)-J142-K142-L142</f>
        <v>8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'22'!L143</f>
        <v>9</v>
      </c>
      <c r="F143" s="126"/>
      <c r="G143" s="141"/>
      <c r="H143" s="141"/>
      <c r="I143" s="141"/>
      <c r="J143" s="149"/>
      <c r="K143" s="133"/>
      <c r="L143" s="72">
        <v>3</v>
      </c>
      <c r="M143" s="120">
        <f t="shared" ref="M143:M205" si="14">(E143+F143+G143+H143+I143)-J143-K143-L143</f>
        <v>6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'22'!L144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'22'!L145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'22'!L146</f>
        <v>5</v>
      </c>
      <c r="F146" s="126"/>
      <c r="G146" s="141"/>
      <c r="H146" s="141"/>
      <c r="I146" s="141"/>
      <c r="J146" s="149"/>
      <c r="K146" s="125"/>
      <c r="L146" s="72">
        <v>4</v>
      </c>
      <c r="M146" s="120">
        <f t="shared" si="14"/>
        <v>1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'22'!L147</f>
        <v>3</v>
      </c>
      <c r="F147" s="126"/>
      <c r="G147" s="141">
        <v>9</v>
      </c>
      <c r="H147" s="141"/>
      <c r="I147" s="141"/>
      <c r="J147" s="149"/>
      <c r="K147" s="133"/>
      <c r="L147" s="72">
        <v>12</v>
      </c>
      <c r="M147" s="120">
        <f t="shared" si="14"/>
        <v>0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'22'!L148</f>
        <v>0</v>
      </c>
      <c r="F148" s="126"/>
      <c r="G148" s="141">
        <v>12</v>
      </c>
      <c r="H148" s="141"/>
      <c r="I148" s="141"/>
      <c r="J148" s="149"/>
      <c r="K148" s="133"/>
      <c r="L148" s="72">
        <v>9</v>
      </c>
      <c r="M148" s="120">
        <f t="shared" si="14"/>
        <v>3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'22'!L149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101</v>
      </c>
      <c r="F151" s="105">
        <f t="shared" ref="F151:M151" si="15">SUM(F152:F158,F161)</f>
        <v>0</v>
      </c>
      <c r="G151" s="105">
        <f t="shared" si="15"/>
        <v>53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1</v>
      </c>
      <c r="L151" s="105">
        <f t="shared" si="15"/>
        <v>64</v>
      </c>
      <c r="M151" s="105">
        <f t="shared" si="15"/>
        <v>89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'22'!L152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'22'!L153</f>
        <v>7</v>
      </c>
      <c r="F153" s="126"/>
      <c r="G153" s="141"/>
      <c r="H153" s="141"/>
      <c r="I153" s="141"/>
      <c r="J153" s="149"/>
      <c r="K153" s="133"/>
      <c r="L153" s="72">
        <v>2</v>
      </c>
      <c r="M153" s="120">
        <f t="shared" si="14"/>
        <v>5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'22'!L154</f>
        <v>75</v>
      </c>
      <c r="F154" s="126"/>
      <c r="G154" s="141"/>
      <c r="H154" s="141"/>
      <c r="I154" s="141"/>
      <c r="J154" s="149"/>
      <c r="K154" s="133">
        <v>1</v>
      </c>
      <c r="L154" s="72">
        <v>49</v>
      </c>
      <c r="M154" s="120">
        <f t="shared" si="14"/>
        <v>25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'22'!L155</f>
        <v>1</v>
      </c>
      <c r="F155" s="127"/>
      <c r="G155" s="142">
        <v>27</v>
      </c>
      <c r="H155" s="142"/>
      <c r="I155" s="142"/>
      <c r="J155" s="150"/>
      <c r="K155" s="134"/>
      <c r="L155" s="73">
        <v>12</v>
      </c>
      <c r="M155" s="120">
        <f t="shared" si="14"/>
        <v>16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'22'!L156</f>
        <v>8</v>
      </c>
      <c r="F156" s="127"/>
      <c r="G156" s="142">
        <v>14</v>
      </c>
      <c r="H156" s="142"/>
      <c r="I156" s="142"/>
      <c r="J156" s="150"/>
      <c r="K156" s="134"/>
      <c r="L156" s="73"/>
      <c r="M156" s="120">
        <f t="shared" si="14"/>
        <v>22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'22'!L157</f>
        <v>10</v>
      </c>
      <c r="F157" s="127"/>
      <c r="G157" s="142">
        <v>12</v>
      </c>
      <c r="H157" s="142"/>
      <c r="I157" s="142"/>
      <c r="J157" s="150"/>
      <c r="K157" s="134"/>
      <c r="L157" s="73">
        <v>1</v>
      </c>
      <c r="M157" s="120">
        <f t="shared" si="14"/>
        <v>21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'22'!L158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'22'!L159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'22'!L160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'22'!L161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'22'!L164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'22'!L165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'22'!L166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208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222</v>
      </c>
      <c r="M181" s="119">
        <f t="shared" si="14"/>
        <v>-14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'22'!L182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'22'!L183</f>
        <v>16</v>
      </c>
      <c r="F183" s="125"/>
      <c r="G183" s="125"/>
      <c r="H183" s="125"/>
      <c r="I183" s="125"/>
      <c r="J183" s="148"/>
      <c r="K183" s="132"/>
      <c r="L183" s="71">
        <v>8</v>
      </c>
      <c r="M183" s="120">
        <f t="shared" si="14"/>
        <v>8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'22'!L184</f>
        <v>14</v>
      </c>
      <c r="F184" s="125"/>
      <c r="G184" s="125"/>
      <c r="H184" s="125"/>
      <c r="I184" s="125"/>
      <c r="J184" s="148"/>
      <c r="K184" s="132"/>
      <c r="L184" s="71">
        <v>13</v>
      </c>
      <c r="M184" s="120">
        <f t="shared" si="14"/>
        <v>1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'22'!L185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'22'!L186</f>
        <v>53</v>
      </c>
      <c r="F186" s="125"/>
      <c r="G186" s="125"/>
      <c r="H186" s="125"/>
      <c r="I186" s="125"/>
      <c r="J186" s="148"/>
      <c r="K186" s="132"/>
      <c r="L186" s="71">
        <v>37</v>
      </c>
      <c r="M186" s="120">
        <f t="shared" si="14"/>
        <v>16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'22'!L187</f>
        <v>34</v>
      </c>
      <c r="F187" s="125"/>
      <c r="G187" s="125"/>
      <c r="H187" s="125"/>
      <c r="I187" s="125"/>
      <c r="J187" s="148"/>
      <c r="K187" s="132"/>
      <c r="L187" s="71">
        <v>33</v>
      </c>
      <c r="M187" s="120">
        <f t="shared" si="14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'22'!L188</f>
        <v>22</v>
      </c>
      <c r="F188" s="125"/>
      <c r="G188" s="125"/>
      <c r="H188" s="125"/>
      <c r="I188" s="125"/>
      <c r="J188" s="148"/>
      <c r="K188" s="132"/>
      <c r="L188" s="71">
        <v>20</v>
      </c>
      <c r="M188" s="120">
        <f t="shared" si="14"/>
        <v>2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'22'!L189</f>
        <v>30</v>
      </c>
      <c r="F189" s="125"/>
      <c r="G189" s="125"/>
      <c r="H189" s="125"/>
      <c r="I189" s="125"/>
      <c r="J189" s="148"/>
      <c r="K189" s="132"/>
      <c r="L189" s="71">
        <v>73</v>
      </c>
      <c r="M189" s="120">
        <f t="shared" si="14"/>
        <v>-43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'22'!L190</f>
        <v>39</v>
      </c>
      <c r="F190" s="125"/>
      <c r="G190" s="125"/>
      <c r="H190" s="125"/>
      <c r="I190" s="125"/>
      <c r="J190" s="148"/>
      <c r="K190" s="132"/>
      <c r="L190" s="71">
        <v>38</v>
      </c>
      <c r="M190" s="120">
        <f t="shared" si="14"/>
        <v>1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6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6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'22'!L194</f>
        <v>5</v>
      </c>
      <c r="F194" s="125"/>
      <c r="G194" s="125"/>
      <c r="H194" s="125"/>
      <c r="I194" s="125"/>
      <c r="J194" s="148"/>
      <c r="K194" s="132"/>
      <c r="L194" s="71">
        <v>5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'22'!L195</f>
        <v>1</v>
      </c>
      <c r="F195" s="125"/>
      <c r="G195" s="125"/>
      <c r="H195" s="125"/>
      <c r="I195" s="125"/>
      <c r="J195" s="148"/>
      <c r="K195" s="132"/>
      <c r="L195" s="71">
        <v>1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340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335</v>
      </c>
      <c r="M197" s="119">
        <f t="shared" si="14"/>
        <v>5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'22'!L198</f>
        <v>6</v>
      </c>
      <c r="F198" s="125"/>
      <c r="G198" s="125"/>
      <c r="H198" s="125"/>
      <c r="I198" s="125"/>
      <c r="J198" s="148"/>
      <c r="K198" s="132"/>
      <c r="L198" s="71">
        <v>6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'22'!L199</f>
        <v>196</v>
      </c>
      <c r="F199" s="126"/>
      <c r="G199" s="126"/>
      <c r="H199" s="126"/>
      <c r="I199" s="126"/>
      <c r="J199" s="149"/>
      <c r="K199" s="133"/>
      <c r="L199" s="72">
        <v>197</v>
      </c>
      <c r="M199" s="123">
        <f t="shared" si="14"/>
        <v>-1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'22'!L200</f>
        <v>80</v>
      </c>
      <c r="F200" s="126"/>
      <c r="G200" s="126"/>
      <c r="H200" s="126"/>
      <c r="I200" s="126"/>
      <c r="J200" s="149"/>
      <c r="K200" s="133"/>
      <c r="L200" s="72">
        <v>76</v>
      </c>
      <c r="M200" s="123">
        <f t="shared" si="14"/>
        <v>4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'22'!L201</f>
        <v>14</v>
      </c>
      <c r="F201" s="126"/>
      <c r="G201" s="126"/>
      <c r="H201" s="126"/>
      <c r="I201" s="126"/>
      <c r="J201" s="149"/>
      <c r="K201" s="133"/>
      <c r="L201" s="72">
        <v>14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'22'!L202</f>
        <v>11</v>
      </c>
      <c r="F202" s="126"/>
      <c r="G202" s="126"/>
      <c r="H202" s="126"/>
      <c r="I202" s="126"/>
      <c r="J202" s="149"/>
      <c r="K202" s="133"/>
      <c r="L202" s="72">
        <v>11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'22'!L203</f>
        <v>28</v>
      </c>
      <c r="F203" s="126"/>
      <c r="G203" s="126"/>
      <c r="H203" s="126"/>
      <c r="I203" s="126"/>
      <c r="J203" s="149"/>
      <c r="K203" s="133"/>
      <c r="L203" s="72">
        <v>28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'22'!L204</f>
        <v>5</v>
      </c>
      <c r="F204" s="126"/>
      <c r="G204" s="126"/>
      <c r="H204" s="126"/>
      <c r="I204" s="126"/>
      <c r="J204" s="149"/>
      <c r="K204" s="133"/>
      <c r="L204" s="72">
        <v>3</v>
      </c>
      <c r="M204" s="123">
        <f t="shared" si="14"/>
        <v>2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'22'!L205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87" activePane="bottomRight" state="frozen"/>
      <selection activeCell="O74" sqref="O74"/>
      <selection pane="topRight" activeCell="O74" sqref="O74"/>
      <selection pane="bottomLeft" activeCell="O74" sqref="O74"/>
      <selection pane="bottomRight" activeCell="P52" sqref="P5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8.5703125" style="129" bestFit="1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10</v>
      </c>
      <c r="F5" s="116">
        <f t="shared" si="0"/>
        <v>0</v>
      </c>
      <c r="G5" s="116">
        <f t="shared" si="0"/>
        <v>795</v>
      </c>
      <c r="H5" s="116">
        <f t="shared" si="0"/>
        <v>96</v>
      </c>
      <c r="I5" s="116">
        <f t="shared" si="0"/>
        <v>0</v>
      </c>
      <c r="J5" s="145">
        <f t="shared" si="0"/>
        <v>2</v>
      </c>
      <c r="K5" s="130">
        <f t="shared" si="0"/>
        <v>147</v>
      </c>
      <c r="L5" s="116">
        <f t="shared" si="0"/>
        <v>18</v>
      </c>
      <c r="M5" s="118">
        <f t="shared" si="0"/>
        <v>734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6</v>
      </c>
      <c r="F6" s="131">
        <f t="shared" ref="F6:L6" si="1">SUM(F7:F45)</f>
        <v>0</v>
      </c>
      <c r="G6" s="131">
        <f t="shared" si="1"/>
        <v>371</v>
      </c>
      <c r="H6" s="131">
        <f t="shared" si="1"/>
        <v>96</v>
      </c>
      <c r="I6" s="131">
        <f t="shared" si="1"/>
        <v>0</v>
      </c>
      <c r="J6" s="131">
        <f t="shared" si="1"/>
        <v>0</v>
      </c>
      <c r="K6" s="131">
        <f t="shared" si="1"/>
        <v>63</v>
      </c>
      <c r="L6" s="131">
        <f t="shared" si="1"/>
        <v>15</v>
      </c>
      <c r="M6" s="131">
        <f>SUM(M7:M45)</f>
        <v>395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'23'!L7</f>
        <v>0</v>
      </c>
      <c r="F7" s="125"/>
      <c r="G7" s="140">
        <v>8</v>
      </c>
      <c r="H7" s="140"/>
      <c r="I7" s="140"/>
      <c r="J7" s="148"/>
      <c r="K7" s="132"/>
      <c r="L7" s="71">
        <v>7</v>
      </c>
      <c r="M7" s="120">
        <f t="shared" ref="M7:M77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'23'!L8</f>
        <v>0</v>
      </c>
      <c r="F8" s="126"/>
      <c r="G8" s="141">
        <v>12</v>
      </c>
      <c r="H8" s="141"/>
      <c r="I8" s="141"/>
      <c r="J8" s="149"/>
      <c r="K8" s="133"/>
      <c r="L8" s="72"/>
      <c r="M8" s="120">
        <f t="shared" si="2"/>
        <v>12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'23'!L9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'23'!L10</f>
        <v>0</v>
      </c>
      <c r="F10" s="126"/>
      <c r="G10" s="141">
        <v>12</v>
      </c>
      <c r="H10" s="141">
        <v>6</v>
      </c>
      <c r="I10" s="141"/>
      <c r="J10" s="149"/>
      <c r="K10" s="133"/>
      <c r="L10" s="72"/>
      <c r="M10" s="120">
        <f t="shared" si="2"/>
        <v>18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'23'!L11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'23'!L12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'23'!L13</f>
        <v>0</v>
      </c>
      <c r="F13" s="126"/>
      <c r="G13" s="141">
        <v>12</v>
      </c>
      <c r="H13" s="141"/>
      <c r="I13" s="141"/>
      <c r="J13" s="149"/>
      <c r="K13" s="133"/>
      <c r="L13" s="72"/>
      <c r="M13" s="120">
        <f t="shared" si="2"/>
        <v>12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'23'!L14</f>
        <v>0</v>
      </c>
      <c r="F14" s="126"/>
      <c r="G14" s="141">
        <v>12</v>
      </c>
      <c r="H14" s="141"/>
      <c r="I14" s="141"/>
      <c r="J14" s="149"/>
      <c r="K14" s="133"/>
      <c r="L14" s="72"/>
      <c r="M14" s="120">
        <f t="shared" si="2"/>
        <v>12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'23'!L15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'23'!L16</f>
        <v>0</v>
      </c>
      <c r="F16" s="126"/>
      <c r="G16" s="141">
        <v>12</v>
      </c>
      <c r="H16" s="141">
        <v>6</v>
      </c>
      <c r="I16" s="141"/>
      <c r="J16" s="149"/>
      <c r="K16" s="133">
        <v>1</v>
      </c>
      <c r="L16" s="72"/>
      <c r="M16" s="120">
        <f t="shared" si="2"/>
        <v>17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'23'!L17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'23'!L18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'23'!L19</f>
        <v>0</v>
      </c>
      <c r="F19" s="126"/>
      <c r="G19" s="141">
        <v>13</v>
      </c>
      <c r="H19" s="141"/>
      <c r="I19" s="141"/>
      <c r="J19" s="149"/>
      <c r="K19" s="133">
        <v>5</v>
      </c>
      <c r="L19" s="72"/>
      <c r="M19" s="120">
        <f t="shared" si="2"/>
        <v>8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'23'!L20</f>
        <v>2</v>
      </c>
      <c r="F20" s="126"/>
      <c r="G20" s="141">
        <v>12</v>
      </c>
      <c r="H20" s="141"/>
      <c r="I20" s="141"/>
      <c r="J20" s="149"/>
      <c r="K20" s="133"/>
      <c r="L20" s="72">
        <v>8</v>
      </c>
      <c r="M20" s="120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'23'!L21</f>
        <v>0</v>
      </c>
      <c r="F21" s="126"/>
      <c r="G21" s="141">
        <v>12</v>
      </c>
      <c r="H21" s="141">
        <v>6</v>
      </c>
      <c r="I21" s="141"/>
      <c r="J21" s="149"/>
      <c r="K21" s="133"/>
      <c r="L21" s="72"/>
      <c r="M21" s="120">
        <f t="shared" si="2"/>
        <v>18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'23'!L22</f>
        <v>2</v>
      </c>
      <c r="F22" s="126"/>
      <c r="G22" s="141"/>
      <c r="H22" s="141"/>
      <c r="I22" s="141"/>
      <c r="J22" s="149"/>
      <c r="K22" s="133"/>
      <c r="L22" s="72"/>
      <c r="M22" s="120">
        <f t="shared" si="2"/>
        <v>2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'23'!L23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'23'!L24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2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'23'!L25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2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'23'!L26</f>
        <v>0</v>
      </c>
      <c r="F26" s="126"/>
      <c r="G26" s="141">
        <v>20</v>
      </c>
      <c r="H26" s="141"/>
      <c r="I26" s="141"/>
      <c r="J26" s="149"/>
      <c r="K26" s="133"/>
      <c r="L26" s="72"/>
      <c r="M26" s="120">
        <f t="shared" si="2"/>
        <v>20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'23'!L27</f>
        <v>0</v>
      </c>
      <c r="F27" s="126"/>
      <c r="G27" s="141">
        <v>12</v>
      </c>
      <c r="H27" s="141">
        <v>10</v>
      </c>
      <c r="I27" s="141"/>
      <c r="J27" s="149"/>
      <c r="K27" s="133">
        <v>8</v>
      </c>
      <c r="L27" s="72"/>
      <c r="M27" s="120">
        <f t="shared" si="2"/>
        <v>14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'23'!L28</f>
        <v>0</v>
      </c>
      <c r="F28" s="126"/>
      <c r="G28" s="141">
        <v>12</v>
      </c>
      <c r="H28" s="141">
        <v>9</v>
      </c>
      <c r="I28" s="141"/>
      <c r="J28" s="149"/>
      <c r="K28" s="133"/>
      <c r="L28" s="72"/>
      <c r="M28" s="120">
        <f t="shared" si="2"/>
        <v>21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'23'!L29</f>
        <v>0</v>
      </c>
      <c r="F29" s="126"/>
      <c r="G29" s="141">
        <v>12</v>
      </c>
      <c r="H29" s="141">
        <v>9</v>
      </c>
      <c r="I29" s="141"/>
      <c r="J29" s="149"/>
      <c r="K29" s="133"/>
      <c r="L29" s="72"/>
      <c r="M29" s="120">
        <f t="shared" si="2"/>
        <v>21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'23'!L30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'23'!L31</f>
        <v>0</v>
      </c>
      <c r="F31" s="126"/>
      <c r="G31" s="141">
        <v>12</v>
      </c>
      <c r="H31" s="141"/>
      <c r="I31" s="141"/>
      <c r="J31" s="149"/>
      <c r="K31" s="133">
        <v>6</v>
      </c>
      <c r="L31" s="72"/>
      <c r="M31" s="120">
        <f t="shared" si="2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'23'!L32</f>
        <v>0</v>
      </c>
      <c r="F32" s="126"/>
      <c r="G32" s="141">
        <v>12</v>
      </c>
      <c r="H32" s="141"/>
      <c r="I32" s="141"/>
      <c r="J32" s="149"/>
      <c r="K32" s="133">
        <v>4</v>
      </c>
      <c r="L32" s="72"/>
      <c r="M32" s="120">
        <f t="shared" si="2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'23'!L33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'23'!L34</f>
        <v>0</v>
      </c>
      <c r="F34" s="126"/>
      <c r="G34" s="141">
        <v>8</v>
      </c>
      <c r="H34" s="141">
        <v>6</v>
      </c>
      <c r="I34" s="141"/>
      <c r="J34" s="149"/>
      <c r="K34" s="133">
        <v>1</v>
      </c>
      <c r="L34" s="72"/>
      <c r="M34" s="120">
        <f t="shared" si="2"/>
        <v>13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'23'!L35</f>
        <v>0</v>
      </c>
      <c r="F35" s="126"/>
      <c r="G35" s="141">
        <v>8</v>
      </c>
      <c r="H35" s="141">
        <v>6</v>
      </c>
      <c r="I35" s="141"/>
      <c r="J35" s="149"/>
      <c r="K35" s="133">
        <v>2</v>
      </c>
      <c r="L35" s="72"/>
      <c r="M35" s="120">
        <f t="shared" si="2"/>
        <v>12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'23'!L36</f>
        <v>0</v>
      </c>
      <c r="F36" s="126"/>
      <c r="G36" s="141">
        <v>10</v>
      </c>
      <c r="H36" s="141"/>
      <c r="I36" s="141"/>
      <c r="J36" s="149"/>
      <c r="K36" s="133">
        <v>1</v>
      </c>
      <c r="L36" s="72"/>
      <c r="M36" s="120">
        <f t="shared" si="2"/>
        <v>9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'23'!L37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'23'!L38</f>
        <v>0</v>
      </c>
      <c r="F38" s="126"/>
      <c r="G38" s="141">
        <v>16</v>
      </c>
      <c r="H38" s="141">
        <v>16</v>
      </c>
      <c r="I38" s="141"/>
      <c r="J38" s="149"/>
      <c r="K38" s="133">
        <v>4</v>
      </c>
      <c r="L38" s="72"/>
      <c r="M38" s="120">
        <f t="shared" si="2"/>
        <v>28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'23'!L39</f>
        <v>0</v>
      </c>
      <c r="F39" s="126"/>
      <c r="G39" s="141">
        <v>12</v>
      </c>
      <c r="H39" s="141">
        <v>12</v>
      </c>
      <c r="I39" s="141"/>
      <c r="J39" s="149"/>
      <c r="K39" s="133">
        <v>15</v>
      </c>
      <c r="L39" s="72"/>
      <c r="M39" s="120">
        <f t="shared" si="2"/>
        <v>9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'23'!L40</f>
        <v>0</v>
      </c>
      <c r="F40" s="127"/>
      <c r="G40" s="142">
        <v>12</v>
      </c>
      <c r="H40" s="142"/>
      <c r="I40" s="142"/>
      <c r="J40" s="150"/>
      <c r="K40" s="134">
        <v>4</v>
      </c>
      <c r="L40" s="73"/>
      <c r="M40" s="120">
        <f t="shared" si="2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'23'!L41</f>
        <v>0</v>
      </c>
      <c r="F41" s="127"/>
      <c r="G41" s="142">
        <v>10</v>
      </c>
      <c r="H41" s="142"/>
      <c r="I41" s="142"/>
      <c r="J41" s="150"/>
      <c r="K41" s="134">
        <v>1</v>
      </c>
      <c r="L41" s="73"/>
      <c r="M41" s="120">
        <f t="shared" si="2"/>
        <v>9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'23'!L42</f>
        <v>0</v>
      </c>
      <c r="F42" s="127"/>
      <c r="G42" s="142">
        <v>10</v>
      </c>
      <c r="H42" s="142"/>
      <c r="I42" s="142"/>
      <c r="J42" s="150"/>
      <c r="K42" s="134">
        <v>6</v>
      </c>
      <c r="L42" s="73"/>
      <c r="M42" s="120">
        <f t="shared" si="2"/>
        <v>4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'23'!L43</f>
        <v>0</v>
      </c>
      <c r="F43" s="127"/>
      <c r="G43" s="142">
        <v>8</v>
      </c>
      <c r="H43" s="142"/>
      <c r="I43" s="142"/>
      <c r="J43" s="150"/>
      <c r="K43" s="134">
        <v>5</v>
      </c>
      <c r="L43" s="73"/>
      <c r="M43" s="120">
        <f t="shared" si="2"/>
        <v>3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'23'!L44</f>
        <v>2</v>
      </c>
      <c r="F44" s="127"/>
      <c r="G44" s="142">
        <v>6</v>
      </c>
      <c r="H44" s="142"/>
      <c r="I44" s="142"/>
      <c r="J44" s="150"/>
      <c r="K44" s="134"/>
      <c r="L44" s="73"/>
      <c r="M44" s="120">
        <f t="shared" si="2"/>
        <v>8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'23'!L45</f>
        <v>0</v>
      </c>
      <c r="F45" s="127"/>
      <c r="G45" s="142"/>
      <c r="H45" s="142"/>
      <c r="I45" s="142"/>
      <c r="J45" s="150"/>
      <c r="K45" s="134"/>
      <c r="L45" s="73"/>
      <c r="M45" s="120">
        <f t="shared" si="2"/>
        <v>0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3</v>
      </c>
      <c r="F47" s="103">
        <f t="shared" ref="F47:L47" si="3">SUM(F48:F60)</f>
        <v>0</v>
      </c>
      <c r="G47" s="103">
        <f t="shared" si="3"/>
        <v>354</v>
      </c>
      <c r="H47" s="103">
        <f t="shared" si="3"/>
        <v>0</v>
      </c>
      <c r="I47" s="103">
        <f t="shared" si="3"/>
        <v>0</v>
      </c>
      <c r="J47" s="103">
        <f t="shared" si="3"/>
        <v>1</v>
      </c>
      <c r="K47" s="103">
        <f t="shared" si="3"/>
        <v>79</v>
      </c>
      <c r="L47" s="103">
        <f t="shared" si="3"/>
        <v>3</v>
      </c>
      <c r="M47" s="103">
        <f>SUM(M48:M60)</f>
        <v>274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'23'!L48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'23'!L49</f>
        <v>0</v>
      </c>
      <c r="F49" s="126"/>
      <c r="G49" s="141">
        <v>97</v>
      </c>
      <c r="H49" s="141"/>
      <c r="I49" s="141"/>
      <c r="J49" s="149"/>
      <c r="K49" s="133">
        <v>15</v>
      </c>
      <c r="L49" s="72"/>
      <c r="M49" s="120">
        <f t="shared" si="2"/>
        <v>82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'23'!L50</f>
        <v>0</v>
      </c>
      <c r="F50" s="126"/>
      <c r="G50" s="141">
        <v>75</v>
      </c>
      <c r="H50" s="141"/>
      <c r="I50" s="141"/>
      <c r="J50" s="149"/>
      <c r="K50" s="133">
        <v>42</v>
      </c>
      <c r="L50" s="72"/>
      <c r="M50" s="120">
        <f t="shared" si="2"/>
        <v>33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'23'!L51</f>
        <v>0</v>
      </c>
      <c r="F51" s="126"/>
      <c r="G51" s="141">
        <v>120</v>
      </c>
      <c r="H51" s="141"/>
      <c r="I51" s="141"/>
      <c r="J51" s="149"/>
      <c r="K51" s="133">
        <v>10</v>
      </c>
      <c r="L51" s="72"/>
      <c r="M51" s="120">
        <f t="shared" si="2"/>
        <v>110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'23'!L52</f>
        <v>0</v>
      </c>
      <c r="F52" s="126"/>
      <c r="G52" s="141">
        <v>10</v>
      </c>
      <c r="H52" s="141"/>
      <c r="I52" s="141"/>
      <c r="J52" s="149"/>
      <c r="K52" s="133">
        <v>2</v>
      </c>
      <c r="L52" s="72"/>
      <c r="M52" s="120">
        <f t="shared" si="2"/>
        <v>8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'23'!L53</f>
        <v>3</v>
      </c>
      <c r="F53" s="126"/>
      <c r="G53" s="141"/>
      <c r="H53" s="141"/>
      <c r="I53" s="141"/>
      <c r="J53" s="149"/>
      <c r="K53" s="133"/>
      <c r="L53" s="72">
        <v>3</v>
      </c>
      <c r="M53" s="120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'23'!L54</f>
        <v>0</v>
      </c>
      <c r="F54" s="126"/>
      <c r="G54" s="141">
        <v>10</v>
      </c>
      <c r="H54" s="141"/>
      <c r="I54" s="141"/>
      <c r="J54" s="149"/>
      <c r="K54" s="133">
        <v>1</v>
      </c>
      <c r="L54" s="72"/>
      <c r="M54" s="120">
        <f t="shared" si="2"/>
        <v>9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'23'!L55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'23'!L56</f>
        <v>0</v>
      </c>
      <c r="F56" s="126"/>
      <c r="G56" s="141">
        <v>11</v>
      </c>
      <c r="H56" s="141"/>
      <c r="I56" s="141"/>
      <c r="J56" s="149">
        <v>1</v>
      </c>
      <c r="K56" s="133"/>
      <c r="L56" s="72"/>
      <c r="M56" s="120">
        <f t="shared" si="2"/>
        <v>10</v>
      </c>
      <c r="N56" s="72" t="s">
        <v>293</v>
      </c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'23'!L57</f>
        <v>0</v>
      </c>
      <c r="F57" s="126"/>
      <c r="G57" s="141">
        <v>11</v>
      </c>
      <c r="H57" s="141"/>
      <c r="I57" s="141"/>
      <c r="J57" s="149"/>
      <c r="K57" s="133"/>
      <c r="L57" s="72"/>
      <c r="M57" s="120">
        <f t="shared" si="2"/>
        <v>11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'23'!L58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'23'!L59</f>
        <v>0</v>
      </c>
      <c r="F59" s="127"/>
      <c r="G59" s="142">
        <v>10</v>
      </c>
      <c r="H59" s="142"/>
      <c r="I59" s="142"/>
      <c r="J59" s="150"/>
      <c r="K59" s="134">
        <v>7</v>
      </c>
      <c r="L59" s="73"/>
      <c r="M59" s="120">
        <f t="shared" si="2"/>
        <v>3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'23'!L60</f>
        <v>0</v>
      </c>
      <c r="F60" s="127"/>
      <c r="G60" s="142">
        <v>10</v>
      </c>
      <c r="H60" s="142"/>
      <c r="I60" s="142"/>
      <c r="J60" s="150"/>
      <c r="K60" s="134">
        <v>2</v>
      </c>
      <c r="L60" s="73"/>
      <c r="M60" s="121">
        <f t="shared" si="2"/>
        <v>8</v>
      </c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1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1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'23'!L63</f>
        <v>1</v>
      </c>
      <c r="F63" s="126"/>
      <c r="G63" s="141"/>
      <c r="H63" s="141"/>
      <c r="I63" s="141"/>
      <c r="J63" s="149"/>
      <c r="K63" s="133"/>
      <c r="L63" s="72"/>
      <c r="M63" s="121">
        <f t="shared" si="2"/>
        <v>1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'23'!L64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16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2</v>
      </c>
      <c r="L66" s="103">
        <f t="shared" si="5"/>
        <v>0</v>
      </c>
      <c r="M66" s="119">
        <f t="shared" si="2"/>
        <v>14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'23'!L67</f>
        <v>0</v>
      </c>
      <c r="F67" s="125"/>
      <c r="G67" s="140">
        <v>2</v>
      </c>
      <c r="H67" s="140"/>
      <c r="I67" s="140"/>
      <c r="J67" s="148"/>
      <c r="K67" s="132"/>
      <c r="L67" s="71"/>
      <c r="M67" s="120">
        <f t="shared" si="2"/>
        <v>2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'23'!L68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2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'23'!L69</f>
        <v>0</v>
      </c>
      <c r="F69" s="126"/>
      <c r="G69" s="141">
        <v>2</v>
      </c>
      <c r="H69" s="141"/>
      <c r="I69" s="141"/>
      <c r="J69" s="149"/>
      <c r="K69" s="133"/>
      <c r="L69" s="72"/>
      <c r="M69" s="120">
        <f t="shared" si="2"/>
        <v>2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'23'!L70</f>
        <v>0</v>
      </c>
      <c r="F70" s="126"/>
      <c r="G70" s="141">
        <v>2</v>
      </c>
      <c r="H70" s="141"/>
      <c r="I70" s="141"/>
      <c r="J70" s="149"/>
      <c r="K70" s="133">
        <v>2</v>
      </c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'23'!L71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'23'!L72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'23'!L73</f>
        <v>0</v>
      </c>
      <c r="F73" s="126"/>
      <c r="G73" s="141">
        <v>2</v>
      </c>
      <c r="H73" s="141"/>
      <c r="I73" s="141"/>
      <c r="J73" s="149"/>
      <c r="K73" s="133"/>
      <c r="L73" s="72"/>
      <c r="M73" s="120">
        <f t="shared" si="2"/>
        <v>2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'23'!L74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54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3</v>
      </c>
      <c r="L76" s="106">
        <f t="shared" si="6"/>
        <v>0</v>
      </c>
      <c r="M76" s="106">
        <f t="shared" si="6"/>
        <v>50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'23'!L77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si="2"/>
        <v>7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'23'!L78</f>
        <v>0</v>
      </c>
      <c r="F78" s="126"/>
      <c r="G78" s="141">
        <v>21</v>
      </c>
      <c r="H78" s="141"/>
      <c r="I78" s="141"/>
      <c r="J78" s="149"/>
      <c r="K78" s="133"/>
      <c r="L78" s="72"/>
      <c r="M78" s="120">
        <f t="shared" ref="M78:M141" si="7">(E78+F78+G78+H78+I78)-J78-K78-L78</f>
        <v>21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'23'!L79</f>
        <v>0</v>
      </c>
      <c r="F79" s="126"/>
      <c r="G79" s="141"/>
      <c r="H79" s="141"/>
      <c r="I79" s="141"/>
      <c r="J79" s="149"/>
      <c r="K79" s="133"/>
      <c r="L79" s="72"/>
      <c r="M79" s="120">
        <f>(E79+F79+G79+H79+I79)-J79-K79-L79</f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'23'!L80</f>
        <v>0</v>
      </c>
      <c r="F80" s="126"/>
      <c r="G80" s="141">
        <v>14</v>
      </c>
      <c r="H80" s="141"/>
      <c r="I80" s="141"/>
      <c r="J80" s="149">
        <v>1</v>
      </c>
      <c r="K80" s="133"/>
      <c r="L80" s="72"/>
      <c r="M80" s="120">
        <f>(E80+F80+G80+H80+I80)-J80-K80-L80</f>
        <v>13</v>
      </c>
      <c r="N80" s="72" t="s">
        <v>285</v>
      </c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'23'!L81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'23'!L82</f>
        <v>0</v>
      </c>
      <c r="F82" s="126"/>
      <c r="G82" s="141">
        <v>6</v>
      </c>
      <c r="H82" s="141"/>
      <c r="I82" s="141"/>
      <c r="J82" s="149"/>
      <c r="K82" s="133"/>
      <c r="L82" s="72"/>
      <c r="M82" s="120">
        <f t="shared" si="7"/>
        <v>6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'23'!L83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'23'!L84</f>
        <v>0</v>
      </c>
      <c r="F84" s="127"/>
      <c r="G84" s="142">
        <v>6</v>
      </c>
      <c r="H84" s="142"/>
      <c r="I84" s="142"/>
      <c r="J84" s="150"/>
      <c r="K84" s="134">
        <v>3</v>
      </c>
      <c r="L84" s="73"/>
      <c r="M84" s="120">
        <f t="shared" si="7"/>
        <v>3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46</v>
      </c>
      <c r="F86" s="108">
        <f t="shared" ref="F86:L86" si="8">SUM(F87:F96)</f>
        <v>0</v>
      </c>
      <c r="G86" s="108">
        <f t="shared" si="8"/>
        <v>44</v>
      </c>
      <c r="H86" s="108">
        <f t="shared" si="8"/>
        <v>0</v>
      </c>
      <c r="I86" s="108">
        <f t="shared" si="8"/>
        <v>0</v>
      </c>
      <c r="J86" s="108">
        <f t="shared" si="8"/>
        <v>10</v>
      </c>
      <c r="K86" s="108">
        <f t="shared" si="8"/>
        <v>3</v>
      </c>
      <c r="L86" s="108">
        <f t="shared" si="8"/>
        <v>38</v>
      </c>
      <c r="M86" s="108">
        <f>SUM(M87:M96)</f>
        <v>39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'23'!L87</f>
        <v>0</v>
      </c>
      <c r="F87" s="125"/>
      <c r="G87" s="140">
        <v>4</v>
      </c>
      <c r="H87" s="140"/>
      <c r="I87" s="140"/>
      <c r="J87" s="148"/>
      <c r="K87" s="132"/>
      <c r="L87" s="71">
        <v>3</v>
      </c>
      <c r="M87" s="120">
        <f t="shared" si="7"/>
        <v>1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'23'!L88</f>
        <v>7</v>
      </c>
      <c r="F88" s="126"/>
      <c r="G88" s="141"/>
      <c r="H88" s="141"/>
      <c r="I88" s="141"/>
      <c r="J88" s="149"/>
      <c r="K88" s="133"/>
      <c r="L88" s="72"/>
      <c r="M88" s="120">
        <f t="shared" si="7"/>
        <v>7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'23'!L89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'23'!L90</f>
        <v>7</v>
      </c>
      <c r="F90" s="126"/>
      <c r="G90" s="141"/>
      <c r="H90" s="141"/>
      <c r="I90" s="141"/>
      <c r="J90" s="149"/>
      <c r="K90" s="133"/>
      <c r="L90" s="72"/>
      <c r="M90" s="120">
        <f t="shared" si="7"/>
        <v>7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'23'!L91</f>
        <v>14</v>
      </c>
      <c r="F91" s="126"/>
      <c r="G91" s="141">
        <v>8</v>
      </c>
      <c r="H91" s="141"/>
      <c r="I91" s="141"/>
      <c r="J91" s="149">
        <v>6</v>
      </c>
      <c r="K91" s="133"/>
      <c r="L91" s="72">
        <v>6</v>
      </c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'23'!L92</f>
        <v>8</v>
      </c>
      <c r="F92" s="126"/>
      <c r="G92" s="141"/>
      <c r="H92" s="141"/>
      <c r="I92" s="141"/>
      <c r="J92" s="149"/>
      <c r="K92" s="133"/>
      <c r="L92" s="72">
        <v>1</v>
      </c>
      <c r="M92" s="120">
        <f t="shared" si="7"/>
        <v>7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'23'!L93</f>
        <v>0</v>
      </c>
      <c r="F93" s="126"/>
      <c r="G93" s="141">
        <v>10</v>
      </c>
      <c r="H93" s="141"/>
      <c r="I93" s="141"/>
      <c r="J93" s="149"/>
      <c r="K93" s="133"/>
      <c r="L93" s="72">
        <v>9</v>
      </c>
      <c r="M93" s="120">
        <f t="shared" si="7"/>
        <v>1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'23'!L94</f>
        <v>7</v>
      </c>
      <c r="F94" s="126"/>
      <c r="G94" s="141">
        <v>12</v>
      </c>
      <c r="H94" s="141"/>
      <c r="I94" s="141"/>
      <c r="J94" s="149">
        <v>4</v>
      </c>
      <c r="K94" s="133"/>
      <c r="L94" s="72">
        <v>10</v>
      </c>
      <c r="M94" s="120">
        <f t="shared" si="7"/>
        <v>5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'23'!L95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'23'!L96</f>
        <v>3</v>
      </c>
      <c r="F96" s="127"/>
      <c r="G96" s="142">
        <v>10</v>
      </c>
      <c r="H96" s="142"/>
      <c r="I96" s="142"/>
      <c r="J96" s="150"/>
      <c r="K96" s="134">
        <v>3</v>
      </c>
      <c r="L96" s="73">
        <v>9</v>
      </c>
      <c r="M96" s="120">
        <f t="shared" si="7"/>
        <v>1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7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7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'23'!L99</f>
        <v>7</v>
      </c>
      <c r="F99" s="125"/>
      <c r="G99" s="140"/>
      <c r="H99" s="140"/>
      <c r="I99" s="140"/>
      <c r="J99" s="148"/>
      <c r="K99" s="132"/>
      <c r="L99" s="71"/>
      <c r="M99" s="120">
        <f t="shared" si="7"/>
        <v>7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9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9</v>
      </c>
      <c r="L101" s="106">
        <f t="shared" si="11"/>
        <v>0</v>
      </c>
      <c r="M101" s="119">
        <f t="shared" si="7"/>
        <v>0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'23'!L102</f>
        <v>4</v>
      </c>
      <c r="F102" s="126"/>
      <c r="G102" s="141"/>
      <c r="H102" s="141"/>
      <c r="I102" s="141"/>
      <c r="J102" s="149"/>
      <c r="K102" s="133">
        <v>4</v>
      </c>
      <c r="L102" s="72"/>
      <c r="M102" s="120">
        <f t="shared" si="7"/>
        <v>0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'23'!L103</f>
        <v>4</v>
      </c>
      <c r="F103" s="126"/>
      <c r="G103" s="141"/>
      <c r="H103" s="141"/>
      <c r="I103" s="141"/>
      <c r="J103" s="149"/>
      <c r="K103" s="133">
        <v>4</v>
      </c>
      <c r="L103" s="72"/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'23'!L104</f>
        <v>1</v>
      </c>
      <c r="F104" s="126"/>
      <c r="G104" s="141"/>
      <c r="H104" s="141"/>
      <c r="I104" s="141"/>
      <c r="J104" s="149"/>
      <c r="K104" s="133">
        <v>1</v>
      </c>
      <c r="L104" s="72"/>
      <c r="M104" s="120">
        <f t="shared" si="7"/>
        <v>0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'23'!L105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8</v>
      </c>
      <c r="F108" s="105">
        <f t="shared" ref="F108:L108" si="12">SUM(F109:F137)</f>
        <v>0</v>
      </c>
      <c r="G108" s="105">
        <f t="shared" si="12"/>
        <v>3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2</v>
      </c>
      <c r="M108" s="119">
        <f t="shared" si="7"/>
        <v>9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'23'!L109</f>
        <v>0</v>
      </c>
      <c r="F109" s="128"/>
      <c r="G109" s="144">
        <v>1</v>
      </c>
      <c r="H109" s="144"/>
      <c r="I109" s="144"/>
      <c r="J109" s="152"/>
      <c r="K109" s="137"/>
      <c r="L109" s="76"/>
      <c r="M109" s="120">
        <f t="shared" si="7"/>
        <v>1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'23'!L110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'23'!L111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'23'!L112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'23'!L113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'23'!L117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'23'!L121</f>
        <v>5</v>
      </c>
      <c r="F121" s="126"/>
      <c r="G121" s="141"/>
      <c r="H121" s="141"/>
      <c r="I121" s="141"/>
      <c r="J121" s="149"/>
      <c r="K121" s="133"/>
      <c r="L121" s="72">
        <v>1</v>
      </c>
      <c r="M121" s="120">
        <f t="shared" si="7"/>
        <v>4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'23'!L122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'23'!L126</f>
        <v>0</v>
      </c>
      <c r="F126" s="126"/>
      <c r="G126" s="141">
        <v>1</v>
      </c>
      <c r="H126" s="141"/>
      <c r="I126" s="141"/>
      <c r="J126" s="149"/>
      <c r="K126" s="133"/>
      <c r="L126" s="72">
        <v>1</v>
      </c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'23'!L130</f>
        <v>0</v>
      </c>
      <c r="F130" s="126"/>
      <c r="G130" s="141">
        <v>1</v>
      </c>
      <c r="H130" s="141"/>
      <c r="I130" s="141"/>
      <c r="J130" s="149"/>
      <c r="K130" s="133"/>
      <c r="L130" s="72"/>
      <c r="M130" s="120">
        <f t="shared" si="7"/>
        <v>1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'23'!L133</f>
        <v>1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1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'23'!L134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'23'!L135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'23'!L136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'23'!L137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'23'!L138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'23'!L139</f>
        <v>2</v>
      </c>
      <c r="F139" s="127"/>
      <c r="G139" s="142"/>
      <c r="H139" s="142"/>
      <c r="I139" s="142"/>
      <c r="J139" s="150"/>
      <c r="K139" s="134"/>
      <c r="L139" s="73">
        <v>1</v>
      </c>
      <c r="M139" s="120">
        <f t="shared" si="7"/>
        <v>1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32</v>
      </c>
      <c r="F141" s="105">
        <f t="shared" ref="F141:L141" si="13">SUM(F142:F148)</f>
        <v>0</v>
      </c>
      <c r="G141" s="105">
        <f t="shared" si="13"/>
        <v>5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3</v>
      </c>
      <c r="L141" s="105">
        <f t="shared" si="13"/>
        <v>15</v>
      </c>
      <c r="M141" s="119">
        <f t="shared" si="7"/>
        <v>19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'23'!L142</f>
        <v>4</v>
      </c>
      <c r="G142" s="140">
        <v>5</v>
      </c>
      <c r="H142" s="140"/>
      <c r="I142" s="140"/>
      <c r="J142" s="148"/>
      <c r="K142" s="132"/>
      <c r="L142" s="71"/>
      <c r="M142" s="120">
        <f>(E142+K146+G142+H142+I142)-J142-K142-L142</f>
        <v>9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'23'!L143</f>
        <v>3</v>
      </c>
      <c r="F143" s="126"/>
      <c r="G143" s="141"/>
      <c r="H143" s="141"/>
      <c r="I143" s="141"/>
      <c r="J143" s="149"/>
      <c r="K143" s="133"/>
      <c r="L143" s="72">
        <v>1</v>
      </c>
      <c r="M143" s="120">
        <f t="shared" ref="M143:M205" si="14">(E143+F143+G143+H143+I143)-J143-K143-L143</f>
        <v>2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'23'!L144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'23'!L145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'23'!L146</f>
        <v>4</v>
      </c>
      <c r="F146" s="126"/>
      <c r="G146" s="141"/>
      <c r="H146" s="141"/>
      <c r="I146" s="141"/>
      <c r="J146" s="149"/>
      <c r="K146" s="125"/>
      <c r="L146" s="72">
        <v>3</v>
      </c>
      <c r="M146" s="120">
        <f t="shared" si="14"/>
        <v>1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'23'!L147</f>
        <v>12</v>
      </c>
      <c r="F147" s="126"/>
      <c r="G147" s="141"/>
      <c r="H147" s="141"/>
      <c r="I147" s="141"/>
      <c r="J147" s="149"/>
      <c r="K147" s="133">
        <v>3</v>
      </c>
      <c r="L147" s="72">
        <v>8</v>
      </c>
      <c r="M147" s="120">
        <f t="shared" si="14"/>
        <v>1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'23'!L148</f>
        <v>9</v>
      </c>
      <c r="F148" s="126"/>
      <c r="G148" s="141"/>
      <c r="H148" s="141"/>
      <c r="I148" s="141"/>
      <c r="J148" s="149"/>
      <c r="K148" s="133"/>
      <c r="L148" s="72">
        <v>3</v>
      </c>
      <c r="M148" s="120">
        <f t="shared" si="14"/>
        <v>6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'23'!L149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64</v>
      </c>
      <c r="F151" s="105">
        <f t="shared" ref="F151:M151" si="15">SUM(F152:F158,F161)</f>
        <v>0</v>
      </c>
      <c r="G151" s="105">
        <f t="shared" si="15"/>
        <v>73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37</v>
      </c>
      <c r="M151" s="105">
        <f t="shared" si="15"/>
        <v>100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'23'!L152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'23'!L153</f>
        <v>2</v>
      </c>
      <c r="F153" s="126"/>
      <c r="G153" s="141">
        <v>20</v>
      </c>
      <c r="H153" s="141"/>
      <c r="I153" s="141"/>
      <c r="J153" s="149"/>
      <c r="K153" s="133"/>
      <c r="L153" s="72">
        <v>13</v>
      </c>
      <c r="M153" s="120">
        <f t="shared" si="14"/>
        <v>9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'23'!L154</f>
        <v>49</v>
      </c>
      <c r="F154" s="126"/>
      <c r="G154" s="141"/>
      <c r="H154" s="141"/>
      <c r="I154" s="141"/>
      <c r="J154" s="149"/>
      <c r="K154" s="133"/>
      <c r="L154" s="72">
        <v>14</v>
      </c>
      <c r="M154" s="120">
        <f t="shared" si="14"/>
        <v>35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'23'!L155</f>
        <v>12</v>
      </c>
      <c r="F155" s="127"/>
      <c r="G155" s="142">
        <v>26</v>
      </c>
      <c r="H155" s="142"/>
      <c r="I155" s="142"/>
      <c r="J155" s="150"/>
      <c r="K155" s="134"/>
      <c r="L155" s="73">
        <v>10</v>
      </c>
      <c r="M155" s="120">
        <f t="shared" si="14"/>
        <v>28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'23'!L156</f>
        <v>0</v>
      </c>
      <c r="F156" s="127"/>
      <c r="G156" s="142">
        <v>27</v>
      </c>
      <c r="H156" s="142"/>
      <c r="I156" s="142"/>
      <c r="J156" s="150"/>
      <c r="K156" s="134"/>
      <c r="L156" s="73"/>
      <c r="M156" s="120">
        <f t="shared" si="14"/>
        <v>27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'23'!L157</f>
        <v>1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'23'!L158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'23'!L159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'23'!L160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'23'!L161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'23'!L164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'23'!L165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'23'!L166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222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175</v>
      </c>
      <c r="M181" s="119">
        <f t="shared" si="14"/>
        <v>47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'23'!L182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'23'!L183</f>
        <v>8</v>
      </c>
      <c r="F183" s="125"/>
      <c r="G183" s="125"/>
      <c r="H183" s="125"/>
      <c r="I183" s="125"/>
      <c r="J183" s="148"/>
      <c r="K183" s="132"/>
      <c r="L183" s="71">
        <v>6</v>
      </c>
      <c r="M183" s="120">
        <f t="shared" si="14"/>
        <v>2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'23'!L184</f>
        <v>13</v>
      </c>
      <c r="F184" s="125"/>
      <c r="G184" s="125"/>
      <c r="H184" s="125"/>
      <c r="I184" s="125"/>
      <c r="J184" s="148"/>
      <c r="K184" s="132"/>
      <c r="L184" s="71">
        <v>12</v>
      </c>
      <c r="M184" s="120">
        <f t="shared" si="14"/>
        <v>1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'23'!L185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'23'!L186</f>
        <v>37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37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'23'!L187</f>
        <v>33</v>
      </c>
      <c r="F187" s="125"/>
      <c r="G187" s="125"/>
      <c r="H187" s="125"/>
      <c r="I187" s="125"/>
      <c r="J187" s="148"/>
      <c r="K187" s="132"/>
      <c r="L187" s="71">
        <v>31</v>
      </c>
      <c r="M187" s="120">
        <f t="shared" si="14"/>
        <v>2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'23'!L188</f>
        <v>20</v>
      </c>
      <c r="F188" s="125"/>
      <c r="G188" s="125"/>
      <c r="H188" s="125"/>
      <c r="I188" s="125"/>
      <c r="J188" s="148"/>
      <c r="K188" s="132"/>
      <c r="L188" s="71">
        <v>18</v>
      </c>
      <c r="M188" s="120">
        <f t="shared" si="14"/>
        <v>2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'23'!L189</f>
        <v>73</v>
      </c>
      <c r="F189" s="125"/>
      <c r="G189" s="125"/>
      <c r="H189" s="125"/>
      <c r="I189" s="125"/>
      <c r="J189" s="148"/>
      <c r="K189" s="132"/>
      <c r="L189" s="71">
        <v>71</v>
      </c>
      <c r="M189" s="120">
        <f t="shared" si="14"/>
        <v>2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'23'!L190</f>
        <v>38</v>
      </c>
      <c r="F190" s="125"/>
      <c r="G190" s="125"/>
      <c r="H190" s="125"/>
      <c r="I190" s="125"/>
      <c r="J190" s="148"/>
      <c r="K190" s="132"/>
      <c r="L190" s="71">
        <v>37</v>
      </c>
      <c r="M190" s="120">
        <f t="shared" si="14"/>
        <v>1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6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6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'23'!L194</f>
        <v>5</v>
      </c>
      <c r="F194" s="125"/>
      <c r="G194" s="125"/>
      <c r="H194" s="125"/>
      <c r="I194" s="125"/>
      <c r="J194" s="148"/>
      <c r="K194" s="132"/>
      <c r="L194" s="71">
        <v>5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'23'!L195</f>
        <v>1</v>
      </c>
      <c r="F195" s="125"/>
      <c r="G195" s="125"/>
      <c r="H195" s="125"/>
      <c r="I195" s="125"/>
      <c r="J195" s="148"/>
      <c r="K195" s="132"/>
      <c r="L195" s="71">
        <v>1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335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291</v>
      </c>
      <c r="M197" s="119">
        <f t="shared" si="14"/>
        <v>44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'23'!L198</f>
        <v>6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4"/>
        <v>3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'23'!L199</f>
        <v>197</v>
      </c>
      <c r="F199" s="126"/>
      <c r="G199" s="126"/>
      <c r="H199" s="126"/>
      <c r="I199" s="126"/>
      <c r="J199" s="149"/>
      <c r="K199" s="133"/>
      <c r="L199" s="72">
        <v>166</v>
      </c>
      <c r="M199" s="123">
        <f t="shared" si="14"/>
        <v>31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'23'!L200</f>
        <v>76</v>
      </c>
      <c r="F200" s="126"/>
      <c r="G200" s="126"/>
      <c r="H200" s="126"/>
      <c r="I200" s="126"/>
      <c r="J200" s="149"/>
      <c r="K200" s="133"/>
      <c r="L200" s="72">
        <v>70</v>
      </c>
      <c r="M200" s="123">
        <f t="shared" si="14"/>
        <v>6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'23'!L201</f>
        <v>14</v>
      </c>
      <c r="F201" s="126"/>
      <c r="G201" s="126"/>
      <c r="H201" s="126"/>
      <c r="I201" s="126"/>
      <c r="J201" s="149"/>
      <c r="K201" s="133"/>
      <c r="L201" s="72">
        <v>10</v>
      </c>
      <c r="M201" s="123">
        <f t="shared" si="14"/>
        <v>4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'23'!L202</f>
        <v>11</v>
      </c>
      <c r="F202" s="126"/>
      <c r="G202" s="126"/>
      <c r="H202" s="126"/>
      <c r="I202" s="126"/>
      <c r="J202" s="149"/>
      <c r="K202" s="133"/>
      <c r="L202" s="72">
        <v>11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'23'!L203</f>
        <v>28</v>
      </c>
      <c r="F203" s="126"/>
      <c r="G203" s="126"/>
      <c r="H203" s="126"/>
      <c r="I203" s="126"/>
      <c r="J203" s="149"/>
      <c r="K203" s="133"/>
      <c r="L203" s="72">
        <v>28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'23'!L204</f>
        <v>3</v>
      </c>
      <c r="F204" s="126"/>
      <c r="G204" s="126"/>
      <c r="H204" s="126"/>
      <c r="I204" s="126"/>
      <c r="J204" s="149"/>
      <c r="K204" s="133"/>
      <c r="L204" s="72">
        <v>3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'23'!L205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87" activePane="bottomRight" state="frozen"/>
      <selection activeCell="O74" sqref="O74"/>
      <selection pane="topRight" activeCell="O74" sqref="O74"/>
      <selection pane="bottomLeft" activeCell="O74" sqref="O74"/>
      <selection pane="bottomRight" activeCell="G194" sqref="G194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18</v>
      </c>
      <c r="F5" s="116">
        <f t="shared" si="0"/>
        <v>0</v>
      </c>
      <c r="G5" s="116">
        <f t="shared" si="0"/>
        <v>359</v>
      </c>
      <c r="H5" s="116">
        <f t="shared" si="0"/>
        <v>0</v>
      </c>
      <c r="I5" s="116">
        <f t="shared" si="0"/>
        <v>0</v>
      </c>
      <c r="J5" s="145">
        <f t="shared" si="0"/>
        <v>2</v>
      </c>
      <c r="K5" s="130">
        <f t="shared" si="0"/>
        <v>64</v>
      </c>
      <c r="L5" s="116">
        <f t="shared" si="0"/>
        <v>16</v>
      </c>
      <c r="M5" s="118">
        <f t="shared" si="0"/>
        <v>292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15</v>
      </c>
      <c r="F6" s="131">
        <f t="shared" ref="F6:L6" si="1">SUM(F7:F45)</f>
        <v>0</v>
      </c>
      <c r="G6" s="131">
        <f t="shared" si="1"/>
        <v>199</v>
      </c>
      <c r="H6" s="131">
        <f t="shared" si="1"/>
        <v>0</v>
      </c>
      <c r="I6" s="131">
        <f t="shared" si="1"/>
        <v>0</v>
      </c>
      <c r="J6" s="131">
        <f t="shared" si="1"/>
        <v>2</v>
      </c>
      <c r="K6" s="131">
        <f t="shared" si="1"/>
        <v>43</v>
      </c>
      <c r="L6" s="131">
        <f t="shared" si="1"/>
        <v>13</v>
      </c>
      <c r="M6" s="131">
        <f>SUM(M7:M45)</f>
        <v>156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'24'!L7</f>
        <v>7</v>
      </c>
      <c r="F7" s="125"/>
      <c r="G7" s="140"/>
      <c r="H7" s="140"/>
      <c r="I7" s="140"/>
      <c r="J7" s="148"/>
      <c r="K7" s="132"/>
      <c r="L7" s="71">
        <v>6</v>
      </c>
      <c r="M7" s="120">
        <f t="shared" ref="M7:M77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'24'!L8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'24'!L9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'24'!L10</f>
        <v>0</v>
      </c>
      <c r="F10" s="126"/>
      <c r="G10" s="141">
        <v>6</v>
      </c>
      <c r="H10" s="141"/>
      <c r="I10" s="141"/>
      <c r="J10" s="149"/>
      <c r="K10" s="133">
        <v>2</v>
      </c>
      <c r="L10" s="72"/>
      <c r="M10" s="120">
        <f t="shared" si="2"/>
        <v>4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'24'!L11</f>
        <v>0</v>
      </c>
      <c r="F11" s="126"/>
      <c r="G11" s="141">
        <v>6</v>
      </c>
      <c r="H11" s="141"/>
      <c r="I11" s="141"/>
      <c r="J11" s="149"/>
      <c r="K11" s="133">
        <v>4</v>
      </c>
      <c r="L11" s="72"/>
      <c r="M11" s="120">
        <f t="shared" si="2"/>
        <v>2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'24'!L12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'24'!L13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2"/>
        <v>4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'24'!L14</f>
        <v>0</v>
      </c>
      <c r="F14" s="126"/>
      <c r="G14" s="141">
        <v>6</v>
      </c>
      <c r="H14" s="141"/>
      <c r="I14" s="141"/>
      <c r="J14" s="149"/>
      <c r="K14" s="133">
        <v>5</v>
      </c>
      <c r="L14" s="72"/>
      <c r="M14" s="120">
        <f t="shared" si="2"/>
        <v>1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'24'!L15</f>
        <v>0</v>
      </c>
      <c r="F15" s="126"/>
      <c r="G15" s="141">
        <v>6</v>
      </c>
      <c r="H15" s="141"/>
      <c r="I15" s="141"/>
      <c r="J15" s="149"/>
      <c r="K15" s="133">
        <v>5</v>
      </c>
      <c r="L15" s="72"/>
      <c r="M15" s="120">
        <f t="shared" si="2"/>
        <v>1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'24'!L16</f>
        <v>0</v>
      </c>
      <c r="F16" s="126"/>
      <c r="G16" s="141">
        <v>6</v>
      </c>
      <c r="H16" s="141"/>
      <c r="I16" s="141"/>
      <c r="J16" s="149"/>
      <c r="K16" s="133">
        <v>3</v>
      </c>
      <c r="L16" s="72"/>
      <c r="M16" s="120">
        <f t="shared" si="2"/>
        <v>3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'24'!L17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'24'!L18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'24'!L19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'24'!L20</f>
        <v>8</v>
      </c>
      <c r="F20" s="126"/>
      <c r="G20" s="141"/>
      <c r="H20" s="141"/>
      <c r="I20" s="141"/>
      <c r="J20" s="149"/>
      <c r="K20" s="133"/>
      <c r="L20" s="72">
        <v>6</v>
      </c>
      <c r="M20" s="120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'24'!L21</f>
        <v>0</v>
      </c>
      <c r="F21" s="126"/>
      <c r="G21" s="141">
        <v>6</v>
      </c>
      <c r="H21" s="141"/>
      <c r="I21" s="141"/>
      <c r="J21" s="149"/>
      <c r="K21" s="133">
        <v>1</v>
      </c>
      <c r="L21" s="72"/>
      <c r="M21" s="120">
        <f t="shared" si="2"/>
        <v>5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'24'!L22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'24'!L23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'24'!L24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'24'!L25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'24'!L26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'24'!L27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2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'24'!L28</f>
        <v>0</v>
      </c>
      <c r="F28" s="126"/>
      <c r="G28" s="141">
        <v>9</v>
      </c>
      <c r="H28" s="141"/>
      <c r="I28" s="141"/>
      <c r="J28" s="149">
        <v>1</v>
      </c>
      <c r="K28" s="133"/>
      <c r="L28" s="72"/>
      <c r="M28" s="120">
        <f t="shared" si="2"/>
        <v>8</v>
      </c>
      <c r="N28" s="72" t="s">
        <v>285</v>
      </c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'24'!L29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'24'!L30</f>
        <v>0</v>
      </c>
      <c r="F30" s="126"/>
      <c r="G30" s="141">
        <v>6</v>
      </c>
      <c r="H30" s="141"/>
      <c r="I30" s="141"/>
      <c r="J30" s="149"/>
      <c r="K30" s="133">
        <v>3</v>
      </c>
      <c r="L30" s="72"/>
      <c r="M30" s="120">
        <f t="shared" si="2"/>
        <v>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'24'!L31</f>
        <v>0</v>
      </c>
      <c r="F31" s="126"/>
      <c r="G31" s="141">
        <v>5</v>
      </c>
      <c r="H31" s="141"/>
      <c r="I31" s="141"/>
      <c r="J31" s="149"/>
      <c r="K31" s="133">
        <v>5</v>
      </c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'24'!L32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'24'!L34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2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'24'!L35</f>
        <v>0</v>
      </c>
      <c r="F35" s="126"/>
      <c r="G35" s="141">
        <v>6</v>
      </c>
      <c r="H35" s="141"/>
      <c r="I35" s="141"/>
      <c r="J35" s="149">
        <v>1</v>
      </c>
      <c r="K35" s="133">
        <v>1</v>
      </c>
      <c r="L35" s="72"/>
      <c r="M35" s="120">
        <f t="shared" si="2"/>
        <v>4</v>
      </c>
      <c r="N35" s="72" t="s">
        <v>284</v>
      </c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'24'!L38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'24'!L39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'24'!L40</f>
        <v>0</v>
      </c>
      <c r="F40" s="127"/>
      <c r="G40" s="142">
        <v>6</v>
      </c>
      <c r="H40" s="142"/>
      <c r="I40" s="142"/>
      <c r="J40" s="150"/>
      <c r="K40" s="134"/>
      <c r="L40" s="73"/>
      <c r="M40" s="120">
        <f t="shared" si="2"/>
        <v>6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'24'!L41</f>
        <v>0</v>
      </c>
      <c r="F41" s="127"/>
      <c r="G41" s="142">
        <v>6</v>
      </c>
      <c r="H41" s="142"/>
      <c r="I41" s="142"/>
      <c r="J41" s="150"/>
      <c r="K41" s="134"/>
      <c r="L41" s="73"/>
      <c r="M41" s="121">
        <f t="shared" si="2"/>
        <v>6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'24'!L42</f>
        <v>0</v>
      </c>
      <c r="F42" s="127"/>
      <c r="G42" s="142">
        <v>6</v>
      </c>
      <c r="H42" s="142"/>
      <c r="I42" s="142"/>
      <c r="J42" s="150"/>
      <c r="K42" s="134"/>
      <c r="L42" s="73"/>
      <c r="M42" s="121">
        <f t="shared" si="2"/>
        <v>6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'24'!L43</f>
        <v>0</v>
      </c>
      <c r="F43" s="127"/>
      <c r="G43" s="142">
        <v>6</v>
      </c>
      <c r="H43" s="142"/>
      <c r="I43" s="142"/>
      <c r="J43" s="150"/>
      <c r="K43" s="134">
        <v>6</v>
      </c>
      <c r="L43" s="73"/>
      <c r="M43" s="121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'24'!L44</f>
        <v>0</v>
      </c>
      <c r="F44" s="127"/>
      <c r="G44" s="142">
        <v>4</v>
      </c>
      <c r="H44" s="142"/>
      <c r="I44" s="142"/>
      <c r="J44" s="150"/>
      <c r="K44" s="134"/>
      <c r="L44" s="73">
        <v>1</v>
      </c>
      <c r="M44" s="121">
        <f t="shared" si="2"/>
        <v>3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'24'!L45</f>
        <v>0</v>
      </c>
      <c r="F45" s="127"/>
      <c r="G45" s="142"/>
      <c r="H45" s="142"/>
      <c r="I45" s="142"/>
      <c r="J45" s="150"/>
      <c r="K45" s="134"/>
      <c r="L45" s="73"/>
      <c r="M45" s="121">
        <f t="shared" si="2"/>
        <v>0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3</v>
      </c>
      <c r="F47" s="103">
        <f t="shared" ref="F47:L47" si="3">SUM(F48:F60)</f>
        <v>0</v>
      </c>
      <c r="G47" s="103">
        <f t="shared" si="3"/>
        <v>125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13</v>
      </c>
      <c r="L47" s="103">
        <f t="shared" si="3"/>
        <v>3</v>
      </c>
      <c r="M47" s="103">
        <f>SUM(M48:M60)</f>
        <v>109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'24'!L48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'24'!L49</f>
        <v>0</v>
      </c>
      <c r="F49" s="126"/>
      <c r="G49" s="141">
        <v>40</v>
      </c>
      <c r="H49" s="141"/>
      <c r="I49" s="141"/>
      <c r="J49" s="149"/>
      <c r="K49" s="133">
        <v>1</v>
      </c>
      <c r="L49" s="72"/>
      <c r="M49" s="120">
        <f t="shared" si="2"/>
        <v>39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'24'!L50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2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'24'!L51</f>
        <v>0</v>
      </c>
      <c r="F51" s="126"/>
      <c r="G51" s="141">
        <v>40</v>
      </c>
      <c r="H51" s="141"/>
      <c r="I51" s="141"/>
      <c r="J51" s="149"/>
      <c r="K51" s="133"/>
      <c r="L51" s="72"/>
      <c r="M51" s="120">
        <f t="shared" si="2"/>
        <v>40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'24'!L52</f>
        <v>0</v>
      </c>
      <c r="F52" s="126"/>
      <c r="G52" s="141">
        <v>5</v>
      </c>
      <c r="H52" s="141"/>
      <c r="I52" s="141"/>
      <c r="J52" s="149"/>
      <c r="K52" s="133">
        <v>2</v>
      </c>
      <c r="L52" s="72"/>
      <c r="M52" s="120">
        <f t="shared" si="2"/>
        <v>3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'24'!L53</f>
        <v>3</v>
      </c>
      <c r="F53" s="126"/>
      <c r="G53" s="141"/>
      <c r="H53" s="141"/>
      <c r="I53" s="141"/>
      <c r="J53" s="149"/>
      <c r="K53" s="133"/>
      <c r="L53" s="72">
        <v>3</v>
      </c>
      <c r="M53" s="120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'24'!L54</f>
        <v>0</v>
      </c>
      <c r="F54" s="126"/>
      <c r="G54" s="141">
        <v>4</v>
      </c>
      <c r="H54" s="141"/>
      <c r="I54" s="141"/>
      <c r="J54" s="149"/>
      <c r="K54" s="133">
        <v>1</v>
      </c>
      <c r="L54" s="72"/>
      <c r="M54" s="120">
        <f t="shared" si="2"/>
        <v>3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'24'!L55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'24'!L56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'24'!L57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'24'!L58</f>
        <v>0</v>
      </c>
      <c r="F58" s="127"/>
      <c r="G58" s="142">
        <v>6</v>
      </c>
      <c r="H58" s="142"/>
      <c r="I58" s="142"/>
      <c r="J58" s="150"/>
      <c r="K58" s="134">
        <v>5</v>
      </c>
      <c r="L58" s="73"/>
      <c r="M58" s="120">
        <f t="shared" si="2"/>
        <v>1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'24'!L59</f>
        <v>0</v>
      </c>
      <c r="F59" s="127"/>
      <c r="G59" s="142">
        <v>5</v>
      </c>
      <c r="H59" s="142"/>
      <c r="I59" s="142"/>
      <c r="J59" s="150"/>
      <c r="K59" s="134">
        <v>2</v>
      </c>
      <c r="L59" s="73"/>
      <c r="M59" s="120">
        <f t="shared" si="2"/>
        <v>3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'24'!L60</f>
        <v>0</v>
      </c>
      <c r="F60" s="127"/>
      <c r="G60" s="142">
        <v>5</v>
      </c>
      <c r="H60" s="142"/>
      <c r="I60" s="142"/>
      <c r="J60" s="150"/>
      <c r="K60" s="134">
        <v>2</v>
      </c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'24'!L63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'24'!L64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8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2</v>
      </c>
      <c r="L66" s="103">
        <f t="shared" si="5"/>
        <v>0</v>
      </c>
      <c r="M66" s="119">
        <f t="shared" si="2"/>
        <v>6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'24'!L67</f>
        <v>0</v>
      </c>
      <c r="F67" s="125"/>
      <c r="G67" s="140">
        <v>1</v>
      </c>
      <c r="H67" s="140"/>
      <c r="I67" s="140"/>
      <c r="J67" s="148"/>
      <c r="K67" s="132">
        <v>1</v>
      </c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'24'!L68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2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'24'!L69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'24'!L70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'24'!L71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'24'!L72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2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'24'!L73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'24'!L74</f>
        <v>0</v>
      </c>
      <c r="F74" s="126"/>
      <c r="G74" s="141">
        <v>1</v>
      </c>
      <c r="H74" s="141"/>
      <c r="I74" s="141"/>
      <c r="J74" s="149"/>
      <c r="K74" s="133">
        <v>1</v>
      </c>
      <c r="L74" s="72"/>
      <c r="M74" s="120">
        <f t="shared" si="2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27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6</v>
      </c>
      <c r="L76" s="106">
        <f t="shared" si="6"/>
        <v>0</v>
      </c>
      <c r="M76" s="106">
        <f t="shared" si="6"/>
        <v>21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'24'!L77</f>
        <v>0</v>
      </c>
      <c r="F77" s="126"/>
      <c r="G77" s="141">
        <v>3</v>
      </c>
      <c r="H77" s="141"/>
      <c r="I77" s="141"/>
      <c r="J77" s="149"/>
      <c r="K77" s="133"/>
      <c r="L77" s="72"/>
      <c r="M77" s="120">
        <f t="shared" si="2"/>
        <v>3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'24'!L78</f>
        <v>0</v>
      </c>
      <c r="F78" s="126"/>
      <c r="G78" s="141">
        <v>7</v>
      </c>
      <c r="H78" s="141"/>
      <c r="I78" s="141"/>
      <c r="J78" s="149"/>
      <c r="K78" s="133">
        <v>3</v>
      </c>
      <c r="L78" s="72"/>
      <c r="M78" s="120">
        <f t="shared" ref="M78:M141" si="7">(E78+F78+G78+H78+I78)-J78-K78-L78</f>
        <v>4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'24'!L79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'24'!L80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'24'!L81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'24'!L82</f>
        <v>0</v>
      </c>
      <c r="F82" s="126"/>
      <c r="G82" s="141">
        <v>4</v>
      </c>
      <c r="H82" s="141"/>
      <c r="I82" s="141"/>
      <c r="J82" s="149"/>
      <c r="K82" s="133"/>
      <c r="L82" s="72"/>
      <c r="M82" s="120">
        <f t="shared" si="7"/>
        <v>4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'24'!L83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'24'!L84</f>
        <v>0</v>
      </c>
      <c r="F84" s="127"/>
      <c r="G84" s="142">
        <v>6</v>
      </c>
      <c r="H84" s="142"/>
      <c r="I84" s="142"/>
      <c r="J84" s="150"/>
      <c r="K84" s="134">
        <v>3</v>
      </c>
      <c r="L84" s="73"/>
      <c r="M84" s="120">
        <f t="shared" si="7"/>
        <v>3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38</v>
      </c>
      <c r="F86" s="108">
        <f t="shared" ref="F86:L86" si="8">SUM(F87:F96)</f>
        <v>0</v>
      </c>
      <c r="G86" s="108">
        <f t="shared" si="8"/>
        <v>50</v>
      </c>
      <c r="H86" s="108">
        <f t="shared" si="8"/>
        <v>0</v>
      </c>
      <c r="I86" s="108">
        <f t="shared" si="8"/>
        <v>0</v>
      </c>
      <c r="J86" s="108">
        <f t="shared" si="8"/>
        <v>5</v>
      </c>
      <c r="K86" s="108">
        <f t="shared" si="8"/>
        <v>0</v>
      </c>
      <c r="L86" s="108">
        <f t="shared" si="8"/>
        <v>62</v>
      </c>
      <c r="M86" s="108">
        <f>SUM(M87:M96)</f>
        <v>21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'24'!L87</f>
        <v>3</v>
      </c>
      <c r="F87" s="125"/>
      <c r="G87" s="140"/>
      <c r="H87" s="140"/>
      <c r="I87" s="140"/>
      <c r="J87" s="148"/>
      <c r="K87" s="132"/>
      <c r="L87" s="71">
        <v>3</v>
      </c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'24'!L88</f>
        <v>0</v>
      </c>
      <c r="F88" s="126"/>
      <c r="G88" s="141">
        <v>10</v>
      </c>
      <c r="H88" s="141"/>
      <c r="I88" s="141"/>
      <c r="J88" s="149"/>
      <c r="K88" s="133"/>
      <c r="L88" s="72">
        <v>9</v>
      </c>
      <c r="M88" s="120">
        <f t="shared" si="7"/>
        <v>1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'24'!L89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'24'!L90</f>
        <v>0</v>
      </c>
      <c r="F90" s="126"/>
      <c r="G90" s="141">
        <v>10</v>
      </c>
      <c r="H90" s="141"/>
      <c r="I90" s="141"/>
      <c r="J90" s="149"/>
      <c r="K90" s="133"/>
      <c r="L90" s="72">
        <v>9</v>
      </c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'24'!L91</f>
        <v>6</v>
      </c>
      <c r="F91" s="126"/>
      <c r="G91" s="141">
        <v>8</v>
      </c>
      <c r="H91" s="141"/>
      <c r="I91" s="141"/>
      <c r="J91" s="149">
        <v>2</v>
      </c>
      <c r="K91" s="133"/>
      <c r="L91" s="72">
        <v>9</v>
      </c>
      <c r="M91" s="120">
        <f t="shared" si="7"/>
        <v>3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'24'!L92</f>
        <v>1</v>
      </c>
      <c r="F92" s="126"/>
      <c r="G92" s="141">
        <v>10</v>
      </c>
      <c r="H92" s="141"/>
      <c r="I92" s="141"/>
      <c r="J92" s="149"/>
      <c r="K92" s="133"/>
      <c r="L92" s="72">
        <v>10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'24'!L93</f>
        <v>9</v>
      </c>
      <c r="F93" s="126"/>
      <c r="G93" s="141"/>
      <c r="H93" s="141"/>
      <c r="I93" s="141"/>
      <c r="J93" s="149"/>
      <c r="K93" s="133"/>
      <c r="L93" s="72">
        <v>9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'24'!L94</f>
        <v>10</v>
      </c>
      <c r="F94" s="126"/>
      <c r="G94" s="141">
        <v>8</v>
      </c>
      <c r="H94" s="141"/>
      <c r="I94" s="141"/>
      <c r="J94" s="149">
        <v>3</v>
      </c>
      <c r="K94" s="133"/>
      <c r="L94" s="72">
        <v>7</v>
      </c>
      <c r="M94" s="120">
        <f t="shared" si="7"/>
        <v>8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'24'!L95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'24'!L96</f>
        <v>9</v>
      </c>
      <c r="F96" s="127"/>
      <c r="G96" s="142">
        <v>4</v>
      </c>
      <c r="H96" s="142"/>
      <c r="I96" s="142"/>
      <c r="J96" s="150"/>
      <c r="K96" s="134"/>
      <c r="L96" s="73">
        <v>6</v>
      </c>
      <c r="M96" s="120">
        <f t="shared" si="7"/>
        <v>7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'24'!L99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0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0</v>
      </c>
      <c r="M101" s="119">
        <f t="shared" si="7"/>
        <v>0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'24'!L102</f>
        <v>0</v>
      </c>
      <c r="F102" s="126"/>
      <c r="G102" s="141"/>
      <c r="H102" s="141"/>
      <c r="I102" s="141"/>
      <c r="J102" s="149"/>
      <c r="K102" s="133"/>
      <c r="L102" s="72"/>
      <c r="M102" s="120">
        <f t="shared" si="7"/>
        <v>0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'24'!L103</f>
        <v>0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'24'!L104</f>
        <v>0</v>
      </c>
      <c r="F104" s="126"/>
      <c r="G104" s="141"/>
      <c r="H104" s="141"/>
      <c r="I104" s="141"/>
      <c r="J104" s="149"/>
      <c r="K104" s="133"/>
      <c r="L104" s="72"/>
      <c r="M104" s="120">
        <f t="shared" si="7"/>
        <v>0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'24'!L105</f>
        <v>0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0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3</v>
      </c>
      <c r="F108" s="105">
        <f t="shared" ref="F108:L108" si="12">SUM(F109:F137)</f>
        <v>0</v>
      </c>
      <c r="G108" s="105">
        <f t="shared" si="12"/>
        <v>7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6</v>
      </c>
      <c r="M108" s="119">
        <f>(E108+F108+G108+H108+I108)-J108-K108-L108</f>
        <v>4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'24'!L109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'24'!L110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'24'!L111</f>
        <v>0</v>
      </c>
      <c r="F111" s="127"/>
      <c r="G111" s="142">
        <v>2</v>
      </c>
      <c r="H111" s="142"/>
      <c r="I111" s="142"/>
      <c r="J111" s="150"/>
      <c r="K111" s="134"/>
      <c r="L111" s="73">
        <v>1</v>
      </c>
      <c r="M111" s="120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'24'!L112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'24'!L113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'24'!L117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'24'!L121</f>
        <v>1</v>
      </c>
      <c r="F121" s="126"/>
      <c r="G121" s="141">
        <v>4</v>
      </c>
      <c r="H121" s="141"/>
      <c r="I121" s="141"/>
      <c r="J121" s="149"/>
      <c r="K121" s="133"/>
      <c r="L121" s="72">
        <v>4</v>
      </c>
      <c r="M121" s="120">
        <f t="shared" si="7"/>
        <v>1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'24'!L122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'24'!L126</f>
        <v>1</v>
      </c>
      <c r="F126" s="126"/>
      <c r="G126" s="141"/>
      <c r="H126" s="141"/>
      <c r="I126" s="141"/>
      <c r="J126" s="149"/>
      <c r="K126" s="133"/>
      <c r="L126" s="72">
        <v>1</v>
      </c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'24'!L128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'24'!L132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7"/>
        <v>1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'24'!L134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'24'!L135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'24'!L136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'24'!L137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'24'!L138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'24'!L139</f>
        <v>1</v>
      </c>
      <c r="F139" s="127"/>
      <c r="G139" s="142"/>
      <c r="H139" s="142"/>
      <c r="I139" s="142"/>
      <c r="J139" s="150"/>
      <c r="K139" s="134"/>
      <c r="L139" s="73">
        <v>1</v>
      </c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15</v>
      </c>
      <c r="F141" s="105">
        <f t="shared" ref="F141:L141" si="13">SUM(F142:F148)</f>
        <v>0</v>
      </c>
      <c r="G141" s="105">
        <f t="shared" si="13"/>
        <v>20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16</v>
      </c>
      <c r="M141" s="119">
        <f t="shared" si="7"/>
        <v>19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'24'!L142</f>
        <v>0</v>
      </c>
      <c r="G142" s="140">
        <v>6</v>
      </c>
      <c r="H142" s="140"/>
      <c r="I142" s="140"/>
      <c r="J142" s="148"/>
      <c r="K142" s="132"/>
      <c r="L142" s="71">
        <v>1</v>
      </c>
      <c r="M142" s="120">
        <f>(E142+K146+G142+H142+I142)-J142-K142-L142</f>
        <v>5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'24'!L143</f>
        <v>1</v>
      </c>
      <c r="F143" s="126"/>
      <c r="G143" s="141"/>
      <c r="H143" s="141"/>
      <c r="I143" s="141"/>
      <c r="J143" s="149"/>
      <c r="K143" s="133"/>
      <c r="L143" s="72">
        <v>1</v>
      </c>
      <c r="M143" s="120">
        <f t="shared" ref="M143:M205" si="14">(E143+F143+G143+H143+I143)-J143-K143-L143</f>
        <v>0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'24'!L144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'24'!L145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'24'!L146</f>
        <v>3</v>
      </c>
      <c r="F146" s="126"/>
      <c r="G146" s="141">
        <v>8</v>
      </c>
      <c r="H146" s="141"/>
      <c r="I146" s="141"/>
      <c r="J146" s="149"/>
      <c r="K146" s="125"/>
      <c r="L146" s="72">
        <v>11</v>
      </c>
      <c r="M146" s="120">
        <f t="shared" si="14"/>
        <v>0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'24'!L147</f>
        <v>8</v>
      </c>
      <c r="F147" s="126"/>
      <c r="G147" s="141"/>
      <c r="H147" s="141"/>
      <c r="I147" s="141"/>
      <c r="J147" s="149"/>
      <c r="K147" s="133"/>
      <c r="L147" s="72">
        <v>3</v>
      </c>
      <c r="M147" s="120">
        <f t="shared" si="14"/>
        <v>5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'24'!L148</f>
        <v>3</v>
      </c>
      <c r="F148" s="126"/>
      <c r="G148" s="141">
        <v>6</v>
      </c>
      <c r="H148" s="141"/>
      <c r="I148" s="141"/>
      <c r="J148" s="149"/>
      <c r="K148" s="133"/>
      <c r="L148" s="72"/>
      <c r="M148" s="120">
        <f t="shared" si="14"/>
        <v>9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'24'!L149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37</v>
      </c>
      <c r="F151" s="105">
        <f t="shared" ref="F151:M151" si="15">SUM(F152:F158,F161)</f>
        <v>0</v>
      </c>
      <c r="G151" s="105">
        <f t="shared" si="15"/>
        <v>56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46</v>
      </c>
      <c r="M151" s="105">
        <f t="shared" si="15"/>
        <v>47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'24'!L152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'24'!L153</f>
        <v>13</v>
      </c>
      <c r="F153" s="126"/>
      <c r="G153" s="141"/>
      <c r="H153" s="141"/>
      <c r="I153" s="141"/>
      <c r="J153" s="149"/>
      <c r="K153" s="133"/>
      <c r="L153" s="72">
        <v>6</v>
      </c>
      <c r="M153" s="120">
        <f t="shared" si="14"/>
        <v>7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'24'!L154</f>
        <v>14</v>
      </c>
      <c r="F154" s="126"/>
      <c r="G154" s="141"/>
      <c r="H154" s="141"/>
      <c r="I154" s="141"/>
      <c r="J154" s="149"/>
      <c r="K154" s="133"/>
      <c r="L154" s="72">
        <v>3</v>
      </c>
      <c r="M154" s="120">
        <f t="shared" si="14"/>
        <v>11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'24'!L155</f>
        <v>10</v>
      </c>
      <c r="F155" s="127"/>
      <c r="G155" s="142"/>
      <c r="H155" s="142"/>
      <c r="I155" s="142"/>
      <c r="J155" s="150"/>
      <c r="K155" s="134"/>
      <c r="L155" s="73">
        <v>4</v>
      </c>
      <c r="M155" s="120">
        <f t="shared" si="14"/>
        <v>6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'24'!L156</f>
        <v>0</v>
      </c>
      <c r="F156" s="127"/>
      <c r="G156" s="142">
        <v>28</v>
      </c>
      <c r="H156" s="142"/>
      <c r="I156" s="142"/>
      <c r="J156" s="150"/>
      <c r="K156" s="134"/>
      <c r="L156" s="73">
        <v>20</v>
      </c>
      <c r="M156" s="120">
        <f t="shared" si="14"/>
        <v>8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'24'!L157</f>
        <v>0</v>
      </c>
      <c r="F157" s="127"/>
      <c r="G157" s="142">
        <v>28</v>
      </c>
      <c r="H157" s="142"/>
      <c r="I157" s="142"/>
      <c r="J157" s="150"/>
      <c r="K157" s="134"/>
      <c r="L157" s="73">
        <v>13</v>
      </c>
      <c r="M157" s="120">
        <f t="shared" si="14"/>
        <v>15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'24'!L158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'24'!L159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'24'!L160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'24'!L161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'24'!L164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'24'!L165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'24'!L166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175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167</v>
      </c>
      <c r="M181" s="119">
        <f t="shared" si="14"/>
        <v>8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'24'!L182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'24'!L183</f>
        <v>6</v>
      </c>
      <c r="F183" s="125"/>
      <c r="G183" s="125"/>
      <c r="H183" s="125"/>
      <c r="I183" s="125"/>
      <c r="J183" s="148"/>
      <c r="K183" s="132"/>
      <c r="L183" s="71">
        <v>1</v>
      </c>
      <c r="M183" s="120">
        <f t="shared" si="14"/>
        <v>5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'24'!L184</f>
        <v>12</v>
      </c>
      <c r="F184" s="125"/>
      <c r="G184" s="125"/>
      <c r="H184" s="125"/>
      <c r="I184" s="125"/>
      <c r="J184" s="148"/>
      <c r="K184" s="132"/>
      <c r="L184" s="71">
        <v>11</v>
      </c>
      <c r="M184" s="120">
        <f t="shared" si="14"/>
        <v>1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'24'!L185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'24'!L186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'24'!L187</f>
        <v>31</v>
      </c>
      <c r="F187" s="125"/>
      <c r="G187" s="125"/>
      <c r="H187" s="125"/>
      <c r="I187" s="125"/>
      <c r="J187" s="148"/>
      <c r="K187" s="132"/>
      <c r="L187" s="71">
        <v>29</v>
      </c>
      <c r="M187" s="120">
        <f t="shared" si="14"/>
        <v>2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'24'!L188</f>
        <v>18</v>
      </c>
      <c r="F188" s="125"/>
      <c r="G188" s="125"/>
      <c r="H188" s="125"/>
      <c r="I188" s="125"/>
      <c r="J188" s="148"/>
      <c r="K188" s="132"/>
      <c r="L188" s="71">
        <v>18</v>
      </c>
      <c r="M188" s="120">
        <f t="shared" si="14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'24'!L189</f>
        <v>71</v>
      </c>
      <c r="F189" s="125"/>
      <c r="G189" s="125"/>
      <c r="H189" s="125"/>
      <c r="I189" s="125"/>
      <c r="J189" s="148"/>
      <c r="K189" s="132"/>
      <c r="L189" s="71">
        <v>71</v>
      </c>
      <c r="M189" s="120">
        <f t="shared" si="14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'24'!L190</f>
        <v>37</v>
      </c>
      <c r="F190" s="125"/>
      <c r="G190" s="125"/>
      <c r="H190" s="125"/>
      <c r="I190" s="125"/>
      <c r="J190" s="148"/>
      <c r="K190" s="132"/>
      <c r="L190" s="71">
        <v>37</v>
      </c>
      <c r="M190" s="120">
        <f t="shared" si="14"/>
        <v>0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6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6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'24'!L194</f>
        <v>5</v>
      </c>
      <c r="F194" s="125"/>
      <c r="G194" s="125"/>
      <c r="H194" s="125"/>
      <c r="I194" s="125"/>
      <c r="J194" s="148"/>
      <c r="K194" s="132"/>
      <c r="L194" s="71">
        <v>5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'24'!L195</f>
        <v>1</v>
      </c>
      <c r="F195" s="125"/>
      <c r="G195" s="125"/>
      <c r="H195" s="125"/>
      <c r="I195" s="125"/>
      <c r="J195" s="148"/>
      <c r="K195" s="132"/>
      <c r="L195" s="71">
        <v>1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291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278</v>
      </c>
      <c r="M197" s="119">
        <f t="shared" si="14"/>
        <v>13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'24'!L198</f>
        <v>3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'24'!L199</f>
        <v>166</v>
      </c>
      <c r="F199" s="126"/>
      <c r="G199" s="126"/>
      <c r="H199" s="126"/>
      <c r="I199" s="126"/>
      <c r="J199" s="149"/>
      <c r="K199" s="133"/>
      <c r="L199" s="72">
        <v>158</v>
      </c>
      <c r="M199" s="123">
        <f t="shared" si="14"/>
        <v>8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'24'!L200</f>
        <v>70</v>
      </c>
      <c r="F200" s="126"/>
      <c r="G200" s="126"/>
      <c r="H200" s="126"/>
      <c r="I200" s="126"/>
      <c r="J200" s="149"/>
      <c r="K200" s="133"/>
      <c r="L200" s="72">
        <v>66</v>
      </c>
      <c r="M200" s="123">
        <f t="shared" si="14"/>
        <v>4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'24'!L201</f>
        <v>10</v>
      </c>
      <c r="F201" s="126"/>
      <c r="G201" s="126"/>
      <c r="H201" s="126"/>
      <c r="I201" s="126"/>
      <c r="J201" s="149"/>
      <c r="K201" s="133"/>
      <c r="L201" s="72">
        <v>10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'24'!L202</f>
        <v>11</v>
      </c>
      <c r="F202" s="126"/>
      <c r="G202" s="126"/>
      <c r="H202" s="126"/>
      <c r="I202" s="126"/>
      <c r="J202" s="149"/>
      <c r="K202" s="133"/>
      <c r="L202" s="72">
        <v>11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'24'!L203</f>
        <v>28</v>
      </c>
      <c r="F203" s="126"/>
      <c r="G203" s="126"/>
      <c r="H203" s="126"/>
      <c r="I203" s="126"/>
      <c r="J203" s="149"/>
      <c r="K203" s="133"/>
      <c r="L203" s="72">
        <v>28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'24'!L204</f>
        <v>3</v>
      </c>
      <c r="F204" s="126"/>
      <c r="G204" s="126"/>
      <c r="H204" s="126"/>
      <c r="I204" s="126"/>
      <c r="J204" s="149"/>
      <c r="K204" s="133"/>
      <c r="L204" s="72">
        <v>2</v>
      </c>
      <c r="M204" s="123">
        <f t="shared" si="14"/>
        <v>1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'24'!L205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84" activePane="bottomRight" state="frozen"/>
      <selection activeCell="O74" sqref="O74"/>
      <selection pane="topRight" activeCell="O74" sqref="O74"/>
      <selection pane="bottomLeft" activeCell="O74" sqref="O74"/>
      <selection pane="bottomRight" activeCell="L195" sqref="L195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16</v>
      </c>
      <c r="F5" s="116">
        <f t="shared" si="0"/>
        <v>0</v>
      </c>
      <c r="G5" s="116">
        <f t="shared" si="0"/>
        <v>370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25</v>
      </c>
      <c r="L5" s="116">
        <f t="shared" si="0"/>
        <v>30</v>
      </c>
      <c r="M5" s="118">
        <f t="shared" si="0"/>
        <v>326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13</v>
      </c>
      <c r="F6" s="131">
        <f t="shared" ref="F6:L6" si="1">SUM(F7:F45)</f>
        <v>0</v>
      </c>
      <c r="G6" s="131">
        <f t="shared" si="1"/>
        <v>224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18</v>
      </c>
      <c r="L6" s="131">
        <f t="shared" si="1"/>
        <v>27</v>
      </c>
      <c r="M6" s="131">
        <f>SUM(M7:M45)</f>
        <v>192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'25'!L7</f>
        <v>6</v>
      </c>
      <c r="F7" s="125"/>
      <c r="G7" s="140"/>
      <c r="H7" s="140"/>
      <c r="I7" s="140"/>
      <c r="J7" s="148"/>
      <c r="K7" s="132"/>
      <c r="L7" s="71">
        <v>5</v>
      </c>
      <c r="M7" s="120">
        <f t="shared" ref="M7:M77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'25'!L8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'25'!L9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'25'!L12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'25'!L14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'25'!L15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'25'!L17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'25'!L18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'25'!L19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'25'!L20</f>
        <v>6</v>
      </c>
      <c r="F20" s="126"/>
      <c r="G20" s="141"/>
      <c r="H20" s="141"/>
      <c r="I20" s="141"/>
      <c r="J20" s="149"/>
      <c r="K20" s="133"/>
      <c r="L20" s="72"/>
      <c r="M20" s="120">
        <f t="shared" si="2"/>
        <v>6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'25'!L22</f>
        <v>0</v>
      </c>
      <c r="F22" s="126"/>
      <c r="G22" s="141">
        <v>20</v>
      </c>
      <c r="H22" s="141"/>
      <c r="I22" s="141"/>
      <c r="J22" s="149"/>
      <c r="K22" s="133"/>
      <c r="L22" s="72">
        <v>13</v>
      </c>
      <c r="M22" s="120">
        <f t="shared" si="2"/>
        <v>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'25'!L23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'25'!L24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'25'!L25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'25'!L28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'25'!L29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'25'!L31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'25'!L32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2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'25'!L34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2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'25'!L37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'25'!L38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'25'!L39</f>
        <v>0</v>
      </c>
      <c r="F39" s="126"/>
      <c r="G39" s="141">
        <v>6</v>
      </c>
      <c r="H39" s="141"/>
      <c r="I39" s="141"/>
      <c r="J39" s="149"/>
      <c r="K39" s="133">
        <v>4</v>
      </c>
      <c r="L39" s="72"/>
      <c r="M39" s="120">
        <f t="shared" si="2"/>
        <v>2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'25'!L40</f>
        <v>0</v>
      </c>
      <c r="F40" s="127"/>
      <c r="G40" s="141">
        <v>6</v>
      </c>
      <c r="H40" s="142"/>
      <c r="I40" s="142"/>
      <c r="J40" s="150"/>
      <c r="K40" s="134">
        <v>5</v>
      </c>
      <c r="L40" s="73"/>
      <c r="M40" s="120">
        <f t="shared" si="2"/>
        <v>1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'25'!L41</f>
        <v>0</v>
      </c>
      <c r="F41" s="127"/>
      <c r="G41" s="142">
        <v>4</v>
      </c>
      <c r="H41" s="142"/>
      <c r="I41" s="142"/>
      <c r="J41" s="150"/>
      <c r="K41" s="134"/>
      <c r="L41" s="73"/>
      <c r="M41" s="121">
        <f t="shared" si="2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'25'!L42</f>
        <v>0</v>
      </c>
      <c r="F42" s="127"/>
      <c r="G42" s="142">
        <v>4</v>
      </c>
      <c r="H42" s="142"/>
      <c r="I42" s="142"/>
      <c r="J42" s="150"/>
      <c r="K42" s="134"/>
      <c r="L42" s="73"/>
      <c r="M42" s="121">
        <f t="shared" si="2"/>
        <v>4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'25'!L43</f>
        <v>0</v>
      </c>
      <c r="F43" s="127"/>
      <c r="G43" s="142">
        <v>5</v>
      </c>
      <c r="H43" s="142"/>
      <c r="I43" s="142"/>
      <c r="J43" s="150"/>
      <c r="K43" s="134">
        <v>5</v>
      </c>
      <c r="L43" s="73"/>
      <c r="M43" s="121">
        <f t="shared" si="2"/>
        <v>0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'25'!L44</f>
        <v>1</v>
      </c>
      <c r="F44" s="127"/>
      <c r="G44" s="142">
        <v>4</v>
      </c>
      <c r="H44" s="142"/>
      <c r="I44" s="142"/>
      <c r="J44" s="150"/>
      <c r="K44" s="134"/>
      <c r="L44" s="73">
        <v>1</v>
      </c>
      <c r="M44" s="121">
        <f t="shared" si="2"/>
        <v>4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'25'!L45</f>
        <v>0</v>
      </c>
      <c r="F45" s="127"/>
      <c r="G45" s="142">
        <v>9</v>
      </c>
      <c r="H45" s="142"/>
      <c r="I45" s="142"/>
      <c r="J45" s="150"/>
      <c r="K45" s="134"/>
      <c r="L45" s="73">
        <v>8</v>
      </c>
      <c r="M45" s="121">
        <f t="shared" si="2"/>
        <v>1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3</v>
      </c>
      <c r="F47" s="103">
        <f t="shared" ref="F47:L47" si="3">SUM(F48:F60)</f>
        <v>0</v>
      </c>
      <c r="G47" s="103">
        <f t="shared" si="3"/>
        <v>119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4</v>
      </c>
      <c r="L47" s="103">
        <f t="shared" si="3"/>
        <v>3</v>
      </c>
      <c r="M47" s="103">
        <f>SUM(M48:M60)</f>
        <v>111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'25'!L48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'25'!L49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2"/>
        <v>40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'25'!L50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2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'25'!L51</f>
        <v>0</v>
      </c>
      <c r="F51" s="126"/>
      <c r="G51" s="141">
        <v>40</v>
      </c>
      <c r="H51" s="141"/>
      <c r="I51" s="141"/>
      <c r="J51" s="149"/>
      <c r="K51" s="133"/>
      <c r="L51" s="72"/>
      <c r="M51" s="120">
        <f t="shared" si="2"/>
        <v>40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'25'!L52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'25'!L53</f>
        <v>3</v>
      </c>
      <c r="F53" s="126"/>
      <c r="G53" s="141"/>
      <c r="H53" s="141"/>
      <c r="I53" s="141"/>
      <c r="J53" s="149"/>
      <c r="K53" s="133"/>
      <c r="L53" s="72">
        <v>3</v>
      </c>
      <c r="M53" s="120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'25'!L54</f>
        <v>0</v>
      </c>
      <c r="F54" s="126"/>
      <c r="G54" s="141">
        <v>5</v>
      </c>
      <c r="H54" s="141"/>
      <c r="I54" s="141"/>
      <c r="J54" s="149"/>
      <c r="K54" s="133">
        <v>1</v>
      </c>
      <c r="L54" s="72"/>
      <c r="M54" s="120">
        <f t="shared" si="2"/>
        <v>4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'25'!L55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'25'!L56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'25'!L57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'25'!L58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'25'!L59</f>
        <v>0</v>
      </c>
      <c r="F59" s="127"/>
      <c r="G59" s="142">
        <v>5</v>
      </c>
      <c r="H59" s="142"/>
      <c r="I59" s="142"/>
      <c r="J59" s="150"/>
      <c r="K59" s="134">
        <v>3</v>
      </c>
      <c r="L59" s="73"/>
      <c r="M59" s="120">
        <f t="shared" si="2"/>
        <v>2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'25'!L60</f>
        <v>0</v>
      </c>
      <c r="F60" s="127"/>
      <c r="G60" s="142">
        <v>4</v>
      </c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'25'!L63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'25'!L64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0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0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'25'!L67</f>
        <v>0</v>
      </c>
      <c r="F67" s="125"/>
      <c r="G67" s="140"/>
      <c r="H67" s="140"/>
      <c r="I67" s="140"/>
      <c r="J67" s="148"/>
      <c r="K67" s="132"/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'25'!L68</f>
        <v>0</v>
      </c>
      <c r="F68" s="126"/>
      <c r="G68" s="141"/>
      <c r="H68" s="141"/>
      <c r="I68" s="141"/>
      <c r="J68" s="149"/>
      <c r="K68" s="133"/>
      <c r="L68" s="72"/>
      <c r="M68" s="120">
        <f t="shared" si="2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'25'!L69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'25'!L70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'25'!L71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'25'!L72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'25'!L73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'25'!L74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27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3</v>
      </c>
      <c r="L76" s="106">
        <f t="shared" si="6"/>
        <v>0</v>
      </c>
      <c r="M76" s="106">
        <f t="shared" si="6"/>
        <v>23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'25'!L77</f>
        <v>0</v>
      </c>
      <c r="F77" s="126"/>
      <c r="G77" s="141">
        <v>7</v>
      </c>
      <c r="H77" s="141"/>
      <c r="I77" s="141"/>
      <c r="J77" s="149">
        <v>1</v>
      </c>
      <c r="K77" s="133"/>
      <c r="L77" s="72"/>
      <c r="M77" s="120">
        <f t="shared" si="2"/>
        <v>6</v>
      </c>
      <c r="N77" s="72" t="s">
        <v>285</v>
      </c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'25'!L78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1" si="7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'25'!L79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'25'!L80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'25'!L81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'25'!L82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'25'!L83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'25'!L84</f>
        <v>0</v>
      </c>
      <c r="F84" s="127"/>
      <c r="G84" s="142">
        <v>6</v>
      </c>
      <c r="H84" s="142"/>
      <c r="I84" s="142"/>
      <c r="J84" s="150"/>
      <c r="K84" s="134">
        <v>3</v>
      </c>
      <c r="L84" s="73"/>
      <c r="M84" s="120">
        <f t="shared" si="7"/>
        <v>3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62</v>
      </c>
      <c r="F86" s="108">
        <f t="shared" ref="F86:L86" si="8">SUM(F87:F96)</f>
        <v>0</v>
      </c>
      <c r="G86" s="108">
        <f t="shared" si="8"/>
        <v>12</v>
      </c>
      <c r="H86" s="108">
        <f t="shared" si="8"/>
        <v>0</v>
      </c>
      <c r="I86" s="108">
        <f t="shared" si="8"/>
        <v>0</v>
      </c>
      <c r="J86" s="108">
        <f t="shared" si="8"/>
        <v>6</v>
      </c>
      <c r="K86" s="108">
        <f t="shared" si="8"/>
        <v>0</v>
      </c>
      <c r="L86" s="108">
        <f t="shared" si="8"/>
        <v>36</v>
      </c>
      <c r="M86" s="108">
        <f>SUM(M87:M96)</f>
        <v>32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'25'!L87</f>
        <v>3</v>
      </c>
      <c r="F87" s="125"/>
      <c r="G87" s="140"/>
      <c r="H87" s="140"/>
      <c r="I87" s="140"/>
      <c r="J87" s="148"/>
      <c r="K87" s="132"/>
      <c r="L87" s="71">
        <v>1</v>
      </c>
      <c r="M87" s="120">
        <f t="shared" si="7"/>
        <v>2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'25'!L88</f>
        <v>9</v>
      </c>
      <c r="F88" s="126"/>
      <c r="G88" s="141"/>
      <c r="H88" s="141"/>
      <c r="I88" s="141"/>
      <c r="J88" s="149"/>
      <c r="K88" s="133"/>
      <c r="L88" s="72">
        <v>4</v>
      </c>
      <c r="M88" s="120">
        <f t="shared" si="7"/>
        <v>5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'25'!L89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'25'!L90</f>
        <v>9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7"/>
        <v>7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'25'!L91</f>
        <v>9</v>
      </c>
      <c r="F91" s="126"/>
      <c r="G91" s="141">
        <v>4</v>
      </c>
      <c r="H91" s="141"/>
      <c r="I91" s="141"/>
      <c r="J91" s="149">
        <v>2</v>
      </c>
      <c r="K91" s="133"/>
      <c r="L91" s="72">
        <v>8</v>
      </c>
      <c r="M91" s="120">
        <f t="shared" si="7"/>
        <v>3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'25'!L92</f>
        <v>10</v>
      </c>
      <c r="F92" s="126"/>
      <c r="G92" s="141"/>
      <c r="H92" s="141"/>
      <c r="I92" s="141"/>
      <c r="J92" s="149"/>
      <c r="K92" s="133"/>
      <c r="L92" s="72">
        <v>2</v>
      </c>
      <c r="M92" s="120">
        <f t="shared" si="7"/>
        <v>8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'25'!L93</f>
        <v>9</v>
      </c>
      <c r="F93" s="126"/>
      <c r="G93" s="141"/>
      <c r="H93" s="141"/>
      <c r="I93" s="141"/>
      <c r="J93" s="149"/>
      <c r="K93" s="133"/>
      <c r="L93" s="72">
        <v>5</v>
      </c>
      <c r="M93" s="120">
        <f t="shared" si="7"/>
        <v>4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'25'!L94</f>
        <v>7</v>
      </c>
      <c r="F94" s="126"/>
      <c r="G94" s="141">
        <v>8</v>
      </c>
      <c r="H94" s="141"/>
      <c r="I94" s="141"/>
      <c r="J94" s="149">
        <v>4</v>
      </c>
      <c r="K94" s="133"/>
      <c r="L94" s="72">
        <v>10</v>
      </c>
      <c r="M94" s="120">
        <f t="shared" si="7"/>
        <v>1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'25'!L95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'25'!L96</f>
        <v>6</v>
      </c>
      <c r="F96" s="127"/>
      <c r="G96" s="142"/>
      <c r="H96" s="142"/>
      <c r="I96" s="142"/>
      <c r="J96" s="150"/>
      <c r="K96" s="134"/>
      <c r="L96" s="73">
        <v>4</v>
      </c>
      <c r="M96" s="120">
        <f t="shared" si="7"/>
        <v>2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'25'!L99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0</v>
      </c>
      <c r="F101" s="106">
        <f t="shared" ref="F101:L101" si="11">SUM(F102:F105)</f>
        <v>0</v>
      </c>
      <c r="G101" s="106">
        <f t="shared" si="11"/>
        <v>60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53</v>
      </c>
      <c r="M101" s="119">
        <f t="shared" si="7"/>
        <v>7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'25'!L102</f>
        <v>0</v>
      </c>
      <c r="F102" s="126"/>
      <c r="G102" s="141">
        <v>19</v>
      </c>
      <c r="H102" s="141"/>
      <c r="I102" s="141"/>
      <c r="J102" s="149"/>
      <c r="K102" s="133"/>
      <c r="L102" s="72">
        <v>17</v>
      </c>
      <c r="M102" s="120">
        <f t="shared" si="7"/>
        <v>2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'25'!L103</f>
        <v>0</v>
      </c>
      <c r="F103" s="126"/>
      <c r="G103" s="141">
        <v>10</v>
      </c>
      <c r="H103" s="141"/>
      <c r="I103" s="141"/>
      <c r="J103" s="149"/>
      <c r="K103" s="133"/>
      <c r="L103" s="72">
        <v>9</v>
      </c>
      <c r="M103" s="120">
        <f t="shared" si="7"/>
        <v>1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'25'!L104</f>
        <v>0</v>
      </c>
      <c r="F104" s="126"/>
      <c r="G104" s="141">
        <v>16</v>
      </c>
      <c r="H104" s="141"/>
      <c r="I104" s="141"/>
      <c r="J104" s="149"/>
      <c r="K104" s="133"/>
      <c r="L104" s="72">
        <v>14</v>
      </c>
      <c r="M104" s="120">
        <f t="shared" si="7"/>
        <v>2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'25'!L105</f>
        <v>0</v>
      </c>
      <c r="F105" s="126"/>
      <c r="G105" s="141">
        <v>15</v>
      </c>
      <c r="H105" s="141"/>
      <c r="I105" s="141"/>
      <c r="J105" s="149"/>
      <c r="K105" s="133"/>
      <c r="L105" s="72">
        <v>13</v>
      </c>
      <c r="M105" s="120">
        <f t="shared" si="7"/>
        <v>2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7</v>
      </c>
      <c r="F108" s="105">
        <f t="shared" ref="F108:L108" si="12">SUM(F109:F137)</f>
        <v>0</v>
      </c>
      <c r="G108" s="105">
        <f t="shared" si="12"/>
        <v>6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1</v>
      </c>
      <c r="L108" s="105">
        <f t="shared" si="12"/>
        <v>6</v>
      </c>
      <c r="M108" s="119">
        <f t="shared" si="7"/>
        <v>6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'25'!L109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'25'!L110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'25'!L111</f>
        <v>1</v>
      </c>
      <c r="F111" s="127"/>
      <c r="G111" s="142"/>
      <c r="H111" s="142"/>
      <c r="I111" s="142"/>
      <c r="J111" s="150"/>
      <c r="K111" s="134"/>
      <c r="L111" s="73">
        <v>1</v>
      </c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'25'!L112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'25'!L113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'25'!L117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'25'!L121</f>
        <v>4</v>
      </c>
      <c r="F121" s="126"/>
      <c r="G121" s="141">
        <v>4</v>
      </c>
      <c r="H121" s="141"/>
      <c r="I121" s="141"/>
      <c r="J121" s="149"/>
      <c r="K121" s="133">
        <v>1</v>
      </c>
      <c r="L121" s="72">
        <v>4</v>
      </c>
      <c r="M121" s="120">
        <f t="shared" si="7"/>
        <v>3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'25'!L122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'25'!L126</f>
        <v>1</v>
      </c>
      <c r="F126" s="126"/>
      <c r="G126" s="141">
        <v>1</v>
      </c>
      <c r="H126" s="141"/>
      <c r="I126" s="141"/>
      <c r="J126" s="149"/>
      <c r="K126" s="133"/>
      <c r="L126" s="72"/>
      <c r="M126" s="120">
        <f t="shared" si="7"/>
        <v>2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'25'!L128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'25'!L130</f>
        <v>0</v>
      </c>
      <c r="F130" s="126"/>
      <c r="G130" s="141">
        <v>1</v>
      </c>
      <c r="H130" s="141"/>
      <c r="I130" s="141"/>
      <c r="J130" s="149"/>
      <c r="K130" s="133"/>
      <c r="L130" s="72">
        <v>1</v>
      </c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'25'!L134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'25'!L135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'25'!L136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'25'!L137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'25'!L138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'25'!L139</f>
        <v>1</v>
      </c>
      <c r="F139" s="127"/>
      <c r="G139" s="142">
        <v>1</v>
      </c>
      <c r="H139" s="142"/>
      <c r="I139" s="142"/>
      <c r="J139" s="150"/>
      <c r="K139" s="134"/>
      <c r="L139" s="73">
        <v>2</v>
      </c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16</v>
      </c>
      <c r="F141" s="105">
        <f t="shared" ref="F141:L141" si="13">SUM(F142:F148)</f>
        <v>0</v>
      </c>
      <c r="G141" s="105">
        <f t="shared" si="13"/>
        <v>26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4</v>
      </c>
      <c r="L141" s="105">
        <f t="shared" si="13"/>
        <v>17</v>
      </c>
      <c r="M141" s="119">
        <f t="shared" si="7"/>
        <v>21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'25'!L142</f>
        <v>1</v>
      </c>
      <c r="G142" s="140">
        <v>10</v>
      </c>
      <c r="H142" s="140"/>
      <c r="I142" s="140"/>
      <c r="J142" s="148"/>
      <c r="K142" s="132"/>
      <c r="L142" s="71">
        <v>3</v>
      </c>
      <c r="M142" s="120">
        <f>(E142+K146+G142+H142+I142)-J142-K142-L142</f>
        <v>11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'25'!L143</f>
        <v>1</v>
      </c>
      <c r="F143" s="126"/>
      <c r="G143" s="141">
        <v>10</v>
      </c>
      <c r="H143" s="141"/>
      <c r="I143" s="141"/>
      <c r="J143" s="149"/>
      <c r="K143" s="133">
        <v>1</v>
      </c>
      <c r="L143" s="72">
        <v>7</v>
      </c>
      <c r="M143" s="120">
        <f t="shared" ref="M143:M205" si="14">(E143+F143+G143+H143+I143)-J143-K143-L143</f>
        <v>3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'25'!L144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'25'!L145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'25'!L146</f>
        <v>11</v>
      </c>
      <c r="F146" s="126"/>
      <c r="G146" s="141"/>
      <c r="H146" s="141"/>
      <c r="I146" s="141"/>
      <c r="J146" s="149"/>
      <c r="K146" s="125">
        <v>3</v>
      </c>
      <c r="L146" s="72">
        <v>6</v>
      </c>
      <c r="M146" s="120">
        <f t="shared" si="14"/>
        <v>2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'25'!L147</f>
        <v>3</v>
      </c>
      <c r="F147" s="126"/>
      <c r="G147" s="141"/>
      <c r="H147" s="141"/>
      <c r="I147" s="141"/>
      <c r="J147" s="149"/>
      <c r="K147" s="133"/>
      <c r="L147" s="72">
        <v>1</v>
      </c>
      <c r="M147" s="120">
        <f t="shared" si="14"/>
        <v>2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'25'!L148</f>
        <v>0</v>
      </c>
      <c r="F148" s="126"/>
      <c r="G148" s="141">
        <v>6</v>
      </c>
      <c r="H148" s="141"/>
      <c r="I148" s="141"/>
      <c r="J148" s="149"/>
      <c r="K148" s="133"/>
      <c r="L148" s="72"/>
      <c r="M148" s="120">
        <f t="shared" si="14"/>
        <v>6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'25'!L149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46</v>
      </c>
      <c r="F151" s="105">
        <f t="shared" ref="F151:M151" si="15">SUM(F152:F158,F161)</f>
        <v>0</v>
      </c>
      <c r="G151" s="105">
        <f t="shared" si="15"/>
        <v>66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70</v>
      </c>
      <c r="M151" s="105">
        <f t="shared" si="15"/>
        <v>42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'25'!L152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'25'!L153</f>
        <v>6</v>
      </c>
      <c r="F153" s="126"/>
      <c r="G153" s="141"/>
      <c r="H153" s="141"/>
      <c r="I153" s="141"/>
      <c r="J153" s="149"/>
      <c r="K153" s="133"/>
      <c r="L153" s="72"/>
      <c r="M153" s="120">
        <f t="shared" si="14"/>
        <v>6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'25'!L154</f>
        <v>3</v>
      </c>
      <c r="F154" s="126"/>
      <c r="G154" s="141"/>
      <c r="H154" s="141"/>
      <c r="I154" s="141"/>
      <c r="J154" s="149"/>
      <c r="K154" s="133"/>
      <c r="L154" s="72">
        <v>3</v>
      </c>
      <c r="M154" s="120">
        <f t="shared" si="14"/>
        <v>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'25'!L155</f>
        <v>4</v>
      </c>
      <c r="F155" s="127"/>
      <c r="G155" s="142">
        <v>26</v>
      </c>
      <c r="H155" s="142"/>
      <c r="I155" s="142"/>
      <c r="J155" s="150"/>
      <c r="K155" s="134"/>
      <c r="L155" s="73">
        <v>19</v>
      </c>
      <c r="M155" s="120">
        <f t="shared" si="14"/>
        <v>11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'25'!L156</f>
        <v>20</v>
      </c>
      <c r="F156" s="127"/>
      <c r="G156" s="142">
        <v>14</v>
      </c>
      <c r="H156" s="142"/>
      <c r="I156" s="142"/>
      <c r="J156" s="150"/>
      <c r="K156" s="134"/>
      <c r="L156" s="73">
        <v>25</v>
      </c>
      <c r="M156" s="120">
        <f t="shared" si="14"/>
        <v>9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'25'!L157</f>
        <v>13</v>
      </c>
      <c r="F157" s="127"/>
      <c r="G157" s="142">
        <v>26</v>
      </c>
      <c r="H157" s="142"/>
      <c r="I157" s="142"/>
      <c r="J157" s="150"/>
      <c r="K157" s="134"/>
      <c r="L157" s="73">
        <v>23</v>
      </c>
      <c r="M157" s="120">
        <f t="shared" si="14"/>
        <v>16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'25'!L158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'25'!L159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'25'!L160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'25'!L161</f>
        <v>0</v>
      </c>
      <c r="F161" s="126"/>
      <c r="G161" s="141"/>
      <c r="H161" s="141"/>
      <c r="I161" s="141"/>
      <c r="J161" s="149"/>
      <c r="K161" s="133"/>
      <c r="L161" s="72"/>
      <c r="M161" s="120">
        <f t="shared" si="14"/>
        <v>0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'25'!L164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'25'!L165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'25'!L166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167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153</v>
      </c>
      <c r="M181" s="119">
        <f t="shared" si="14"/>
        <v>14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'25'!L182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'25'!L183</f>
        <v>1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1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'25'!L184</f>
        <v>11</v>
      </c>
      <c r="F184" s="125"/>
      <c r="G184" s="125"/>
      <c r="H184" s="125"/>
      <c r="I184" s="125"/>
      <c r="J184" s="148"/>
      <c r="K184" s="132"/>
      <c r="L184" s="71">
        <v>7</v>
      </c>
      <c r="M184" s="120">
        <f t="shared" si="14"/>
        <v>4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'25'!L185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'25'!L186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'25'!L187</f>
        <v>29</v>
      </c>
      <c r="F187" s="125"/>
      <c r="G187" s="125"/>
      <c r="H187" s="125"/>
      <c r="I187" s="125"/>
      <c r="J187" s="148"/>
      <c r="K187" s="132"/>
      <c r="L187" s="71">
        <v>28</v>
      </c>
      <c r="M187" s="120">
        <f t="shared" si="14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'25'!L188</f>
        <v>18</v>
      </c>
      <c r="F188" s="125"/>
      <c r="G188" s="125"/>
      <c r="H188" s="125"/>
      <c r="I188" s="125"/>
      <c r="J188" s="148"/>
      <c r="K188" s="132"/>
      <c r="L188" s="71">
        <v>15</v>
      </c>
      <c r="M188" s="120">
        <f t="shared" si="14"/>
        <v>3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'25'!L189</f>
        <v>71</v>
      </c>
      <c r="F189" s="125"/>
      <c r="G189" s="125"/>
      <c r="H189" s="125"/>
      <c r="I189" s="125"/>
      <c r="J189" s="148"/>
      <c r="K189" s="132"/>
      <c r="L189" s="71">
        <v>70</v>
      </c>
      <c r="M189" s="120">
        <f t="shared" si="14"/>
        <v>1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'25'!L190</f>
        <v>37</v>
      </c>
      <c r="F190" s="125"/>
      <c r="G190" s="125"/>
      <c r="H190" s="125"/>
      <c r="I190" s="125"/>
      <c r="J190" s="148"/>
      <c r="K190" s="132"/>
      <c r="L190" s="71">
        <v>33</v>
      </c>
      <c r="M190" s="120">
        <f t="shared" si="14"/>
        <v>4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6</v>
      </c>
      <c r="F192" s="106">
        <f t="shared" ref="F192:J192" si="19">SUM(F194:F195)</f>
        <v>20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30</v>
      </c>
      <c r="M192" s="119">
        <f>(E192+F192+G192+H192+I192)-J192-K192-L192</f>
        <v>-4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'25'!L194</f>
        <v>5</v>
      </c>
      <c r="F194" s="125">
        <v>20</v>
      </c>
      <c r="G194" s="125"/>
      <c r="H194" s="125"/>
      <c r="I194" s="125"/>
      <c r="J194" s="148"/>
      <c r="K194" s="132"/>
      <c r="L194" s="71">
        <v>25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'25'!L195</f>
        <v>1</v>
      </c>
      <c r="F195" s="125"/>
      <c r="G195" s="125"/>
      <c r="H195" s="125"/>
      <c r="I195" s="125"/>
      <c r="J195" s="148"/>
      <c r="K195" s="132"/>
      <c r="L195" s="71">
        <v>5</v>
      </c>
      <c r="M195" s="120">
        <f t="shared" si="14"/>
        <v>-4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278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261</v>
      </c>
      <c r="M197" s="119">
        <f t="shared" si="14"/>
        <v>17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'25'!L198</f>
        <v>3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'25'!L199</f>
        <v>158</v>
      </c>
      <c r="F199" s="126"/>
      <c r="G199" s="126"/>
      <c r="H199" s="126"/>
      <c r="I199" s="126"/>
      <c r="J199" s="149"/>
      <c r="K199" s="133"/>
      <c r="L199" s="72">
        <v>144</v>
      </c>
      <c r="M199" s="123">
        <f t="shared" si="14"/>
        <v>14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'25'!L200</f>
        <v>66</v>
      </c>
      <c r="F200" s="126"/>
      <c r="G200" s="126"/>
      <c r="H200" s="126"/>
      <c r="I200" s="126"/>
      <c r="J200" s="149"/>
      <c r="K200" s="133"/>
      <c r="L200" s="72">
        <v>64</v>
      </c>
      <c r="M200" s="123">
        <f t="shared" si="14"/>
        <v>2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'25'!L201</f>
        <v>10</v>
      </c>
      <c r="F201" s="126"/>
      <c r="G201" s="126"/>
      <c r="H201" s="126"/>
      <c r="I201" s="126"/>
      <c r="J201" s="149"/>
      <c r="K201" s="133"/>
      <c r="L201" s="72">
        <v>10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'25'!L202</f>
        <v>11</v>
      </c>
      <c r="F202" s="126"/>
      <c r="G202" s="126"/>
      <c r="H202" s="126"/>
      <c r="I202" s="126"/>
      <c r="J202" s="149"/>
      <c r="K202" s="133"/>
      <c r="L202" s="72">
        <v>11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'25'!L203</f>
        <v>28</v>
      </c>
      <c r="F203" s="126"/>
      <c r="G203" s="126"/>
      <c r="H203" s="126"/>
      <c r="I203" s="126"/>
      <c r="J203" s="149"/>
      <c r="K203" s="133"/>
      <c r="L203" s="72">
        <v>28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'25'!L204</f>
        <v>2</v>
      </c>
      <c r="F204" s="126"/>
      <c r="G204" s="126"/>
      <c r="H204" s="126"/>
      <c r="I204" s="126"/>
      <c r="J204" s="149"/>
      <c r="K204" s="133"/>
      <c r="L204" s="72">
        <v>1</v>
      </c>
      <c r="M204" s="123">
        <f t="shared" si="14"/>
        <v>1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'25'!L205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84" activePane="bottomRight" state="frozen"/>
      <selection activeCell="O74" sqref="O74"/>
      <selection pane="topRight" activeCell="O74" sqref="O74"/>
      <selection pane="bottomLeft" activeCell="O74" sqref="O74"/>
      <selection pane="bottomRight" activeCell="L196" sqref="L19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30</v>
      </c>
      <c r="F5" s="116">
        <f t="shared" si="0"/>
        <v>0</v>
      </c>
      <c r="G5" s="116">
        <f t="shared" si="0"/>
        <v>343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43</v>
      </c>
      <c r="L5" s="116">
        <f t="shared" si="0"/>
        <v>8</v>
      </c>
      <c r="M5" s="118">
        <f t="shared" si="0"/>
        <v>314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27</v>
      </c>
      <c r="F6" s="131">
        <f t="shared" ref="F6:L6" si="1">SUM(F7:F45)</f>
        <v>0</v>
      </c>
      <c r="G6" s="131">
        <f t="shared" si="1"/>
        <v>192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29</v>
      </c>
      <c r="L6" s="131">
        <f t="shared" si="1"/>
        <v>8</v>
      </c>
      <c r="M6" s="131">
        <f>SUM(M7:M45)</f>
        <v>181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'26'!L7</f>
        <v>5</v>
      </c>
      <c r="F7" s="125"/>
      <c r="G7" s="140"/>
      <c r="H7" s="140"/>
      <c r="I7" s="140"/>
      <c r="J7" s="148"/>
      <c r="K7" s="132"/>
      <c r="L7" s="71">
        <v>2</v>
      </c>
      <c r="M7" s="120">
        <f t="shared" ref="M7:M77" si="2">(E7+F7+G7+H7+I7)-J7-K7-L7</f>
        <v>3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'26'!L8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'26'!L9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'26'!L11</f>
        <v>0</v>
      </c>
      <c r="F11" s="126"/>
      <c r="G11" s="141">
        <v>6</v>
      </c>
      <c r="H11" s="141"/>
      <c r="I11" s="141"/>
      <c r="J11" s="149"/>
      <c r="K11" s="133">
        <v>2</v>
      </c>
      <c r="L11" s="72"/>
      <c r="M11" s="120">
        <f t="shared" si="2"/>
        <v>4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'26'!L12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'26'!L13</f>
        <v>0</v>
      </c>
      <c r="F13" s="126"/>
      <c r="G13" s="141">
        <v>6</v>
      </c>
      <c r="H13" s="141"/>
      <c r="I13" s="141"/>
      <c r="J13" s="149"/>
      <c r="K13" s="133">
        <v>2</v>
      </c>
      <c r="L13" s="72"/>
      <c r="M13" s="120">
        <f t="shared" si="2"/>
        <v>4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'26'!L14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'26'!L15</f>
        <v>0</v>
      </c>
      <c r="F15" s="126"/>
      <c r="G15" s="141">
        <v>6</v>
      </c>
      <c r="H15" s="141"/>
      <c r="I15" s="141"/>
      <c r="J15" s="149"/>
      <c r="K15" s="133">
        <v>1</v>
      </c>
      <c r="L15" s="72"/>
      <c r="M15" s="120">
        <f t="shared" si="2"/>
        <v>5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'26'!L16</f>
        <v>0</v>
      </c>
      <c r="F16" s="126"/>
      <c r="G16" s="141">
        <v>6</v>
      </c>
      <c r="H16" s="141"/>
      <c r="I16" s="141"/>
      <c r="J16" s="149"/>
      <c r="K16" s="133">
        <v>1</v>
      </c>
      <c r="L16" s="72"/>
      <c r="M16" s="120">
        <f t="shared" si="2"/>
        <v>5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'26'!L17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'26'!L18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'26'!L19</f>
        <v>0</v>
      </c>
      <c r="F19" s="126"/>
      <c r="G19" s="141">
        <v>6</v>
      </c>
      <c r="H19" s="141"/>
      <c r="I19" s="141"/>
      <c r="J19" s="149"/>
      <c r="K19" s="133">
        <v>1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'26'!L20</f>
        <v>0</v>
      </c>
      <c r="F20" s="126"/>
      <c r="G20" s="141"/>
      <c r="H20" s="141"/>
      <c r="I20" s="141"/>
      <c r="J20" s="149"/>
      <c r="K20" s="133"/>
      <c r="L20" s="72"/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'26'!L21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'26'!L22</f>
        <v>13</v>
      </c>
      <c r="F22" s="126"/>
      <c r="G22" s="141"/>
      <c r="H22" s="141"/>
      <c r="I22" s="141"/>
      <c r="J22" s="149"/>
      <c r="K22" s="133"/>
      <c r="L22" s="72"/>
      <c r="M22" s="120">
        <f t="shared" si="2"/>
        <v>13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'26'!L23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'26'!L24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'26'!L25</f>
        <v>0</v>
      </c>
      <c r="F25" s="126"/>
      <c r="G25" s="141">
        <v>8</v>
      </c>
      <c r="H25" s="141"/>
      <c r="I25" s="141"/>
      <c r="J25" s="149">
        <v>1</v>
      </c>
      <c r="K25" s="133"/>
      <c r="L25" s="72"/>
      <c r="M25" s="120">
        <f t="shared" si="2"/>
        <v>7</v>
      </c>
      <c r="N25" s="72" t="s">
        <v>294</v>
      </c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'26'!L26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'26'!L27</f>
        <v>0</v>
      </c>
      <c r="F27" s="126"/>
      <c r="G27" s="141">
        <v>6</v>
      </c>
      <c r="H27" s="141"/>
      <c r="I27" s="141"/>
      <c r="J27" s="149"/>
      <c r="K27" s="133">
        <v>1</v>
      </c>
      <c r="L27" s="72"/>
      <c r="M27" s="120">
        <f t="shared" si="2"/>
        <v>5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'26'!L28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'26'!L29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'26'!L30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2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'26'!L31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'26'!L32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'26'!L33</f>
        <v>0</v>
      </c>
      <c r="F33" s="126"/>
      <c r="G33" s="141">
        <v>6</v>
      </c>
      <c r="H33" s="141"/>
      <c r="I33" s="141"/>
      <c r="J33" s="149"/>
      <c r="K33" s="133">
        <v>2</v>
      </c>
      <c r="L33" s="72"/>
      <c r="M33" s="120">
        <f t="shared" si="2"/>
        <v>4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'26'!L34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2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'26'!L35</f>
        <v>0</v>
      </c>
      <c r="F35" s="126"/>
      <c r="G35" s="141">
        <v>6</v>
      </c>
      <c r="H35" s="141"/>
      <c r="I35" s="141"/>
      <c r="J35" s="149"/>
      <c r="K35" s="133">
        <v>1</v>
      </c>
      <c r="L35" s="72"/>
      <c r="M35" s="120">
        <f t="shared" si="2"/>
        <v>5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'26'!L36</f>
        <v>0</v>
      </c>
      <c r="F36" s="126"/>
      <c r="G36" s="141">
        <v>6</v>
      </c>
      <c r="H36" s="141"/>
      <c r="I36" s="141"/>
      <c r="J36" s="149"/>
      <c r="K36" s="133">
        <v>1</v>
      </c>
      <c r="L36" s="72"/>
      <c r="M36" s="120">
        <f t="shared" si="2"/>
        <v>5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'26'!L37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'26'!L38</f>
        <v>0</v>
      </c>
      <c r="F38" s="126"/>
      <c r="G38" s="141">
        <v>15</v>
      </c>
      <c r="H38" s="141"/>
      <c r="I38" s="141"/>
      <c r="J38" s="149"/>
      <c r="K38" s="133"/>
      <c r="L38" s="72"/>
      <c r="M38" s="120">
        <f t="shared" si="2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'26'!L39</f>
        <v>0</v>
      </c>
      <c r="F39" s="126"/>
      <c r="G39" s="141">
        <v>9</v>
      </c>
      <c r="H39" s="141"/>
      <c r="I39" s="141"/>
      <c r="J39" s="149"/>
      <c r="K39" s="133"/>
      <c r="L39" s="72"/>
      <c r="M39" s="120">
        <f t="shared" si="2"/>
        <v>9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'26'!L40</f>
        <v>0</v>
      </c>
      <c r="F40" s="127"/>
      <c r="G40" s="142">
        <v>6</v>
      </c>
      <c r="H40" s="142"/>
      <c r="I40" s="142"/>
      <c r="J40" s="150"/>
      <c r="K40" s="134">
        <v>1</v>
      </c>
      <c r="L40" s="73"/>
      <c r="M40" s="120">
        <f t="shared" si="2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'26'!L41</f>
        <v>0</v>
      </c>
      <c r="F41" s="127"/>
      <c r="G41" s="142">
        <v>6</v>
      </c>
      <c r="H41" s="142"/>
      <c r="I41" s="142"/>
      <c r="J41" s="150"/>
      <c r="K41" s="134">
        <v>3</v>
      </c>
      <c r="L41" s="73"/>
      <c r="M41" s="121">
        <f t="shared" si="2"/>
        <v>3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'26'!L42</f>
        <v>0</v>
      </c>
      <c r="F42" s="127"/>
      <c r="G42" s="142">
        <v>6</v>
      </c>
      <c r="H42" s="142"/>
      <c r="I42" s="142"/>
      <c r="J42" s="150"/>
      <c r="K42" s="134">
        <v>3</v>
      </c>
      <c r="L42" s="73"/>
      <c r="M42" s="121">
        <f t="shared" si="2"/>
        <v>3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'26'!L43</f>
        <v>0</v>
      </c>
      <c r="F43" s="127"/>
      <c r="G43" s="142">
        <v>6</v>
      </c>
      <c r="H43" s="142"/>
      <c r="I43" s="142"/>
      <c r="J43" s="150"/>
      <c r="K43" s="134">
        <v>4</v>
      </c>
      <c r="L43" s="73"/>
      <c r="M43" s="121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'26'!L44</f>
        <v>1</v>
      </c>
      <c r="F44" s="127"/>
      <c r="G44" s="142"/>
      <c r="H44" s="142"/>
      <c r="I44" s="142"/>
      <c r="J44" s="150"/>
      <c r="K44" s="134"/>
      <c r="L44" s="73">
        <v>1</v>
      </c>
      <c r="M44" s="121">
        <f t="shared" si="2"/>
        <v>0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'26'!L45</f>
        <v>8</v>
      </c>
      <c r="F45" s="127"/>
      <c r="G45" s="142"/>
      <c r="H45" s="142"/>
      <c r="I45" s="142"/>
      <c r="J45" s="150"/>
      <c r="K45" s="134"/>
      <c r="L45" s="73">
        <v>5</v>
      </c>
      <c r="M45" s="121">
        <f t="shared" si="2"/>
        <v>3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3</v>
      </c>
      <c r="F47" s="103">
        <f t="shared" ref="F47:L47" si="3">SUM(F48:F60)</f>
        <v>0</v>
      </c>
      <c r="G47" s="103">
        <f t="shared" si="3"/>
        <v>127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9</v>
      </c>
      <c r="L47" s="103">
        <f t="shared" si="3"/>
        <v>0</v>
      </c>
      <c r="M47" s="103">
        <f>SUM(M48:M60)</f>
        <v>114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'26'!L48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'26'!L49</f>
        <v>0</v>
      </c>
      <c r="F49" s="126"/>
      <c r="G49" s="141">
        <v>40</v>
      </c>
      <c r="H49" s="141"/>
      <c r="I49" s="141"/>
      <c r="J49" s="149"/>
      <c r="K49" s="133">
        <v>1</v>
      </c>
      <c r="L49" s="72"/>
      <c r="M49" s="120">
        <f t="shared" si="2"/>
        <v>39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'26'!L50</f>
        <v>0</v>
      </c>
      <c r="F50" s="126"/>
      <c r="G50" s="141">
        <v>17</v>
      </c>
      <c r="H50" s="141"/>
      <c r="I50" s="141"/>
      <c r="J50" s="149"/>
      <c r="K50" s="133">
        <v>1</v>
      </c>
      <c r="L50" s="72"/>
      <c r="M50" s="120">
        <f t="shared" si="2"/>
        <v>16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'26'!L51</f>
        <v>0</v>
      </c>
      <c r="F51" s="126"/>
      <c r="G51" s="141">
        <v>39</v>
      </c>
      <c r="H51" s="141"/>
      <c r="I51" s="141"/>
      <c r="J51" s="149"/>
      <c r="K51" s="133"/>
      <c r="L51" s="72"/>
      <c r="M51" s="120">
        <f t="shared" si="2"/>
        <v>39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'26'!L52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'26'!L53</f>
        <v>3</v>
      </c>
      <c r="F53" s="126"/>
      <c r="G53" s="141"/>
      <c r="H53" s="141"/>
      <c r="I53" s="141"/>
      <c r="J53" s="149"/>
      <c r="K53" s="133"/>
      <c r="L53" s="72"/>
      <c r="M53" s="120">
        <f t="shared" si="2"/>
        <v>3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'26'!L54</f>
        <v>0</v>
      </c>
      <c r="F54" s="126"/>
      <c r="G54" s="141">
        <v>6</v>
      </c>
      <c r="H54" s="141"/>
      <c r="I54" s="141"/>
      <c r="J54" s="149"/>
      <c r="K54" s="133">
        <v>2</v>
      </c>
      <c r="L54" s="72"/>
      <c r="M54" s="120">
        <f t="shared" si="2"/>
        <v>4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'26'!L55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'26'!L56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'26'!L57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'26'!L58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'26'!L59</f>
        <v>0</v>
      </c>
      <c r="F59" s="127"/>
      <c r="G59" s="142">
        <v>10</v>
      </c>
      <c r="H59" s="142"/>
      <c r="I59" s="142"/>
      <c r="J59" s="150"/>
      <c r="K59" s="134">
        <v>2</v>
      </c>
      <c r="L59" s="73"/>
      <c r="M59" s="120">
        <f t="shared" si="2"/>
        <v>8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'26'!L60</f>
        <v>0</v>
      </c>
      <c r="F60" s="127"/>
      <c r="G60" s="142">
        <v>10</v>
      </c>
      <c r="H60" s="142"/>
      <c r="I60" s="142"/>
      <c r="J60" s="150"/>
      <c r="K60" s="134">
        <v>3</v>
      </c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'26'!L63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'26'!L64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0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0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'26'!L67</f>
        <v>0</v>
      </c>
      <c r="F67" s="125"/>
      <c r="G67" s="140"/>
      <c r="H67" s="140"/>
      <c r="I67" s="140"/>
      <c r="J67" s="148"/>
      <c r="K67" s="132"/>
      <c r="L67" s="71"/>
      <c r="M67" s="120">
        <f t="shared" si="2"/>
        <v>0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'26'!L68</f>
        <v>0</v>
      </c>
      <c r="F68" s="126"/>
      <c r="G68" s="141"/>
      <c r="H68" s="141"/>
      <c r="I68" s="141"/>
      <c r="J68" s="149"/>
      <c r="K68" s="133"/>
      <c r="L68" s="72"/>
      <c r="M68" s="120">
        <f t="shared" si="2"/>
        <v>0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'26'!L69</f>
        <v>0</v>
      </c>
      <c r="F69" s="126"/>
      <c r="G69" s="141"/>
      <c r="H69" s="141"/>
      <c r="I69" s="141"/>
      <c r="J69" s="149"/>
      <c r="K69" s="133"/>
      <c r="L69" s="72"/>
      <c r="M69" s="120">
        <f t="shared" si="2"/>
        <v>0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'26'!L70</f>
        <v>0</v>
      </c>
      <c r="F70" s="126"/>
      <c r="G70" s="141"/>
      <c r="H70" s="141"/>
      <c r="I70" s="141"/>
      <c r="J70" s="149"/>
      <c r="K70" s="133"/>
      <c r="L70" s="72"/>
      <c r="M70" s="120">
        <f t="shared" si="2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'26'!L71</f>
        <v>0</v>
      </c>
      <c r="F71" s="126"/>
      <c r="G71" s="141"/>
      <c r="H71" s="141"/>
      <c r="I71" s="141"/>
      <c r="J71" s="149"/>
      <c r="K71" s="133"/>
      <c r="L71" s="72"/>
      <c r="M71" s="120">
        <f t="shared" si="2"/>
        <v>0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'26'!L72</f>
        <v>0</v>
      </c>
      <c r="F72" s="126"/>
      <c r="G72" s="141"/>
      <c r="H72" s="141"/>
      <c r="I72" s="141"/>
      <c r="J72" s="149"/>
      <c r="K72" s="133"/>
      <c r="L72" s="72"/>
      <c r="M72" s="120">
        <f t="shared" si="2"/>
        <v>0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'26'!L73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'26'!L74</f>
        <v>0</v>
      </c>
      <c r="F74" s="126"/>
      <c r="G74" s="141"/>
      <c r="H74" s="141"/>
      <c r="I74" s="141"/>
      <c r="J74" s="149"/>
      <c r="K74" s="133"/>
      <c r="L74" s="72"/>
      <c r="M74" s="120">
        <f t="shared" si="2"/>
        <v>0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24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5</v>
      </c>
      <c r="L76" s="106">
        <f t="shared" si="6"/>
        <v>0</v>
      </c>
      <c r="M76" s="106">
        <f t="shared" si="6"/>
        <v>19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'26'!L77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2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'26'!L78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1" si="7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'26'!L79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'26'!L80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'26'!L81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'26'!L82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'26'!L83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'26'!L84</f>
        <v>0</v>
      </c>
      <c r="F84" s="127"/>
      <c r="G84" s="142">
        <v>6</v>
      </c>
      <c r="H84" s="142"/>
      <c r="I84" s="142"/>
      <c r="J84" s="150"/>
      <c r="K84" s="134">
        <v>5</v>
      </c>
      <c r="L84" s="73"/>
      <c r="M84" s="120">
        <f t="shared" si="7"/>
        <v>1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36</v>
      </c>
      <c r="F86" s="108">
        <f t="shared" ref="F86:L86" si="8">SUM(F87:F96)</f>
        <v>0</v>
      </c>
      <c r="G86" s="108">
        <f t="shared" si="8"/>
        <v>32</v>
      </c>
      <c r="H86" s="108">
        <f t="shared" si="8"/>
        <v>0</v>
      </c>
      <c r="I86" s="108">
        <f t="shared" si="8"/>
        <v>0</v>
      </c>
      <c r="J86" s="108">
        <f t="shared" si="8"/>
        <v>5</v>
      </c>
      <c r="K86" s="108">
        <f t="shared" si="8"/>
        <v>0</v>
      </c>
      <c r="L86" s="108">
        <f t="shared" si="8"/>
        <v>34</v>
      </c>
      <c r="M86" s="108">
        <f>SUM(M87:M96)</f>
        <v>29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'26'!L87</f>
        <v>1</v>
      </c>
      <c r="F87" s="125"/>
      <c r="G87" s="140"/>
      <c r="H87" s="140"/>
      <c r="I87" s="140"/>
      <c r="J87" s="148"/>
      <c r="K87" s="132"/>
      <c r="L87" s="71"/>
      <c r="M87" s="120">
        <f t="shared" si="7"/>
        <v>1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'26'!L88</f>
        <v>4</v>
      </c>
      <c r="F88" s="126"/>
      <c r="G88" s="141">
        <v>6</v>
      </c>
      <c r="H88" s="141"/>
      <c r="I88" s="141"/>
      <c r="J88" s="149"/>
      <c r="K88" s="133"/>
      <c r="L88" s="72">
        <v>7</v>
      </c>
      <c r="M88" s="120">
        <f t="shared" si="7"/>
        <v>3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'26'!L89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'26'!L90</f>
        <v>2</v>
      </c>
      <c r="F90" s="126"/>
      <c r="G90" s="141">
        <v>10</v>
      </c>
      <c r="H90" s="141"/>
      <c r="I90" s="141"/>
      <c r="J90" s="149"/>
      <c r="K90" s="133"/>
      <c r="L90" s="72">
        <v>7</v>
      </c>
      <c r="M90" s="120">
        <f t="shared" si="7"/>
        <v>5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'26'!L91</f>
        <v>8</v>
      </c>
      <c r="F91" s="126"/>
      <c r="G91" s="141">
        <v>8</v>
      </c>
      <c r="H91" s="141"/>
      <c r="I91" s="141"/>
      <c r="J91" s="149">
        <v>2</v>
      </c>
      <c r="K91" s="133"/>
      <c r="L91" s="72">
        <v>4</v>
      </c>
      <c r="M91" s="120">
        <f t="shared" si="7"/>
        <v>10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'26'!L92</f>
        <v>2</v>
      </c>
      <c r="F92" s="126"/>
      <c r="G92" s="141"/>
      <c r="H92" s="141"/>
      <c r="I92" s="141"/>
      <c r="J92" s="149"/>
      <c r="K92" s="133"/>
      <c r="L92" s="72">
        <v>1</v>
      </c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'26'!L93</f>
        <v>5</v>
      </c>
      <c r="F93" s="126"/>
      <c r="G93" s="141"/>
      <c r="H93" s="141"/>
      <c r="I93" s="141"/>
      <c r="J93" s="149"/>
      <c r="K93" s="133"/>
      <c r="L93" s="72">
        <v>3</v>
      </c>
      <c r="M93" s="120">
        <f t="shared" si="7"/>
        <v>2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'26'!L94</f>
        <v>10</v>
      </c>
      <c r="F94" s="126"/>
      <c r="G94" s="141">
        <v>8</v>
      </c>
      <c r="H94" s="141"/>
      <c r="I94" s="141"/>
      <c r="J94" s="149">
        <v>3</v>
      </c>
      <c r="K94" s="133"/>
      <c r="L94" s="72">
        <v>9</v>
      </c>
      <c r="M94" s="120">
        <f t="shared" si="7"/>
        <v>6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'26'!L95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'26'!L96</f>
        <v>4</v>
      </c>
      <c r="F96" s="127"/>
      <c r="G96" s="142"/>
      <c r="H96" s="142"/>
      <c r="I96" s="142"/>
      <c r="J96" s="150"/>
      <c r="K96" s="134"/>
      <c r="L96" s="73">
        <v>3</v>
      </c>
      <c r="M96" s="120">
        <f t="shared" si="7"/>
        <v>1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'26'!L99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53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47</v>
      </c>
      <c r="M101" s="119">
        <f t="shared" si="7"/>
        <v>6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'26'!L102</f>
        <v>17</v>
      </c>
      <c r="F102" s="126"/>
      <c r="G102" s="141"/>
      <c r="H102" s="141"/>
      <c r="I102" s="141"/>
      <c r="J102" s="149"/>
      <c r="K102" s="133"/>
      <c r="L102" s="72">
        <v>16</v>
      </c>
      <c r="M102" s="120">
        <f t="shared" si="7"/>
        <v>1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'26'!L103</f>
        <v>9</v>
      </c>
      <c r="F103" s="126"/>
      <c r="G103" s="141"/>
      <c r="H103" s="141"/>
      <c r="I103" s="141"/>
      <c r="J103" s="149"/>
      <c r="K103" s="133"/>
      <c r="L103" s="72">
        <v>8</v>
      </c>
      <c r="M103" s="120">
        <f t="shared" si="7"/>
        <v>1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'26'!L104</f>
        <v>14</v>
      </c>
      <c r="F104" s="126"/>
      <c r="G104" s="141"/>
      <c r="H104" s="141"/>
      <c r="I104" s="141"/>
      <c r="J104" s="149"/>
      <c r="K104" s="133"/>
      <c r="L104" s="72">
        <v>13</v>
      </c>
      <c r="M104" s="120">
        <f t="shared" si="7"/>
        <v>1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'26'!L105</f>
        <v>13</v>
      </c>
      <c r="F105" s="126"/>
      <c r="G105" s="141"/>
      <c r="H105" s="141"/>
      <c r="I105" s="141"/>
      <c r="J105" s="149"/>
      <c r="K105" s="133"/>
      <c r="L105" s="72">
        <v>10</v>
      </c>
      <c r="M105" s="120">
        <f t="shared" si="7"/>
        <v>3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8</v>
      </c>
      <c r="F108" s="105">
        <f t="shared" ref="F108:L108" si="12">SUM(F109:F137)</f>
        <v>0</v>
      </c>
      <c r="G108" s="105">
        <f t="shared" si="12"/>
        <v>1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5</v>
      </c>
      <c r="M108" s="119">
        <f t="shared" si="7"/>
        <v>4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'26'!L109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'26'!L110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'26'!L111</f>
        <v>1</v>
      </c>
      <c r="F111" s="127"/>
      <c r="G111" s="142"/>
      <c r="H111" s="142"/>
      <c r="I111" s="142"/>
      <c r="J111" s="150"/>
      <c r="K111" s="134"/>
      <c r="L111" s="73">
        <v>1</v>
      </c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'26'!L112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'26'!L113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'26'!L114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'26'!L115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'26'!L116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'26'!L117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'26'!L118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'26'!L119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'26'!L120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'26'!L121</f>
        <v>4</v>
      </c>
      <c r="F121" s="126"/>
      <c r="G121" s="141"/>
      <c r="H121" s="141"/>
      <c r="I121" s="141"/>
      <c r="J121" s="149"/>
      <c r="K121" s="133"/>
      <c r="L121" s="72">
        <v>3</v>
      </c>
      <c r="M121" s="120">
        <f t="shared" si="7"/>
        <v>1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'26'!L122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'26'!L123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'26'!L124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'26'!L125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'26'!L126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'26'!L127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'26'!L128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'26'!L129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'26'!L130</f>
        <v>1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'26'!L131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'26'!L132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7"/>
        <v>1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'26'!L133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'26'!L134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'26'!L135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'26'!L136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'26'!L137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'26'!L138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'26'!L139</f>
        <v>2</v>
      </c>
      <c r="F139" s="127"/>
      <c r="G139" s="142">
        <v>1</v>
      </c>
      <c r="H139" s="142"/>
      <c r="I139" s="142"/>
      <c r="J139" s="150"/>
      <c r="K139" s="134"/>
      <c r="L139" s="73"/>
      <c r="M139" s="120">
        <f t="shared" si="7"/>
        <v>3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17</v>
      </c>
      <c r="F141" s="105">
        <f t="shared" ref="F141:L141" si="13">SUM(F142:F148)</f>
        <v>0</v>
      </c>
      <c r="G141" s="105">
        <f t="shared" si="13"/>
        <v>12</v>
      </c>
      <c r="H141" s="105">
        <f t="shared" si="13"/>
        <v>11</v>
      </c>
      <c r="I141" s="105">
        <f t="shared" si="13"/>
        <v>0</v>
      </c>
      <c r="J141" s="105">
        <f t="shared" si="13"/>
        <v>0</v>
      </c>
      <c r="K141" s="105">
        <f t="shared" si="13"/>
        <v>1</v>
      </c>
      <c r="L141" s="105">
        <f t="shared" si="13"/>
        <v>32</v>
      </c>
      <c r="M141" s="119">
        <f t="shared" si="7"/>
        <v>7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'26'!L142</f>
        <v>3</v>
      </c>
      <c r="G142" s="140"/>
      <c r="H142" s="140"/>
      <c r="I142" s="140"/>
      <c r="J142" s="148"/>
      <c r="K142" s="132"/>
      <c r="L142" s="71"/>
      <c r="M142" s="120">
        <f>(E142+K146+G142+H142+I142)-J142-K142-L142</f>
        <v>3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'26'!L143</f>
        <v>7</v>
      </c>
      <c r="F143" s="126"/>
      <c r="G143" s="141"/>
      <c r="H143" s="141"/>
      <c r="I143" s="141"/>
      <c r="J143" s="149"/>
      <c r="K143" s="133"/>
      <c r="L143" s="72">
        <v>7</v>
      </c>
      <c r="M143" s="120">
        <f t="shared" ref="M143:M205" si="14">(E143+F143+G143+H143+I143)-J143-K143-L143</f>
        <v>0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'26'!L144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'26'!L145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'26'!L146</f>
        <v>6</v>
      </c>
      <c r="F146" s="126"/>
      <c r="G146" s="141"/>
      <c r="H146" s="141"/>
      <c r="I146" s="141"/>
      <c r="J146" s="149"/>
      <c r="K146" s="125"/>
      <c r="L146" s="72">
        <v>6</v>
      </c>
      <c r="M146" s="120">
        <f t="shared" si="14"/>
        <v>0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'26'!L147</f>
        <v>1</v>
      </c>
      <c r="F147" s="126"/>
      <c r="G147" s="141">
        <v>6</v>
      </c>
      <c r="H147" s="141">
        <v>5</v>
      </c>
      <c r="I147" s="141"/>
      <c r="J147" s="149"/>
      <c r="K147" s="133">
        <v>1</v>
      </c>
      <c r="L147" s="72">
        <v>8</v>
      </c>
      <c r="M147" s="120">
        <f t="shared" si="14"/>
        <v>3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'26'!L148</f>
        <v>0</v>
      </c>
      <c r="F148" s="126"/>
      <c r="G148" s="141">
        <v>6</v>
      </c>
      <c r="H148" s="141">
        <v>6</v>
      </c>
      <c r="I148" s="141"/>
      <c r="J148" s="149"/>
      <c r="K148" s="133"/>
      <c r="L148" s="72">
        <v>11</v>
      </c>
      <c r="M148" s="120">
        <f t="shared" si="14"/>
        <v>1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'26'!L149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70</v>
      </c>
      <c r="F151" s="105">
        <f t="shared" ref="F151:M151" si="15">SUM(F152:F158,F161)</f>
        <v>0</v>
      </c>
      <c r="G151" s="105">
        <f t="shared" si="15"/>
        <v>12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46</v>
      </c>
      <c r="M151" s="105">
        <f t="shared" si="15"/>
        <v>36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'26'!L152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'26'!L153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4"/>
        <v>0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'26'!L154</f>
        <v>3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3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'26'!L155</f>
        <v>19</v>
      </c>
      <c r="F155" s="127"/>
      <c r="G155" s="142"/>
      <c r="H155" s="142"/>
      <c r="I155" s="142"/>
      <c r="J155" s="150"/>
      <c r="K155" s="134"/>
      <c r="L155" s="73">
        <v>10</v>
      </c>
      <c r="M155" s="120">
        <f t="shared" si="14"/>
        <v>9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'26'!L156</f>
        <v>25</v>
      </c>
      <c r="F156" s="127"/>
      <c r="G156" s="142"/>
      <c r="H156" s="142"/>
      <c r="I156" s="142"/>
      <c r="J156" s="150"/>
      <c r="K156" s="134"/>
      <c r="L156" s="73">
        <v>21</v>
      </c>
      <c r="M156" s="120">
        <f t="shared" si="14"/>
        <v>4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'26'!L157</f>
        <v>23</v>
      </c>
      <c r="F157" s="127"/>
      <c r="G157" s="142"/>
      <c r="H157" s="142"/>
      <c r="I157" s="142"/>
      <c r="J157" s="150"/>
      <c r="K157" s="134"/>
      <c r="L157" s="73">
        <v>15</v>
      </c>
      <c r="M157" s="120">
        <f t="shared" si="14"/>
        <v>8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'26'!L158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'26'!L159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'26'!L160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'26'!L161</f>
        <v>0</v>
      </c>
      <c r="F161" s="126"/>
      <c r="G161" s="141">
        <v>12</v>
      </c>
      <c r="H161" s="141"/>
      <c r="I161" s="141"/>
      <c r="J161" s="149"/>
      <c r="K161" s="133"/>
      <c r="L161" s="72"/>
      <c r="M161" s="120">
        <f t="shared" si="14"/>
        <v>12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'26'!L164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'26'!L165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'26'!L166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153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144</v>
      </c>
      <c r="M181" s="119">
        <f t="shared" si="14"/>
        <v>9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'26'!L182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'26'!L183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'26'!L184</f>
        <v>7</v>
      </c>
      <c r="F184" s="125"/>
      <c r="G184" s="125"/>
      <c r="H184" s="125"/>
      <c r="I184" s="125"/>
      <c r="J184" s="148"/>
      <c r="K184" s="132"/>
      <c r="L184" s="71">
        <v>5</v>
      </c>
      <c r="M184" s="120">
        <f t="shared" si="14"/>
        <v>2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'26'!L185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'26'!L186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'26'!L187</f>
        <v>28</v>
      </c>
      <c r="F187" s="125"/>
      <c r="G187" s="125"/>
      <c r="H187" s="125"/>
      <c r="I187" s="125"/>
      <c r="J187" s="148"/>
      <c r="K187" s="132"/>
      <c r="L187" s="71">
        <v>27</v>
      </c>
      <c r="M187" s="120">
        <f t="shared" si="14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'26'!L188</f>
        <v>15</v>
      </c>
      <c r="F188" s="125"/>
      <c r="G188" s="125"/>
      <c r="H188" s="125"/>
      <c r="I188" s="125"/>
      <c r="J188" s="148"/>
      <c r="K188" s="132"/>
      <c r="L188" s="71">
        <v>14</v>
      </c>
      <c r="M188" s="120">
        <f t="shared" si="14"/>
        <v>1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'26'!L189</f>
        <v>70</v>
      </c>
      <c r="F189" s="125"/>
      <c r="G189" s="125"/>
      <c r="H189" s="125"/>
      <c r="I189" s="125"/>
      <c r="J189" s="148"/>
      <c r="K189" s="132"/>
      <c r="L189" s="71">
        <v>69</v>
      </c>
      <c r="M189" s="120">
        <f t="shared" si="14"/>
        <v>1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'26'!L190</f>
        <v>33</v>
      </c>
      <c r="F190" s="125"/>
      <c r="G190" s="125"/>
      <c r="H190" s="125"/>
      <c r="I190" s="125"/>
      <c r="J190" s="148"/>
      <c r="K190" s="132"/>
      <c r="L190" s="71">
        <v>29</v>
      </c>
      <c r="M190" s="120">
        <f t="shared" si="14"/>
        <v>4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30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31</v>
      </c>
      <c r="M192" s="119">
        <f>(E192+F192+G192+H192+I192)-J192-K192-L192</f>
        <v>-1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'26'!L194</f>
        <v>25</v>
      </c>
      <c r="F194" s="125"/>
      <c r="G194" s="125"/>
      <c r="H194" s="125"/>
      <c r="I194" s="125"/>
      <c r="J194" s="148"/>
      <c r="K194" s="132"/>
      <c r="L194" s="71">
        <v>25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'26'!L195</f>
        <v>5</v>
      </c>
      <c r="F195" s="125"/>
      <c r="G195" s="125"/>
      <c r="H195" s="125"/>
      <c r="I195" s="125"/>
      <c r="J195" s="148"/>
      <c r="K195" s="132"/>
      <c r="L195" s="71">
        <v>6</v>
      </c>
      <c r="M195" s="120">
        <f t="shared" si="14"/>
        <v>-1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261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229</v>
      </c>
      <c r="M197" s="119">
        <f t="shared" si="14"/>
        <v>32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'26'!L198</f>
        <v>3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'26'!L199</f>
        <v>144</v>
      </c>
      <c r="F199" s="126"/>
      <c r="G199" s="126"/>
      <c r="H199" s="126"/>
      <c r="I199" s="126"/>
      <c r="J199" s="149"/>
      <c r="K199" s="133"/>
      <c r="L199" s="72">
        <v>130</v>
      </c>
      <c r="M199" s="123">
        <f t="shared" si="14"/>
        <v>14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'26'!L200</f>
        <v>64</v>
      </c>
      <c r="F200" s="126"/>
      <c r="G200" s="126"/>
      <c r="H200" s="126"/>
      <c r="I200" s="126"/>
      <c r="J200" s="149"/>
      <c r="K200" s="133"/>
      <c r="L200" s="72">
        <v>47</v>
      </c>
      <c r="M200" s="123">
        <f t="shared" si="14"/>
        <v>17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'26'!L201</f>
        <v>10</v>
      </c>
      <c r="F201" s="126"/>
      <c r="G201" s="126"/>
      <c r="H201" s="126"/>
      <c r="I201" s="126"/>
      <c r="J201" s="149"/>
      <c r="K201" s="133"/>
      <c r="L201" s="72">
        <v>10</v>
      </c>
      <c r="M201" s="123">
        <f t="shared" si="14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'26'!L202</f>
        <v>11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1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'26'!L203</f>
        <v>28</v>
      </c>
      <c r="F203" s="126"/>
      <c r="G203" s="126"/>
      <c r="H203" s="126"/>
      <c r="I203" s="126"/>
      <c r="J203" s="149"/>
      <c r="K203" s="133"/>
      <c r="L203" s="72">
        <v>28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'26'!L204</f>
        <v>1</v>
      </c>
      <c r="F204" s="126"/>
      <c r="G204" s="126"/>
      <c r="H204" s="126"/>
      <c r="I204" s="126"/>
      <c r="J204" s="149"/>
      <c r="K204" s="133"/>
      <c r="L204" s="72">
        <v>1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'26'!L205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44" activePane="bottomRight" state="frozen"/>
      <selection activeCell="O74" sqref="O74"/>
      <selection pane="topRight" activeCell="O74" sqref="O74"/>
      <selection pane="bottomLeft" activeCell="O74" sqref="O74"/>
      <selection pane="bottomRight" activeCell="N162" sqref="N16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8</v>
      </c>
      <c r="F5" s="116">
        <f t="shared" si="0"/>
        <v>0</v>
      </c>
      <c r="G5" s="116">
        <f t="shared" si="0"/>
        <v>381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32</v>
      </c>
      <c r="L5" s="116">
        <f t="shared" si="0"/>
        <v>17</v>
      </c>
      <c r="M5" s="118">
        <f t="shared" si="0"/>
        <v>335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8</v>
      </c>
      <c r="F6" s="131">
        <f t="shared" ref="F6:L6" si="1">SUM(F7:F45)</f>
        <v>0</v>
      </c>
      <c r="G6" s="131">
        <f t="shared" si="1"/>
        <v>204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21</v>
      </c>
      <c r="L6" s="131">
        <f t="shared" si="1"/>
        <v>17</v>
      </c>
      <c r="M6" s="131">
        <f>SUM(M7:M45)</f>
        <v>174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'27'!L7</f>
        <v>2</v>
      </c>
      <c r="F7" s="125"/>
      <c r="G7" s="140">
        <v>6</v>
      </c>
      <c r="H7" s="140"/>
      <c r="I7" s="140"/>
      <c r="J7" s="148"/>
      <c r="K7" s="132">
        <v>2</v>
      </c>
      <c r="L7" s="71">
        <v>1</v>
      </c>
      <c r="M7" s="120">
        <f t="shared" ref="M7:M77" si="2">(E7+F7+G7+H7+I7)-J7-K7-L7</f>
        <v>5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'27'!L8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'27'!L9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'27'!L10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'27'!L11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2"/>
        <v>3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'27'!L12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'27'!L13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2"/>
        <v>5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'27'!L14</f>
        <v>0</v>
      </c>
      <c r="F14" s="126"/>
      <c r="G14" s="141">
        <v>6</v>
      </c>
      <c r="H14" s="141"/>
      <c r="I14" s="141"/>
      <c r="J14" s="149"/>
      <c r="K14" s="133">
        <v>1</v>
      </c>
      <c r="L14" s="72"/>
      <c r="M14" s="120">
        <f t="shared" si="2"/>
        <v>5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'27'!L15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'27'!L16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'27'!L17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'27'!L18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'27'!L19</f>
        <v>0</v>
      </c>
      <c r="F19" s="126"/>
      <c r="G19" s="141">
        <v>6</v>
      </c>
      <c r="H19" s="141"/>
      <c r="I19" s="141"/>
      <c r="J19" s="149"/>
      <c r="K19" s="133">
        <v>3</v>
      </c>
      <c r="L19" s="72"/>
      <c r="M19" s="120">
        <f t="shared" si="2"/>
        <v>3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'27'!L20</f>
        <v>0</v>
      </c>
      <c r="F20" s="126"/>
      <c r="G20" s="141">
        <v>12</v>
      </c>
      <c r="H20" s="141"/>
      <c r="I20" s="141"/>
      <c r="J20" s="149"/>
      <c r="K20" s="133"/>
      <c r="L20" s="72">
        <v>12</v>
      </c>
      <c r="M20" s="120">
        <f t="shared" si="2"/>
        <v>0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'27'!L21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'27'!L22</f>
        <v>0</v>
      </c>
      <c r="F22" s="126"/>
      <c r="G22" s="141"/>
      <c r="H22" s="141"/>
      <c r="I22" s="141"/>
      <c r="J22" s="149"/>
      <c r="K22" s="133"/>
      <c r="L22" s="72"/>
      <c r="M22" s="120">
        <f t="shared" si="2"/>
        <v>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'27'!L23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'27'!L24</f>
        <v>0</v>
      </c>
      <c r="F24" s="126"/>
      <c r="G24" s="141">
        <v>7</v>
      </c>
      <c r="H24" s="141"/>
      <c r="I24" s="141"/>
      <c r="J24" s="149"/>
      <c r="K24" s="133"/>
      <c r="L24" s="72"/>
      <c r="M24" s="120">
        <f t="shared" si="2"/>
        <v>7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'27'!L25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'27'!L26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'27'!L27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'27'!L28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'27'!L29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'27'!L30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2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'27'!L31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'27'!L32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2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'27'!L33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'27'!L34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'27'!L35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'27'!L36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'27'!L37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'27'!L39</f>
        <v>0</v>
      </c>
      <c r="F39" s="126"/>
      <c r="G39" s="141">
        <v>5</v>
      </c>
      <c r="H39" s="141"/>
      <c r="I39" s="141"/>
      <c r="J39" s="149"/>
      <c r="K39" s="133"/>
      <c r="L39" s="72"/>
      <c r="M39" s="120">
        <f t="shared" si="2"/>
        <v>5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'27'!L40</f>
        <v>0</v>
      </c>
      <c r="F40" s="127"/>
      <c r="G40" s="142"/>
      <c r="H40" s="142"/>
      <c r="I40" s="142"/>
      <c r="J40" s="150"/>
      <c r="K40" s="134"/>
      <c r="L40" s="73"/>
      <c r="M40" s="120">
        <f t="shared" si="2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'27'!L41</f>
        <v>0</v>
      </c>
      <c r="F41" s="127"/>
      <c r="G41" s="142">
        <v>6</v>
      </c>
      <c r="H41" s="142"/>
      <c r="I41" s="142"/>
      <c r="J41" s="150"/>
      <c r="K41" s="134">
        <v>3</v>
      </c>
      <c r="L41" s="73"/>
      <c r="M41" s="121">
        <f t="shared" si="2"/>
        <v>3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'27'!L42</f>
        <v>0</v>
      </c>
      <c r="F42" s="127"/>
      <c r="G42" s="142">
        <v>6</v>
      </c>
      <c r="H42" s="142"/>
      <c r="I42" s="142"/>
      <c r="J42" s="150"/>
      <c r="K42" s="134">
        <v>3</v>
      </c>
      <c r="L42" s="73"/>
      <c r="M42" s="121">
        <f t="shared" si="2"/>
        <v>3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'27'!L43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1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'27'!L44</f>
        <v>1</v>
      </c>
      <c r="F44" s="127"/>
      <c r="G44" s="142">
        <v>4</v>
      </c>
      <c r="H44" s="142"/>
      <c r="I44" s="142"/>
      <c r="J44" s="150"/>
      <c r="K44" s="134"/>
      <c r="L44" s="73">
        <v>2</v>
      </c>
      <c r="M44" s="121">
        <f t="shared" si="2"/>
        <v>3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'27'!L45</f>
        <v>5</v>
      </c>
      <c r="F45" s="127"/>
      <c r="G45" s="142"/>
      <c r="H45" s="142"/>
      <c r="I45" s="142"/>
      <c r="J45" s="150"/>
      <c r="K45" s="134"/>
      <c r="L45" s="73">
        <v>2</v>
      </c>
      <c r="M45" s="121">
        <f t="shared" si="2"/>
        <v>3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137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6</v>
      </c>
      <c r="L47" s="103">
        <f t="shared" si="3"/>
        <v>0</v>
      </c>
      <c r="M47" s="103">
        <f>SUM(M48:M60)</f>
        <v>127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'27'!L48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'27'!L49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2"/>
        <v>40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'27'!L50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2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'27'!L51</f>
        <v>0</v>
      </c>
      <c r="F51" s="126"/>
      <c r="G51" s="141">
        <v>40</v>
      </c>
      <c r="H51" s="141"/>
      <c r="I51" s="141"/>
      <c r="J51" s="149"/>
      <c r="K51" s="133"/>
      <c r="L51" s="72"/>
      <c r="M51" s="120">
        <f t="shared" si="2"/>
        <v>40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'27'!L52</f>
        <v>0</v>
      </c>
      <c r="F52" s="126"/>
      <c r="G52" s="141">
        <v>4</v>
      </c>
      <c r="H52" s="141"/>
      <c r="I52" s="141"/>
      <c r="J52" s="149"/>
      <c r="K52" s="133"/>
      <c r="L52" s="72"/>
      <c r="M52" s="120">
        <f t="shared" si="2"/>
        <v>4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'27'!L53</f>
        <v>0</v>
      </c>
      <c r="F53" s="126"/>
      <c r="G53" s="141"/>
      <c r="H53" s="141"/>
      <c r="I53" s="141"/>
      <c r="J53" s="149"/>
      <c r="K53" s="133"/>
      <c r="L53" s="72"/>
      <c r="M53" s="120">
        <f t="shared" si="2"/>
        <v>0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'27'!L54</f>
        <v>0</v>
      </c>
      <c r="F54" s="126"/>
      <c r="G54" s="141">
        <v>5</v>
      </c>
      <c r="H54" s="141"/>
      <c r="I54" s="141"/>
      <c r="J54" s="149"/>
      <c r="K54" s="133">
        <v>3</v>
      </c>
      <c r="L54" s="72"/>
      <c r="M54" s="120">
        <f t="shared" si="2"/>
        <v>2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'27'!L55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'27'!L56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2"/>
        <v>6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'27'!L57</f>
        <v>0</v>
      </c>
      <c r="F57" s="126"/>
      <c r="G57" s="141">
        <v>6</v>
      </c>
      <c r="H57" s="141"/>
      <c r="I57" s="141"/>
      <c r="J57" s="149"/>
      <c r="K57" s="133"/>
      <c r="L57" s="72"/>
      <c r="M57" s="120">
        <f t="shared" si="2"/>
        <v>6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'27'!L58</f>
        <v>0</v>
      </c>
      <c r="F58" s="127"/>
      <c r="G58" s="142">
        <v>5</v>
      </c>
      <c r="H58" s="142"/>
      <c r="I58" s="142"/>
      <c r="J58" s="150"/>
      <c r="K58" s="134">
        <v>1</v>
      </c>
      <c r="L58" s="73"/>
      <c r="M58" s="120">
        <f t="shared" si="2"/>
        <v>4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'27'!L59</f>
        <v>0</v>
      </c>
      <c r="F59" s="127"/>
      <c r="G59" s="142">
        <v>6</v>
      </c>
      <c r="H59" s="142"/>
      <c r="I59" s="142"/>
      <c r="J59" s="150"/>
      <c r="K59" s="134">
        <v>1</v>
      </c>
      <c r="L59" s="73"/>
      <c r="M59" s="120">
        <f t="shared" si="2"/>
        <v>5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'27'!L60</f>
        <v>0</v>
      </c>
      <c r="F60" s="127"/>
      <c r="G60" s="142">
        <v>5</v>
      </c>
      <c r="H60" s="142"/>
      <c r="I60" s="142"/>
      <c r="J60" s="150"/>
      <c r="K60" s="134">
        <v>1</v>
      </c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'27'!L63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'27'!L64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1</v>
      </c>
      <c r="L66" s="103">
        <f t="shared" si="5"/>
        <v>0</v>
      </c>
      <c r="M66" s="119">
        <f t="shared" si="2"/>
        <v>11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'27'!L67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'27'!L68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2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'27'!L69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'27'!L70</f>
        <v>0</v>
      </c>
      <c r="F70" s="126"/>
      <c r="G70" s="141">
        <v>2</v>
      </c>
      <c r="H70" s="141"/>
      <c r="I70" s="141"/>
      <c r="J70" s="149"/>
      <c r="K70" s="133">
        <v>1</v>
      </c>
      <c r="L70" s="72"/>
      <c r="M70" s="120">
        <f t="shared" si="2"/>
        <v>1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'27'!L71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'27'!L72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'27'!L73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'27'!L74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28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4</v>
      </c>
      <c r="L76" s="106">
        <f t="shared" si="6"/>
        <v>0</v>
      </c>
      <c r="M76" s="106">
        <f t="shared" si="6"/>
        <v>23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'27'!L77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2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'27'!L78</f>
        <v>0</v>
      </c>
      <c r="F78" s="126"/>
      <c r="G78" s="141">
        <v>7</v>
      </c>
      <c r="H78" s="141"/>
      <c r="I78" s="141"/>
      <c r="J78" s="149"/>
      <c r="K78" s="133"/>
      <c r="L78" s="72"/>
      <c r="M78" s="120">
        <f t="shared" ref="M78:M141" si="7">(E78+F78+G78+H78+I78)-J78-K78-L78</f>
        <v>7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'27'!L79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'27'!L80</f>
        <v>0</v>
      </c>
      <c r="F80" s="126"/>
      <c r="G80" s="141">
        <v>7</v>
      </c>
      <c r="H80" s="141"/>
      <c r="I80" s="141"/>
      <c r="J80" s="149">
        <v>1</v>
      </c>
      <c r="K80" s="133"/>
      <c r="L80" s="72"/>
      <c r="M80" s="120">
        <f t="shared" si="7"/>
        <v>6</v>
      </c>
      <c r="N80" s="72" t="s">
        <v>285</v>
      </c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'27'!L81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'27'!L82</f>
        <v>0</v>
      </c>
      <c r="F82" s="126"/>
      <c r="G82" s="141">
        <v>4</v>
      </c>
      <c r="H82" s="141"/>
      <c r="I82" s="141"/>
      <c r="J82" s="149"/>
      <c r="K82" s="133"/>
      <c r="L82" s="72"/>
      <c r="M82" s="120">
        <f t="shared" si="7"/>
        <v>4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'27'!L83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'27'!L84</f>
        <v>0</v>
      </c>
      <c r="F84" s="127"/>
      <c r="G84" s="142">
        <v>6</v>
      </c>
      <c r="H84" s="142"/>
      <c r="I84" s="142"/>
      <c r="J84" s="150"/>
      <c r="K84" s="134">
        <v>4</v>
      </c>
      <c r="L84" s="73"/>
      <c r="M84" s="120">
        <f t="shared" si="7"/>
        <v>2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34</v>
      </c>
      <c r="F86" s="108">
        <f t="shared" ref="F86:L86" si="8">SUM(F87:F96)</f>
        <v>0</v>
      </c>
      <c r="G86" s="108">
        <f t="shared" si="8"/>
        <v>24</v>
      </c>
      <c r="H86" s="108">
        <f t="shared" si="8"/>
        <v>0</v>
      </c>
      <c r="I86" s="108">
        <f t="shared" si="8"/>
        <v>0</v>
      </c>
      <c r="J86" s="108">
        <f t="shared" si="8"/>
        <v>6</v>
      </c>
      <c r="K86" s="108">
        <f t="shared" si="8"/>
        <v>3</v>
      </c>
      <c r="L86" s="108">
        <f t="shared" si="8"/>
        <v>33</v>
      </c>
      <c r="M86" s="108">
        <f>SUM(M87:M96)</f>
        <v>16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'27'!L87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'27'!L88</f>
        <v>7</v>
      </c>
      <c r="F88" s="126"/>
      <c r="G88" s="141">
        <v>4</v>
      </c>
      <c r="H88" s="141"/>
      <c r="I88" s="141"/>
      <c r="J88" s="149"/>
      <c r="K88" s="133"/>
      <c r="L88" s="72">
        <v>9</v>
      </c>
      <c r="M88" s="120">
        <f t="shared" si="7"/>
        <v>2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'27'!L89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'27'!L90</f>
        <v>7</v>
      </c>
      <c r="F90" s="126"/>
      <c r="G90" s="141"/>
      <c r="H90" s="141"/>
      <c r="I90" s="141"/>
      <c r="J90" s="149"/>
      <c r="K90" s="133"/>
      <c r="L90" s="72">
        <v>4</v>
      </c>
      <c r="M90" s="120">
        <f t="shared" si="7"/>
        <v>3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'27'!L91</f>
        <v>4</v>
      </c>
      <c r="F91" s="126"/>
      <c r="G91" s="141">
        <v>8</v>
      </c>
      <c r="H91" s="141"/>
      <c r="I91" s="141"/>
      <c r="J91" s="149">
        <v>2</v>
      </c>
      <c r="K91" s="133"/>
      <c r="L91" s="72">
        <v>9</v>
      </c>
      <c r="M91" s="120">
        <f t="shared" si="7"/>
        <v>1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'27'!L92</f>
        <v>1</v>
      </c>
      <c r="F92" s="126"/>
      <c r="G92" s="141"/>
      <c r="H92" s="141"/>
      <c r="I92" s="141"/>
      <c r="J92" s="149"/>
      <c r="K92" s="133"/>
      <c r="L92" s="72"/>
      <c r="M92" s="120">
        <f t="shared" si="7"/>
        <v>1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'27'!L93</f>
        <v>3</v>
      </c>
      <c r="F93" s="126"/>
      <c r="G93" s="141"/>
      <c r="H93" s="141"/>
      <c r="I93" s="141"/>
      <c r="J93" s="149"/>
      <c r="K93" s="133"/>
      <c r="L93" s="72">
        <v>3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'27'!L94</f>
        <v>9</v>
      </c>
      <c r="F94" s="126"/>
      <c r="G94" s="141">
        <v>12</v>
      </c>
      <c r="H94" s="141"/>
      <c r="I94" s="141"/>
      <c r="J94" s="149">
        <v>4</v>
      </c>
      <c r="K94" s="133"/>
      <c r="L94" s="72">
        <v>8</v>
      </c>
      <c r="M94" s="120">
        <f t="shared" si="7"/>
        <v>9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'27'!L95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'27'!L96</f>
        <v>3</v>
      </c>
      <c r="F96" s="127"/>
      <c r="G96" s="142"/>
      <c r="H96" s="142"/>
      <c r="I96" s="142"/>
      <c r="J96" s="150"/>
      <c r="K96" s="134">
        <v>3</v>
      </c>
      <c r="L96" s="73"/>
      <c r="M96" s="120">
        <f t="shared" si="7"/>
        <v>0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'27'!L99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47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33</v>
      </c>
      <c r="M101" s="119">
        <f t="shared" si="7"/>
        <v>14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'27'!L102</f>
        <v>16</v>
      </c>
      <c r="F102" s="126"/>
      <c r="G102" s="141"/>
      <c r="H102" s="141"/>
      <c r="I102" s="141"/>
      <c r="J102" s="149"/>
      <c r="K102" s="133"/>
      <c r="L102" s="72">
        <v>15</v>
      </c>
      <c r="M102" s="120">
        <f t="shared" si="7"/>
        <v>1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'27'!L103</f>
        <v>8</v>
      </c>
      <c r="F103" s="126"/>
      <c r="G103" s="141"/>
      <c r="H103" s="141"/>
      <c r="I103" s="141"/>
      <c r="J103" s="149"/>
      <c r="K103" s="133"/>
      <c r="L103" s="72">
        <v>7</v>
      </c>
      <c r="M103" s="120">
        <f t="shared" si="7"/>
        <v>1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'27'!L104</f>
        <v>13</v>
      </c>
      <c r="F104" s="126"/>
      <c r="G104" s="141"/>
      <c r="H104" s="141"/>
      <c r="I104" s="141"/>
      <c r="J104" s="149"/>
      <c r="K104" s="133"/>
      <c r="L104" s="72">
        <v>8</v>
      </c>
      <c r="M104" s="120">
        <f t="shared" si="7"/>
        <v>5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'27'!L105</f>
        <v>10</v>
      </c>
      <c r="F105" s="126"/>
      <c r="G105" s="141"/>
      <c r="H105" s="141"/>
      <c r="I105" s="141"/>
      <c r="J105" s="149"/>
      <c r="K105" s="133"/>
      <c r="L105" s="72">
        <v>3</v>
      </c>
      <c r="M105" s="120">
        <f t="shared" si="7"/>
        <v>7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5</v>
      </c>
      <c r="F108" s="105">
        <f t="shared" ref="F108:L108" si="12">SUM(F109:F137)</f>
        <v>0</v>
      </c>
      <c r="G108" s="105">
        <f t="shared" si="12"/>
        <v>1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4</v>
      </c>
      <c r="M108" s="119">
        <f t="shared" si="7"/>
        <v>2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'27'!L109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'27'!L110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'27'!L111</f>
        <v>1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'27'!L112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'27'!L113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'27'!L121</f>
        <v>3</v>
      </c>
      <c r="F121" s="126"/>
      <c r="G121" s="141"/>
      <c r="H121" s="141"/>
      <c r="I121" s="141"/>
      <c r="J121" s="149"/>
      <c r="K121" s="133"/>
      <c r="L121" s="72">
        <v>2</v>
      </c>
      <c r="M121" s="120">
        <f t="shared" si="7"/>
        <v>1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'27'!L126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'27'!L130</f>
        <v>1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'27'!L132</f>
        <v>0</v>
      </c>
      <c r="F132" s="126"/>
      <c r="G132" s="141">
        <v>1</v>
      </c>
      <c r="H132" s="141"/>
      <c r="I132" s="141"/>
      <c r="J132" s="149"/>
      <c r="K132" s="133"/>
      <c r="L132" s="72">
        <v>1</v>
      </c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'27'!L138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'27'!L139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32</v>
      </c>
      <c r="F141" s="105">
        <f t="shared" ref="F141:L141" si="13">SUM(F142:F148)</f>
        <v>0</v>
      </c>
      <c r="G141" s="105">
        <f t="shared" si="13"/>
        <v>6</v>
      </c>
      <c r="H141" s="105">
        <f t="shared" si="13"/>
        <v>6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27</v>
      </c>
      <c r="M141" s="119">
        <f t="shared" si="7"/>
        <v>17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'27'!L142</f>
        <v>0</v>
      </c>
      <c r="G142" s="140">
        <v>6</v>
      </c>
      <c r="H142" s="140">
        <v>6</v>
      </c>
      <c r="I142" s="140"/>
      <c r="J142" s="148"/>
      <c r="K142" s="132"/>
      <c r="L142" s="71">
        <v>8</v>
      </c>
      <c r="M142" s="120">
        <f>(E142+K146+G142+H142+I142)-J142-K142-L142</f>
        <v>4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'27'!L143</f>
        <v>7</v>
      </c>
      <c r="F143" s="126"/>
      <c r="G143" s="141"/>
      <c r="H143" s="141"/>
      <c r="I143" s="141"/>
      <c r="J143" s="149"/>
      <c r="K143" s="133"/>
      <c r="L143" s="72">
        <v>5</v>
      </c>
      <c r="M143" s="120">
        <f t="shared" ref="M143:M205" si="14">(E143+F143+G143+H143+I143)-J143-K143-L143</f>
        <v>2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'27'!L144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'27'!L145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'27'!L146</f>
        <v>6</v>
      </c>
      <c r="F146" s="126"/>
      <c r="G146" s="141"/>
      <c r="H146" s="141"/>
      <c r="I146" s="141"/>
      <c r="J146" s="149"/>
      <c r="K146" s="125"/>
      <c r="L146" s="72">
        <v>4</v>
      </c>
      <c r="M146" s="120">
        <f t="shared" si="14"/>
        <v>2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'27'!L147</f>
        <v>8</v>
      </c>
      <c r="F147" s="126"/>
      <c r="G147" s="141"/>
      <c r="H147" s="141"/>
      <c r="I147" s="141"/>
      <c r="J147" s="149"/>
      <c r="K147" s="133"/>
      <c r="L147" s="72">
        <v>6</v>
      </c>
      <c r="M147" s="120">
        <f t="shared" si="14"/>
        <v>2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'27'!L148</f>
        <v>11</v>
      </c>
      <c r="F148" s="126"/>
      <c r="G148" s="141"/>
      <c r="H148" s="141"/>
      <c r="I148" s="141"/>
      <c r="J148" s="149"/>
      <c r="K148" s="133"/>
      <c r="L148" s="72">
        <v>4</v>
      </c>
      <c r="M148" s="120">
        <f t="shared" si="14"/>
        <v>7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'27'!L149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46</v>
      </c>
      <c r="F151" s="105">
        <f t="shared" ref="F151:M151" si="15">SUM(F152:F158,F161)</f>
        <v>0</v>
      </c>
      <c r="G151" s="105">
        <f t="shared" si="15"/>
        <v>26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15</v>
      </c>
      <c r="M151" s="105">
        <f t="shared" si="15"/>
        <v>57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'27'!L152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'27'!L153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4"/>
        <v>0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'27'!L154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4"/>
        <v>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'27'!L155</f>
        <v>10</v>
      </c>
      <c r="F155" s="127"/>
      <c r="G155" s="142">
        <v>14</v>
      </c>
      <c r="H155" s="142"/>
      <c r="I155" s="142"/>
      <c r="J155" s="150"/>
      <c r="K155" s="134"/>
      <c r="L155" s="73">
        <v>12</v>
      </c>
      <c r="M155" s="120">
        <f t="shared" si="14"/>
        <v>12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'27'!L156</f>
        <v>21</v>
      </c>
      <c r="F156" s="127"/>
      <c r="G156" s="142"/>
      <c r="H156" s="142"/>
      <c r="I156" s="142"/>
      <c r="J156" s="150"/>
      <c r="K156" s="134"/>
      <c r="L156" s="73">
        <v>3</v>
      </c>
      <c r="M156" s="120">
        <f t="shared" si="14"/>
        <v>18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'27'!L157</f>
        <v>15</v>
      </c>
      <c r="F157" s="127"/>
      <c r="G157" s="142"/>
      <c r="H157" s="142"/>
      <c r="I157" s="142"/>
      <c r="J157" s="150"/>
      <c r="K157" s="134"/>
      <c r="L157" s="73"/>
      <c r="M157" s="120">
        <f t="shared" si="14"/>
        <v>15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'27'!L158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'27'!L159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'27'!L160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'27'!L161</f>
        <v>0</v>
      </c>
      <c r="F161" s="126"/>
      <c r="G161" s="141">
        <v>12</v>
      </c>
      <c r="H161" s="141"/>
      <c r="I161" s="141"/>
      <c r="J161" s="149"/>
      <c r="K161" s="133"/>
      <c r="L161" s="72"/>
      <c r="M161" s="120">
        <f t="shared" si="14"/>
        <v>12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'27'!L164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'27'!L165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'27'!L166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144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131</v>
      </c>
      <c r="M181" s="119">
        <f t="shared" si="14"/>
        <v>13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'27'!L182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'27'!L183</f>
        <v>0</v>
      </c>
      <c r="F183" s="125"/>
      <c r="G183" s="125"/>
      <c r="H183" s="125"/>
      <c r="I183" s="125"/>
      <c r="J183" s="148"/>
      <c r="K183" s="132"/>
      <c r="L183" s="71"/>
      <c r="M183" s="120">
        <f t="shared" si="14"/>
        <v>0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'27'!L184</f>
        <v>5</v>
      </c>
      <c r="F184" s="125"/>
      <c r="G184" s="125"/>
      <c r="H184" s="125"/>
      <c r="I184" s="125"/>
      <c r="J184" s="148"/>
      <c r="K184" s="132"/>
      <c r="L184" s="71">
        <v>3</v>
      </c>
      <c r="M184" s="120">
        <f t="shared" si="14"/>
        <v>2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'27'!L185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'27'!L186</f>
        <v>0</v>
      </c>
      <c r="F186" s="125"/>
      <c r="G186" s="125"/>
      <c r="H186" s="125"/>
      <c r="I186" s="125"/>
      <c r="J186" s="148"/>
      <c r="K186" s="132"/>
      <c r="L186" s="71"/>
      <c r="M186" s="120">
        <f t="shared" si="14"/>
        <v>0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'27'!L187</f>
        <v>27</v>
      </c>
      <c r="F187" s="125"/>
      <c r="G187" s="125"/>
      <c r="H187" s="125"/>
      <c r="I187" s="125"/>
      <c r="J187" s="148"/>
      <c r="K187" s="132"/>
      <c r="L187" s="71">
        <v>25</v>
      </c>
      <c r="M187" s="120">
        <f t="shared" si="14"/>
        <v>2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'27'!L188</f>
        <v>14</v>
      </c>
      <c r="F188" s="125"/>
      <c r="G188" s="125"/>
      <c r="H188" s="125"/>
      <c r="I188" s="125"/>
      <c r="J188" s="148"/>
      <c r="K188" s="132"/>
      <c r="L188" s="71">
        <v>11</v>
      </c>
      <c r="M188" s="120">
        <f t="shared" si="14"/>
        <v>3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'27'!L189</f>
        <v>69</v>
      </c>
      <c r="F189" s="125"/>
      <c r="G189" s="125"/>
      <c r="H189" s="125"/>
      <c r="I189" s="125"/>
      <c r="J189" s="148"/>
      <c r="K189" s="132"/>
      <c r="L189" s="71">
        <v>68</v>
      </c>
      <c r="M189" s="120">
        <f t="shared" si="14"/>
        <v>1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'27'!L190</f>
        <v>29</v>
      </c>
      <c r="F190" s="125"/>
      <c r="G190" s="125"/>
      <c r="H190" s="125"/>
      <c r="I190" s="125"/>
      <c r="J190" s="148"/>
      <c r="K190" s="132"/>
      <c r="L190" s="71">
        <v>24</v>
      </c>
      <c r="M190" s="120">
        <f t="shared" si="14"/>
        <v>5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31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31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'27'!L194</f>
        <v>25</v>
      </c>
      <c r="F194" s="125"/>
      <c r="G194" s="125"/>
      <c r="H194" s="125"/>
      <c r="I194" s="125"/>
      <c r="J194" s="148"/>
      <c r="K194" s="132"/>
      <c r="L194" s="71">
        <v>25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'27'!L195</f>
        <v>6</v>
      </c>
      <c r="F195" s="125"/>
      <c r="G195" s="125"/>
      <c r="H195" s="125"/>
      <c r="I195" s="125"/>
      <c r="J195" s="148"/>
      <c r="K195" s="132"/>
      <c r="L195" s="71">
        <v>6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229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204</v>
      </c>
      <c r="M197" s="119">
        <f t="shared" si="14"/>
        <v>25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'27'!L198</f>
        <v>3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'27'!L199</f>
        <v>130</v>
      </c>
      <c r="F199" s="126"/>
      <c r="G199" s="126"/>
      <c r="H199" s="126"/>
      <c r="I199" s="126"/>
      <c r="J199" s="149"/>
      <c r="K199" s="133"/>
      <c r="L199" s="72">
        <v>122</v>
      </c>
      <c r="M199" s="123">
        <f t="shared" si="14"/>
        <v>8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'27'!L200</f>
        <v>47</v>
      </c>
      <c r="F200" s="126"/>
      <c r="G200" s="126"/>
      <c r="H200" s="126"/>
      <c r="I200" s="126"/>
      <c r="J200" s="149"/>
      <c r="K200" s="133"/>
      <c r="L200" s="72">
        <v>32</v>
      </c>
      <c r="M200" s="123">
        <f t="shared" si="14"/>
        <v>15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'27'!L201</f>
        <v>10</v>
      </c>
      <c r="F201" s="126"/>
      <c r="G201" s="126"/>
      <c r="H201" s="126"/>
      <c r="I201" s="126"/>
      <c r="J201" s="149"/>
      <c r="K201" s="133"/>
      <c r="L201" s="72">
        <v>8</v>
      </c>
      <c r="M201" s="123">
        <f t="shared" si="14"/>
        <v>2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'27'!L202</f>
        <v>10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'27'!L203</f>
        <v>28</v>
      </c>
      <c r="F203" s="126"/>
      <c r="G203" s="126"/>
      <c r="H203" s="126"/>
      <c r="I203" s="126"/>
      <c r="J203" s="149"/>
      <c r="K203" s="133"/>
      <c r="L203" s="72">
        <v>28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'27'!L204</f>
        <v>1</v>
      </c>
      <c r="F204" s="126"/>
      <c r="G204" s="126"/>
      <c r="H204" s="126"/>
      <c r="I204" s="126"/>
      <c r="J204" s="149"/>
      <c r="K204" s="133"/>
      <c r="L204" s="72">
        <v>1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'27'!L205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S201"/>
  <sheetViews>
    <sheetView workbookViewId="0">
      <pane xSplit="4" ySplit="4" topLeftCell="E163" activePane="bottomRight" state="frozen"/>
      <selection activeCell="O74" sqref="O74"/>
      <selection pane="topRight" activeCell="O74" sqref="O74"/>
      <selection pane="bottomLeft" activeCell="O74" sqref="O74"/>
      <selection pane="bottomRight" activeCell="L185" sqref="L185"/>
    </sheetView>
  </sheetViews>
  <sheetFormatPr defaultRowHeight="14.25" x14ac:dyDescent="0.2"/>
  <cols>
    <col min="1" max="1" width="5" style="1" customWidth="1"/>
    <col min="2" max="2" width="9.7109375" style="3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9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9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E6+E44+E59+E63+E73</f>
        <v>17</v>
      </c>
      <c r="F5" s="116">
        <f t="shared" si="0"/>
        <v>0</v>
      </c>
      <c r="G5" s="116">
        <f t="shared" si="0"/>
        <v>657</v>
      </c>
      <c r="H5" s="116">
        <f t="shared" si="0"/>
        <v>69</v>
      </c>
      <c r="I5" s="116">
        <f t="shared" si="0"/>
        <v>0</v>
      </c>
      <c r="J5" s="145">
        <f t="shared" si="0"/>
        <v>2</v>
      </c>
      <c r="K5" s="130">
        <f t="shared" si="0"/>
        <v>64</v>
      </c>
      <c r="L5" s="116">
        <f t="shared" si="0"/>
        <v>22</v>
      </c>
      <c r="M5" s="118">
        <f t="shared" si="0"/>
        <v>655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>SUM(E7:E42)</f>
        <v>16</v>
      </c>
      <c r="F6" s="131">
        <f t="shared" ref="F6:M6" si="1">SUM(F7:F42)</f>
        <v>0</v>
      </c>
      <c r="G6" s="131">
        <f>SUM(G7:G42)</f>
        <v>314</v>
      </c>
      <c r="H6" s="131">
        <f t="shared" si="1"/>
        <v>69</v>
      </c>
      <c r="I6" s="131">
        <f t="shared" si="1"/>
        <v>0</v>
      </c>
      <c r="J6" s="131">
        <f t="shared" si="1"/>
        <v>1</v>
      </c>
      <c r="K6" s="131">
        <f t="shared" si="1"/>
        <v>30</v>
      </c>
      <c r="L6" s="131">
        <f t="shared" si="1"/>
        <v>15</v>
      </c>
      <c r="M6" s="131">
        <f t="shared" si="1"/>
        <v>353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'1'!L7</f>
        <v>0</v>
      </c>
      <c r="F7" s="125"/>
      <c r="G7" s="140">
        <v>8</v>
      </c>
      <c r="H7" s="140"/>
      <c r="I7" s="140"/>
      <c r="J7" s="148"/>
      <c r="K7" s="132"/>
      <c r="L7" s="71">
        <v>6</v>
      </c>
      <c r="M7" s="120">
        <f t="shared" ref="M7:M74" si="2">(E7+F7+G7+H7+I7)-J7-K7-L7</f>
        <v>2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'1'!L8</f>
        <v>0</v>
      </c>
      <c r="F8" s="126"/>
      <c r="G8" s="141">
        <v>10</v>
      </c>
      <c r="H8" s="141">
        <v>6</v>
      </c>
      <c r="I8" s="141"/>
      <c r="J8" s="149"/>
      <c r="K8" s="133"/>
      <c r="L8" s="72"/>
      <c r="M8" s="120">
        <f t="shared" si="2"/>
        <v>16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'1'!L9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'1'!L10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2"/>
        <v>10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'1'!L11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'1'!L12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'1'!L13</f>
        <v>0</v>
      </c>
      <c r="F13" s="126"/>
      <c r="G13" s="141">
        <v>10</v>
      </c>
      <c r="H13" s="141"/>
      <c r="I13" s="141"/>
      <c r="J13" s="149"/>
      <c r="K13" s="133"/>
      <c r="L13" s="72"/>
      <c r="M13" s="120">
        <f t="shared" si="2"/>
        <v>10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'1'!L14</f>
        <v>0</v>
      </c>
      <c r="F14" s="126"/>
      <c r="G14" s="141">
        <v>10</v>
      </c>
      <c r="H14" s="141"/>
      <c r="I14" s="141"/>
      <c r="J14" s="149"/>
      <c r="K14" s="133"/>
      <c r="L14" s="72"/>
      <c r="M14" s="120">
        <f t="shared" si="2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'1'!L15</f>
        <v>0</v>
      </c>
      <c r="F15" s="126"/>
      <c r="G15" s="141">
        <v>10</v>
      </c>
      <c r="H15" s="141"/>
      <c r="I15" s="141"/>
      <c r="J15" s="149"/>
      <c r="K15" s="133"/>
      <c r="L15" s="72"/>
      <c r="M15" s="120">
        <f t="shared" si="2"/>
        <v>10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'1'!L16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'1'!L17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'1'!L18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'1'!L19</f>
        <v>0</v>
      </c>
      <c r="F19" s="126"/>
      <c r="G19" s="141">
        <v>10</v>
      </c>
      <c r="H19" s="141"/>
      <c r="I19" s="141"/>
      <c r="J19" s="149"/>
      <c r="K19" s="133"/>
      <c r="L19" s="72"/>
      <c r="M19" s="120">
        <f t="shared" si="2"/>
        <v>10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'1'!L20</f>
        <v>0</v>
      </c>
      <c r="F20" s="126"/>
      <c r="G20" s="141">
        <v>12</v>
      </c>
      <c r="H20" s="141"/>
      <c r="I20" s="141"/>
      <c r="J20" s="149"/>
      <c r="K20" s="133"/>
      <c r="L20" s="72">
        <v>9</v>
      </c>
      <c r="M20" s="120">
        <f t="shared" si="2"/>
        <v>3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'1'!L21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2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'1'!L22</f>
        <v>16</v>
      </c>
      <c r="F22" s="126"/>
      <c r="G22" s="141"/>
      <c r="H22" s="141"/>
      <c r="I22" s="141"/>
      <c r="J22" s="149"/>
      <c r="K22" s="133"/>
      <c r="L22" s="72"/>
      <c r="M22" s="120">
        <f t="shared" si="2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'1'!L23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'1'!L24</f>
        <v>0</v>
      </c>
      <c r="F24" s="126"/>
      <c r="G24" s="141">
        <v>14</v>
      </c>
      <c r="H24" s="141"/>
      <c r="I24" s="141"/>
      <c r="J24" s="149"/>
      <c r="K24" s="133"/>
      <c r="L24" s="72"/>
      <c r="M24" s="120">
        <f t="shared" si="2"/>
        <v>14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'1'!L25</f>
        <v>0</v>
      </c>
      <c r="F25" s="126"/>
      <c r="G25" s="141">
        <v>15</v>
      </c>
      <c r="H25" s="141"/>
      <c r="I25" s="141"/>
      <c r="J25" s="149"/>
      <c r="K25" s="133"/>
      <c r="L25" s="72"/>
      <c r="M25" s="120">
        <f t="shared" si="2"/>
        <v>15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'1'!L26</f>
        <v>0</v>
      </c>
      <c r="F26" s="126"/>
      <c r="G26" s="141">
        <v>16</v>
      </c>
      <c r="H26" s="141"/>
      <c r="I26" s="141"/>
      <c r="J26" s="149"/>
      <c r="K26" s="133">
        <v>2</v>
      </c>
      <c r="L26" s="72"/>
      <c r="M26" s="120">
        <f t="shared" si="2"/>
        <v>14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'1'!L27</f>
        <v>0</v>
      </c>
      <c r="F27" s="126"/>
      <c r="G27" s="141">
        <v>10</v>
      </c>
      <c r="H27" s="141"/>
      <c r="I27" s="141"/>
      <c r="J27" s="149"/>
      <c r="K27" s="133"/>
      <c r="L27" s="72"/>
      <c r="M27" s="120">
        <f t="shared" si="2"/>
        <v>10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'1'!L28</f>
        <v>0</v>
      </c>
      <c r="F28" s="126"/>
      <c r="G28" s="141">
        <v>12</v>
      </c>
      <c r="H28" s="141">
        <v>9</v>
      </c>
      <c r="I28" s="141"/>
      <c r="J28" s="149"/>
      <c r="K28" s="133"/>
      <c r="L28" s="72"/>
      <c r="M28" s="120">
        <f t="shared" si="2"/>
        <v>21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'1'!L29</f>
        <v>0</v>
      </c>
      <c r="F29" s="126"/>
      <c r="G29" s="141">
        <v>12</v>
      </c>
      <c r="H29" s="141">
        <v>9</v>
      </c>
      <c r="I29" s="141"/>
      <c r="J29" s="149"/>
      <c r="K29" s="133"/>
      <c r="L29" s="72"/>
      <c r="M29" s="120">
        <f t="shared" si="2"/>
        <v>21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'1'!L30</f>
        <v>0</v>
      </c>
      <c r="F30" s="126"/>
      <c r="G30" s="141">
        <v>10</v>
      </c>
      <c r="H30" s="141">
        <v>8</v>
      </c>
      <c r="I30" s="141"/>
      <c r="J30" s="149"/>
      <c r="K30" s="133">
        <v>6</v>
      </c>
      <c r="L30" s="72"/>
      <c r="M30" s="120">
        <f t="shared" si="2"/>
        <v>12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'1'!L31</f>
        <v>0</v>
      </c>
      <c r="F31" s="126"/>
      <c r="G31" s="141">
        <v>8</v>
      </c>
      <c r="H31" s="141"/>
      <c r="I31" s="141"/>
      <c r="J31" s="149"/>
      <c r="K31" s="133">
        <v>6</v>
      </c>
      <c r="L31" s="72"/>
      <c r="M31" s="120">
        <f t="shared" si="2"/>
        <v>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'1'!L32</f>
        <v>0</v>
      </c>
      <c r="F32" s="126"/>
      <c r="G32" s="141">
        <v>10</v>
      </c>
      <c r="H32" s="141"/>
      <c r="I32" s="141"/>
      <c r="J32" s="149"/>
      <c r="K32" s="133">
        <v>2</v>
      </c>
      <c r="L32" s="72"/>
      <c r="M32" s="120">
        <f t="shared" si="2"/>
        <v>8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'1'!L33</f>
        <v>0</v>
      </c>
      <c r="F33" s="126"/>
      <c r="G33" s="141">
        <v>8</v>
      </c>
      <c r="H33" s="141"/>
      <c r="I33" s="141"/>
      <c r="J33" s="149"/>
      <c r="K33" s="133"/>
      <c r="L33" s="72"/>
      <c r="M33" s="120">
        <f t="shared" si="2"/>
        <v>8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'1'!L34</f>
        <v>0</v>
      </c>
      <c r="F34" s="126"/>
      <c r="G34" s="141">
        <v>8</v>
      </c>
      <c r="H34" s="141">
        <v>6</v>
      </c>
      <c r="I34" s="141"/>
      <c r="J34" s="149"/>
      <c r="K34" s="133">
        <v>2</v>
      </c>
      <c r="L34" s="72"/>
      <c r="M34" s="120">
        <f t="shared" si="2"/>
        <v>12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'1'!L35</f>
        <v>0</v>
      </c>
      <c r="F35" s="126"/>
      <c r="G35" s="141">
        <v>10</v>
      </c>
      <c r="H35" s="141"/>
      <c r="I35" s="141"/>
      <c r="J35" s="149"/>
      <c r="K35" s="133"/>
      <c r="L35" s="72"/>
      <c r="M35" s="120">
        <f t="shared" si="2"/>
        <v>10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'1'!L36</f>
        <v>0</v>
      </c>
      <c r="F36" s="126"/>
      <c r="G36" s="141">
        <v>10</v>
      </c>
      <c r="H36" s="141"/>
      <c r="I36" s="141"/>
      <c r="J36" s="149"/>
      <c r="K36" s="133"/>
      <c r="L36" s="72"/>
      <c r="M36" s="120">
        <f t="shared" si="2"/>
        <v>10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'1'!L37</f>
        <v>0</v>
      </c>
      <c r="F37" s="126"/>
      <c r="G37" s="141">
        <v>10</v>
      </c>
      <c r="H37" s="141"/>
      <c r="I37" s="141"/>
      <c r="J37" s="149"/>
      <c r="K37" s="133"/>
      <c r="L37" s="72"/>
      <c r="M37" s="120">
        <f t="shared" si="2"/>
        <v>10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'1'!L38</f>
        <v>0</v>
      </c>
      <c r="F38" s="126"/>
      <c r="G38" s="141">
        <v>15</v>
      </c>
      <c r="H38" s="141">
        <v>15</v>
      </c>
      <c r="I38" s="141"/>
      <c r="J38" s="149">
        <v>1</v>
      </c>
      <c r="K38" s="133"/>
      <c r="L38" s="72"/>
      <c r="M38" s="120">
        <f t="shared" si="2"/>
        <v>29</v>
      </c>
      <c r="N38" s="72" t="s">
        <v>285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'1'!L39</f>
        <v>0</v>
      </c>
      <c r="F39" s="126"/>
      <c r="G39" s="141">
        <v>12</v>
      </c>
      <c r="H39" s="141"/>
      <c r="I39" s="141"/>
      <c r="J39" s="149"/>
      <c r="K39" s="133"/>
      <c r="L39" s="72"/>
      <c r="M39" s="120">
        <f t="shared" si="2"/>
        <v>12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'1'!L40</f>
        <v>0</v>
      </c>
      <c r="F40" s="127"/>
      <c r="G40" s="142">
        <v>6</v>
      </c>
      <c r="H40" s="142"/>
      <c r="I40" s="142"/>
      <c r="J40" s="150"/>
      <c r="K40" s="134">
        <v>1</v>
      </c>
      <c r="L40" s="73"/>
      <c r="M40" s="120">
        <f t="shared" si="2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'1'!L41</f>
        <v>0</v>
      </c>
      <c r="F41" s="127"/>
      <c r="G41" s="142">
        <v>10</v>
      </c>
      <c r="H41" s="142">
        <v>8</v>
      </c>
      <c r="I41" s="142"/>
      <c r="J41" s="150"/>
      <c r="K41" s="134">
        <v>7</v>
      </c>
      <c r="L41" s="73"/>
      <c r="M41" s="121">
        <f t="shared" si="2"/>
        <v>11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'1'!L42</f>
        <v>0</v>
      </c>
      <c r="F42" s="127"/>
      <c r="G42" s="142">
        <v>10</v>
      </c>
      <c r="H42" s="142">
        <v>8</v>
      </c>
      <c r="I42" s="142"/>
      <c r="J42" s="150"/>
      <c r="K42" s="134">
        <v>4</v>
      </c>
      <c r="L42" s="73"/>
      <c r="M42" s="121">
        <f t="shared" si="2"/>
        <v>14</v>
      </c>
      <c r="N42" s="73"/>
    </row>
    <row r="43" spans="1:14" s="24" customFormat="1" ht="15" thickBot="1" x14ac:dyDescent="0.25">
      <c r="A43" s="43"/>
      <c r="B43" s="43"/>
      <c r="C43" s="43"/>
      <c r="D43" s="48"/>
      <c r="E43" s="155"/>
      <c r="F43" s="127"/>
      <c r="G43" s="142"/>
      <c r="H43" s="142"/>
      <c r="I43" s="142"/>
      <c r="J43" s="150"/>
      <c r="K43" s="134"/>
      <c r="L43" s="73"/>
      <c r="M43" s="121">
        <f t="shared" si="2"/>
        <v>0</v>
      </c>
      <c r="N43" s="73"/>
    </row>
    <row r="44" spans="1:14" s="9" customFormat="1" ht="15" thickBot="1" x14ac:dyDescent="0.25">
      <c r="A44" s="94"/>
      <c r="B44" s="95"/>
      <c r="C44" s="95" t="s">
        <v>54</v>
      </c>
      <c r="D44" s="96"/>
      <c r="E44" s="103">
        <f>SUM(E45:E57)</f>
        <v>0</v>
      </c>
      <c r="F44" s="103">
        <f t="shared" ref="F44:M44" si="3">SUM(F45:F57)</f>
        <v>0</v>
      </c>
      <c r="G44" s="103">
        <f t="shared" si="3"/>
        <v>309</v>
      </c>
      <c r="H44" s="103">
        <f t="shared" si="3"/>
        <v>0</v>
      </c>
      <c r="I44" s="103">
        <f t="shared" si="3"/>
        <v>0</v>
      </c>
      <c r="J44" s="103">
        <f t="shared" si="3"/>
        <v>1</v>
      </c>
      <c r="K44" s="103">
        <f t="shared" si="3"/>
        <v>31</v>
      </c>
      <c r="L44" s="103">
        <f t="shared" si="3"/>
        <v>7</v>
      </c>
      <c r="M44" s="103">
        <f t="shared" si="3"/>
        <v>270</v>
      </c>
      <c r="N44" s="85"/>
    </row>
    <row r="45" spans="1:14" s="10" customFormat="1" x14ac:dyDescent="0.2">
      <c r="A45" s="87">
        <v>1</v>
      </c>
      <c r="B45" s="87">
        <v>1520005</v>
      </c>
      <c r="C45" s="87" t="s">
        <v>55</v>
      </c>
      <c r="D45" s="93">
        <v>22000</v>
      </c>
      <c r="E45" s="155">
        <f>'1'!L45</f>
        <v>0</v>
      </c>
      <c r="F45" s="125"/>
      <c r="G45" s="140">
        <v>10</v>
      </c>
      <c r="H45" s="140"/>
      <c r="I45" s="140"/>
      <c r="J45" s="148"/>
      <c r="K45" s="132"/>
      <c r="L45" s="71"/>
      <c r="M45" s="120">
        <f t="shared" si="2"/>
        <v>10</v>
      </c>
      <c r="N45" s="71"/>
    </row>
    <row r="46" spans="1:14" s="10" customFormat="1" x14ac:dyDescent="0.2">
      <c r="A46" s="25">
        <v>3</v>
      </c>
      <c r="B46" s="26">
        <v>1520062</v>
      </c>
      <c r="C46" s="26" t="s">
        <v>57</v>
      </c>
      <c r="D46" s="27">
        <v>13000</v>
      </c>
      <c r="E46" s="155">
        <f>'1'!L46</f>
        <v>0</v>
      </c>
      <c r="F46" s="126"/>
      <c r="G46" s="141">
        <v>80</v>
      </c>
      <c r="H46" s="141"/>
      <c r="I46" s="141"/>
      <c r="J46" s="149"/>
      <c r="K46" s="133">
        <v>6</v>
      </c>
      <c r="L46" s="72"/>
      <c r="M46" s="120">
        <f t="shared" si="2"/>
        <v>74</v>
      </c>
      <c r="N46" s="72"/>
    </row>
    <row r="47" spans="1:14" s="10" customFormat="1" x14ac:dyDescent="0.2">
      <c r="A47" s="25">
        <v>4</v>
      </c>
      <c r="B47" s="26">
        <v>1523101</v>
      </c>
      <c r="C47" s="26" t="s">
        <v>58</v>
      </c>
      <c r="D47" s="27">
        <v>13000</v>
      </c>
      <c r="E47" s="155">
        <f>'1'!L47</f>
        <v>0</v>
      </c>
      <c r="F47" s="126"/>
      <c r="G47" s="141">
        <v>37</v>
      </c>
      <c r="H47" s="141"/>
      <c r="I47" s="141"/>
      <c r="J47" s="149">
        <v>1</v>
      </c>
      <c r="K47" s="133">
        <v>10</v>
      </c>
      <c r="L47" s="72"/>
      <c r="M47" s="120">
        <f t="shared" si="2"/>
        <v>26</v>
      </c>
      <c r="N47" s="72" t="s">
        <v>288</v>
      </c>
    </row>
    <row r="48" spans="1:14" s="10" customFormat="1" x14ac:dyDescent="0.2">
      <c r="A48" s="25">
        <v>5</v>
      </c>
      <c r="B48" s="26">
        <v>1523008</v>
      </c>
      <c r="C48" s="26" t="s">
        <v>59</v>
      </c>
      <c r="D48" s="27">
        <v>13000</v>
      </c>
      <c r="E48" s="155">
        <f>'1'!L48</f>
        <v>0</v>
      </c>
      <c r="F48" s="126"/>
      <c r="G48" s="141">
        <v>100</v>
      </c>
      <c r="H48" s="141"/>
      <c r="I48" s="141"/>
      <c r="J48" s="149"/>
      <c r="K48" s="133">
        <v>10</v>
      </c>
      <c r="L48" s="72"/>
      <c r="M48" s="120">
        <f t="shared" si="2"/>
        <v>90</v>
      </c>
      <c r="N48" s="72"/>
    </row>
    <row r="49" spans="1:14" s="10" customFormat="1" x14ac:dyDescent="0.2">
      <c r="A49" s="25">
        <v>8</v>
      </c>
      <c r="B49" s="26">
        <v>1520004</v>
      </c>
      <c r="C49" s="26" t="s">
        <v>62</v>
      </c>
      <c r="D49" s="27">
        <v>22000</v>
      </c>
      <c r="E49" s="155">
        <f>'1'!L49</f>
        <v>0</v>
      </c>
      <c r="F49" s="126"/>
      <c r="G49" s="141">
        <v>10</v>
      </c>
      <c r="H49" s="141"/>
      <c r="I49" s="141"/>
      <c r="J49" s="149"/>
      <c r="K49" s="133"/>
      <c r="L49" s="72"/>
      <c r="M49" s="120">
        <f t="shared" si="2"/>
        <v>10</v>
      </c>
      <c r="N49" s="72"/>
    </row>
    <row r="50" spans="1:14" s="10" customFormat="1" x14ac:dyDescent="0.2">
      <c r="A50" s="25">
        <v>9</v>
      </c>
      <c r="B50" s="26">
        <v>1520041</v>
      </c>
      <c r="C50" s="26" t="s">
        <v>63</v>
      </c>
      <c r="D50" s="27">
        <v>29000</v>
      </c>
      <c r="E50" s="155">
        <f>'1'!L50</f>
        <v>0</v>
      </c>
      <c r="F50" s="126"/>
      <c r="G50" s="141">
        <v>8</v>
      </c>
      <c r="H50" s="141"/>
      <c r="I50" s="141"/>
      <c r="J50" s="149"/>
      <c r="K50" s="133"/>
      <c r="L50" s="72">
        <v>7</v>
      </c>
      <c r="M50" s="120">
        <f t="shared" si="2"/>
        <v>1</v>
      </c>
      <c r="N50" s="72"/>
    </row>
    <row r="51" spans="1:14" s="10" customFormat="1" x14ac:dyDescent="0.2">
      <c r="A51" s="25">
        <v>10</v>
      </c>
      <c r="B51" s="26">
        <v>1522008</v>
      </c>
      <c r="C51" s="26" t="s">
        <v>64</v>
      </c>
      <c r="D51" s="27">
        <v>25000</v>
      </c>
      <c r="E51" s="155">
        <f>'1'!L51</f>
        <v>0</v>
      </c>
      <c r="F51" s="126"/>
      <c r="G51" s="141">
        <v>10</v>
      </c>
      <c r="H51" s="141"/>
      <c r="I51" s="141"/>
      <c r="J51" s="149"/>
      <c r="K51" s="133"/>
      <c r="L51" s="72"/>
      <c r="M51" s="120">
        <f t="shared" si="2"/>
        <v>10</v>
      </c>
      <c r="N51" s="72"/>
    </row>
    <row r="52" spans="1:14" s="10" customFormat="1" x14ac:dyDescent="0.2">
      <c r="A52" s="25">
        <v>11</v>
      </c>
      <c r="B52" s="26">
        <v>1522009</v>
      </c>
      <c r="C52" s="26" t="s">
        <v>65</v>
      </c>
      <c r="D52" s="27">
        <v>24000</v>
      </c>
      <c r="E52" s="155">
        <f>'1'!L52</f>
        <v>0</v>
      </c>
      <c r="F52" s="126"/>
      <c r="G52" s="141"/>
      <c r="H52" s="141"/>
      <c r="I52" s="141"/>
      <c r="J52" s="149"/>
      <c r="K52" s="133"/>
      <c r="L52" s="72"/>
      <c r="M52" s="120">
        <f t="shared" si="2"/>
        <v>0</v>
      </c>
      <c r="N52" s="72"/>
    </row>
    <row r="53" spans="1:14" s="10" customFormat="1" x14ac:dyDescent="0.2">
      <c r="A53" s="25">
        <v>12</v>
      </c>
      <c r="B53" s="26">
        <v>1523011</v>
      </c>
      <c r="C53" s="26" t="s">
        <v>66</v>
      </c>
      <c r="D53" s="27">
        <v>20000</v>
      </c>
      <c r="E53" s="155">
        <f>'1'!L53</f>
        <v>0</v>
      </c>
      <c r="F53" s="126"/>
      <c r="G53" s="141">
        <v>15</v>
      </c>
      <c r="H53" s="141"/>
      <c r="I53" s="141"/>
      <c r="J53" s="149"/>
      <c r="K53" s="133"/>
      <c r="L53" s="72"/>
      <c r="M53" s="120">
        <f t="shared" si="2"/>
        <v>15</v>
      </c>
      <c r="N53" s="72"/>
    </row>
    <row r="54" spans="1:14" s="9" customFormat="1" x14ac:dyDescent="0.2">
      <c r="A54" s="25">
        <v>13</v>
      </c>
      <c r="B54" s="26">
        <v>1523012</v>
      </c>
      <c r="C54" s="26" t="s">
        <v>67</v>
      </c>
      <c r="D54" s="27">
        <v>20000</v>
      </c>
      <c r="E54" s="155">
        <f>'1'!L54</f>
        <v>0</v>
      </c>
      <c r="F54" s="126"/>
      <c r="G54" s="141">
        <v>15</v>
      </c>
      <c r="H54" s="141"/>
      <c r="I54" s="141"/>
      <c r="J54" s="149"/>
      <c r="K54" s="133"/>
      <c r="L54" s="72"/>
      <c r="M54" s="120">
        <f t="shared" si="2"/>
        <v>15</v>
      </c>
      <c r="N54" s="72"/>
    </row>
    <row r="55" spans="1:14" s="9" customFormat="1" x14ac:dyDescent="0.2">
      <c r="A55" s="43">
        <v>14</v>
      </c>
      <c r="B55" s="99"/>
      <c r="C55" s="99" t="s">
        <v>266</v>
      </c>
      <c r="D55" s="100">
        <v>25000</v>
      </c>
      <c r="E55" s="155">
        <f>'1'!L55</f>
        <v>0</v>
      </c>
      <c r="F55" s="127"/>
      <c r="G55" s="142"/>
      <c r="H55" s="142"/>
      <c r="I55" s="142"/>
      <c r="J55" s="150"/>
      <c r="K55" s="134"/>
      <c r="L55" s="73"/>
      <c r="M55" s="120">
        <f t="shared" si="2"/>
        <v>0</v>
      </c>
      <c r="N55" s="73"/>
    </row>
    <row r="56" spans="1:14" s="9" customFormat="1" x14ac:dyDescent="0.2">
      <c r="A56" s="43">
        <v>15</v>
      </c>
      <c r="B56" s="99"/>
      <c r="C56" s="99" t="s">
        <v>275</v>
      </c>
      <c r="D56" s="100">
        <v>35000</v>
      </c>
      <c r="E56" s="155">
        <f>'1'!L56</f>
        <v>0</v>
      </c>
      <c r="F56" s="127"/>
      <c r="G56" s="142">
        <v>14</v>
      </c>
      <c r="H56" s="142"/>
      <c r="I56" s="142"/>
      <c r="J56" s="150"/>
      <c r="K56" s="134">
        <v>5</v>
      </c>
      <c r="L56" s="73"/>
      <c r="M56" s="120">
        <f t="shared" si="2"/>
        <v>9</v>
      </c>
      <c r="N56" s="73"/>
    </row>
    <row r="57" spans="1:14" s="9" customFormat="1" x14ac:dyDescent="0.2">
      <c r="A57" s="43">
        <v>16</v>
      </c>
      <c r="B57" s="99"/>
      <c r="C57" s="99" t="s">
        <v>276</v>
      </c>
      <c r="D57" s="100">
        <v>35000</v>
      </c>
      <c r="E57" s="155">
        <f>'1'!L57</f>
        <v>0</v>
      </c>
      <c r="F57" s="127"/>
      <c r="G57" s="142">
        <v>10</v>
      </c>
      <c r="H57" s="142"/>
      <c r="I57" s="142"/>
      <c r="J57" s="150"/>
      <c r="K57" s="134"/>
      <c r="L57" s="73"/>
      <c r="M57" s="121">
        <f t="shared" si="2"/>
        <v>10</v>
      </c>
      <c r="N57" s="73"/>
    </row>
    <row r="58" spans="1:14" s="24" customFormat="1" ht="15" thickBot="1" x14ac:dyDescent="0.25">
      <c r="A58" s="43"/>
      <c r="B58" s="43"/>
      <c r="C58" s="43"/>
      <c r="D58" s="48"/>
      <c r="E58" s="157"/>
      <c r="F58" s="127"/>
      <c r="G58" s="142"/>
      <c r="H58" s="142"/>
      <c r="I58" s="142"/>
      <c r="J58" s="150"/>
      <c r="K58" s="134"/>
      <c r="L58" s="73"/>
      <c r="M58" s="121">
        <f t="shared" si="2"/>
        <v>0</v>
      </c>
      <c r="N58" s="73"/>
    </row>
    <row r="59" spans="1:14" s="9" customFormat="1" ht="15" thickBot="1" x14ac:dyDescent="0.25">
      <c r="A59" s="94"/>
      <c r="B59" s="95"/>
      <c r="C59" s="95" t="s">
        <v>68</v>
      </c>
      <c r="D59" s="96"/>
      <c r="E59" s="107">
        <f>SUM(E60:E61)</f>
        <v>1</v>
      </c>
      <c r="F59" s="107">
        <f t="shared" ref="F59:L59" si="4">SUM(F60:F61)</f>
        <v>0</v>
      </c>
      <c r="G59" s="107">
        <f t="shared" si="4"/>
        <v>0</v>
      </c>
      <c r="H59" s="107">
        <f t="shared" si="4"/>
        <v>0</v>
      </c>
      <c r="I59" s="107">
        <f t="shared" si="4"/>
        <v>0</v>
      </c>
      <c r="J59" s="107">
        <f t="shared" si="4"/>
        <v>0</v>
      </c>
      <c r="K59" s="107">
        <f t="shared" si="4"/>
        <v>0</v>
      </c>
      <c r="L59" s="107">
        <f t="shared" si="4"/>
        <v>0</v>
      </c>
      <c r="M59" s="119">
        <f t="shared" si="2"/>
        <v>1</v>
      </c>
      <c r="N59" s="85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55">
        <f>'1'!L60</f>
        <v>1</v>
      </c>
      <c r="F60" s="126"/>
      <c r="G60" s="141"/>
      <c r="H60" s="141"/>
      <c r="I60" s="141"/>
      <c r="J60" s="149"/>
      <c r="K60" s="133"/>
      <c r="L60" s="72"/>
      <c r="M60" s="121">
        <f t="shared" si="2"/>
        <v>1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55">
        <f>'1'!L61</f>
        <v>0</v>
      </c>
      <c r="F61" s="126"/>
      <c r="G61" s="141"/>
      <c r="H61" s="141"/>
      <c r="I61" s="141"/>
      <c r="J61" s="149"/>
      <c r="K61" s="133"/>
      <c r="L61" s="72"/>
      <c r="M61" s="121">
        <f t="shared" si="2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57"/>
      <c r="F62" s="127"/>
      <c r="G62" s="142"/>
      <c r="H62" s="142"/>
      <c r="I62" s="142"/>
      <c r="J62" s="150"/>
      <c r="K62" s="134"/>
      <c r="L62" s="73"/>
      <c r="M62" s="121">
        <f t="shared" si="2"/>
        <v>0</v>
      </c>
      <c r="N62" s="73"/>
    </row>
    <row r="63" spans="1:14" s="9" customFormat="1" ht="15" thickBot="1" x14ac:dyDescent="0.25">
      <c r="A63" s="94"/>
      <c r="B63" s="95"/>
      <c r="C63" s="95" t="s">
        <v>73</v>
      </c>
      <c r="D63" s="96"/>
      <c r="E63" s="103">
        <f>SUM(E64:E71)</f>
        <v>0</v>
      </c>
      <c r="F63" s="103">
        <f t="shared" ref="F63:L63" si="5">SUM(F64:F71)</f>
        <v>0</v>
      </c>
      <c r="G63" s="103">
        <f>SUM(G64:G71)</f>
        <v>10</v>
      </c>
      <c r="H63" s="103">
        <f t="shared" si="5"/>
        <v>0</v>
      </c>
      <c r="I63" s="103">
        <f t="shared" si="5"/>
        <v>0</v>
      </c>
      <c r="J63" s="103">
        <f t="shared" si="5"/>
        <v>0</v>
      </c>
      <c r="K63" s="103">
        <f>SUM(K64:K71)</f>
        <v>3</v>
      </c>
      <c r="L63" s="103">
        <f t="shared" si="5"/>
        <v>0</v>
      </c>
      <c r="M63" s="119">
        <f>(E63+F63+G63+H63+I63)-J63-K63-L63</f>
        <v>7</v>
      </c>
      <c r="N63" s="85"/>
    </row>
    <row r="64" spans="1:14" s="10" customFormat="1" x14ac:dyDescent="0.2">
      <c r="A64" s="87">
        <v>1</v>
      </c>
      <c r="B64" s="87">
        <v>1540030</v>
      </c>
      <c r="C64" s="87" t="s">
        <v>74</v>
      </c>
      <c r="D64" s="93">
        <v>68000</v>
      </c>
      <c r="E64" s="155">
        <f>'1'!L64</f>
        <v>0</v>
      </c>
      <c r="F64" s="125"/>
      <c r="G64" s="140"/>
      <c r="H64" s="140"/>
      <c r="I64" s="140"/>
      <c r="J64" s="148"/>
      <c r="K64" s="132"/>
      <c r="L64" s="71"/>
      <c r="M64" s="120">
        <f t="shared" si="2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55">
        <f>'1'!L65</f>
        <v>0</v>
      </c>
      <c r="F65" s="126"/>
      <c r="G65" s="141">
        <v>1</v>
      </c>
      <c r="H65" s="141"/>
      <c r="I65" s="141"/>
      <c r="J65" s="149"/>
      <c r="K65" s="133"/>
      <c r="L65" s="72"/>
      <c r="M65" s="120">
        <f t="shared" si="2"/>
        <v>1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55">
        <f>'1'!L66</f>
        <v>0</v>
      </c>
      <c r="F66" s="126"/>
      <c r="G66" s="141">
        <v>1</v>
      </c>
      <c r="H66" s="141"/>
      <c r="I66" s="141"/>
      <c r="J66" s="149"/>
      <c r="K66" s="133">
        <v>1</v>
      </c>
      <c r="L66" s="72"/>
      <c r="M66" s="120">
        <f t="shared" si="2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55">
        <f>'1'!L67</f>
        <v>0</v>
      </c>
      <c r="F67" s="126"/>
      <c r="G67" s="141">
        <v>2</v>
      </c>
      <c r="H67" s="141"/>
      <c r="I67" s="141"/>
      <c r="J67" s="149"/>
      <c r="K67" s="133">
        <v>1</v>
      </c>
      <c r="L67" s="72"/>
      <c r="M67" s="120">
        <f t="shared" si="2"/>
        <v>1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55">
        <f>'1'!L68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2"/>
        <v>1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55">
        <f>'1'!L69</f>
        <v>0</v>
      </c>
      <c r="F69" s="126"/>
      <c r="G69" s="141">
        <v>2</v>
      </c>
      <c r="H69" s="141"/>
      <c r="I69" s="141"/>
      <c r="J69" s="149"/>
      <c r="K69" s="133">
        <v>1</v>
      </c>
      <c r="L69" s="72"/>
      <c r="M69" s="120">
        <f t="shared" si="2"/>
        <v>1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55">
        <f>'1'!L70</f>
        <v>0</v>
      </c>
      <c r="F70" s="126"/>
      <c r="G70" s="141">
        <v>1</v>
      </c>
      <c r="H70" s="141"/>
      <c r="I70" s="141"/>
      <c r="J70" s="149"/>
      <c r="K70" s="133"/>
      <c r="L70" s="72"/>
      <c r="M70" s="120">
        <f t="shared" si="2"/>
        <v>1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55">
        <f>'1'!L71</f>
        <v>0</v>
      </c>
      <c r="F71" s="126"/>
      <c r="G71" s="141">
        <v>2</v>
      </c>
      <c r="H71" s="141"/>
      <c r="I71" s="141"/>
      <c r="J71" s="149"/>
      <c r="K71" s="133"/>
      <c r="L71" s="72"/>
      <c r="M71" s="120">
        <f t="shared" si="2"/>
        <v>2</v>
      </c>
      <c r="N71" s="72"/>
    </row>
    <row r="72" spans="1:14" s="24" customFormat="1" ht="15" thickBot="1" x14ac:dyDescent="0.25">
      <c r="A72" s="43"/>
      <c r="B72" s="43"/>
      <c r="C72" s="43"/>
      <c r="D72" s="48"/>
      <c r="E72" s="157"/>
      <c r="F72" s="127"/>
      <c r="G72" s="142"/>
      <c r="H72" s="142"/>
      <c r="I72" s="142"/>
      <c r="J72" s="150"/>
      <c r="K72" s="134"/>
      <c r="L72" s="73"/>
      <c r="M72" s="121">
        <f t="shared" si="2"/>
        <v>0</v>
      </c>
      <c r="N72" s="73"/>
    </row>
    <row r="73" spans="1:14" s="10" customFormat="1" ht="15" thickBot="1" x14ac:dyDescent="0.25">
      <c r="A73" s="94"/>
      <c r="B73" s="95"/>
      <c r="C73" s="95" t="s">
        <v>82</v>
      </c>
      <c r="D73" s="96"/>
      <c r="E73" s="106">
        <f>SUM(E74:E80)</f>
        <v>0</v>
      </c>
      <c r="F73" s="106">
        <f t="shared" ref="F73:L73" si="6">SUM(F74:F80)</f>
        <v>0</v>
      </c>
      <c r="G73" s="106">
        <f t="shared" si="6"/>
        <v>24</v>
      </c>
      <c r="H73" s="106">
        <f t="shared" si="6"/>
        <v>0</v>
      </c>
      <c r="I73" s="106">
        <f t="shared" si="6"/>
        <v>0</v>
      </c>
      <c r="J73" s="106">
        <f t="shared" si="6"/>
        <v>0</v>
      </c>
      <c r="K73" s="106">
        <f t="shared" si="6"/>
        <v>0</v>
      </c>
      <c r="L73" s="106">
        <f t="shared" si="6"/>
        <v>0</v>
      </c>
      <c r="M73" s="119">
        <f t="shared" si="2"/>
        <v>24</v>
      </c>
      <c r="N73" s="85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55">
        <f>'1'!L74</f>
        <v>0</v>
      </c>
      <c r="F74" s="126"/>
      <c r="G74" s="141">
        <v>4</v>
      </c>
      <c r="H74" s="141"/>
      <c r="I74" s="141"/>
      <c r="J74" s="149"/>
      <c r="K74" s="133"/>
      <c r="L74" s="72"/>
      <c r="M74" s="120">
        <f t="shared" si="2"/>
        <v>4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55">
        <f>'1'!L75</f>
        <v>0</v>
      </c>
      <c r="F75" s="126"/>
      <c r="G75" s="141">
        <v>6</v>
      </c>
      <c r="H75" s="141"/>
      <c r="I75" s="141"/>
      <c r="J75" s="149"/>
      <c r="K75" s="133"/>
      <c r="L75" s="72"/>
      <c r="M75" s="120">
        <f t="shared" ref="M75:M137" si="7">(E75+F75+G75+H75+I75)-J75-K75-L75</f>
        <v>6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55">
        <f>'1'!L76</f>
        <v>0</v>
      </c>
      <c r="F76" s="126"/>
      <c r="G76" s="141"/>
      <c r="H76" s="141"/>
      <c r="I76" s="141"/>
      <c r="J76" s="149"/>
      <c r="K76" s="133"/>
      <c r="L76" s="72"/>
      <c r="M76" s="120">
        <f t="shared" si="7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55">
        <f>'1'!L77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si="7"/>
        <v>7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55">
        <f>'1'!L78</f>
        <v>0</v>
      </c>
      <c r="F78" s="126"/>
      <c r="G78" s="141"/>
      <c r="H78" s="141"/>
      <c r="I78" s="141"/>
      <c r="J78" s="149"/>
      <c r="K78" s="133"/>
      <c r="L78" s="72"/>
      <c r="M78" s="120">
        <f t="shared" si="7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55">
        <f>'1'!L79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55">
        <f>'1'!L80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7"/>
        <v>7</v>
      </c>
      <c r="N80" s="72"/>
    </row>
    <row r="81" spans="1:14" s="20" customFormat="1" ht="15" thickBot="1" x14ac:dyDescent="0.25">
      <c r="A81" s="43"/>
      <c r="B81" s="43"/>
      <c r="C81" s="43"/>
      <c r="D81" s="48"/>
      <c r="E81" s="157"/>
      <c r="F81" s="127"/>
      <c r="G81" s="142"/>
      <c r="H81" s="142"/>
      <c r="I81" s="142"/>
      <c r="J81" s="150"/>
      <c r="K81" s="134"/>
      <c r="L81" s="73"/>
      <c r="M81" s="121">
        <f t="shared" si="7"/>
        <v>0</v>
      </c>
      <c r="N81" s="73"/>
    </row>
    <row r="82" spans="1:14" s="10" customFormat="1" ht="15" thickBot="1" x14ac:dyDescent="0.25">
      <c r="A82" s="81"/>
      <c r="B82" s="82"/>
      <c r="C82" s="82" t="s">
        <v>92</v>
      </c>
      <c r="D82" s="83"/>
      <c r="E82" s="108">
        <f>SUM(E83:E92)</f>
        <v>23</v>
      </c>
      <c r="F82" s="108">
        <f t="shared" ref="F82:M82" si="8">SUM(F83:F92)</f>
        <v>0</v>
      </c>
      <c r="G82" s="108">
        <f t="shared" si="8"/>
        <v>80</v>
      </c>
      <c r="H82" s="108">
        <f t="shared" si="8"/>
        <v>0</v>
      </c>
      <c r="I82" s="108">
        <f t="shared" si="8"/>
        <v>0</v>
      </c>
      <c r="J82" s="108">
        <f t="shared" si="8"/>
        <v>8</v>
      </c>
      <c r="K82" s="108">
        <f t="shared" si="8"/>
        <v>0</v>
      </c>
      <c r="L82" s="108">
        <f t="shared" si="8"/>
        <v>68</v>
      </c>
      <c r="M82" s="108">
        <f t="shared" si="8"/>
        <v>27</v>
      </c>
      <c r="N82" s="85"/>
    </row>
    <row r="83" spans="1:14" s="10" customFormat="1" x14ac:dyDescent="0.2">
      <c r="A83" s="87">
        <v>1</v>
      </c>
      <c r="B83" s="88">
        <v>1510060</v>
      </c>
      <c r="C83" s="88" t="s">
        <v>93</v>
      </c>
      <c r="D83" s="97">
        <v>50000</v>
      </c>
      <c r="E83" s="155">
        <f>'1'!L83</f>
        <v>1</v>
      </c>
      <c r="F83" s="125"/>
      <c r="G83" s="140">
        <v>6</v>
      </c>
      <c r="H83" s="140"/>
      <c r="I83" s="140"/>
      <c r="J83" s="148"/>
      <c r="K83" s="132"/>
      <c r="L83" s="71">
        <v>6</v>
      </c>
      <c r="M83" s="120">
        <f t="shared" si="7"/>
        <v>1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55">
        <f>'1'!L84</f>
        <v>0</v>
      </c>
      <c r="F84" s="126"/>
      <c r="G84" s="141">
        <v>10</v>
      </c>
      <c r="H84" s="141"/>
      <c r="I84" s="141"/>
      <c r="J84" s="149"/>
      <c r="K84" s="133"/>
      <c r="L84" s="72">
        <v>10</v>
      </c>
      <c r="M84" s="120">
        <f t="shared" si="7"/>
        <v>0</v>
      </c>
      <c r="N84" s="72"/>
    </row>
    <row r="85" spans="1:14" s="10" customFormat="1" ht="14.25" hidden="1" customHeight="1" x14ac:dyDescent="0.2">
      <c r="A85" s="25">
        <v>3</v>
      </c>
      <c r="B85" s="26">
        <v>1512015</v>
      </c>
      <c r="C85" s="26" t="s">
        <v>95</v>
      </c>
      <c r="D85" s="27">
        <v>35000</v>
      </c>
      <c r="E85" s="155">
        <f>'1'!L85</f>
        <v>0</v>
      </c>
      <c r="F85" s="126"/>
      <c r="G85" s="141"/>
      <c r="H85" s="141"/>
      <c r="I85" s="141"/>
      <c r="J85" s="149"/>
      <c r="K85" s="133"/>
      <c r="L85" s="72"/>
      <c r="M85" s="120">
        <f t="shared" si="7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55">
        <f>'1'!L86</f>
        <v>1</v>
      </c>
      <c r="F86" s="126"/>
      <c r="G86" s="141">
        <v>10</v>
      </c>
      <c r="H86" s="141"/>
      <c r="I86" s="141"/>
      <c r="J86" s="149"/>
      <c r="K86" s="133"/>
      <c r="L86" s="72">
        <v>8</v>
      </c>
      <c r="M86" s="120">
        <f t="shared" si="7"/>
        <v>3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55">
        <f>'1'!L87</f>
        <v>8</v>
      </c>
      <c r="F87" s="126"/>
      <c r="G87" s="141">
        <v>8</v>
      </c>
      <c r="H87" s="141"/>
      <c r="I87" s="141"/>
      <c r="J87" s="149">
        <v>2</v>
      </c>
      <c r="K87" s="133"/>
      <c r="L87" s="72">
        <v>9</v>
      </c>
      <c r="M87" s="120">
        <f t="shared" si="7"/>
        <v>5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55">
        <f>'1'!L88</f>
        <v>3</v>
      </c>
      <c r="F88" s="126"/>
      <c r="G88" s="141">
        <v>10</v>
      </c>
      <c r="H88" s="141"/>
      <c r="I88" s="141"/>
      <c r="J88" s="149"/>
      <c r="K88" s="133"/>
      <c r="L88" s="72">
        <v>8</v>
      </c>
      <c r="M88" s="120">
        <f t="shared" si="7"/>
        <v>5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39000</v>
      </c>
      <c r="E89" s="155">
        <f>'1'!L89</f>
        <v>0</v>
      </c>
      <c r="F89" s="126"/>
      <c r="G89" s="141">
        <v>10</v>
      </c>
      <c r="H89" s="141"/>
      <c r="I89" s="141"/>
      <c r="J89" s="149"/>
      <c r="K89" s="133"/>
      <c r="L89" s="72">
        <v>9</v>
      </c>
      <c r="M89" s="120">
        <f t="shared" si="7"/>
        <v>1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55">
        <f>'1'!L90</f>
        <v>6</v>
      </c>
      <c r="F90" s="126"/>
      <c r="G90" s="141">
        <v>12</v>
      </c>
      <c r="H90" s="141"/>
      <c r="I90" s="141"/>
      <c r="J90" s="149">
        <v>4</v>
      </c>
      <c r="K90" s="133"/>
      <c r="L90" s="72">
        <v>7</v>
      </c>
      <c r="M90" s="120">
        <f t="shared" si="7"/>
        <v>7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55">
        <f>'1'!L91</f>
        <v>4</v>
      </c>
      <c r="F91" s="126"/>
      <c r="G91" s="141">
        <v>8</v>
      </c>
      <c r="H91" s="141"/>
      <c r="I91" s="141"/>
      <c r="J91" s="149">
        <v>2</v>
      </c>
      <c r="K91" s="133"/>
      <c r="L91" s="72">
        <v>8</v>
      </c>
      <c r="M91" s="120">
        <f t="shared" si="7"/>
        <v>2</v>
      </c>
      <c r="N91" s="72"/>
    </row>
    <row r="92" spans="1:14" s="10" customFormat="1" x14ac:dyDescent="0.2">
      <c r="A92" s="43">
        <v>10</v>
      </c>
      <c r="B92" s="99"/>
      <c r="C92" s="99" t="s">
        <v>267</v>
      </c>
      <c r="D92" s="100">
        <v>39000</v>
      </c>
      <c r="E92" s="155">
        <f>'1'!L92</f>
        <v>0</v>
      </c>
      <c r="F92" s="127"/>
      <c r="G92" s="142">
        <v>6</v>
      </c>
      <c r="H92" s="142"/>
      <c r="I92" s="142"/>
      <c r="J92" s="150"/>
      <c r="K92" s="134"/>
      <c r="L92" s="73">
        <v>3</v>
      </c>
      <c r="M92" s="120">
        <f t="shared" si="7"/>
        <v>3</v>
      </c>
      <c r="N92" s="73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7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9">SUM(E95)</f>
        <v>5</v>
      </c>
      <c r="F94" s="106">
        <f t="shared" si="9"/>
        <v>0</v>
      </c>
      <c r="G94" s="106">
        <f t="shared" si="9"/>
        <v>0</v>
      </c>
      <c r="H94" s="106">
        <f>SUM(H95)</f>
        <v>0</v>
      </c>
      <c r="I94" s="106">
        <f t="shared" ref="I94:M94" si="10">SUM(I95)</f>
        <v>0</v>
      </c>
      <c r="J94" s="106">
        <f t="shared" si="10"/>
        <v>0</v>
      </c>
      <c r="K94" s="106">
        <f t="shared" si="10"/>
        <v>0</v>
      </c>
      <c r="L94" s="106">
        <f t="shared" si="10"/>
        <v>3</v>
      </c>
      <c r="M94" s="106">
        <f t="shared" si="10"/>
        <v>2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'1'!L95</f>
        <v>5</v>
      </c>
      <c r="F95" s="125"/>
      <c r="G95" s="140"/>
      <c r="H95" s="140"/>
      <c r="I95" s="140"/>
      <c r="J95" s="148"/>
      <c r="K95" s="132"/>
      <c r="L95" s="71">
        <v>3</v>
      </c>
      <c r="M95" s="120">
        <f t="shared" si="7"/>
        <v>2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7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1">SUM(E98:E101)</f>
        <v>47</v>
      </c>
      <c r="F97" s="106">
        <f t="shared" si="11"/>
        <v>0</v>
      </c>
      <c r="G97" s="106">
        <f t="shared" si="11"/>
        <v>0</v>
      </c>
      <c r="H97" s="106">
        <f t="shared" si="11"/>
        <v>0</v>
      </c>
      <c r="I97" s="106">
        <f t="shared" si="11"/>
        <v>0</v>
      </c>
      <c r="J97" s="106">
        <f t="shared" si="11"/>
        <v>0</v>
      </c>
      <c r="K97" s="106">
        <f t="shared" si="11"/>
        <v>0</v>
      </c>
      <c r="L97" s="106">
        <f t="shared" si="11"/>
        <v>23</v>
      </c>
      <c r="M97" s="119">
        <f t="shared" si="7"/>
        <v>24</v>
      </c>
      <c r="N97" s="85"/>
    </row>
    <row r="98" spans="1:14" s="9" customFormat="1" x14ac:dyDescent="0.2">
      <c r="A98" s="25">
        <v>1</v>
      </c>
      <c r="B98" s="25">
        <v>5530013</v>
      </c>
      <c r="C98" s="25" t="s">
        <v>110</v>
      </c>
      <c r="D98" s="30">
        <v>33000</v>
      </c>
      <c r="E98" s="155">
        <f>'1'!L98</f>
        <v>3</v>
      </c>
      <c r="F98" s="126"/>
      <c r="G98" s="141"/>
      <c r="H98" s="141"/>
      <c r="I98" s="141"/>
      <c r="J98" s="149"/>
      <c r="K98" s="133"/>
      <c r="L98" s="72"/>
      <c r="M98" s="120">
        <f t="shared" si="7"/>
        <v>3</v>
      </c>
      <c r="N98" s="72"/>
    </row>
    <row r="99" spans="1:14" s="9" customFormat="1" x14ac:dyDescent="0.2">
      <c r="A99" s="25">
        <v>2</v>
      </c>
      <c r="B99" s="43"/>
      <c r="C99" s="43" t="s">
        <v>111</v>
      </c>
      <c r="D99" s="30">
        <v>33000</v>
      </c>
      <c r="E99" s="155">
        <f>'1'!L99</f>
        <v>21</v>
      </c>
      <c r="F99" s="126"/>
      <c r="G99" s="141"/>
      <c r="H99" s="141"/>
      <c r="I99" s="141"/>
      <c r="J99" s="149"/>
      <c r="K99" s="133"/>
      <c r="L99" s="72">
        <v>17</v>
      </c>
      <c r="M99" s="120">
        <f t="shared" si="7"/>
        <v>4</v>
      </c>
      <c r="N99" s="72"/>
    </row>
    <row r="100" spans="1:14" s="9" customFormat="1" x14ac:dyDescent="0.2">
      <c r="A100" s="25">
        <v>3</v>
      </c>
      <c r="B100" s="43"/>
      <c r="C100" s="43" t="s">
        <v>112</v>
      </c>
      <c r="D100" s="30">
        <v>33000</v>
      </c>
      <c r="E100" s="155">
        <f>'1'!L100</f>
        <v>11</v>
      </c>
      <c r="F100" s="126"/>
      <c r="G100" s="141"/>
      <c r="H100" s="141"/>
      <c r="I100" s="141"/>
      <c r="J100" s="149"/>
      <c r="K100" s="133"/>
      <c r="L100" s="72"/>
      <c r="M100" s="120">
        <f t="shared" si="7"/>
        <v>11</v>
      </c>
      <c r="N100" s="72"/>
    </row>
    <row r="101" spans="1:14" s="9" customFormat="1" x14ac:dyDescent="0.2">
      <c r="A101" s="25">
        <v>4</v>
      </c>
      <c r="B101" s="43"/>
      <c r="C101" s="43" t="s">
        <v>113</v>
      </c>
      <c r="D101" s="30">
        <v>33000</v>
      </c>
      <c r="E101" s="155">
        <f>'1'!L101</f>
        <v>12</v>
      </c>
      <c r="F101" s="126"/>
      <c r="G101" s="141"/>
      <c r="H101" s="141"/>
      <c r="I101" s="141"/>
      <c r="J101" s="149"/>
      <c r="K101" s="133"/>
      <c r="L101" s="72">
        <v>6</v>
      </c>
      <c r="M101" s="120">
        <f t="shared" si="7"/>
        <v>6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57"/>
      <c r="F102" s="127"/>
      <c r="G102" s="142"/>
      <c r="H102" s="142"/>
      <c r="I102" s="142"/>
      <c r="J102" s="150"/>
      <c r="K102" s="134"/>
      <c r="L102" s="73"/>
      <c r="M102" s="121">
        <f t="shared" si="7"/>
        <v>0</v>
      </c>
      <c r="N102" s="73"/>
    </row>
    <row r="103" spans="1:14" s="24" customFormat="1" ht="15" thickBot="1" x14ac:dyDescent="0.25">
      <c r="A103" s="81"/>
      <c r="B103" s="82"/>
      <c r="C103" s="82" t="s">
        <v>114</v>
      </c>
      <c r="D103" s="83"/>
      <c r="E103" s="159"/>
      <c r="F103" s="104"/>
      <c r="G103" s="143"/>
      <c r="H103" s="143"/>
      <c r="I103" s="143"/>
      <c r="J103" s="151"/>
      <c r="K103" s="136"/>
      <c r="L103" s="84"/>
      <c r="M103" s="119">
        <f t="shared" si="7"/>
        <v>0</v>
      </c>
      <c r="N103" s="85"/>
    </row>
    <row r="104" spans="1:14" s="10" customFormat="1" ht="15" thickBot="1" x14ac:dyDescent="0.25">
      <c r="A104" s="94"/>
      <c r="B104" s="95"/>
      <c r="C104" s="95" t="s">
        <v>115</v>
      </c>
      <c r="D104" s="96"/>
      <c r="E104" s="105">
        <f t="shared" ref="E104:L104" si="12">SUM(E105:E133)</f>
        <v>6</v>
      </c>
      <c r="F104" s="105">
        <f t="shared" si="12"/>
        <v>0</v>
      </c>
      <c r="G104" s="105">
        <f t="shared" si="12"/>
        <v>4</v>
      </c>
      <c r="H104" s="105">
        <f t="shared" si="12"/>
        <v>0</v>
      </c>
      <c r="I104" s="105">
        <f t="shared" si="12"/>
        <v>0</v>
      </c>
      <c r="J104" s="105">
        <f t="shared" si="12"/>
        <v>0</v>
      </c>
      <c r="K104" s="105">
        <f t="shared" si="12"/>
        <v>0</v>
      </c>
      <c r="L104" s="105">
        <f t="shared" si="12"/>
        <v>4</v>
      </c>
      <c r="M104" s="119">
        <f t="shared" si="7"/>
        <v>6</v>
      </c>
      <c r="N104" s="85"/>
    </row>
    <row r="105" spans="1:14" s="10" customFormat="1" x14ac:dyDescent="0.2">
      <c r="A105" s="87">
        <v>1</v>
      </c>
      <c r="B105" s="88">
        <v>3500003</v>
      </c>
      <c r="C105" s="88" t="s">
        <v>116</v>
      </c>
      <c r="D105" s="97">
        <v>390000</v>
      </c>
      <c r="E105" s="155">
        <f>'1'!L105</f>
        <v>0</v>
      </c>
      <c r="F105" s="128"/>
      <c r="G105" s="144"/>
      <c r="H105" s="144"/>
      <c r="I105" s="144"/>
      <c r="J105" s="152"/>
      <c r="K105" s="137"/>
      <c r="L105" s="76"/>
      <c r="M105" s="120">
        <f t="shared" si="7"/>
        <v>0</v>
      </c>
      <c r="N105" s="76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55">
        <f>'1'!L106</f>
        <v>0</v>
      </c>
      <c r="F106" s="127"/>
      <c r="G106" s="142"/>
      <c r="H106" s="142"/>
      <c r="I106" s="142"/>
      <c r="J106" s="150"/>
      <c r="K106" s="134"/>
      <c r="L106" s="73"/>
      <c r="M106" s="120">
        <f t="shared" si="7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55">
        <f>'1'!L107</f>
        <v>1</v>
      </c>
      <c r="F107" s="127"/>
      <c r="G107" s="142"/>
      <c r="H107" s="142"/>
      <c r="I107" s="142"/>
      <c r="J107" s="150"/>
      <c r="K107" s="134"/>
      <c r="L107" s="73">
        <v>1</v>
      </c>
      <c r="M107" s="120">
        <f t="shared" si="7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55">
        <f>'1'!L108</f>
        <v>0</v>
      </c>
      <c r="F108" s="127"/>
      <c r="G108" s="142"/>
      <c r="H108" s="142"/>
      <c r="I108" s="142"/>
      <c r="J108" s="150"/>
      <c r="K108" s="134"/>
      <c r="L108" s="73"/>
      <c r="M108" s="120">
        <f t="shared" si="7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55">
        <f>'1'!L109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7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55">
        <f>'1'!L110</f>
        <v>0</v>
      </c>
      <c r="F110" s="126"/>
      <c r="G110" s="141"/>
      <c r="H110" s="141"/>
      <c r="I110" s="141"/>
      <c r="J110" s="149"/>
      <c r="K110" s="133"/>
      <c r="L110" s="72"/>
      <c r="M110" s="120">
        <f t="shared" si="7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55">
        <f>'1'!L111</f>
        <v>0</v>
      </c>
      <c r="F111" s="126"/>
      <c r="G111" s="141"/>
      <c r="H111" s="141"/>
      <c r="I111" s="141"/>
      <c r="J111" s="149"/>
      <c r="K111" s="133"/>
      <c r="L111" s="72"/>
      <c r="M111" s="120">
        <f t="shared" si="7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55">
        <f>'1'!L112</f>
        <v>0</v>
      </c>
      <c r="F112" s="126"/>
      <c r="G112" s="141"/>
      <c r="H112" s="141"/>
      <c r="I112" s="141"/>
      <c r="J112" s="149"/>
      <c r="K112" s="133"/>
      <c r="L112" s="72"/>
      <c r="M112" s="120">
        <f t="shared" si="7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55">
        <f>'1'!L113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55">
        <f>'1'!L114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55">
        <f>'1'!L115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55">
        <f>'1'!L116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55">
        <f>'1'!L117</f>
        <v>2</v>
      </c>
      <c r="F117" s="126"/>
      <c r="G117" s="141">
        <v>3</v>
      </c>
      <c r="H117" s="141"/>
      <c r="I117" s="141"/>
      <c r="J117" s="149"/>
      <c r="K117" s="133"/>
      <c r="L117" s="72">
        <v>1</v>
      </c>
      <c r="M117" s="120">
        <f t="shared" si="7"/>
        <v>4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55">
        <f>'1'!L118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55">
        <f>'1'!L119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55">
        <f>'1'!L120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55">
        <f>'1'!L121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7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55">
        <f>'1'!L122</f>
        <v>2</v>
      </c>
      <c r="F122" s="126"/>
      <c r="G122" s="141"/>
      <c r="H122" s="141"/>
      <c r="I122" s="141"/>
      <c r="J122" s="149"/>
      <c r="K122" s="133"/>
      <c r="L122" s="72">
        <v>1</v>
      </c>
      <c r="M122" s="120">
        <f t="shared" si="7"/>
        <v>1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55">
        <f>'1'!L123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55">
        <f>'1'!L124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55">
        <f>'1'!L125</f>
        <v>0</v>
      </c>
      <c r="F125" s="126"/>
      <c r="G125" s="141">
        <v>1</v>
      </c>
      <c r="H125" s="141"/>
      <c r="I125" s="141"/>
      <c r="J125" s="149"/>
      <c r="K125" s="133"/>
      <c r="L125" s="72">
        <v>1</v>
      </c>
      <c r="M125" s="120">
        <f t="shared" si="7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55">
        <f>'1'!L126</f>
        <v>1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1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55">
        <f>'1'!L127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55">
        <f>'1'!L128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55">
        <f>'1'!L129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55">
        <f>'1'!L130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55">
        <f>'1'!L131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55">
        <f>'1'!L132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7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55">
        <f>'1'!L133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9" customFormat="1" x14ac:dyDescent="0.2">
      <c r="A134" s="43">
        <v>32</v>
      </c>
      <c r="B134" s="99"/>
      <c r="C134" s="99" t="s">
        <v>270</v>
      </c>
      <c r="D134" s="100">
        <v>320000</v>
      </c>
      <c r="E134" s="155">
        <f>'1'!L134</f>
        <v>0</v>
      </c>
      <c r="F134" s="127"/>
      <c r="G134" s="142"/>
      <c r="H134" s="142"/>
      <c r="I134" s="142"/>
      <c r="J134" s="150"/>
      <c r="K134" s="134"/>
      <c r="L134" s="73"/>
      <c r="M134" s="120">
        <f t="shared" si="7"/>
        <v>0</v>
      </c>
      <c r="N134" s="73"/>
    </row>
    <row r="135" spans="1:14" s="9" customFormat="1" x14ac:dyDescent="0.2">
      <c r="A135" s="43">
        <v>33</v>
      </c>
      <c r="B135" s="99"/>
      <c r="C135" s="99" t="s">
        <v>269</v>
      </c>
      <c r="D135" s="100">
        <v>350000</v>
      </c>
      <c r="E135" s="155">
        <f>'1'!L135</f>
        <v>0</v>
      </c>
      <c r="F135" s="127"/>
      <c r="G135" s="142"/>
      <c r="H135" s="142"/>
      <c r="I135" s="142"/>
      <c r="J135" s="150"/>
      <c r="K135" s="134"/>
      <c r="L135" s="73"/>
      <c r="M135" s="120">
        <f t="shared" si="7"/>
        <v>0</v>
      </c>
      <c r="N135" s="73"/>
    </row>
    <row r="136" spans="1:14" s="24" customFormat="1" ht="15" thickBot="1" x14ac:dyDescent="0.25">
      <c r="A136" s="43"/>
      <c r="B136" s="43"/>
      <c r="C136" s="43"/>
      <c r="D136" s="48"/>
      <c r="E136" s="157"/>
      <c r="F136" s="127"/>
      <c r="G136" s="142"/>
      <c r="H136" s="142"/>
      <c r="I136" s="142"/>
      <c r="J136" s="150"/>
      <c r="K136" s="134"/>
      <c r="L136" s="73"/>
      <c r="M136" s="121">
        <f t="shared" si="7"/>
        <v>0</v>
      </c>
      <c r="N136" s="73"/>
    </row>
    <row r="137" spans="1:14" s="9" customFormat="1" ht="15" thickBot="1" x14ac:dyDescent="0.25">
      <c r="A137" s="94"/>
      <c r="B137" s="95"/>
      <c r="C137" s="95" t="s">
        <v>148</v>
      </c>
      <c r="D137" s="96"/>
      <c r="E137" s="105">
        <f t="shared" ref="E137:L137" si="13">SUM(E138:E144)</f>
        <v>11</v>
      </c>
      <c r="F137" s="105">
        <f t="shared" si="13"/>
        <v>0</v>
      </c>
      <c r="G137" s="105">
        <f t="shared" si="13"/>
        <v>28</v>
      </c>
      <c r="H137" s="105">
        <f t="shared" si="13"/>
        <v>0</v>
      </c>
      <c r="I137" s="105">
        <f t="shared" si="13"/>
        <v>0</v>
      </c>
      <c r="J137" s="105">
        <f t="shared" si="13"/>
        <v>0</v>
      </c>
      <c r="K137" s="105">
        <f t="shared" si="13"/>
        <v>0</v>
      </c>
      <c r="L137" s="105">
        <f t="shared" si="13"/>
        <v>12</v>
      </c>
      <c r="M137" s="119">
        <f t="shared" si="7"/>
        <v>27</v>
      </c>
      <c r="N137" s="85"/>
    </row>
    <row r="138" spans="1:14" s="9" customFormat="1" x14ac:dyDescent="0.2">
      <c r="A138" s="87">
        <v>1</v>
      </c>
      <c r="B138" s="87">
        <v>3510004</v>
      </c>
      <c r="C138" s="87" t="s">
        <v>149</v>
      </c>
      <c r="D138" s="93">
        <v>43000</v>
      </c>
      <c r="E138" s="155">
        <f>'1'!L138</f>
        <v>0</v>
      </c>
      <c r="G138" s="140">
        <v>6</v>
      </c>
      <c r="H138" s="140"/>
      <c r="I138" s="140"/>
      <c r="J138" s="148"/>
      <c r="K138" s="132"/>
      <c r="L138" s="71"/>
      <c r="M138" s="120">
        <f>(E138+K142+G138+H138+I138)-J138-K138-L138</f>
        <v>6</v>
      </c>
      <c r="N138" s="71"/>
    </row>
    <row r="139" spans="1:14" s="9" customFormat="1" x14ac:dyDescent="0.2">
      <c r="A139" s="25">
        <v>2</v>
      </c>
      <c r="B139" s="25">
        <v>3512008</v>
      </c>
      <c r="C139" s="25" t="s">
        <v>150</v>
      </c>
      <c r="D139" s="30">
        <v>44000</v>
      </c>
      <c r="E139" s="155">
        <f>'1'!L139</f>
        <v>0</v>
      </c>
      <c r="F139" s="126"/>
      <c r="G139" s="141"/>
      <c r="H139" s="141"/>
      <c r="I139" s="141"/>
      <c r="J139" s="149"/>
      <c r="K139" s="133"/>
      <c r="L139" s="72"/>
      <c r="M139" s="120">
        <f t="shared" ref="M139:M201" si="14">(E139+F139+G139+H139+I139)-J139-K139-L139</f>
        <v>0</v>
      </c>
      <c r="N139" s="72"/>
    </row>
    <row r="140" spans="1:14" s="9" customFormat="1" x14ac:dyDescent="0.2">
      <c r="A140" s="25">
        <v>3</v>
      </c>
      <c r="B140" s="25">
        <v>3510107</v>
      </c>
      <c r="C140" s="25" t="s">
        <v>151</v>
      </c>
      <c r="D140" s="30">
        <v>49000</v>
      </c>
      <c r="E140" s="155">
        <f>'1'!L140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14"/>
        <v>0</v>
      </c>
      <c r="N140" s="72"/>
    </row>
    <row r="141" spans="1:14" s="9" customFormat="1" x14ac:dyDescent="0.2">
      <c r="A141" s="25">
        <v>4</v>
      </c>
      <c r="B141" s="25">
        <v>3510011</v>
      </c>
      <c r="C141" s="25" t="s">
        <v>152</v>
      </c>
      <c r="D141" s="30">
        <v>42000</v>
      </c>
      <c r="E141" s="155">
        <f>'1'!L141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14"/>
        <v>0</v>
      </c>
      <c r="N141" s="72"/>
    </row>
    <row r="142" spans="1:14" s="9" customFormat="1" x14ac:dyDescent="0.2">
      <c r="A142" s="25">
        <v>5</v>
      </c>
      <c r="B142" s="25">
        <v>3510067</v>
      </c>
      <c r="C142" s="25" t="s">
        <v>153</v>
      </c>
      <c r="D142" s="30">
        <v>43000</v>
      </c>
      <c r="E142" s="155">
        <f>'1'!L142</f>
        <v>2</v>
      </c>
      <c r="F142" s="126"/>
      <c r="G142" s="141">
        <v>8</v>
      </c>
      <c r="H142" s="141"/>
      <c r="I142" s="141"/>
      <c r="J142" s="149"/>
      <c r="K142" s="125"/>
      <c r="L142" s="72">
        <v>5</v>
      </c>
      <c r="M142" s="120">
        <f t="shared" si="14"/>
        <v>5</v>
      </c>
      <c r="N142" s="72"/>
    </row>
    <row r="143" spans="1:14" s="9" customFormat="1" x14ac:dyDescent="0.2">
      <c r="A143" s="25">
        <v>6</v>
      </c>
      <c r="B143" s="25">
        <v>3510012</v>
      </c>
      <c r="C143" s="25" t="s">
        <v>154</v>
      </c>
      <c r="D143" s="30">
        <v>43000</v>
      </c>
      <c r="E143" s="155">
        <f>'1'!L143</f>
        <v>4</v>
      </c>
      <c r="F143" s="126"/>
      <c r="G143" s="141">
        <v>6</v>
      </c>
      <c r="H143" s="141"/>
      <c r="I143" s="141"/>
      <c r="J143" s="149"/>
      <c r="K143" s="133"/>
      <c r="L143" s="72">
        <v>3</v>
      </c>
      <c r="M143" s="120">
        <f t="shared" si="14"/>
        <v>7</v>
      </c>
      <c r="N143" s="72"/>
    </row>
    <row r="144" spans="1:14" s="9" customFormat="1" x14ac:dyDescent="0.2">
      <c r="A144" s="25">
        <v>7</v>
      </c>
      <c r="B144" s="25">
        <v>3510076</v>
      </c>
      <c r="C144" s="25" t="s">
        <v>155</v>
      </c>
      <c r="D144" s="30">
        <v>45000</v>
      </c>
      <c r="E144" s="155">
        <f>'1'!L144</f>
        <v>5</v>
      </c>
      <c r="F144" s="126"/>
      <c r="G144" s="141">
        <v>8</v>
      </c>
      <c r="H144" s="141"/>
      <c r="I144" s="141"/>
      <c r="J144" s="149"/>
      <c r="K144" s="133"/>
      <c r="L144" s="72">
        <v>4</v>
      </c>
      <c r="M144" s="120">
        <f t="shared" si="14"/>
        <v>9</v>
      </c>
      <c r="N144" s="72"/>
    </row>
    <row r="145" spans="1:14" s="9" customFormat="1" x14ac:dyDescent="0.2">
      <c r="A145" s="43">
        <v>9</v>
      </c>
      <c r="B145" s="43"/>
      <c r="C145" s="43" t="s">
        <v>271</v>
      </c>
      <c r="D145" s="48"/>
      <c r="E145" s="155">
        <f>'1'!L145</f>
        <v>0</v>
      </c>
      <c r="F145" s="127"/>
      <c r="G145" s="142"/>
      <c r="H145" s="142"/>
      <c r="I145" s="142"/>
      <c r="J145" s="150"/>
      <c r="K145" s="134"/>
      <c r="L145" s="73"/>
      <c r="M145" s="120">
        <f t="shared" si="14"/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>
        <f t="shared" si="14"/>
        <v>0</v>
      </c>
      <c r="N146" s="73"/>
    </row>
    <row r="147" spans="1:14" s="10" customFormat="1" ht="15" thickBot="1" x14ac:dyDescent="0.25">
      <c r="A147" s="109"/>
      <c r="B147" s="110"/>
      <c r="C147" s="82" t="s">
        <v>156</v>
      </c>
      <c r="D147" s="111"/>
      <c r="E147" s="105">
        <f t="shared" ref="E147:L147" si="15">SUM(E148:E154)</f>
        <v>23</v>
      </c>
      <c r="F147" s="105">
        <f t="shared" si="15"/>
        <v>0</v>
      </c>
      <c r="G147" s="105">
        <f t="shared" si="15"/>
        <v>86</v>
      </c>
      <c r="H147" s="105">
        <f t="shared" si="15"/>
        <v>14</v>
      </c>
      <c r="I147" s="105">
        <f t="shared" si="15"/>
        <v>0</v>
      </c>
      <c r="J147" s="105">
        <f t="shared" si="15"/>
        <v>0</v>
      </c>
      <c r="K147" s="105">
        <f t="shared" si="15"/>
        <v>0</v>
      </c>
      <c r="L147" s="105">
        <f t="shared" si="15"/>
        <v>35</v>
      </c>
      <c r="M147" s="119">
        <f t="shared" si="14"/>
        <v>88</v>
      </c>
      <c r="N147" s="112"/>
    </row>
    <row r="148" spans="1:14" s="10" customFormat="1" x14ac:dyDescent="0.2">
      <c r="A148" s="87">
        <v>1</v>
      </c>
      <c r="B148" s="88">
        <v>3530009</v>
      </c>
      <c r="C148" s="88" t="s">
        <v>157</v>
      </c>
      <c r="D148" s="97">
        <v>20000</v>
      </c>
      <c r="E148" s="155">
        <f>'1'!L148</f>
        <v>0</v>
      </c>
      <c r="F148" s="125"/>
      <c r="G148" s="140"/>
      <c r="H148" s="140"/>
      <c r="I148" s="140"/>
      <c r="J148" s="148"/>
      <c r="K148" s="132"/>
      <c r="L148" s="71"/>
      <c r="M148" s="120">
        <f t="shared" si="14"/>
        <v>0</v>
      </c>
      <c r="N148" s="71"/>
    </row>
    <row r="149" spans="1:14" s="10" customFormat="1" x14ac:dyDescent="0.2">
      <c r="A149" s="25">
        <v>2</v>
      </c>
      <c r="B149" s="26">
        <v>3530010</v>
      </c>
      <c r="C149" s="26" t="s">
        <v>158</v>
      </c>
      <c r="D149" s="27">
        <v>108000</v>
      </c>
      <c r="E149" s="155">
        <f>'1'!L149</f>
        <v>2</v>
      </c>
      <c r="F149" s="126"/>
      <c r="G149" s="141">
        <v>20</v>
      </c>
      <c r="H149" s="141"/>
      <c r="I149" s="141"/>
      <c r="J149" s="149"/>
      <c r="K149" s="133"/>
      <c r="L149" s="72">
        <v>13</v>
      </c>
      <c r="M149" s="120">
        <f t="shared" si="14"/>
        <v>9</v>
      </c>
      <c r="N149" s="72"/>
    </row>
    <row r="150" spans="1:14" s="10" customFormat="1" x14ac:dyDescent="0.2">
      <c r="A150" s="25">
        <v>6</v>
      </c>
      <c r="B150" s="26">
        <v>3530088</v>
      </c>
      <c r="C150" s="26" t="s">
        <v>162</v>
      </c>
      <c r="D150" s="27">
        <v>22000</v>
      </c>
      <c r="E150" s="155">
        <f>'1'!L150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4"/>
        <v>0</v>
      </c>
      <c r="N150" s="72"/>
    </row>
    <row r="151" spans="1:14" s="10" customFormat="1" x14ac:dyDescent="0.2">
      <c r="A151" s="25">
        <v>11</v>
      </c>
      <c r="B151" s="26">
        <v>3550002</v>
      </c>
      <c r="C151" s="26" t="s">
        <v>167</v>
      </c>
      <c r="D151" s="27">
        <v>20000</v>
      </c>
      <c r="E151" s="155">
        <f>'1'!L151</f>
        <v>15</v>
      </c>
      <c r="F151" s="127"/>
      <c r="G151" s="142">
        <v>14</v>
      </c>
      <c r="H151" s="142"/>
      <c r="I151" s="142"/>
      <c r="J151" s="150"/>
      <c r="K151" s="134"/>
      <c r="L151" s="73">
        <v>7</v>
      </c>
      <c r="M151" s="120">
        <f t="shared" si="14"/>
        <v>22</v>
      </c>
      <c r="N151" s="72"/>
    </row>
    <row r="152" spans="1:14" s="10" customFormat="1" x14ac:dyDescent="0.2">
      <c r="A152" s="25">
        <v>12</v>
      </c>
      <c r="B152" s="26">
        <v>3550005</v>
      </c>
      <c r="C152" s="26" t="s">
        <v>168</v>
      </c>
      <c r="D152" s="27">
        <v>20000</v>
      </c>
      <c r="E152" s="155">
        <f>'1'!L152</f>
        <v>0</v>
      </c>
      <c r="F152" s="127"/>
      <c r="G152" s="142">
        <v>26</v>
      </c>
      <c r="H152" s="142"/>
      <c r="I152" s="142"/>
      <c r="J152" s="150"/>
      <c r="K152" s="134"/>
      <c r="L152" s="73">
        <v>7</v>
      </c>
      <c r="M152" s="120">
        <f t="shared" si="14"/>
        <v>19</v>
      </c>
      <c r="N152" s="72"/>
    </row>
    <row r="153" spans="1:14" s="10" customFormat="1" x14ac:dyDescent="0.2">
      <c r="A153" s="25">
        <v>13</v>
      </c>
      <c r="B153" s="26">
        <v>3550007</v>
      </c>
      <c r="C153" s="26" t="s">
        <v>169</v>
      </c>
      <c r="D153" s="27">
        <v>20000</v>
      </c>
      <c r="E153" s="155">
        <f>'1'!L153</f>
        <v>6</v>
      </c>
      <c r="F153" s="127"/>
      <c r="G153" s="142">
        <v>26</v>
      </c>
      <c r="H153" s="142">
        <v>14</v>
      </c>
      <c r="I153" s="142"/>
      <c r="J153" s="150"/>
      <c r="K153" s="134"/>
      <c r="L153" s="73">
        <v>8</v>
      </c>
      <c r="M153" s="120">
        <f t="shared" si="14"/>
        <v>38</v>
      </c>
      <c r="N153" s="72"/>
    </row>
    <row r="154" spans="1:14" s="9" customFormat="1" x14ac:dyDescent="0.2">
      <c r="A154" s="25">
        <v>14</v>
      </c>
      <c r="B154" s="26">
        <v>3530087</v>
      </c>
      <c r="C154" s="26" t="s">
        <v>170</v>
      </c>
      <c r="D154" s="27">
        <v>20000</v>
      </c>
      <c r="E154" s="155">
        <f>'1'!L154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4"/>
        <v>0</v>
      </c>
      <c r="N154" s="72"/>
    </row>
    <row r="155" spans="1:14" s="9" customFormat="1" x14ac:dyDescent="0.2">
      <c r="A155" s="25">
        <v>15</v>
      </c>
      <c r="B155" s="43">
        <v>7560084</v>
      </c>
      <c r="C155" s="43" t="s">
        <v>171</v>
      </c>
      <c r="D155" s="48">
        <v>50000</v>
      </c>
      <c r="E155" s="155">
        <f>'1'!L155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4"/>
        <v>0</v>
      </c>
      <c r="N155" s="72"/>
    </row>
    <row r="156" spans="1:14" s="9" customFormat="1" x14ac:dyDescent="0.2">
      <c r="A156" s="25">
        <v>16</v>
      </c>
      <c r="B156" s="43">
        <v>7560085</v>
      </c>
      <c r="C156" s="43" t="s">
        <v>172</v>
      </c>
      <c r="D156" s="48">
        <v>80000</v>
      </c>
      <c r="E156" s="155">
        <f>'1'!L156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4"/>
        <v>0</v>
      </c>
      <c r="N156" s="72"/>
    </row>
    <row r="157" spans="1:14" s="9" customFormat="1" x14ac:dyDescent="0.2">
      <c r="A157" s="43">
        <v>21</v>
      </c>
      <c r="B157" s="43"/>
      <c r="C157" s="43" t="s">
        <v>272</v>
      </c>
      <c r="D157" s="48">
        <v>45000</v>
      </c>
      <c r="E157" s="155">
        <f>'1'!L157</f>
        <v>1</v>
      </c>
      <c r="F157" s="126"/>
      <c r="G157" s="141">
        <v>12</v>
      </c>
      <c r="H157" s="141"/>
      <c r="I157" s="141"/>
      <c r="J157" s="149">
        <v>1</v>
      </c>
      <c r="K157" s="133"/>
      <c r="L157" s="72"/>
      <c r="M157" s="120">
        <f t="shared" si="14"/>
        <v>12</v>
      </c>
      <c r="N157" s="73" t="s">
        <v>289</v>
      </c>
    </row>
    <row r="158" spans="1:14" s="24" customFormat="1" ht="15" thickBot="1" x14ac:dyDescent="0.25">
      <c r="A158" s="43"/>
      <c r="B158" s="43"/>
      <c r="C158" s="43"/>
      <c r="D158" s="48"/>
      <c r="E158" s="160"/>
      <c r="F158" s="128"/>
      <c r="G158" s="144"/>
      <c r="H158" s="144"/>
      <c r="I158" s="144"/>
      <c r="J158" s="152"/>
      <c r="K158" s="137"/>
      <c r="L158" s="76"/>
      <c r="M158" s="121">
        <f t="shared" si="14"/>
        <v>0</v>
      </c>
      <c r="N158" s="73"/>
    </row>
    <row r="159" spans="1:14" s="10" customFormat="1" ht="15" thickBot="1" x14ac:dyDescent="0.25">
      <c r="A159" s="90"/>
      <c r="B159" s="91"/>
      <c r="C159" s="91" t="s">
        <v>176</v>
      </c>
      <c r="D159" s="98"/>
      <c r="E159" s="103">
        <f>SUM(E160:E162)</f>
        <v>0</v>
      </c>
      <c r="F159" s="103">
        <f>SUM(F160:F162)</f>
        <v>0</v>
      </c>
      <c r="G159" s="103">
        <f t="shared" ref="G159:K159" si="16">SUM(G160:G1824)</f>
        <v>0</v>
      </c>
      <c r="H159" s="103">
        <f t="shared" si="16"/>
        <v>0</v>
      </c>
      <c r="I159" s="103">
        <f t="shared" si="16"/>
        <v>0</v>
      </c>
      <c r="J159" s="103">
        <f t="shared" si="16"/>
        <v>0</v>
      </c>
      <c r="K159" s="103">
        <f t="shared" si="16"/>
        <v>0</v>
      </c>
      <c r="L159" s="103">
        <f ca="1">SUM(L159:L162)</f>
        <v>0</v>
      </c>
      <c r="M159" s="103">
        <f ca="1">SUM(M159:M162)</f>
        <v>0</v>
      </c>
      <c r="N159" s="85"/>
    </row>
    <row r="160" spans="1:14" s="10" customFormat="1" x14ac:dyDescent="0.2">
      <c r="A160" s="87">
        <v>1</v>
      </c>
      <c r="B160" s="88">
        <v>4550013</v>
      </c>
      <c r="C160" s="88" t="s">
        <v>177</v>
      </c>
      <c r="D160" s="97">
        <v>38000</v>
      </c>
      <c r="E160" s="161">
        <f>'1'!L160</f>
        <v>0</v>
      </c>
      <c r="F160" s="125"/>
      <c r="G160" s="140"/>
      <c r="H160" s="140"/>
      <c r="I160" s="140"/>
      <c r="J160" s="148"/>
      <c r="K160" s="132"/>
      <c r="L160" s="71"/>
      <c r="M160" s="120">
        <f t="shared" si="14"/>
        <v>0</v>
      </c>
      <c r="N160" s="76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161">
        <f>'1'!L161</f>
        <v>0</v>
      </c>
      <c r="F161" s="125"/>
      <c r="G161" s="140"/>
      <c r="H161" s="140"/>
      <c r="I161" s="140"/>
      <c r="J161" s="148"/>
      <c r="K161" s="132"/>
      <c r="L161" s="71"/>
      <c r="M161" s="120">
        <f t="shared" si="14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161">
        <f>'1'!L162</f>
        <v>0</v>
      </c>
      <c r="F162" s="125"/>
      <c r="G162" s="140"/>
      <c r="H162" s="140"/>
      <c r="I162" s="140"/>
      <c r="J162" s="148"/>
      <c r="K162" s="132"/>
      <c r="L162" s="71"/>
      <c r="M162" s="120">
        <f t="shared" si="14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0"/>
      <c r="F163" s="128"/>
      <c r="G163" s="144"/>
      <c r="H163" s="144"/>
      <c r="I163" s="144"/>
      <c r="J163" s="152"/>
      <c r="K163" s="137"/>
      <c r="L163" s="76"/>
      <c r="M163" s="121">
        <f t="shared" si="14"/>
        <v>0</v>
      </c>
      <c r="N163" s="73"/>
    </row>
    <row r="164" spans="1:14" s="24" customFormat="1" ht="15" hidden="1" customHeight="1" thickBot="1" x14ac:dyDescent="0.25">
      <c r="A164" s="81"/>
      <c r="B164" s="82"/>
      <c r="C164" s="82" t="s">
        <v>180</v>
      </c>
      <c r="D164" s="83"/>
      <c r="E164" s="158">
        <v>201</v>
      </c>
      <c r="F164" s="106">
        <f t="shared" ref="F164" si="17">SUM(F165:F175)</f>
        <v>0</v>
      </c>
      <c r="G164" s="106"/>
      <c r="H164" s="106"/>
      <c r="I164" s="106"/>
      <c r="J164" s="146"/>
      <c r="K164" s="135"/>
      <c r="L164" s="106"/>
      <c r="M164" s="119">
        <f t="shared" si="14"/>
        <v>201</v>
      </c>
      <c r="N164" s="85"/>
    </row>
    <row r="165" spans="1:14" s="10" customFormat="1" ht="15" hidden="1" customHeight="1" thickBot="1" x14ac:dyDescent="0.25">
      <c r="A165" s="74"/>
      <c r="B165" s="74"/>
      <c r="C165" s="74" t="s">
        <v>181</v>
      </c>
      <c r="D165" s="75"/>
      <c r="E165" s="155">
        <v>8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8</v>
      </c>
      <c r="N165" s="76"/>
    </row>
    <row r="166" spans="1:14" s="10" customFormat="1" ht="15" hidden="1" customHeight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55">
        <v>43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43</v>
      </c>
      <c r="N166" s="73"/>
    </row>
    <row r="167" spans="1:14" s="10" customFormat="1" ht="15" hidden="1" customHeight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55">
        <v>9</v>
      </c>
      <c r="F167" s="125"/>
      <c r="G167" s="140"/>
      <c r="H167" s="140"/>
      <c r="I167" s="140"/>
      <c r="J167" s="148"/>
      <c r="K167" s="132"/>
      <c r="L167" s="71"/>
      <c r="M167" s="120">
        <f t="shared" si="14"/>
        <v>9</v>
      </c>
      <c r="N167" s="73"/>
    </row>
    <row r="168" spans="1:14" s="10" customFormat="1" ht="15" hidden="1" customHeight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55">
        <v>24</v>
      </c>
      <c r="F168" s="125"/>
      <c r="G168" s="140"/>
      <c r="H168" s="140"/>
      <c r="I168" s="140"/>
      <c r="J168" s="148"/>
      <c r="K168" s="132"/>
      <c r="L168" s="71"/>
      <c r="M168" s="120">
        <f t="shared" si="14"/>
        <v>24</v>
      </c>
      <c r="N168" s="73"/>
    </row>
    <row r="169" spans="1:14" s="10" customFormat="1" ht="15" hidden="1" customHeight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56">
        <v>35</v>
      </c>
      <c r="F169" s="126"/>
      <c r="G169" s="141"/>
      <c r="H169" s="141"/>
      <c r="I169" s="141"/>
      <c r="J169" s="149"/>
      <c r="K169" s="133"/>
      <c r="L169" s="72"/>
      <c r="M169" s="120">
        <f t="shared" si="14"/>
        <v>35</v>
      </c>
      <c r="N169" s="72"/>
    </row>
    <row r="170" spans="1:14" s="10" customFormat="1" ht="15" hidden="1" customHeight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56">
        <v>24</v>
      </c>
      <c r="F170" s="126"/>
      <c r="G170" s="141"/>
      <c r="H170" s="141"/>
      <c r="I170" s="141"/>
      <c r="J170" s="149"/>
      <c r="K170" s="133"/>
      <c r="L170" s="72"/>
      <c r="M170" s="120">
        <f t="shared" si="14"/>
        <v>24</v>
      </c>
      <c r="N170" s="72"/>
    </row>
    <row r="171" spans="1:14" s="10" customFormat="1" ht="15" hidden="1" customHeight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56">
        <v>10</v>
      </c>
      <c r="F171" s="126"/>
      <c r="G171" s="141"/>
      <c r="H171" s="141"/>
      <c r="I171" s="141"/>
      <c r="J171" s="149"/>
      <c r="K171" s="133"/>
      <c r="L171" s="72"/>
      <c r="M171" s="120">
        <f t="shared" si="14"/>
        <v>10</v>
      </c>
      <c r="N171" s="71"/>
    </row>
    <row r="172" spans="1:14" s="9" customFormat="1" ht="15" hidden="1" customHeight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56">
        <v>28</v>
      </c>
      <c r="F172" s="126"/>
      <c r="G172" s="141"/>
      <c r="H172" s="141"/>
      <c r="I172" s="141"/>
      <c r="J172" s="149"/>
      <c r="K172" s="133"/>
      <c r="L172" s="72"/>
      <c r="M172" s="120">
        <f t="shared" si="14"/>
        <v>28</v>
      </c>
      <c r="N172" s="71"/>
    </row>
    <row r="173" spans="1:14" s="9" customFormat="1" ht="15" hidden="1" customHeight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56">
        <v>20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20</v>
      </c>
      <c r="N173" s="71"/>
    </row>
    <row r="174" spans="1:14" s="9" customFormat="1" ht="15" hidden="1" customHeight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55"/>
      <c r="F174" s="125"/>
      <c r="G174" s="125"/>
      <c r="H174" s="125"/>
      <c r="I174" s="125"/>
      <c r="J174" s="148"/>
      <c r="K174" s="132"/>
      <c r="L174" s="71"/>
      <c r="M174" s="120">
        <f t="shared" si="14"/>
        <v>0</v>
      </c>
      <c r="N174" s="71"/>
    </row>
    <row r="175" spans="1:14" s="9" customFormat="1" ht="15" hidden="1" customHeight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55">
        <v>17</v>
      </c>
      <c r="F175" s="125"/>
      <c r="G175" s="125"/>
      <c r="H175" s="125"/>
      <c r="I175" s="125"/>
      <c r="J175" s="148"/>
      <c r="K175" s="132"/>
      <c r="L175" s="71"/>
      <c r="M175" s="120">
        <f t="shared" si="14"/>
        <v>17</v>
      </c>
      <c r="N175" s="71"/>
    </row>
    <row r="176" spans="1:14" s="24" customFormat="1" ht="15" hidden="1" customHeight="1" thickBot="1" x14ac:dyDescent="0.25">
      <c r="A176" s="43"/>
      <c r="B176" s="43"/>
      <c r="C176" s="43"/>
      <c r="D176" s="48"/>
      <c r="E176" s="160"/>
      <c r="F176" s="128"/>
      <c r="G176" s="128"/>
      <c r="H176" s="128"/>
      <c r="I176" s="128"/>
      <c r="J176" s="152"/>
      <c r="K176" s="137"/>
      <c r="L176" s="76"/>
      <c r="M176" s="121">
        <f t="shared" si="14"/>
        <v>0</v>
      </c>
      <c r="N176" s="76"/>
    </row>
    <row r="177" spans="1:14" s="9" customFormat="1" ht="15" thickBot="1" x14ac:dyDescent="0.25">
      <c r="A177" s="94"/>
      <c r="B177" s="95"/>
      <c r="C177" s="95" t="s">
        <v>192</v>
      </c>
      <c r="D177" s="96"/>
      <c r="E177" s="105">
        <f t="shared" ref="E177:L177" si="18">SUM(E178:E186)</f>
        <v>261</v>
      </c>
      <c r="F177" s="105">
        <f t="shared" si="18"/>
        <v>0</v>
      </c>
      <c r="G177" s="105">
        <f t="shared" si="18"/>
        <v>0</v>
      </c>
      <c r="H177" s="105">
        <f t="shared" si="18"/>
        <v>0</v>
      </c>
      <c r="I177" s="105">
        <f t="shared" si="18"/>
        <v>0</v>
      </c>
      <c r="J177" s="105">
        <f t="shared" si="18"/>
        <v>0</v>
      </c>
      <c r="K177" s="105">
        <f t="shared" si="18"/>
        <v>0</v>
      </c>
      <c r="L177" s="105">
        <f t="shared" si="18"/>
        <v>219</v>
      </c>
      <c r="M177" s="119">
        <f t="shared" si="14"/>
        <v>42</v>
      </c>
      <c r="N177" s="85"/>
    </row>
    <row r="178" spans="1:14" s="10" customFormat="1" x14ac:dyDescent="0.2">
      <c r="A178" s="87">
        <v>1</v>
      </c>
      <c r="B178" s="87">
        <v>5540032</v>
      </c>
      <c r="C178" s="87" t="s">
        <v>193</v>
      </c>
      <c r="D178" s="93">
        <v>18000</v>
      </c>
      <c r="E178" s="155">
        <f>'1'!L178</f>
        <v>10</v>
      </c>
      <c r="F178" s="125"/>
      <c r="G178" s="125"/>
      <c r="H178" s="125"/>
      <c r="I178" s="125"/>
      <c r="J178" s="148"/>
      <c r="K178" s="132"/>
      <c r="L178" s="71">
        <v>3</v>
      </c>
      <c r="M178" s="120">
        <f t="shared" si="14"/>
        <v>7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55">
        <f>'1'!L179</f>
        <v>21</v>
      </c>
      <c r="F179" s="125"/>
      <c r="G179" s="125"/>
      <c r="H179" s="125"/>
      <c r="I179" s="125"/>
      <c r="J179" s="148"/>
      <c r="K179" s="132"/>
      <c r="L179" s="71">
        <v>19</v>
      </c>
      <c r="M179" s="120">
        <f t="shared" si="14"/>
        <v>2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55">
        <f>'1'!L180</f>
        <v>0</v>
      </c>
      <c r="F180" s="125"/>
      <c r="G180" s="125"/>
      <c r="H180" s="125"/>
      <c r="I180" s="125"/>
      <c r="J180" s="148"/>
      <c r="K180" s="132"/>
      <c r="L180" s="71"/>
      <c r="M180" s="120">
        <f t="shared" si="14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55">
        <f>'1'!L181</f>
        <v>9</v>
      </c>
      <c r="F181" s="125"/>
      <c r="G181" s="125"/>
      <c r="H181" s="125"/>
      <c r="I181" s="125"/>
      <c r="J181" s="148"/>
      <c r="K181" s="132"/>
      <c r="L181" s="71">
        <v>8</v>
      </c>
      <c r="M181" s="120">
        <f t="shared" si="14"/>
        <v>1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55">
        <f>'1'!L182</f>
        <v>110</v>
      </c>
      <c r="F182" s="125"/>
      <c r="G182" s="125"/>
      <c r="H182" s="125"/>
      <c r="I182" s="125"/>
      <c r="J182" s="148"/>
      <c r="K182" s="132"/>
      <c r="L182" s="71">
        <v>88</v>
      </c>
      <c r="M182" s="120">
        <f t="shared" si="14"/>
        <v>22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55">
        <f>'1'!L183</f>
        <v>25</v>
      </c>
      <c r="F183" s="125"/>
      <c r="G183" s="125"/>
      <c r="H183" s="125"/>
      <c r="I183" s="125"/>
      <c r="J183" s="148"/>
      <c r="K183" s="132"/>
      <c r="L183" s="71">
        <v>23</v>
      </c>
      <c r="M183" s="120">
        <f t="shared" si="14"/>
        <v>2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55">
        <f>'1'!L184</f>
        <v>12</v>
      </c>
      <c r="F184" s="125"/>
      <c r="G184" s="125"/>
      <c r="H184" s="125"/>
      <c r="I184" s="125"/>
      <c r="J184" s="148"/>
      <c r="K184" s="132"/>
      <c r="L184" s="71">
        <v>8</v>
      </c>
      <c r="M184" s="120">
        <f t="shared" si="14"/>
        <v>4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55">
        <f>'1'!L185</f>
        <v>37</v>
      </c>
      <c r="F185" s="125"/>
      <c r="G185" s="125"/>
      <c r="H185" s="125"/>
      <c r="I185" s="125"/>
      <c r="J185" s="148"/>
      <c r="K185" s="132"/>
      <c r="L185" s="71">
        <v>36</v>
      </c>
      <c r="M185" s="120">
        <f t="shared" si="14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55">
        <f>'1'!L186</f>
        <v>37</v>
      </c>
      <c r="F186" s="125"/>
      <c r="G186" s="125"/>
      <c r="H186" s="125"/>
      <c r="I186" s="125"/>
      <c r="J186" s="148"/>
      <c r="K186" s="132"/>
      <c r="L186" s="71">
        <v>34</v>
      </c>
      <c r="M186" s="120">
        <f t="shared" si="14"/>
        <v>3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0"/>
      <c r="F187" s="128"/>
      <c r="G187" s="128"/>
      <c r="H187" s="128"/>
      <c r="I187" s="128"/>
      <c r="J187" s="152"/>
      <c r="K187" s="137"/>
      <c r="L187" s="76"/>
      <c r="M187" s="121">
        <f t="shared" si="14"/>
        <v>0</v>
      </c>
      <c r="N187" s="76"/>
    </row>
    <row r="188" spans="1:14" s="24" customFormat="1" ht="15" thickBot="1" x14ac:dyDescent="0.25">
      <c r="A188" s="81"/>
      <c r="B188" s="82"/>
      <c r="C188" s="82" t="s">
        <v>203</v>
      </c>
      <c r="D188" s="83"/>
      <c r="E188" s="106">
        <f t="shared" ref="E188:J188" si="19">SUM(E190:E191)</f>
        <v>3</v>
      </c>
      <c r="F188" s="106">
        <f t="shared" si="19"/>
        <v>0</v>
      </c>
      <c r="G188" s="106">
        <f t="shared" si="19"/>
        <v>0</v>
      </c>
      <c r="H188" s="106">
        <f t="shared" si="19"/>
        <v>0</v>
      </c>
      <c r="I188" s="106">
        <f t="shared" si="19"/>
        <v>0</v>
      </c>
      <c r="J188" s="106">
        <f t="shared" si="19"/>
        <v>0</v>
      </c>
      <c r="K188" s="106">
        <f>SUM(K190:K191)</f>
        <v>0</v>
      </c>
      <c r="L188" s="106">
        <f>SUM(L190:L191)</f>
        <v>3</v>
      </c>
      <c r="M188" s="119">
        <f>(E188+F188+G188+H188+I188)-J188-K188-L188</f>
        <v>0</v>
      </c>
      <c r="N188" s="85"/>
    </row>
    <row r="189" spans="1:14" s="10" customFormat="1" x14ac:dyDescent="0.2">
      <c r="A189" s="79"/>
      <c r="B189" s="79"/>
      <c r="C189" s="79" t="s">
        <v>204</v>
      </c>
      <c r="D189" s="80"/>
      <c r="E189" s="155"/>
      <c r="F189" s="125"/>
      <c r="G189" s="125"/>
      <c r="H189" s="125"/>
      <c r="I189" s="125"/>
      <c r="J189" s="148"/>
      <c r="K189" s="132"/>
      <c r="L189" s="71"/>
      <c r="M189" s="120">
        <f t="shared" si="14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55">
        <f>'1'!L190</f>
        <v>0</v>
      </c>
      <c r="F190" s="125"/>
      <c r="G190" s="125"/>
      <c r="H190" s="125"/>
      <c r="I190" s="125"/>
      <c r="J190" s="148"/>
      <c r="K190" s="132"/>
      <c r="L190" s="71"/>
      <c r="M190" s="120">
        <f t="shared" si="14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55">
        <f>'1'!L191</f>
        <v>3</v>
      </c>
      <c r="F191" s="125"/>
      <c r="G191" s="125"/>
      <c r="H191" s="125"/>
      <c r="I191" s="125"/>
      <c r="J191" s="148"/>
      <c r="K191" s="132"/>
      <c r="L191" s="71">
        <v>3</v>
      </c>
      <c r="M191" s="120">
        <f t="shared" si="14"/>
        <v>0</v>
      </c>
      <c r="N191" s="71"/>
    </row>
    <row r="192" spans="1:14" s="24" customFormat="1" ht="15" thickBot="1" x14ac:dyDescent="0.25">
      <c r="A192" s="43"/>
      <c r="B192" s="43"/>
      <c r="C192" s="43"/>
      <c r="D192" s="86"/>
      <c r="E192" s="157"/>
      <c r="F192" s="127"/>
      <c r="G192" s="127"/>
      <c r="H192" s="127"/>
      <c r="I192" s="127"/>
      <c r="J192" s="150"/>
      <c r="K192" s="134"/>
      <c r="L192" s="73"/>
      <c r="M192" s="122">
        <f t="shared" si="14"/>
        <v>0</v>
      </c>
      <c r="N192" s="73"/>
    </row>
    <row r="193" spans="1:14" s="10" customFormat="1" ht="15" thickBot="1" x14ac:dyDescent="0.25">
      <c r="A193" s="90"/>
      <c r="B193" s="91"/>
      <c r="C193" s="91" t="s">
        <v>207</v>
      </c>
      <c r="D193" s="92"/>
      <c r="E193" s="103">
        <f t="shared" ref="E193:L193" si="20">SUM(E194:E201)</f>
        <v>76</v>
      </c>
      <c r="F193" s="103">
        <f t="shared" si="20"/>
        <v>0</v>
      </c>
      <c r="G193" s="103">
        <f t="shared" si="20"/>
        <v>0</v>
      </c>
      <c r="H193" s="103">
        <f t="shared" si="20"/>
        <v>0</v>
      </c>
      <c r="I193" s="103">
        <f t="shared" si="20"/>
        <v>0</v>
      </c>
      <c r="J193" s="103">
        <f t="shared" si="20"/>
        <v>0</v>
      </c>
      <c r="K193" s="103">
        <f t="shared" si="20"/>
        <v>0</v>
      </c>
      <c r="L193" s="103">
        <f t="shared" si="20"/>
        <v>69</v>
      </c>
      <c r="M193" s="119">
        <f t="shared" si="14"/>
        <v>7</v>
      </c>
      <c r="N193" s="85"/>
    </row>
    <row r="194" spans="1:14" s="10" customFormat="1" x14ac:dyDescent="0.2">
      <c r="A194" s="87">
        <v>1</v>
      </c>
      <c r="B194" s="88">
        <v>7550011</v>
      </c>
      <c r="C194" s="88" t="s">
        <v>208</v>
      </c>
      <c r="D194" s="89">
        <v>16000</v>
      </c>
      <c r="E194" s="155">
        <f>'1'!L194</f>
        <v>12</v>
      </c>
      <c r="F194" s="125"/>
      <c r="G194" s="125"/>
      <c r="H194" s="125"/>
      <c r="I194" s="125"/>
      <c r="J194" s="148"/>
      <c r="K194" s="132"/>
      <c r="L194" s="71">
        <v>11</v>
      </c>
      <c r="M194" s="120">
        <f t="shared" si="14"/>
        <v>1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8">
        <v>14000</v>
      </c>
      <c r="E195" s="155">
        <f>'1'!L195</f>
        <v>0</v>
      </c>
      <c r="F195" s="126"/>
      <c r="G195" s="126"/>
      <c r="H195" s="126"/>
      <c r="I195" s="126"/>
      <c r="J195" s="149"/>
      <c r="K195" s="133"/>
      <c r="L195" s="72"/>
      <c r="M195" s="123">
        <f t="shared" si="14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8">
        <v>26000</v>
      </c>
      <c r="E196" s="155">
        <f>'1'!L196</f>
        <v>0</v>
      </c>
      <c r="F196" s="126"/>
      <c r="G196" s="126"/>
      <c r="H196" s="126"/>
      <c r="I196" s="126"/>
      <c r="J196" s="149"/>
      <c r="K196" s="133"/>
      <c r="L196" s="72"/>
      <c r="M196" s="123">
        <f t="shared" si="14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8">
        <v>12000</v>
      </c>
      <c r="E197" s="155">
        <f>'1'!L197</f>
        <v>1</v>
      </c>
      <c r="F197" s="126"/>
      <c r="G197" s="126"/>
      <c r="H197" s="126"/>
      <c r="I197" s="126"/>
      <c r="J197" s="149"/>
      <c r="K197" s="133"/>
      <c r="L197" s="72"/>
      <c r="M197" s="123">
        <f t="shared" si="14"/>
        <v>1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8">
        <v>9000</v>
      </c>
      <c r="E198" s="155">
        <f>'1'!L198</f>
        <v>14</v>
      </c>
      <c r="F198" s="126"/>
      <c r="G198" s="126"/>
      <c r="H198" s="126"/>
      <c r="I198" s="126"/>
      <c r="J198" s="149"/>
      <c r="K198" s="133"/>
      <c r="L198" s="72">
        <v>12</v>
      </c>
      <c r="M198" s="123">
        <f t="shared" si="14"/>
        <v>2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8">
        <v>14000</v>
      </c>
      <c r="E199" s="155">
        <f>'1'!L199</f>
        <v>24</v>
      </c>
      <c r="F199" s="126"/>
      <c r="G199" s="126"/>
      <c r="H199" s="126"/>
      <c r="I199" s="126"/>
      <c r="J199" s="149"/>
      <c r="K199" s="133"/>
      <c r="L199" s="72">
        <v>24</v>
      </c>
      <c r="M199" s="123">
        <f t="shared" si="14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7">
        <v>14000</v>
      </c>
      <c r="E200" s="155">
        <f>'1'!L200</f>
        <v>12</v>
      </c>
      <c r="F200" s="126"/>
      <c r="G200" s="126"/>
      <c r="H200" s="126"/>
      <c r="I200" s="126"/>
      <c r="J200" s="149"/>
      <c r="K200" s="133"/>
      <c r="L200" s="72">
        <v>12</v>
      </c>
      <c r="M200" s="123">
        <f t="shared" si="14"/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8">
        <v>14000</v>
      </c>
      <c r="E201" s="155">
        <f>'1'!L201</f>
        <v>13</v>
      </c>
      <c r="F201" s="126"/>
      <c r="G201" s="126"/>
      <c r="H201" s="126"/>
      <c r="I201" s="126"/>
      <c r="J201" s="149"/>
      <c r="K201" s="133"/>
      <c r="L201" s="72">
        <v>10</v>
      </c>
      <c r="M201" s="123">
        <f t="shared" si="14"/>
        <v>3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05"/>
  <sheetViews>
    <sheetView workbookViewId="0">
      <pane xSplit="4" ySplit="4" topLeftCell="E147" activePane="bottomRight" state="frozen"/>
      <selection activeCell="O74" sqref="O74"/>
      <selection pane="topRight" activeCell="O74" sqref="O74"/>
      <selection pane="bottomLeft" activeCell="O74" sqref="O74"/>
      <selection pane="bottomRight" activeCell="P150" sqref="P15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17</v>
      </c>
      <c r="F5" s="116">
        <f t="shared" si="0"/>
        <v>0</v>
      </c>
      <c r="G5" s="116">
        <f t="shared" si="0"/>
        <v>373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27</v>
      </c>
      <c r="L5" s="116">
        <f t="shared" si="0"/>
        <v>17</v>
      </c>
      <c r="M5" s="118">
        <f t="shared" si="0"/>
        <v>340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17</v>
      </c>
      <c r="F6" s="131">
        <f t="shared" ref="F6:L6" si="1">SUM(F7:F45)</f>
        <v>0</v>
      </c>
      <c r="G6" s="131">
        <f t="shared" si="1"/>
        <v>193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 t="shared" si="1"/>
        <v>12</v>
      </c>
      <c r="L6" s="131">
        <f t="shared" si="1"/>
        <v>10</v>
      </c>
      <c r="M6" s="131">
        <f>SUM(M7:M45)</f>
        <v>188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'28'!L7</f>
        <v>1</v>
      </c>
      <c r="F7" s="125"/>
      <c r="G7" s="140"/>
      <c r="H7" s="140"/>
      <c r="I7" s="140"/>
      <c r="J7" s="148"/>
      <c r="K7" s="132"/>
      <c r="L7" s="71"/>
      <c r="M7" s="120">
        <f t="shared" ref="M7:M77" si="2">(E7+F7+G7+H7+I7)-J7-K7-L7</f>
        <v>1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'28'!L8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'28'!L9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'28'!L10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'28'!L11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'28'!L12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'28'!L13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2"/>
        <v>6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'28'!L14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2"/>
        <v>6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'28'!L15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'28'!L16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'28'!L17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'28'!L18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'28'!L19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2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'28'!L20</f>
        <v>12</v>
      </c>
      <c r="F20" s="126"/>
      <c r="G20" s="141"/>
      <c r="H20" s="141"/>
      <c r="I20" s="141"/>
      <c r="J20" s="149"/>
      <c r="K20" s="133"/>
      <c r="L20" s="72"/>
      <c r="M20" s="120">
        <f t="shared" si="2"/>
        <v>12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'28'!L21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'28'!L22</f>
        <v>0</v>
      </c>
      <c r="F22" s="126"/>
      <c r="G22" s="141">
        <v>20</v>
      </c>
      <c r="H22" s="141"/>
      <c r="I22" s="141"/>
      <c r="J22" s="149"/>
      <c r="K22" s="133"/>
      <c r="L22" s="72">
        <v>10</v>
      </c>
      <c r="M22" s="120">
        <f t="shared" si="2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'28'!L23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'28'!L24</f>
        <v>0</v>
      </c>
      <c r="F24" s="126"/>
      <c r="G24" s="141">
        <v>7</v>
      </c>
      <c r="H24" s="141"/>
      <c r="I24" s="141"/>
      <c r="J24" s="149"/>
      <c r="K24" s="133"/>
      <c r="L24" s="72"/>
      <c r="M24" s="120">
        <f t="shared" si="2"/>
        <v>7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'28'!L25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'28'!L26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'28'!L27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'28'!L28</f>
        <v>0</v>
      </c>
      <c r="F28" s="126"/>
      <c r="G28" s="141">
        <v>7</v>
      </c>
      <c r="H28" s="141"/>
      <c r="I28" s="141"/>
      <c r="J28" s="149"/>
      <c r="K28" s="133"/>
      <c r="L28" s="72"/>
      <c r="M28" s="120">
        <f t="shared" si="2"/>
        <v>7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'28'!L29</f>
        <v>0</v>
      </c>
      <c r="F29" s="126"/>
      <c r="G29" s="141">
        <v>7</v>
      </c>
      <c r="H29" s="141"/>
      <c r="I29" s="141"/>
      <c r="J29" s="149"/>
      <c r="K29" s="133"/>
      <c r="L29" s="72"/>
      <c r="M29" s="120">
        <f t="shared" si="2"/>
        <v>7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'28'!L30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2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'28'!L31</f>
        <v>0</v>
      </c>
      <c r="F31" s="126"/>
      <c r="G31" s="141"/>
      <c r="H31" s="141"/>
      <c r="I31" s="141"/>
      <c r="J31" s="149"/>
      <c r="K31" s="133"/>
      <c r="L31" s="72"/>
      <c r="M31" s="120">
        <f t="shared" si="2"/>
        <v>0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'28'!L32</f>
        <v>0</v>
      </c>
      <c r="F32" s="126"/>
      <c r="G32" s="141">
        <v>6</v>
      </c>
      <c r="H32" s="141"/>
      <c r="I32" s="141"/>
      <c r="J32" s="149"/>
      <c r="K32" s="133">
        <v>2</v>
      </c>
      <c r="L32" s="72"/>
      <c r="M32" s="120">
        <f t="shared" si="2"/>
        <v>4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'28'!L33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'28'!L34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'28'!L35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'28'!L36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'28'!L37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'28'!L38</f>
        <v>0</v>
      </c>
      <c r="F38" s="126"/>
      <c r="G38" s="141"/>
      <c r="H38" s="141"/>
      <c r="I38" s="141"/>
      <c r="J38" s="149"/>
      <c r="K38" s="133"/>
      <c r="L38" s="72"/>
      <c r="M38" s="120">
        <f t="shared" si="2"/>
        <v>0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'28'!L39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'28'!L40</f>
        <v>0</v>
      </c>
      <c r="F40" s="127"/>
      <c r="G40" s="142">
        <v>6</v>
      </c>
      <c r="H40" s="142"/>
      <c r="I40" s="142"/>
      <c r="J40" s="150"/>
      <c r="K40" s="134">
        <v>1</v>
      </c>
      <c r="L40" s="73"/>
      <c r="M40" s="120">
        <f t="shared" si="2"/>
        <v>5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'28'!L41</f>
        <v>0</v>
      </c>
      <c r="F41" s="127"/>
      <c r="G41" s="142">
        <v>6</v>
      </c>
      <c r="H41" s="142"/>
      <c r="I41" s="142"/>
      <c r="J41" s="150"/>
      <c r="K41" s="134">
        <v>3</v>
      </c>
      <c r="L41" s="73"/>
      <c r="M41" s="121">
        <f t="shared" si="2"/>
        <v>3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'28'!L42</f>
        <v>0</v>
      </c>
      <c r="F42" s="127"/>
      <c r="G42" s="142">
        <v>6</v>
      </c>
      <c r="H42" s="142"/>
      <c r="I42" s="142"/>
      <c r="J42" s="150"/>
      <c r="K42" s="134">
        <v>3</v>
      </c>
      <c r="L42" s="73"/>
      <c r="M42" s="121">
        <f t="shared" si="2"/>
        <v>3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'28'!L43</f>
        <v>0</v>
      </c>
      <c r="F43" s="127"/>
      <c r="G43" s="142">
        <v>6</v>
      </c>
      <c r="H43" s="142"/>
      <c r="I43" s="142"/>
      <c r="J43" s="150"/>
      <c r="K43" s="134">
        <v>2</v>
      </c>
      <c r="L43" s="73"/>
      <c r="M43" s="121">
        <f t="shared" si="2"/>
        <v>4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'28'!L44</f>
        <v>2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2"/>
        <v>6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'28'!L45</f>
        <v>2</v>
      </c>
      <c r="F45" s="127"/>
      <c r="G45" s="142"/>
      <c r="H45" s="142"/>
      <c r="I45" s="142"/>
      <c r="J45" s="150"/>
      <c r="K45" s="134"/>
      <c r="L45" s="73"/>
      <c r="M45" s="121">
        <f t="shared" si="2"/>
        <v>2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0</v>
      </c>
      <c r="F47" s="103">
        <f t="shared" ref="F47:L47" si="3">SUM(F48:F60)</f>
        <v>0</v>
      </c>
      <c r="G47" s="103">
        <f t="shared" si="3"/>
        <v>140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2</v>
      </c>
      <c r="L47" s="103">
        <f t="shared" si="3"/>
        <v>7</v>
      </c>
      <c r="M47" s="103">
        <f>SUM(M48:M60)</f>
        <v>126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'28'!L48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'28'!L49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2"/>
        <v>40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'28'!L50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2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'28'!L51</f>
        <v>0</v>
      </c>
      <c r="F51" s="126"/>
      <c r="G51" s="141">
        <v>40</v>
      </c>
      <c r="H51" s="141"/>
      <c r="I51" s="141"/>
      <c r="J51" s="149"/>
      <c r="K51" s="133"/>
      <c r="L51" s="72"/>
      <c r="M51" s="120">
        <f t="shared" si="2"/>
        <v>40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'28'!L52</f>
        <v>0</v>
      </c>
      <c r="F52" s="126"/>
      <c r="G52" s="141">
        <v>6</v>
      </c>
      <c r="H52" s="141"/>
      <c r="I52" s="141"/>
      <c r="J52" s="149"/>
      <c r="K52" s="133">
        <v>1</v>
      </c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'28'!L53</f>
        <v>0</v>
      </c>
      <c r="F53" s="126"/>
      <c r="G53" s="141">
        <v>8</v>
      </c>
      <c r="H53" s="141"/>
      <c r="I53" s="141"/>
      <c r="J53" s="149"/>
      <c r="K53" s="133"/>
      <c r="L53" s="72">
        <v>7</v>
      </c>
      <c r="M53" s="120">
        <f t="shared" si="2"/>
        <v>1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'28'!L54</f>
        <v>0</v>
      </c>
      <c r="F54" s="126"/>
      <c r="G54" s="141">
        <v>4</v>
      </c>
      <c r="H54" s="141"/>
      <c r="I54" s="141"/>
      <c r="J54" s="149"/>
      <c r="K54" s="133"/>
      <c r="L54" s="72"/>
      <c r="M54" s="120">
        <f t="shared" si="2"/>
        <v>4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'28'!L55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'28'!L56</f>
        <v>0</v>
      </c>
      <c r="F56" s="126"/>
      <c r="G56" s="141">
        <v>6</v>
      </c>
      <c r="H56" s="141"/>
      <c r="I56" s="141"/>
      <c r="J56" s="149"/>
      <c r="K56" s="133"/>
      <c r="L56" s="72"/>
      <c r="M56" s="120">
        <f t="shared" si="2"/>
        <v>6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'28'!L57</f>
        <v>0</v>
      </c>
      <c r="F57" s="126"/>
      <c r="G57" s="141">
        <v>5</v>
      </c>
      <c r="H57" s="141"/>
      <c r="I57" s="141"/>
      <c r="J57" s="149"/>
      <c r="K57" s="133"/>
      <c r="L57" s="72"/>
      <c r="M57" s="120">
        <f t="shared" si="2"/>
        <v>5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'28'!L58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'28'!L59</f>
        <v>0</v>
      </c>
      <c r="F59" s="127"/>
      <c r="G59" s="142">
        <v>6</v>
      </c>
      <c r="H59" s="142"/>
      <c r="I59" s="142"/>
      <c r="J59" s="150"/>
      <c r="K59" s="134">
        <v>1</v>
      </c>
      <c r="L59" s="73"/>
      <c r="M59" s="120">
        <f t="shared" si="2"/>
        <v>5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'28'!L60</f>
        <v>0</v>
      </c>
      <c r="F60" s="127"/>
      <c r="G60" s="142">
        <v>5</v>
      </c>
      <c r="H60" s="142"/>
      <c r="I60" s="142"/>
      <c r="J60" s="150"/>
      <c r="K60" s="134"/>
      <c r="L60" s="73"/>
      <c r="M60" s="121"/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'28'!L63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'28'!L64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12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'28'!L67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'28'!L68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2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'28'!L69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'28'!L70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'28'!L71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'28'!L72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'28'!L73</f>
        <v>0</v>
      </c>
      <c r="F73" s="126"/>
      <c r="G73" s="141"/>
      <c r="H73" s="141"/>
      <c r="I73" s="141"/>
      <c r="J73" s="149"/>
      <c r="K73" s="133"/>
      <c r="L73" s="72"/>
      <c r="M73" s="120">
        <f t="shared" si="2"/>
        <v>0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'28'!L74</f>
        <v>0</v>
      </c>
      <c r="F74" s="126"/>
      <c r="G74" s="141">
        <v>3</v>
      </c>
      <c r="H74" s="141"/>
      <c r="I74" s="141"/>
      <c r="J74" s="149"/>
      <c r="K74" s="133"/>
      <c r="L74" s="72"/>
      <c r="M74" s="120">
        <f t="shared" si="2"/>
        <v>3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28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13</v>
      </c>
      <c r="L76" s="106">
        <f t="shared" si="6"/>
        <v>0</v>
      </c>
      <c r="M76" s="106">
        <f t="shared" si="6"/>
        <v>14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'28'!L77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2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'28'!L78</f>
        <v>0</v>
      </c>
      <c r="F78" s="126"/>
      <c r="G78" s="141">
        <v>7</v>
      </c>
      <c r="H78" s="141"/>
      <c r="I78" s="141"/>
      <c r="J78" s="149"/>
      <c r="K78" s="133">
        <v>7</v>
      </c>
      <c r="L78" s="72"/>
      <c r="M78" s="120">
        <f t="shared" ref="M78:M141" si="7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'28'!L79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'28'!L80</f>
        <v>0</v>
      </c>
      <c r="F80" s="126"/>
      <c r="G80" s="141">
        <v>7</v>
      </c>
      <c r="H80" s="141"/>
      <c r="I80" s="141"/>
      <c r="J80" s="149">
        <v>1</v>
      </c>
      <c r="K80" s="133"/>
      <c r="L80" s="72"/>
      <c r="M80" s="120">
        <f t="shared" si="7"/>
        <v>6</v>
      </c>
      <c r="N80" s="72" t="s">
        <v>285</v>
      </c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'28'!L81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'28'!L82</f>
        <v>0</v>
      </c>
      <c r="F82" s="126"/>
      <c r="G82" s="141">
        <v>4</v>
      </c>
      <c r="H82" s="141"/>
      <c r="I82" s="141"/>
      <c r="J82" s="149"/>
      <c r="K82" s="133"/>
      <c r="L82" s="72"/>
      <c r="M82" s="120">
        <f t="shared" si="7"/>
        <v>4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'28'!L83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'28'!L84</f>
        <v>0</v>
      </c>
      <c r="F84" s="127"/>
      <c r="G84" s="142">
        <v>6</v>
      </c>
      <c r="H84" s="142"/>
      <c r="I84" s="142"/>
      <c r="J84" s="150"/>
      <c r="K84" s="134">
        <v>6</v>
      </c>
      <c r="L84" s="73"/>
      <c r="M84" s="120">
        <f t="shared" si="7"/>
        <v>0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33</v>
      </c>
      <c r="F86" s="108">
        <f t="shared" ref="F86:L86" si="8">SUM(F87:F96)</f>
        <v>0</v>
      </c>
      <c r="G86" s="108">
        <f t="shared" si="8"/>
        <v>48</v>
      </c>
      <c r="H86" s="108">
        <f t="shared" si="8"/>
        <v>0</v>
      </c>
      <c r="I86" s="108">
        <f t="shared" si="8"/>
        <v>0</v>
      </c>
      <c r="J86" s="108">
        <f t="shared" si="8"/>
        <v>6</v>
      </c>
      <c r="K86" s="108">
        <f t="shared" si="8"/>
        <v>0</v>
      </c>
      <c r="L86" s="108">
        <f t="shared" si="8"/>
        <v>42</v>
      </c>
      <c r="M86" s="108">
        <f>SUM(M87:M96)</f>
        <v>33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'28'!L87</f>
        <v>0</v>
      </c>
      <c r="F87" s="125"/>
      <c r="G87" s="140"/>
      <c r="H87" s="140"/>
      <c r="I87" s="140"/>
      <c r="J87" s="148"/>
      <c r="K87" s="132"/>
      <c r="L87" s="71"/>
      <c r="M87" s="120">
        <f t="shared" si="7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'28'!L88</f>
        <v>9</v>
      </c>
      <c r="F88" s="126"/>
      <c r="G88" s="141"/>
      <c r="H88" s="141"/>
      <c r="I88" s="141"/>
      <c r="J88" s="149"/>
      <c r="K88" s="133"/>
      <c r="L88" s="72">
        <v>2</v>
      </c>
      <c r="M88" s="120">
        <f t="shared" si="7"/>
        <v>7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'28'!L89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'28'!L90</f>
        <v>4</v>
      </c>
      <c r="F90" s="126"/>
      <c r="G90" s="141"/>
      <c r="H90" s="141"/>
      <c r="I90" s="141"/>
      <c r="J90" s="149"/>
      <c r="K90" s="133"/>
      <c r="L90" s="72"/>
      <c r="M90" s="120">
        <f t="shared" si="7"/>
        <v>4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'28'!L91</f>
        <v>9</v>
      </c>
      <c r="F91" s="126"/>
      <c r="G91" s="141">
        <v>12</v>
      </c>
      <c r="H91" s="141"/>
      <c r="I91" s="141"/>
      <c r="J91" s="149">
        <v>2</v>
      </c>
      <c r="K91" s="133"/>
      <c r="L91" s="72">
        <v>11</v>
      </c>
      <c r="M91" s="120">
        <f t="shared" si="7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'28'!L92</f>
        <v>0</v>
      </c>
      <c r="F92" s="126"/>
      <c r="G92" s="141">
        <v>10</v>
      </c>
      <c r="H92" s="141"/>
      <c r="I92" s="141"/>
      <c r="J92" s="149"/>
      <c r="K92" s="133"/>
      <c r="L92" s="72">
        <v>7</v>
      </c>
      <c r="M92" s="120">
        <f t="shared" si="7"/>
        <v>3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'28'!L93</f>
        <v>3</v>
      </c>
      <c r="F93" s="126"/>
      <c r="G93" s="141"/>
      <c r="H93" s="141"/>
      <c r="I93" s="141"/>
      <c r="J93" s="149"/>
      <c r="K93" s="133"/>
      <c r="L93" s="72"/>
      <c r="M93" s="120">
        <f t="shared" si="7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'28'!L94</f>
        <v>8</v>
      </c>
      <c r="F94" s="126"/>
      <c r="G94" s="141">
        <v>16</v>
      </c>
      <c r="H94" s="141"/>
      <c r="I94" s="141"/>
      <c r="J94" s="149">
        <v>4</v>
      </c>
      <c r="K94" s="133"/>
      <c r="L94" s="72">
        <v>12</v>
      </c>
      <c r="M94" s="120">
        <f t="shared" si="7"/>
        <v>8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'28'!L95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'28'!L96</f>
        <v>0</v>
      </c>
      <c r="F96" s="127"/>
      <c r="G96" s="142">
        <v>10</v>
      </c>
      <c r="H96" s="142"/>
      <c r="I96" s="142"/>
      <c r="J96" s="150"/>
      <c r="K96" s="134"/>
      <c r="L96" s="73">
        <v>10</v>
      </c>
      <c r="M96" s="120">
        <f t="shared" si="7"/>
        <v>0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0</v>
      </c>
      <c r="M98" s="106">
        <f t="shared" si="10"/>
        <v>0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'28'!L99</f>
        <v>0</v>
      </c>
      <c r="F99" s="125"/>
      <c r="G99" s="140"/>
      <c r="H99" s="140"/>
      <c r="I99" s="140"/>
      <c r="J99" s="148"/>
      <c r="K99" s="132"/>
      <c r="L99" s="71"/>
      <c r="M99" s="120">
        <f t="shared" si="7"/>
        <v>0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33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18</v>
      </c>
      <c r="M101" s="119">
        <f t="shared" si="7"/>
        <v>15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'28'!L102</f>
        <v>15</v>
      </c>
      <c r="F102" s="126"/>
      <c r="G102" s="141"/>
      <c r="H102" s="141"/>
      <c r="I102" s="141"/>
      <c r="J102" s="149"/>
      <c r="K102" s="133"/>
      <c r="L102" s="72">
        <v>11</v>
      </c>
      <c r="M102" s="120">
        <f t="shared" si="7"/>
        <v>4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'28'!L103</f>
        <v>7</v>
      </c>
      <c r="F103" s="126"/>
      <c r="G103" s="141"/>
      <c r="H103" s="141"/>
      <c r="I103" s="141"/>
      <c r="J103" s="149"/>
      <c r="K103" s="133"/>
      <c r="L103" s="72">
        <v>2</v>
      </c>
      <c r="M103" s="120">
        <f t="shared" si="7"/>
        <v>5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'28'!L104</f>
        <v>8</v>
      </c>
      <c r="F104" s="126"/>
      <c r="G104" s="141"/>
      <c r="H104" s="141"/>
      <c r="I104" s="141"/>
      <c r="J104" s="149"/>
      <c r="K104" s="133"/>
      <c r="L104" s="72">
        <v>4</v>
      </c>
      <c r="M104" s="120">
        <f t="shared" si="7"/>
        <v>4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'28'!L105</f>
        <v>3</v>
      </c>
      <c r="F105" s="126"/>
      <c r="G105" s="141"/>
      <c r="H105" s="141"/>
      <c r="I105" s="141"/>
      <c r="J105" s="149"/>
      <c r="K105" s="133"/>
      <c r="L105" s="72">
        <v>1</v>
      </c>
      <c r="M105" s="120">
        <f t="shared" si="7"/>
        <v>2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4</v>
      </c>
      <c r="F108" s="105">
        <f t="shared" ref="F108:L108" si="12">SUM(F109:F137)</f>
        <v>0</v>
      </c>
      <c r="G108" s="105">
        <f t="shared" si="12"/>
        <v>3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7</v>
      </c>
      <c r="M108" s="119">
        <f t="shared" si="7"/>
        <v>0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'28'!L109</f>
        <v>0</v>
      </c>
      <c r="F109" s="128"/>
      <c r="G109" s="144">
        <v>1</v>
      </c>
      <c r="H109" s="144"/>
      <c r="I109" s="144"/>
      <c r="J109" s="152"/>
      <c r="K109" s="137"/>
      <c r="L109" s="76">
        <v>1</v>
      </c>
      <c r="M109" s="120">
        <f t="shared" si="7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'28'!L110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'28'!L111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'28'!L112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'28'!L113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'28'!L114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'28'!L115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'28'!L116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'28'!L117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'28'!L118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'28'!L119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'28'!L120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'28'!L121</f>
        <v>2</v>
      </c>
      <c r="F121" s="126"/>
      <c r="G121" s="141">
        <v>2</v>
      </c>
      <c r="H121" s="141"/>
      <c r="I121" s="141"/>
      <c r="J121" s="149"/>
      <c r="K121" s="133"/>
      <c r="L121" s="72">
        <v>4</v>
      </c>
      <c r="M121" s="120">
        <f t="shared" si="7"/>
        <v>0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'28'!L122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'28'!L123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'28'!L124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'28'!L125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'28'!L126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'28'!L127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'28'!L128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'28'!L129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'28'!L130</f>
        <v>1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'28'!L131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'28'!L132</f>
        <v>1</v>
      </c>
      <c r="F132" s="126"/>
      <c r="G132" s="141"/>
      <c r="H132" s="141"/>
      <c r="I132" s="141"/>
      <c r="J132" s="149"/>
      <c r="K132" s="133"/>
      <c r="L132" s="72">
        <v>1</v>
      </c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'28'!L133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'28'!L134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'28'!L135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'28'!L136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'28'!L137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'28'!L138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'28'!L139</f>
        <v>0</v>
      </c>
      <c r="F139" s="127"/>
      <c r="G139" s="142">
        <v>2</v>
      </c>
      <c r="H139" s="142"/>
      <c r="I139" s="142"/>
      <c r="J139" s="150"/>
      <c r="K139" s="134"/>
      <c r="L139" s="73">
        <v>1</v>
      </c>
      <c r="M139" s="120">
        <f t="shared" si="7"/>
        <v>1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27</v>
      </c>
      <c r="F141" s="105">
        <f t="shared" ref="F141:L141" si="13">SUM(F142:F148)</f>
        <v>0</v>
      </c>
      <c r="G141" s="105">
        <f t="shared" si="13"/>
        <v>0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4</v>
      </c>
      <c r="L141" s="105">
        <f t="shared" si="13"/>
        <v>15</v>
      </c>
      <c r="M141" s="119">
        <f t="shared" si="7"/>
        <v>8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'28'!L142</f>
        <v>8</v>
      </c>
      <c r="G142" s="140"/>
      <c r="H142" s="140"/>
      <c r="I142" s="140"/>
      <c r="J142" s="148"/>
      <c r="K142" s="132"/>
      <c r="L142" s="71">
        <v>6</v>
      </c>
      <c r="M142" s="120">
        <f t="shared" ref="M142:M205" si="14">(E142+F142+G142+H142+I142)-J142-K142-L142</f>
        <v>2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'28'!L143</f>
        <v>5</v>
      </c>
      <c r="F143" s="126"/>
      <c r="G143" s="141"/>
      <c r="H143" s="141"/>
      <c r="I143" s="141"/>
      <c r="J143" s="149"/>
      <c r="K143" s="133">
        <v>1</v>
      </c>
      <c r="L143" s="72"/>
      <c r="M143" s="120">
        <f t="shared" si="14"/>
        <v>4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'28'!L144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'28'!L145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'28'!L146</f>
        <v>4</v>
      </c>
      <c r="F146" s="126"/>
      <c r="G146" s="141"/>
      <c r="H146" s="141"/>
      <c r="I146" s="141"/>
      <c r="J146" s="149"/>
      <c r="K146" s="125">
        <v>3</v>
      </c>
      <c r="L146" s="72"/>
      <c r="M146" s="120">
        <f t="shared" si="14"/>
        <v>1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'28'!L147</f>
        <v>6</v>
      </c>
      <c r="F147" s="126"/>
      <c r="G147" s="141"/>
      <c r="H147" s="141"/>
      <c r="I147" s="141"/>
      <c r="J147" s="149"/>
      <c r="K147" s="133"/>
      <c r="L147" s="72">
        <v>6</v>
      </c>
      <c r="M147" s="120">
        <f t="shared" si="14"/>
        <v>0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'28'!L148</f>
        <v>4</v>
      </c>
      <c r="F148" s="126"/>
      <c r="G148" s="141"/>
      <c r="H148" s="141"/>
      <c r="I148" s="141"/>
      <c r="J148" s="149"/>
      <c r="K148" s="133"/>
      <c r="L148" s="72">
        <v>3</v>
      </c>
      <c r="M148" s="120">
        <f t="shared" si="14"/>
        <v>1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'28'!L149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15</v>
      </c>
      <c r="F151" s="105">
        <f t="shared" ref="F151:M151" si="15">SUM(F152:F158,F161)</f>
        <v>0</v>
      </c>
      <c r="G151" s="105">
        <f t="shared" si="15"/>
        <v>153</v>
      </c>
      <c r="H151" s="105">
        <f t="shared" si="15"/>
        <v>0</v>
      </c>
      <c r="I151" s="105">
        <f t="shared" si="15"/>
        <v>0</v>
      </c>
      <c r="J151" s="105">
        <f t="shared" si="15"/>
        <v>0</v>
      </c>
      <c r="K151" s="105">
        <f t="shared" si="15"/>
        <v>0</v>
      </c>
      <c r="L151" s="105">
        <f t="shared" si="15"/>
        <v>103</v>
      </c>
      <c r="M151" s="105">
        <f t="shared" si="15"/>
        <v>65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'28'!L152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4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'28'!L153</f>
        <v>0</v>
      </c>
      <c r="F153" s="126"/>
      <c r="G153" s="141">
        <v>20</v>
      </c>
      <c r="H153" s="141"/>
      <c r="I153" s="141"/>
      <c r="J153" s="149"/>
      <c r="K153" s="133"/>
      <c r="L153" s="72">
        <v>12</v>
      </c>
      <c r="M153" s="120">
        <f t="shared" si="14"/>
        <v>8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'28'!L154</f>
        <v>0</v>
      </c>
      <c r="F154" s="126"/>
      <c r="G154" s="141">
        <v>84</v>
      </c>
      <c r="H154" s="141"/>
      <c r="I154" s="141"/>
      <c r="J154" s="149"/>
      <c r="K154" s="133"/>
      <c r="L154" s="72">
        <v>76</v>
      </c>
      <c r="M154" s="120">
        <f t="shared" si="14"/>
        <v>8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'28'!L155</f>
        <v>12</v>
      </c>
      <c r="F155" s="127"/>
      <c r="G155" s="142"/>
      <c r="H155" s="142"/>
      <c r="I155" s="142"/>
      <c r="J155" s="150"/>
      <c r="K155" s="134"/>
      <c r="L155" s="73">
        <v>3</v>
      </c>
      <c r="M155" s="120">
        <f t="shared" si="14"/>
        <v>9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'28'!L156</f>
        <v>3</v>
      </c>
      <c r="F156" s="127"/>
      <c r="G156" s="142">
        <v>14</v>
      </c>
      <c r="H156" s="142"/>
      <c r="I156" s="142"/>
      <c r="J156" s="150"/>
      <c r="K156" s="134"/>
      <c r="L156" s="73">
        <v>3</v>
      </c>
      <c r="M156" s="120">
        <f t="shared" si="14"/>
        <v>14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'28'!L157</f>
        <v>0</v>
      </c>
      <c r="F157" s="127"/>
      <c r="G157" s="142">
        <v>25</v>
      </c>
      <c r="H157" s="142"/>
      <c r="I157" s="142"/>
      <c r="J157" s="150"/>
      <c r="K157" s="134"/>
      <c r="L157" s="73">
        <v>9</v>
      </c>
      <c r="M157" s="120">
        <f t="shared" si="14"/>
        <v>16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'28'!L158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'28'!L159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'28'!L160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'28'!L161</f>
        <v>0</v>
      </c>
      <c r="F161" s="126"/>
      <c r="G161" s="141">
        <v>10</v>
      </c>
      <c r="H161" s="141"/>
      <c r="I161" s="141"/>
      <c r="J161" s="149"/>
      <c r="K161" s="133"/>
      <c r="L161" s="72"/>
      <c r="M161" s="120">
        <f t="shared" si="14"/>
        <v>10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'28'!L164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'28'!L165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'28'!L166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131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532</v>
      </c>
      <c r="M181" s="119">
        <f t="shared" si="14"/>
        <v>-401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'28'!L182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'28'!L183</f>
        <v>0</v>
      </c>
      <c r="F183" s="125"/>
      <c r="G183" s="125"/>
      <c r="H183" s="125"/>
      <c r="I183" s="125"/>
      <c r="J183" s="148"/>
      <c r="K183" s="132"/>
      <c r="L183" s="71">
        <v>45</v>
      </c>
      <c r="M183" s="120">
        <f t="shared" si="14"/>
        <v>-45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'28'!L184</f>
        <v>3</v>
      </c>
      <c r="F184" s="125"/>
      <c r="G184" s="125"/>
      <c r="H184" s="125"/>
      <c r="I184" s="125"/>
      <c r="J184" s="148"/>
      <c r="K184" s="132"/>
      <c r="L184" s="71">
        <v>27</v>
      </c>
      <c r="M184" s="120">
        <f t="shared" si="14"/>
        <v>-24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'28'!L185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4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'28'!L186</f>
        <v>0</v>
      </c>
      <c r="F186" s="125"/>
      <c r="G186" s="125"/>
      <c r="H186" s="125"/>
      <c r="I186" s="125"/>
      <c r="J186" s="148"/>
      <c r="K186" s="132"/>
      <c r="L186" s="71">
        <v>234</v>
      </c>
      <c r="M186" s="120">
        <f t="shared" si="14"/>
        <v>-234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'28'!L187</f>
        <v>25</v>
      </c>
      <c r="F187" s="125"/>
      <c r="G187" s="125"/>
      <c r="H187" s="125"/>
      <c r="I187" s="125"/>
      <c r="J187" s="148"/>
      <c r="K187" s="132"/>
      <c r="L187" s="71">
        <v>68</v>
      </c>
      <c r="M187" s="120">
        <f t="shared" si="14"/>
        <v>-43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'28'!L188</f>
        <v>11</v>
      </c>
      <c r="F188" s="125"/>
      <c r="G188" s="125"/>
      <c r="H188" s="125"/>
      <c r="I188" s="125"/>
      <c r="J188" s="148"/>
      <c r="K188" s="132"/>
      <c r="L188" s="71">
        <v>59</v>
      </c>
      <c r="M188" s="120">
        <f t="shared" si="14"/>
        <v>-48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'28'!L189</f>
        <v>68</v>
      </c>
      <c r="F189" s="125"/>
      <c r="G189" s="125"/>
      <c r="H189" s="125"/>
      <c r="I189" s="125"/>
      <c r="J189" s="148"/>
      <c r="K189" s="132"/>
      <c r="L189" s="71">
        <v>41</v>
      </c>
      <c r="M189" s="120">
        <f t="shared" si="14"/>
        <v>27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'28'!L190</f>
        <v>24</v>
      </c>
      <c r="F190" s="125"/>
      <c r="G190" s="125"/>
      <c r="H190" s="125"/>
      <c r="I190" s="125"/>
      <c r="J190" s="148"/>
      <c r="K190" s="132"/>
      <c r="L190" s="71">
        <v>58</v>
      </c>
      <c r="M190" s="120">
        <f t="shared" si="14"/>
        <v>-34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31</v>
      </c>
      <c r="F192" s="106">
        <f t="shared" ref="F192:J192" si="19">SUM(F194:F195)</f>
        <v>0</v>
      </c>
      <c r="G192" s="106">
        <f t="shared" si="19"/>
        <v>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31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'28'!L194</f>
        <v>25</v>
      </c>
      <c r="F194" s="125"/>
      <c r="G194" s="125"/>
      <c r="H194" s="125"/>
      <c r="I194" s="125"/>
      <c r="J194" s="148"/>
      <c r="K194" s="132"/>
      <c r="L194" s="71">
        <v>25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'28'!L195</f>
        <v>6</v>
      </c>
      <c r="F195" s="125"/>
      <c r="G195" s="125"/>
      <c r="H195" s="125"/>
      <c r="I195" s="125"/>
      <c r="J195" s="148"/>
      <c r="K195" s="132"/>
      <c r="L195" s="71">
        <v>6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204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203</v>
      </c>
      <c r="M197" s="119">
        <f t="shared" si="14"/>
        <v>1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'28'!L198</f>
        <v>3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'28'!L199</f>
        <v>122</v>
      </c>
      <c r="F199" s="126"/>
      <c r="G199" s="126"/>
      <c r="H199" s="126"/>
      <c r="I199" s="126"/>
      <c r="J199" s="149"/>
      <c r="K199" s="133"/>
      <c r="L199" s="72">
        <v>113</v>
      </c>
      <c r="M199" s="123">
        <f t="shared" si="14"/>
        <v>9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'28'!L200</f>
        <v>32</v>
      </c>
      <c r="F200" s="126"/>
      <c r="G200" s="126"/>
      <c r="H200" s="126"/>
      <c r="I200" s="126"/>
      <c r="J200" s="149"/>
      <c r="K200" s="133"/>
      <c r="L200" s="72">
        <v>39</v>
      </c>
      <c r="M200" s="123">
        <f t="shared" si="14"/>
        <v>-7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'28'!L201</f>
        <v>8</v>
      </c>
      <c r="F201" s="126"/>
      <c r="G201" s="126"/>
      <c r="H201" s="126"/>
      <c r="I201" s="126"/>
      <c r="J201" s="149"/>
      <c r="K201" s="133"/>
      <c r="L201" s="72">
        <v>9</v>
      </c>
      <c r="M201" s="123">
        <f t="shared" si="14"/>
        <v>-1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'28'!L202</f>
        <v>10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'28'!L203</f>
        <v>28</v>
      </c>
      <c r="F203" s="126"/>
      <c r="G203" s="126"/>
      <c r="H203" s="126"/>
      <c r="I203" s="126"/>
      <c r="J203" s="149"/>
      <c r="K203" s="133"/>
      <c r="L203" s="72">
        <v>28</v>
      </c>
      <c r="M203" s="123">
        <f t="shared" si="14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'28'!L204</f>
        <v>1</v>
      </c>
      <c r="F204" s="126"/>
      <c r="G204" s="126"/>
      <c r="H204" s="126"/>
      <c r="I204" s="126"/>
      <c r="J204" s="149"/>
      <c r="K204" s="133"/>
      <c r="L204" s="72">
        <v>1</v>
      </c>
      <c r="M204" s="123">
        <f t="shared" si="14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'28'!L205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05"/>
  <sheetViews>
    <sheetView tabSelected="1" workbookViewId="0">
      <pane xSplit="4" ySplit="4" topLeftCell="E186" activePane="bottomRight" state="frozen"/>
      <selection activeCell="O74" sqref="O74"/>
      <selection pane="topRight" activeCell="O74" sqref="O74"/>
      <selection pane="bottomLeft" activeCell="O74" sqref="O74"/>
      <selection pane="bottomRight" activeCell="O192" sqref="O19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4" ht="21.75" customHeight="1" x14ac:dyDescent="0.2">
      <c r="A1" s="102" t="s">
        <v>260</v>
      </c>
      <c r="B1" s="102"/>
    </row>
    <row r="2" spans="1:14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4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4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4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17</v>
      </c>
      <c r="F5" s="116">
        <f t="shared" si="0"/>
        <v>0</v>
      </c>
      <c r="G5" s="116">
        <f t="shared" si="0"/>
        <v>600</v>
      </c>
      <c r="H5" s="116">
        <f t="shared" si="0"/>
        <v>38</v>
      </c>
      <c r="I5" s="116">
        <f t="shared" si="0"/>
        <v>0</v>
      </c>
      <c r="J5" s="145">
        <f t="shared" si="0"/>
        <v>1</v>
      </c>
      <c r="K5" s="130">
        <f t="shared" si="0"/>
        <v>74</v>
      </c>
      <c r="L5" s="116">
        <f t="shared" si="0"/>
        <v>19</v>
      </c>
      <c r="M5" s="118">
        <f t="shared" si="0"/>
        <v>561</v>
      </c>
      <c r="N5" s="115"/>
    </row>
    <row r="6" spans="1:14" s="10" customFormat="1" ht="15" thickBot="1" x14ac:dyDescent="0.25">
      <c r="A6" s="94"/>
      <c r="B6" s="95"/>
      <c r="C6" s="95" t="s">
        <v>11</v>
      </c>
      <c r="D6" s="96"/>
      <c r="E6" s="131">
        <f>SUM(E7:E45)</f>
        <v>10</v>
      </c>
      <c r="F6" s="131">
        <f t="shared" ref="F6:L6" si="1">SUM(F7:F45)</f>
        <v>0</v>
      </c>
      <c r="G6" s="131">
        <f t="shared" si="1"/>
        <v>361</v>
      </c>
      <c r="H6" s="131">
        <f t="shared" si="1"/>
        <v>38</v>
      </c>
      <c r="I6" s="131">
        <f t="shared" si="1"/>
        <v>0</v>
      </c>
      <c r="J6" s="131">
        <f t="shared" si="1"/>
        <v>0</v>
      </c>
      <c r="K6" s="131">
        <f t="shared" si="1"/>
        <v>55</v>
      </c>
      <c r="L6" s="131">
        <f t="shared" si="1"/>
        <v>15</v>
      </c>
      <c r="M6" s="131">
        <f>SUM(M7:M45)</f>
        <v>339</v>
      </c>
      <c r="N6" s="85"/>
    </row>
    <row r="7" spans="1:14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'29'!L7</f>
        <v>0</v>
      </c>
      <c r="F7" s="125"/>
      <c r="G7" s="140">
        <v>8</v>
      </c>
      <c r="H7" s="140"/>
      <c r="I7" s="140"/>
      <c r="J7" s="148"/>
      <c r="K7" s="132"/>
      <c r="L7" s="71">
        <v>4</v>
      </c>
      <c r="M7" s="120">
        <f t="shared" ref="M7:M77" si="2">(E7+F7+G7+H7+I7)-J7-K7-L7</f>
        <v>4</v>
      </c>
      <c r="N7" s="71"/>
    </row>
    <row r="8" spans="1:14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'29'!L8</f>
        <v>0</v>
      </c>
      <c r="F8" s="126"/>
      <c r="G8" s="141">
        <v>10</v>
      </c>
      <c r="H8" s="141"/>
      <c r="I8" s="141"/>
      <c r="J8" s="149"/>
      <c r="K8" s="133"/>
      <c r="L8" s="72"/>
      <c r="M8" s="120">
        <f t="shared" si="2"/>
        <v>10</v>
      </c>
      <c r="N8" s="72"/>
    </row>
    <row r="9" spans="1:14" s="10" customFormat="1" x14ac:dyDescent="0.2">
      <c r="A9" s="25">
        <v>3</v>
      </c>
      <c r="B9" s="26"/>
      <c r="C9" s="26" t="s">
        <v>14</v>
      </c>
      <c r="D9" s="27">
        <v>20000</v>
      </c>
      <c r="E9" s="155">
        <f>'29'!L9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4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'29'!L10</f>
        <v>0</v>
      </c>
      <c r="F10" s="126"/>
      <c r="G10" s="141">
        <v>10</v>
      </c>
      <c r="H10" s="141"/>
      <c r="I10" s="141"/>
      <c r="J10" s="149"/>
      <c r="K10" s="133"/>
      <c r="L10" s="72"/>
      <c r="M10" s="120">
        <f t="shared" si="2"/>
        <v>10</v>
      </c>
      <c r="N10" s="72"/>
    </row>
    <row r="11" spans="1:14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'29'!L11</f>
        <v>0</v>
      </c>
      <c r="F11" s="126"/>
      <c r="G11" s="141">
        <v>8</v>
      </c>
      <c r="H11" s="141"/>
      <c r="I11" s="141"/>
      <c r="J11" s="149"/>
      <c r="K11" s="133"/>
      <c r="L11" s="72"/>
      <c r="M11" s="120">
        <f t="shared" si="2"/>
        <v>8</v>
      </c>
      <c r="N11" s="72"/>
    </row>
    <row r="12" spans="1:14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'29'!L12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4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'29'!L13</f>
        <v>0</v>
      </c>
      <c r="F13" s="126"/>
      <c r="G13" s="141">
        <v>10</v>
      </c>
      <c r="H13" s="141"/>
      <c r="I13" s="141"/>
      <c r="J13" s="149"/>
      <c r="K13" s="133">
        <v>1</v>
      </c>
      <c r="L13" s="72"/>
      <c r="M13" s="120">
        <f t="shared" si="2"/>
        <v>9</v>
      </c>
      <c r="N13" s="72"/>
    </row>
    <row r="14" spans="1:14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'29'!L14</f>
        <v>0</v>
      </c>
      <c r="F14" s="126"/>
      <c r="G14" s="141">
        <v>10</v>
      </c>
      <c r="H14" s="141"/>
      <c r="I14" s="141"/>
      <c r="J14" s="149"/>
      <c r="K14" s="133">
        <v>1</v>
      </c>
      <c r="L14" s="72"/>
      <c r="M14" s="120">
        <f t="shared" si="2"/>
        <v>9</v>
      </c>
      <c r="N14" s="72"/>
    </row>
    <row r="15" spans="1:14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'29'!L15</f>
        <v>0</v>
      </c>
      <c r="F15" s="126"/>
      <c r="G15" s="141">
        <v>10</v>
      </c>
      <c r="H15" s="141"/>
      <c r="I15" s="141"/>
      <c r="J15" s="149"/>
      <c r="K15" s="133">
        <v>4</v>
      </c>
      <c r="L15" s="72"/>
      <c r="M15" s="120">
        <f t="shared" si="2"/>
        <v>6</v>
      </c>
      <c r="N15" s="72"/>
    </row>
    <row r="16" spans="1:14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'29'!L16</f>
        <v>0</v>
      </c>
      <c r="F16" s="126"/>
      <c r="G16" s="141">
        <v>10</v>
      </c>
      <c r="H16" s="141"/>
      <c r="I16" s="141"/>
      <c r="J16" s="149"/>
      <c r="K16" s="133"/>
      <c r="L16" s="72"/>
      <c r="M16" s="120">
        <f t="shared" si="2"/>
        <v>10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'29'!L17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'29'!L18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'29'!L19</f>
        <v>0</v>
      </c>
      <c r="F19" s="126"/>
      <c r="G19" s="141">
        <v>9</v>
      </c>
      <c r="H19" s="141"/>
      <c r="I19" s="141"/>
      <c r="J19" s="149"/>
      <c r="K19" s="133">
        <v>4</v>
      </c>
      <c r="L19" s="72"/>
      <c r="M19" s="120">
        <f t="shared" si="2"/>
        <v>5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'29'!L20</f>
        <v>0</v>
      </c>
      <c r="F20" s="126"/>
      <c r="G20" s="141">
        <v>12</v>
      </c>
      <c r="H20" s="141"/>
      <c r="I20" s="141"/>
      <c r="J20" s="149"/>
      <c r="K20" s="133"/>
      <c r="L20" s="72">
        <v>4</v>
      </c>
      <c r="M20" s="120">
        <f t="shared" si="2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'29'!L21</f>
        <v>0</v>
      </c>
      <c r="F21" s="126"/>
      <c r="G21" s="141">
        <v>10</v>
      </c>
      <c r="H21" s="141"/>
      <c r="I21" s="141"/>
      <c r="J21" s="149"/>
      <c r="K21" s="133"/>
      <c r="L21" s="72"/>
      <c r="M21" s="120">
        <f t="shared" si="2"/>
        <v>10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'29'!L22</f>
        <v>10</v>
      </c>
      <c r="F22" s="126"/>
      <c r="G22" s="141"/>
      <c r="H22" s="141"/>
      <c r="I22" s="141"/>
      <c r="J22" s="149"/>
      <c r="K22" s="133"/>
      <c r="L22" s="72"/>
      <c r="M22" s="120">
        <f t="shared" si="2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'29'!L23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'29'!L24</f>
        <v>0</v>
      </c>
      <c r="F24" s="126"/>
      <c r="G24" s="141">
        <v>14</v>
      </c>
      <c r="H24" s="141"/>
      <c r="I24" s="141"/>
      <c r="J24" s="149"/>
      <c r="K24" s="133"/>
      <c r="L24" s="72"/>
      <c r="M24" s="120">
        <f t="shared" si="2"/>
        <v>14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'29'!L25</f>
        <v>0</v>
      </c>
      <c r="F25" s="126"/>
      <c r="G25" s="141">
        <v>14</v>
      </c>
      <c r="H25" s="141"/>
      <c r="I25" s="141"/>
      <c r="J25" s="149"/>
      <c r="K25" s="133"/>
      <c r="L25" s="72"/>
      <c r="M25" s="120">
        <f t="shared" si="2"/>
        <v>14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'29'!L26</f>
        <v>0</v>
      </c>
      <c r="F26" s="126"/>
      <c r="G26" s="141">
        <v>14</v>
      </c>
      <c r="H26" s="141"/>
      <c r="I26" s="141"/>
      <c r="J26" s="149"/>
      <c r="K26" s="133"/>
      <c r="L26" s="72"/>
      <c r="M26" s="120">
        <f t="shared" si="2"/>
        <v>14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'29'!L27</f>
        <v>0</v>
      </c>
      <c r="F27" s="126"/>
      <c r="G27" s="141">
        <v>10</v>
      </c>
      <c r="H27" s="141"/>
      <c r="I27" s="141"/>
      <c r="J27" s="149"/>
      <c r="K27" s="133">
        <v>1</v>
      </c>
      <c r="L27" s="72"/>
      <c r="M27" s="120">
        <f t="shared" si="2"/>
        <v>9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'29'!L28</f>
        <v>0</v>
      </c>
      <c r="F28" s="126"/>
      <c r="G28" s="141">
        <v>24</v>
      </c>
      <c r="H28" s="141"/>
      <c r="I28" s="141"/>
      <c r="J28" s="149"/>
      <c r="K28" s="133"/>
      <c r="L28" s="72"/>
      <c r="M28" s="120">
        <f t="shared" si="2"/>
        <v>24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'29'!L29</f>
        <v>0</v>
      </c>
      <c r="F29" s="126"/>
      <c r="G29" s="141">
        <v>24</v>
      </c>
      <c r="H29" s="141"/>
      <c r="I29" s="141"/>
      <c r="J29" s="149"/>
      <c r="K29" s="133"/>
      <c r="L29" s="72"/>
      <c r="M29" s="120">
        <f t="shared" si="2"/>
        <v>24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'29'!L30</f>
        <v>0</v>
      </c>
      <c r="F30" s="126"/>
      <c r="G30" s="141">
        <v>10</v>
      </c>
      <c r="H30" s="141"/>
      <c r="I30" s="141"/>
      <c r="J30" s="149"/>
      <c r="K30" s="133"/>
      <c r="L30" s="72"/>
      <c r="M30" s="120">
        <f t="shared" si="2"/>
        <v>10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'29'!L31</f>
        <v>0</v>
      </c>
      <c r="F31" s="126"/>
      <c r="G31" s="141">
        <v>8</v>
      </c>
      <c r="H31" s="141"/>
      <c r="I31" s="141"/>
      <c r="J31" s="149"/>
      <c r="K31" s="133">
        <v>3</v>
      </c>
      <c r="L31" s="72"/>
      <c r="M31" s="120">
        <f t="shared" si="2"/>
        <v>5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'29'!L32</f>
        <v>0</v>
      </c>
      <c r="F32" s="126"/>
      <c r="G32" s="141">
        <v>10</v>
      </c>
      <c r="H32" s="141"/>
      <c r="I32" s="141"/>
      <c r="J32" s="149"/>
      <c r="K32" s="133">
        <v>3</v>
      </c>
      <c r="L32" s="72"/>
      <c r="M32" s="120">
        <f t="shared" si="2"/>
        <v>7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'29'!L33</f>
        <v>0</v>
      </c>
      <c r="F33" s="126"/>
      <c r="G33" s="141">
        <v>8</v>
      </c>
      <c r="H33" s="141"/>
      <c r="I33" s="141"/>
      <c r="J33" s="149"/>
      <c r="K33" s="133">
        <v>3</v>
      </c>
      <c r="L33" s="72"/>
      <c r="M33" s="120">
        <f t="shared" si="2"/>
        <v>5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'29'!L34</f>
        <v>0</v>
      </c>
      <c r="F34" s="126"/>
      <c r="G34" s="141">
        <v>7</v>
      </c>
      <c r="H34" s="141"/>
      <c r="I34" s="141"/>
      <c r="J34" s="149"/>
      <c r="K34" s="133">
        <v>1</v>
      </c>
      <c r="L34" s="72"/>
      <c r="M34" s="120">
        <f t="shared" si="2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'29'!L35</f>
        <v>0</v>
      </c>
      <c r="F35" s="126"/>
      <c r="G35" s="141">
        <v>10</v>
      </c>
      <c r="H35" s="141"/>
      <c r="I35" s="141"/>
      <c r="J35" s="149"/>
      <c r="K35" s="133">
        <v>2</v>
      </c>
      <c r="L35" s="72"/>
      <c r="M35" s="120">
        <f t="shared" si="2"/>
        <v>8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'29'!L36</f>
        <v>0</v>
      </c>
      <c r="F36" s="126"/>
      <c r="G36" s="141">
        <v>10</v>
      </c>
      <c r="H36" s="141"/>
      <c r="I36" s="141"/>
      <c r="J36" s="149"/>
      <c r="K36" s="133">
        <v>6</v>
      </c>
      <c r="L36" s="72"/>
      <c r="M36" s="120">
        <f t="shared" si="2"/>
        <v>4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'29'!L37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2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'29'!L38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2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'29'!L39</f>
        <v>0</v>
      </c>
      <c r="F39" s="126"/>
      <c r="G39" s="141">
        <v>12</v>
      </c>
      <c r="H39" s="141">
        <v>12</v>
      </c>
      <c r="I39" s="141"/>
      <c r="J39" s="149"/>
      <c r="K39" s="133">
        <v>5</v>
      </c>
      <c r="L39" s="72"/>
      <c r="M39" s="120">
        <f t="shared" si="2"/>
        <v>19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'29'!L40</f>
        <v>0</v>
      </c>
      <c r="F40" s="127"/>
      <c r="G40" s="142">
        <v>10</v>
      </c>
      <c r="H40" s="142"/>
      <c r="I40" s="142"/>
      <c r="J40" s="150"/>
      <c r="K40" s="134">
        <v>6</v>
      </c>
      <c r="L40" s="73"/>
      <c r="M40" s="120">
        <f t="shared" si="2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'29'!L41</f>
        <v>0</v>
      </c>
      <c r="F41" s="127"/>
      <c r="G41" s="142">
        <v>10</v>
      </c>
      <c r="H41" s="142"/>
      <c r="I41" s="142"/>
      <c r="J41" s="150"/>
      <c r="K41" s="134">
        <v>5</v>
      </c>
      <c r="L41" s="73"/>
      <c r="M41" s="121">
        <f t="shared" si="2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'29'!L42</f>
        <v>0</v>
      </c>
      <c r="F42" s="127"/>
      <c r="G42" s="142">
        <v>10</v>
      </c>
      <c r="H42" s="142"/>
      <c r="I42" s="142"/>
      <c r="J42" s="150"/>
      <c r="K42" s="134">
        <v>3</v>
      </c>
      <c r="L42" s="73"/>
      <c r="M42" s="121">
        <f t="shared" si="2"/>
        <v>7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'29'!L43</f>
        <v>0</v>
      </c>
      <c r="F43" s="127"/>
      <c r="G43" s="142">
        <v>9</v>
      </c>
      <c r="H43" s="142"/>
      <c r="I43" s="142"/>
      <c r="J43" s="150"/>
      <c r="K43" s="134">
        <v>7</v>
      </c>
      <c r="L43" s="73"/>
      <c r="M43" s="121">
        <f t="shared" si="2"/>
        <v>2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'29'!L44</f>
        <v>0</v>
      </c>
      <c r="F44" s="127"/>
      <c r="G44" s="142">
        <v>4</v>
      </c>
      <c r="H44" s="142"/>
      <c r="I44" s="142"/>
      <c r="J44" s="150"/>
      <c r="K44" s="134"/>
      <c r="L44" s="73"/>
      <c r="M44" s="121">
        <f t="shared" si="2"/>
        <v>4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'29'!L45</f>
        <v>0</v>
      </c>
      <c r="F45" s="127"/>
      <c r="G45" s="142">
        <v>10</v>
      </c>
      <c r="H45" s="142"/>
      <c r="I45" s="142"/>
      <c r="J45" s="150"/>
      <c r="K45" s="134"/>
      <c r="L45" s="73">
        <v>7</v>
      </c>
      <c r="M45" s="121">
        <f t="shared" si="2"/>
        <v>3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7</v>
      </c>
      <c r="F47" s="103">
        <f t="shared" ref="F47:L47" si="3">SUM(F48:F60)</f>
        <v>0</v>
      </c>
      <c r="G47" s="103">
        <f t="shared" si="3"/>
        <v>177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 t="shared" si="3"/>
        <v>11</v>
      </c>
      <c r="L47" s="103">
        <f t="shared" si="3"/>
        <v>4</v>
      </c>
      <c r="M47" s="103">
        <f>SUM(M48:M60)</f>
        <v>169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'29'!L48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'29'!L49</f>
        <v>0</v>
      </c>
      <c r="F49" s="126"/>
      <c r="G49" s="141">
        <v>36</v>
      </c>
      <c r="H49" s="141"/>
      <c r="I49" s="141"/>
      <c r="J49" s="149"/>
      <c r="K49" s="133"/>
      <c r="L49" s="72"/>
      <c r="M49" s="120">
        <f t="shared" si="2"/>
        <v>36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'29'!L50</f>
        <v>0</v>
      </c>
      <c r="F50" s="126"/>
      <c r="G50" s="141">
        <v>18</v>
      </c>
      <c r="H50" s="141"/>
      <c r="I50" s="141"/>
      <c r="J50" s="149"/>
      <c r="K50" s="133"/>
      <c r="L50" s="72"/>
      <c r="M50" s="120">
        <f t="shared" si="2"/>
        <v>18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'29'!L51</f>
        <v>0</v>
      </c>
      <c r="F51" s="126"/>
      <c r="G51" s="141">
        <v>64</v>
      </c>
      <c r="H51" s="141"/>
      <c r="I51" s="141"/>
      <c r="J51" s="149"/>
      <c r="K51" s="133"/>
      <c r="L51" s="72"/>
      <c r="M51" s="120">
        <f t="shared" si="2"/>
        <v>64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'29'!L52</f>
        <v>0</v>
      </c>
      <c r="F52" s="126"/>
      <c r="G52" s="141">
        <v>11</v>
      </c>
      <c r="H52" s="141"/>
      <c r="I52" s="141"/>
      <c r="J52" s="149"/>
      <c r="K52" s="133"/>
      <c r="L52" s="72"/>
      <c r="M52" s="120">
        <f t="shared" si="2"/>
        <v>11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'29'!L53</f>
        <v>7</v>
      </c>
      <c r="F53" s="126"/>
      <c r="G53" s="141"/>
      <c r="H53" s="141"/>
      <c r="I53" s="141"/>
      <c r="J53" s="149"/>
      <c r="K53" s="133"/>
      <c r="L53" s="72">
        <v>4</v>
      </c>
      <c r="M53" s="120">
        <f t="shared" si="2"/>
        <v>3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'29'!L54</f>
        <v>0</v>
      </c>
      <c r="F54" s="126"/>
      <c r="G54" s="141">
        <v>9</v>
      </c>
      <c r="H54" s="141"/>
      <c r="I54" s="141"/>
      <c r="J54" s="149"/>
      <c r="K54" s="133">
        <v>2</v>
      </c>
      <c r="L54" s="72"/>
      <c r="M54" s="120">
        <f t="shared" si="2"/>
        <v>7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'29'!L55</f>
        <v>0</v>
      </c>
      <c r="F55" s="126"/>
      <c r="G55" s="141"/>
      <c r="H55" s="141"/>
      <c r="I55" s="141"/>
      <c r="J55" s="149"/>
      <c r="K55" s="133"/>
      <c r="L55" s="72"/>
      <c r="M55" s="120">
        <f t="shared" si="2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'29'!L56</f>
        <v>0</v>
      </c>
      <c r="F56" s="126"/>
      <c r="G56" s="141">
        <v>11</v>
      </c>
      <c r="H56" s="141"/>
      <c r="I56" s="141"/>
      <c r="J56" s="149"/>
      <c r="K56" s="133"/>
      <c r="L56" s="72"/>
      <c r="M56" s="120">
        <f t="shared" si="2"/>
        <v>11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'29'!L57</f>
        <v>0</v>
      </c>
      <c r="F57" s="126"/>
      <c r="G57" s="141">
        <v>10</v>
      </c>
      <c r="H57" s="141"/>
      <c r="I57" s="141"/>
      <c r="J57" s="149"/>
      <c r="K57" s="133"/>
      <c r="L57" s="72"/>
      <c r="M57" s="120">
        <f t="shared" si="2"/>
        <v>10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'29'!L58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'29'!L59</f>
        <v>0</v>
      </c>
      <c r="F59" s="127"/>
      <c r="G59" s="142">
        <v>9</v>
      </c>
      <c r="H59" s="142"/>
      <c r="I59" s="142"/>
      <c r="J59" s="150"/>
      <c r="K59" s="134">
        <v>5</v>
      </c>
      <c r="L59" s="73"/>
      <c r="M59" s="120">
        <f t="shared" si="2"/>
        <v>4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'29'!L60</f>
        <v>0</v>
      </c>
      <c r="F60" s="127"/>
      <c r="G60" s="142">
        <v>9</v>
      </c>
      <c r="H60" s="142"/>
      <c r="I60" s="142"/>
      <c r="J60" s="150"/>
      <c r="K60" s="134">
        <v>4</v>
      </c>
      <c r="L60" s="73"/>
      <c r="M60" s="121">
        <f t="shared" si="2"/>
        <v>5</v>
      </c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1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'29'!L63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'29'!L64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1</v>
      </c>
      <c r="L66" s="103">
        <f t="shared" si="5"/>
        <v>0</v>
      </c>
      <c r="M66" s="119">
        <f t="shared" si="2"/>
        <v>11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'29'!L67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'29'!L68</f>
        <v>0</v>
      </c>
      <c r="F68" s="126"/>
      <c r="G68" s="141">
        <v>2</v>
      </c>
      <c r="H68" s="141"/>
      <c r="I68" s="141"/>
      <c r="J68" s="149"/>
      <c r="K68" s="133">
        <v>1</v>
      </c>
      <c r="L68" s="72"/>
      <c r="M68" s="120">
        <f t="shared" si="2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'29'!L69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'29'!L70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'29'!L71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'29'!L72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'29'!L73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'29'!L74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50</v>
      </c>
      <c r="H76" s="106">
        <f t="shared" si="6"/>
        <v>0</v>
      </c>
      <c r="I76" s="106">
        <f t="shared" si="6"/>
        <v>0</v>
      </c>
      <c r="J76" s="106">
        <f t="shared" si="6"/>
        <v>1</v>
      </c>
      <c r="K76" s="106">
        <f t="shared" si="6"/>
        <v>7</v>
      </c>
      <c r="L76" s="106">
        <f t="shared" si="6"/>
        <v>0</v>
      </c>
      <c r="M76" s="106">
        <f t="shared" si="6"/>
        <v>42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'29'!L77</f>
        <v>0</v>
      </c>
      <c r="F77" s="126"/>
      <c r="G77" s="141">
        <v>8</v>
      </c>
      <c r="H77" s="141"/>
      <c r="I77" s="141"/>
      <c r="J77" s="149">
        <v>1</v>
      </c>
      <c r="K77" s="133">
        <v>2</v>
      </c>
      <c r="L77" s="72"/>
      <c r="M77" s="120">
        <f t="shared" si="2"/>
        <v>5</v>
      </c>
      <c r="N77" s="72" t="s">
        <v>285</v>
      </c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'29'!L78</f>
        <v>0</v>
      </c>
      <c r="F78" s="126"/>
      <c r="G78" s="141">
        <v>14</v>
      </c>
      <c r="H78" s="141"/>
      <c r="I78" s="141"/>
      <c r="J78" s="149"/>
      <c r="K78" s="133">
        <v>1</v>
      </c>
      <c r="L78" s="72"/>
      <c r="M78" s="120">
        <f t="shared" ref="M78:M141" si="7">(E78+F78+G78+H78+I78)-J78-K78-L78</f>
        <v>13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'29'!L79</f>
        <v>0</v>
      </c>
      <c r="F79" s="126"/>
      <c r="G79" s="141">
        <v>14</v>
      </c>
      <c r="H79" s="141"/>
      <c r="I79" s="141"/>
      <c r="J79" s="149"/>
      <c r="K79" s="133"/>
      <c r="L79" s="72"/>
      <c r="M79" s="120">
        <f t="shared" si="7"/>
        <v>14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'29'!L80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'29'!L81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'29'!L82</f>
        <v>0</v>
      </c>
      <c r="F82" s="126"/>
      <c r="G82" s="141">
        <v>8</v>
      </c>
      <c r="H82" s="141"/>
      <c r="I82" s="141"/>
      <c r="J82" s="149"/>
      <c r="K82" s="133"/>
      <c r="L82" s="72"/>
      <c r="M82" s="120">
        <f t="shared" si="7"/>
        <v>8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'29'!L83</f>
        <v>0</v>
      </c>
      <c r="F83" s="126"/>
      <c r="G83" s="141"/>
      <c r="H83" s="141"/>
      <c r="I83" s="141"/>
      <c r="J83" s="149"/>
      <c r="K83" s="133"/>
      <c r="L83" s="72"/>
      <c r="M83" s="120">
        <f t="shared" si="7"/>
        <v>0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'29'!L84</f>
        <v>0</v>
      </c>
      <c r="F84" s="127"/>
      <c r="G84" s="142">
        <v>6</v>
      </c>
      <c r="H84" s="142"/>
      <c r="I84" s="142"/>
      <c r="J84" s="150"/>
      <c r="K84" s="134">
        <v>4</v>
      </c>
      <c r="L84" s="73"/>
      <c r="M84" s="120">
        <f t="shared" si="7"/>
        <v>2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42</v>
      </c>
      <c r="F86" s="108">
        <f t="shared" ref="F86:L86" si="8">SUM(F87:F96)</f>
        <v>0</v>
      </c>
      <c r="G86" s="108">
        <f t="shared" si="8"/>
        <v>68</v>
      </c>
      <c r="H86" s="108">
        <f t="shared" si="8"/>
        <v>0</v>
      </c>
      <c r="I86" s="108">
        <f t="shared" si="8"/>
        <v>0</v>
      </c>
      <c r="J86" s="108">
        <f t="shared" si="8"/>
        <v>8</v>
      </c>
      <c r="K86" s="108">
        <f t="shared" si="8"/>
        <v>0</v>
      </c>
      <c r="L86" s="108">
        <f t="shared" si="8"/>
        <v>79</v>
      </c>
      <c r="M86" s="108">
        <f>SUM(M87:M96)</f>
        <v>23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'29'!L87</f>
        <v>0</v>
      </c>
      <c r="F87" s="125"/>
      <c r="G87" s="140">
        <v>6</v>
      </c>
      <c r="H87" s="140"/>
      <c r="I87" s="140"/>
      <c r="J87" s="148"/>
      <c r="K87" s="132"/>
      <c r="L87" s="71">
        <v>5</v>
      </c>
      <c r="M87" s="120">
        <f t="shared" si="7"/>
        <v>1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'29'!L88</f>
        <v>2</v>
      </c>
      <c r="F88" s="126"/>
      <c r="G88" s="141">
        <v>10</v>
      </c>
      <c r="H88" s="141"/>
      <c r="I88" s="141"/>
      <c r="J88" s="149"/>
      <c r="K88" s="133"/>
      <c r="L88" s="72">
        <v>10</v>
      </c>
      <c r="M88" s="120">
        <f t="shared" si="7"/>
        <v>2</v>
      </c>
      <c r="N88" s="72"/>
    </row>
    <row r="89" spans="1:14" s="10" customFormat="1" ht="14.25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'29'!L89</f>
        <v>0</v>
      </c>
      <c r="F89" s="126"/>
      <c r="G89" s="141">
        <v>8</v>
      </c>
      <c r="H89" s="141"/>
      <c r="I89" s="141"/>
      <c r="J89" s="149"/>
      <c r="K89" s="133"/>
      <c r="L89" s="72">
        <v>8</v>
      </c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'29'!L90</f>
        <v>0</v>
      </c>
      <c r="F90" s="126"/>
      <c r="G90" s="141">
        <v>10</v>
      </c>
      <c r="H90" s="141"/>
      <c r="I90" s="141"/>
      <c r="J90" s="149"/>
      <c r="K90" s="133"/>
      <c r="L90" s="72">
        <v>9</v>
      </c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'29'!L91</f>
        <v>11</v>
      </c>
      <c r="F91" s="126"/>
      <c r="G91" s="141">
        <v>12</v>
      </c>
      <c r="H91" s="141"/>
      <c r="I91" s="141"/>
      <c r="J91" s="149">
        <v>4</v>
      </c>
      <c r="K91" s="133"/>
      <c r="L91" s="72">
        <v>13</v>
      </c>
      <c r="M91" s="120">
        <f t="shared" si="7"/>
        <v>6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'29'!L92</f>
        <v>7</v>
      </c>
      <c r="F92" s="126"/>
      <c r="G92" s="141"/>
      <c r="H92" s="141"/>
      <c r="I92" s="141"/>
      <c r="J92" s="149"/>
      <c r="K92" s="133"/>
      <c r="L92" s="72">
        <v>2</v>
      </c>
      <c r="M92" s="120">
        <f t="shared" si="7"/>
        <v>5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'29'!L93</f>
        <v>0</v>
      </c>
      <c r="F93" s="126"/>
      <c r="G93" s="141">
        <v>10</v>
      </c>
      <c r="H93" s="141"/>
      <c r="I93" s="141"/>
      <c r="J93" s="149"/>
      <c r="K93" s="133"/>
      <c r="L93" s="72">
        <v>10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'29'!L94</f>
        <v>12</v>
      </c>
      <c r="F94" s="126"/>
      <c r="G94" s="141">
        <v>12</v>
      </c>
      <c r="H94" s="141"/>
      <c r="I94" s="141"/>
      <c r="J94" s="149">
        <v>4</v>
      </c>
      <c r="K94" s="133"/>
      <c r="L94" s="72">
        <v>13</v>
      </c>
      <c r="M94" s="120">
        <f t="shared" si="7"/>
        <v>7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'29'!L95</f>
        <v>0</v>
      </c>
      <c r="F95" s="126"/>
      <c r="G95" s="141"/>
      <c r="H95" s="141"/>
      <c r="I95" s="141"/>
      <c r="J95" s="149"/>
      <c r="K95" s="133"/>
      <c r="L95" s="72"/>
      <c r="M95" s="120">
        <f t="shared" si="7"/>
        <v>0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'29'!L96</f>
        <v>10</v>
      </c>
      <c r="F96" s="127"/>
      <c r="G96" s="142"/>
      <c r="H96" s="142"/>
      <c r="I96" s="142"/>
      <c r="J96" s="150"/>
      <c r="K96" s="134"/>
      <c r="L96" s="73">
        <v>9</v>
      </c>
      <c r="M96" s="120">
        <f t="shared" si="7"/>
        <v>1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0</v>
      </c>
      <c r="F98" s="106">
        <f t="shared" ref="F98:G98" si="9">SUM(F99)</f>
        <v>0</v>
      </c>
      <c r="G98" s="106">
        <f t="shared" si="9"/>
        <v>10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8</v>
      </c>
      <c r="M98" s="106">
        <f t="shared" si="10"/>
        <v>2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'29'!L99</f>
        <v>0</v>
      </c>
      <c r="F99" s="125"/>
      <c r="G99" s="140">
        <v>10</v>
      </c>
      <c r="H99" s="140"/>
      <c r="I99" s="140"/>
      <c r="J99" s="148"/>
      <c r="K99" s="132"/>
      <c r="L99" s="71">
        <v>8</v>
      </c>
      <c r="M99" s="120">
        <f t="shared" si="7"/>
        <v>2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18</v>
      </c>
      <c r="F101" s="106">
        <f t="shared" ref="F101:L101" si="11">SUM(F102:F105)</f>
        <v>0</v>
      </c>
      <c r="G101" s="106">
        <f t="shared" si="11"/>
        <v>0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0</v>
      </c>
      <c r="L101" s="106">
        <f t="shared" si="11"/>
        <v>11</v>
      </c>
      <c r="M101" s="119">
        <f t="shared" si="7"/>
        <v>7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'29'!L102</f>
        <v>11</v>
      </c>
      <c r="F102" s="126"/>
      <c r="G102" s="141"/>
      <c r="H102" s="141"/>
      <c r="I102" s="141"/>
      <c r="J102" s="149"/>
      <c r="K102" s="133"/>
      <c r="L102" s="72">
        <v>8</v>
      </c>
      <c r="M102" s="120">
        <f t="shared" si="7"/>
        <v>3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'29'!L103</f>
        <v>2</v>
      </c>
      <c r="F103" s="126"/>
      <c r="G103" s="141"/>
      <c r="H103" s="141"/>
      <c r="I103" s="141"/>
      <c r="J103" s="149"/>
      <c r="K103" s="133"/>
      <c r="L103" s="72"/>
      <c r="M103" s="120">
        <f t="shared" si="7"/>
        <v>2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'29'!L104</f>
        <v>4</v>
      </c>
      <c r="F104" s="126"/>
      <c r="G104" s="141"/>
      <c r="H104" s="141"/>
      <c r="I104" s="141"/>
      <c r="J104" s="149"/>
      <c r="K104" s="133"/>
      <c r="L104" s="72">
        <v>3</v>
      </c>
      <c r="M104" s="120">
        <f t="shared" si="7"/>
        <v>1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'29'!L105</f>
        <v>1</v>
      </c>
      <c r="F105" s="126"/>
      <c r="G105" s="141"/>
      <c r="H105" s="141"/>
      <c r="I105" s="141"/>
      <c r="J105" s="149"/>
      <c r="K105" s="133"/>
      <c r="L105" s="72"/>
      <c r="M105" s="120">
        <f t="shared" si="7"/>
        <v>1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8</v>
      </c>
      <c r="F108" s="105">
        <f t="shared" ref="F108:L108" si="12">SUM(F109:F137)</f>
        <v>0</v>
      </c>
      <c r="G108" s="105">
        <f t="shared" si="12"/>
        <v>2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6</v>
      </c>
      <c r="M108" s="119">
        <f t="shared" si="7"/>
        <v>4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'29'!L109</f>
        <v>1</v>
      </c>
      <c r="F109" s="128"/>
      <c r="G109" s="144"/>
      <c r="H109" s="144"/>
      <c r="I109" s="144"/>
      <c r="J109" s="152"/>
      <c r="K109" s="137"/>
      <c r="L109" s="76"/>
      <c r="M109" s="120">
        <f t="shared" si="7"/>
        <v>1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'29'!L110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'29'!L111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'29'!L112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'29'!L113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'29'!L114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'29'!L115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'29'!L116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'29'!L117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'29'!L118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'29'!L119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'29'!L120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'29'!L121</f>
        <v>4</v>
      </c>
      <c r="F121" s="126"/>
      <c r="G121" s="141">
        <v>2</v>
      </c>
      <c r="H121" s="141"/>
      <c r="I121" s="141"/>
      <c r="J121" s="149"/>
      <c r="K121" s="133"/>
      <c r="L121" s="72">
        <v>4</v>
      </c>
      <c r="M121" s="120">
        <f t="shared" si="7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'29'!L122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'29'!L123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'29'!L124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'29'!L125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'29'!L126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'29'!L127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'29'!L128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'29'!L129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'29'!L130</f>
        <v>1</v>
      </c>
      <c r="F130" s="126"/>
      <c r="G130" s="141"/>
      <c r="H130" s="141"/>
      <c r="I130" s="141"/>
      <c r="J130" s="149"/>
      <c r="K130" s="133"/>
      <c r="L130" s="72">
        <v>1</v>
      </c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'29'!L131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'29'!L132</f>
        <v>1</v>
      </c>
      <c r="F132" s="126"/>
      <c r="G132" s="141"/>
      <c r="H132" s="141"/>
      <c r="I132" s="141"/>
      <c r="J132" s="149"/>
      <c r="K132" s="133"/>
      <c r="L132" s="72">
        <v>1</v>
      </c>
      <c r="M132" s="120">
        <f t="shared" si="7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'29'!L133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'29'!L134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'29'!L135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'29'!L136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'29'!L137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'29'!L138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'29'!L139</f>
        <v>1</v>
      </c>
      <c r="F139" s="127"/>
      <c r="G139" s="142">
        <v>1</v>
      </c>
      <c r="H139" s="142"/>
      <c r="I139" s="142"/>
      <c r="J139" s="150"/>
      <c r="K139" s="134"/>
      <c r="L139" s="73">
        <v>2</v>
      </c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15</v>
      </c>
      <c r="F141" s="105">
        <f t="shared" ref="F141:L141" si="13">SUM(F142:F148)</f>
        <v>0</v>
      </c>
      <c r="G141" s="105">
        <f t="shared" si="13"/>
        <v>24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24</v>
      </c>
      <c r="M141" s="119">
        <f t="shared" si="7"/>
        <v>15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'29'!L142</f>
        <v>6</v>
      </c>
      <c r="G142" s="140"/>
      <c r="H142" s="140"/>
      <c r="I142" s="140"/>
      <c r="J142" s="148"/>
      <c r="K142" s="132"/>
      <c r="L142" s="71"/>
      <c r="M142" s="120">
        <f>(E142+K146+G142+H142+I142)-J142-K142-L142</f>
        <v>6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'29'!L143</f>
        <v>0</v>
      </c>
      <c r="F143" s="126"/>
      <c r="G143" s="141">
        <v>10</v>
      </c>
      <c r="H143" s="141"/>
      <c r="I143" s="141"/>
      <c r="J143" s="149"/>
      <c r="K143" s="133"/>
      <c r="L143" s="72">
        <v>8</v>
      </c>
      <c r="M143" s="120">
        <f t="shared" ref="M143:M205" si="14">(E143+F143+G143+H143+I143)-J143-K143-L143</f>
        <v>2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'29'!L144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'29'!L145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'29'!L146</f>
        <v>0</v>
      </c>
      <c r="F146" s="126"/>
      <c r="G146" s="141">
        <v>8</v>
      </c>
      <c r="H146" s="141"/>
      <c r="I146" s="141"/>
      <c r="J146" s="149"/>
      <c r="K146" s="125"/>
      <c r="L146" s="72">
        <v>6</v>
      </c>
      <c r="M146" s="120">
        <f t="shared" si="14"/>
        <v>2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'29'!L147</f>
        <v>6</v>
      </c>
      <c r="F147" s="126"/>
      <c r="G147" s="141"/>
      <c r="H147" s="141"/>
      <c r="I147" s="141"/>
      <c r="J147" s="149"/>
      <c r="K147" s="133"/>
      <c r="L147" s="72">
        <v>5</v>
      </c>
      <c r="M147" s="120">
        <f t="shared" si="14"/>
        <v>1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'29'!L148</f>
        <v>3</v>
      </c>
      <c r="F148" s="126"/>
      <c r="G148" s="141">
        <v>6</v>
      </c>
      <c r="H148" s="141"/>
      <c r="I148" s="141"/>
      <c r="J148" s="149"/>
      <c r="K148" s="133"/>
      <c r="L148" s="72">
        <v>5</v>
      </c>
      <c r="M148" s="120">
        <f t="shared" si="14"/>
        <v>4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'29'!L149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103</v>
      </c>
      <c r="F151" s="105">
        <f t="shared" ref="F151:M151" si="15">SUM(F152:F158,F161)</f>
        <v>0</v>
      </c>
      <c r="G151" s="105">
        <f t="shared" si="15"/>
        <v>144</v>
      </c>
      <c r="H151" s="105">
        <f t="shared" si="15"/>
        <v>0</v>
      </c>
      <c r="I151" s="105">
        <f t="shared" si="15"/>
        <v>0</v>
      </c>
      <c r="J151" s="105">
        <f t="shared" si="15"/>
        <v>6</v>
      </c>
      <c r="K151" s="105">
        <f t="shared" si="15"/>
        <v>0</v>
      </c>
      <c r="L151" s="105">
        <f t="shared" si="15"/>
        <v>123</v>
      </c>
      <c r="M151" s="105">
        <f t="shared" si="15"/>
        <v>118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'29'!L152</f>
        <v>0</v>
      </c>
      <c r="F152" s="125"/>
      <c r="G152" s="140">
        <v>64</v>
      </c>
      <c r="H152" s="140"/>
      <c r="I152" s="140"/>
      <c r="J152" s="148">
        <v>6</v>
      </c>
      <c r="K152" s="132"/>
      <c r="L152" s="71">
        <v>44</v>
      </c>
      <c r="M152" s="120">
        <f t="shared" si="14"/>
        <v>14</v>
      </c>
      <c r="N152" s="71" t="s">
        <v>291</v>
      </c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'29'!L153</f>
        <v>12</v>
      </c>
      <c r="F153" s="126"/>
      <c r="G153" s="141"/>
      <c r="H153" s="141"/>
      <c r="I153" s="141"/>
      <c r="J153" s="149"/>
      <c r="K153" s="133"/>
      <c r="L153" s="72">
        <v>2</v>
      </c>
      <c r="M153" s="120">
        <f t="shared" si="14"/>
        <v>10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'29'!L154</f>
        <v>76</v>
      </c>
      <c r="F154" s="126"/>
      <c r="G154" s="141"/>
      <c r="H154" s="141"/>
      <c r="I154" s="141"/>
      <c r="J154" s="149"/>
      <c r="K154" s="133"/>
      <c r="L154" s="72">
        <v>48</v>
      </c>
      <c r="M154" s="120">
        <f t="shared" si="14"/>
        <v>28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'29'!L155</f>
        <v>3</v>
      </c>
      <c r="F155" s="127"/>
      <c r="G155" s="142">
        <v>28</v>
      </c>
      <c r="H155" s="142"/>
      <c r="I155" s="142"/>
      <c r="J155" s="150"/>
      <c r="K155" s="134"/>
      <c r="L155" s="73">
        <v>13</v>
      </c>
      <c r="M155" s="120">
        <f t="shared" si="14"/>
        <v>18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'29'!L156</f>
        <v>3</v>
      </c>
      <c r="F156" s="127"/>
      <c r="G156" s="142">
        <v>28</v>
      </c>
      <c r="H156" s="142"/>
      <c r="I156" s="142"/>
      <c r="J156" s="150"/>
      <c r="K156" s="134"/>
      <c r="L156" s="73">
        <v>14</v>
      </c>
      <c r="M156" s="120">
        <f t="shared" si="14"/>
        <v>17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'29'!L157</f>
        <v>9</v>
      </c>
      <c r="F157" s="127"/>
      <c r="G157" s="142">
        <v>13</v>
      </c>
      <c r="H157" s="142"/>
      <c r="I157" s="142"/>
      <c r="J157" s="150"/>
      <c r="K157" s="134"/>
      <c r="L157" s="73">
        <v>2</v>
      </c>
      <c r="M157" s="120">
        <f t="shared" si="14"/>
        <v>20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'29'!L158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'29'!L159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'29'!L160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'29'!L161</f>
        <v>0</v>
      </c>
      <c r="F161" s="126"/>
      <c r="G161" s="141">
        <v>11</v>
      </c>
      <c r="H161" s="141"/>
      <c r="I161" s="141"/>
      <c r="J161" s="149"/>
      <c r="K161" s="133"/>
      <c r="L161" s="72"/>
      <c r="M161" s="120">
        <f t="shared" si="14"/>
        <v>11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'29'!L164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'29'!L165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'29'!L166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532</v>
      </c>
      <c r="F181" s="105">
        <f t="shared" ref="F181:K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>SUM(L182:L190)</f>
        <v>549</v>
      </c>
      <c r="M181" s="119">
        <f t="shared" si="14"/>
        <v>-17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'29'!L182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'29'!L183</f>
        <v>45</v>
      </c>
      <c r="F183" s="125"/>
      <c r="G183" s="125"/>
      <c r="H183" s="125"/>
      <c r="I183" s="125"/>
      <c r="J183" s="148"/>
      <c r="K183" s="132"/>
      <c r="L183" s="71">
        <v>41</v>
      </c>
      <c r="M183" s="120">
        <f t="shared" ref="M183:M192" si="19">(E183+F183+G183+H183+I183)-J183-K183-L183</f>
        <v>4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'29'!L184</f>
        <v>27</v>
      </c>
      <c r="F184" s="125"/>
      <c r="G184" s="125"/>
      <c r="H184" s="125"/>
      <c r="I184" s="125"/>
      <c r="J184" s="148"/>
      <c r="K184" s="132"/>
      <c r="L184" s="71">
        <v>26</v>
      </c>
      <c r="M184" s="120">
        <f t="shared" si="19"/>
        <v>1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'29'!L185</f>
        <v>0</v>
      </c>
      <c r="F185" s="125"/>
      <c r="G185" s="125"/>
      <c r="H185" s="125"/>
      <c r="I185" s="125"/>
      <c r="J185" s="148"/>
      <c r="K185" s="132"/>
      <c r="L185" s="71"/>
      <c r="M185" s="120">
        <f t="shared" si="19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'29'!L186</f>
        <v>234</v>
      </c>
      <c r="F186" s="125"/>
      <c r="G186" s="125"/>
      <c r="H186" s="125"/>
      <c r="I186" s="125"/>
      <c r="J186" s="148"/>
      <c r="K186" s="132"/>
      <c r="L186" s="71">
        <v>216</v>
      </c>
      <c r="M186" s="120">
        <f t="shared" si="19"/>
        <v>18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'29'!L187</f>
        <v>68</v>
      </c>
      <c r="F187" s="125"/>
      <c r="G187" s="125"/>
      <c r="H187" s="125"/>
      <c r="I187" s="125"/>
      <c r="J187" s="148"/>
      <c r="K187" s="132"/>
      <c r="L187" s="71">
        <v>61</v>
      </c>
      <c r="M187" s="120">
        <f t="shared" si="19"/>
        <v>7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'29'!L188</f>
        <v>59</v>
      </c>
      <c r="F188" s="125"/>
      <c r="G188" s="125"/>
      <c r="H188" s="125"/>
      <c r="I188" s="125"/>
      <c r="J188" s="148"/>
      <c r="K188" s="132"/>
      <c r="L188" s="71">
        <v>53</v>
      </c>
      <c r="M188" s="120">
        <f t="shared" si="19"/>
        <v>6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'29'!L189</f>
        <v>41</v>
      </c>
      <c r="F189" s="125"/>
      <c r="G189" s="125"/>
      <c r="H189" s="125"/>
      <c r="I189" s="125"/>
      <c r="J189" s="148"/>
      <c r="K189" s="132"/>
      <c r="L189" s="71">
        <v>87</v>
      </c>
      <c r="M189" s="120">
        <f t="shared" si="19"/>
        <v>-46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'29'!L190</f>
        <v>58</v>
      </c>
      <c r="F190" s="125"/>
      <c r="G190" s="125"/>
      <c r="H190" s="125"/>
      <c r="I190" s="125"/>
      <c r="J190" s="148"/>
      <c r="K190" s="132"/>
      <c r="L190" s="71">
        <v>65</v>
      </c>
      <c r="M190" s="120">
        <f t="shared" si="19"/>
        <v>-7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9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31</v>
      </c>
      <c r="F192" s="106">
        <f t="shared" ref="F192:J192" si="20">SUM(F194:F195)</f>
        <v>0</v>
      </c>
      <c r="G192" s="106">
        <f t="shared" si="20"/>
        <v>0</v>
      </c>
      <c r="H192" s="106">
        <f t="shared" si="20"/>
        <v>0</v>
      </c>
      <c r="I192" s="106">
        <f t="shared" si="20"/>
        <v>0</v>
      </c>
      <c r="J192" s="106">
        <f t="shared" si="20"/>
        <v>0</v>
      </c>
      <c r="K192" s="106">
        <f>SUM(K194:K195)</f>
        <v>0</v>
      </c>
      <c r="L192" s="106">
        <f>SUM(L194:L195)</f>
        <v>31</v>
      </c>
      <c r="M192" s="119">
        <f t="shared" si="19"/>
        <v>0</v>
      </c>
      <c r="N192" s="85"/>
    </row>
    <row r="193" spans="1:15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5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'29'!L194</f>
        <v>25</v>
      </c>
      <c r="F194" s="125"/>
      <c r="G194" s="125"/>
      <c r="H194" s="125"/>
      <c r="I194" s="125"/>
      <c r="J194" s="148"/>
      <c r="K194" s="132"/>
      <c r="L194" s="71">
        <v>25</v>
      </c>
      <c r="M194" s="120">
        <f t="shared" si="14"/>
        <v>0</v>
      </c>
      <c r="N194" s="71"/>
    </row>
    <row r="195" spans="1:15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'29'!L195</f>
        <v>6</v>
      </c>
      <c r="F195" s="125"/>
      <c r="G195" s="125"/>
      <c r="H195" s="125"/>
      <c r="I195" s="125"/>
      <c r="J195" s="148"/>
      <c r="K195" s="132"/>
      <c r="L195" s="71">
        <v>6</v>
      </c>
      <c r="M195" s="120">
        <f t="shared" si="14"/>
        <v>0</v>
      </c>
      <c r="N195" s="71"/>
      <c r="O195" s="10"/>
    </row>
    <row r="196" spans="1:15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5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203</v>
      </c>
      <c r="F197" s="103">
        <f t="shared" ref="F197:L197" si="21">SUM(F198:F205)</f>
        <v>0</v>
      </c>
      <c r="G197" s="103">
        <f t="shared" si="21"/>
        <v>0</v>
      </c>
      <c r="H197" s="103">
        <f t="shared" si="21"/>
        <v>0</v>
      </c>
      <c r="I197" s="103">
        <f t="shared" si="21"/>
        <v>0</v>
      </c>
      <c r="J197" s="103">
        <f t="shared" si="21"/>
        <v>0</v>
      </c>
      <c r="K197" s="103">
        <f t="shared" si="21"/>
        <v>0</v>
      </c>
      <c r="L197" s="103">
        <f t="shared" si="21"/>
        <v>197</v>
      </c>
      <c r="M197" s="119">
        <f t="shared" si="14"/>
        <v>6</v>
      </c>
      <c r="N197" s="85"/>
    </row>
    <row r="198" spans="1:15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'29'!L198</f>
        <v>3</v>
      </c>
      <c r="F198" s="125"/>
      <c r="G198" s="125"/>
      <c r="H198" s="125"/>
      <c r="I198" s="125"/>
      <c r="J198" s="148"/>
      <c r="K198" s="132"/>
      <c r="L198" s="71">
        <v>3</v>
      </c>
      <c r="M198" s="120">
        <f t="shared" si="14"/>
        <v>0</v>
      </c>
      <c r="N198" s="71"/>
    </row>
    <row r="199" spans="1:15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'29'!L199</f>
        <v>113</v>
      </c>
      <c r="F199" s="126"/>
      <c r="G199" s="126"/>
      <c r="H199" s="126"/>
      <c r="I199" s="126"/>
      <c r="J199" s="149"/>
      <c r="K199" s="133"/>
      <c r="L199" s="72">
        <v>102</v>
      </c>
      <c r="M199" s="123">
        <f t="shared" si="14"/>
        <v>11</v>
      </c>
      <c r="N199" s="72"/>
    </row>
    <row r="200" spans="1:15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'29'!L200</f>
        <v>39</v>
      </c>
      <c r="F200" s="126"/>
      <c r="G200" s="126"/>
      <c r="H200" s="126"/>
      <c r="I200" s="126"/>
      <c r="J200" s="149"/>
      <c r="K200" s="133"/>
      <c r="L200" s="72">
        <v>36</v>
      </c>
      <c r="M200" s="123">
        <f t="shared" si="14"/>
        <v>3</v>
      </c>
      <c r="N200" s="72"/>
    </row>
    <row r="201" spans="1:15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'29'!L201</f>
        <v>9</v>
      </c>
      <c r="F201" s="126"/>
      <c r="G201" s="126"/>
      <c r="H201" s="126"/>
      <c r="I201" s="126"/>
      <c r="J201" s="149"/>
      <c r="K201" s="133"/>
      <c r="L201" s="72">
        <v>8</v>
      </c>
      <c r="M201" s="123">
        <f t="shared" si="14"/>
        <v>1</v>
      </c>
      <c r="N201" s="72"/>
    </row>
    <row r="202" spans="1:15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'29'!L202</f>
        <v>10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0</v>
      </c>
      <c r="N202" s="72"/>
    </row>
    <row r="203" spans="1:15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'29'!L203</f>
        <v>28</v>
      </c>
      <c r="F203" s="126"/>
      <c r="G203" s="126"/>
      <c r="H203" s="126"/>
      <c r="I203" s="126"/>
      <c r="J203" s="149"/>
      <c r="K203" s="133"/>
      <c r="L203" s="72">
        <v>37</v>
      </c>
      <c r="M203" s="123">
        <f t="shared" si="14"/>
        <v>-9</v>
      </c>
      <c r="N203" s="72"/>
    </row>
    <row r="204" spans="1:15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'29'!L204</f>
        <v>1</v>
      </c>
      <c r="F204" s="126"/>
      <c r="G204" s="126"/>
      <c r="H204" s="126"/>
      <c r="I204" s="126"/>
      <c r="J204" s="149"/>
      <c r="K204" s="133"/>
      <c r="L204" s="72">
        <v>1</v>
      </c>
      <c r="M204" s="123">
        <f t="shared" si="14"/>
        <v>0</v>
      </c>
      <c r="N204" s="72"/>
    </row>
    <row r="205" spans="1:15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'29'!L205</f>
        <v>0</v>
      </c>
      <c r="F205" s="126"/>
      <c r="G205" s="126"/>
      <c r="H205" s="126"/>
      <c r="I205" s="126"/>
      <c r="J205" s="149"/>
      <c r="K205" s="133"/>
      <c r="L205" s="72"/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201"/>
  <sheetViews>
    <sheetView workbookViewId="0">
      <pane xSplit="4" ySplit="4" topLeftCell="E140" activePane="bottomRight" state="frozen"/>
      <selection activeCell="O74" sqref="O74"/>
      <selection pane="topRight" activeCell="O74" sqref="O74"/>
      <selection pane="bottomLeft" activeCell="O74" sqref="O74"/>
      <selection pane="bottomRight" activeCell="L149" sqref="L149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9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9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E6+E44+E59+E63+E73</f>
        <v>22</v>
      </c>
      <c r="F5" s="116">
        <f t="shared" si="0"/>
        <v>0</v>
      </c>
      <c r="G5" s="116">
        <f t="shared" si="0"/>
        <v>735</v>
      </c>
      <c r="H5" s="116">
        <f t="shared" si="0"/>
        <v>176</v>
      </c>
      <c r="I5" s="116">
        <f t="shared" si="0"/>
        <v>0</v>
      </c>
      <c r="J5" s="145">
        <f t="shared" si="0"/>
        <v>0</v>
      </c>
      <c r="K5" s="130">
        <f t="shared" si="0"/>
        <v>46</v>
      </c>
      <c r="L5" s="116">
        <f t="shared" si="0"/>
        <v>24</v>
      </c>
      <c r="M5" s="118">
        <f t="shared" si="0"/>
        <v>863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15</v>
      </c>
      <c r="F6" s="131">
        <f t="shared" si="1"/>
        <v>0</v>
      </c>
      <c r="G6" s="131">
        <f t="shared" si="1"/>
        <v>343</v>
      </c>
      <c r="H6" s="131">
        <f t="shared" si="1"/>
        <v>176</v>
      </c>
      <c r="I6" s="131">
        <f t="shared" si="1"/>
        <v>0</v>
      </c>
      <c r="J6" s="131">
        <f t="shared" si="1"/>
        <v>0</v>
      </c>
      <c r="K6" s="131">
        <f>SUM(K7:K39)</f>
        <v>33</v>
      </c>
      <c r="L6" s="131">
        <f t="shared" ref="L6:M6" si="2">SUM(L7:L39)</f>
        <v>24</v>
      </c>
      <c r="M6" s="131">
        <f t="shared" si="2"/>
        <v>477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'2'!L7</f>
        <v>6</v>
      </c>
      <c r="F7" s="125"/>
      <c r="G7" s="140"/>
      <c r="H7" s="140"/>
      <c r="I7" s="140"/>
      <c r="J7" s="148"/>
      <c r="K7" s="132"/>
      <c r="L7" s="71"/>
      <c r="M7" s="120">
        <f t="shared" ref="M7:M74" si="3">(E7+F7+G7+H7+I7)-J7-K7-L7</f>
        <v>6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'2'!L8</f>
        <v>0</v>
      </c>
      <c r="F8" s="126"/>
      <c r="G8" s="141">
        <v>12</v>
      </c>
      <c r="H8" s="141">
        <v>8</v>
      </c>
      <c r="I8" s="141"/>
      <c r="J8" s="149"/>
      <c r="K8" s="133"/>
      <c r="L8" s="72"/>
      <c r="M8" s="120">
        <f t="shared" si="3"/>
        <v>20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'2'!L9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'2'!L10</f>
        <v>0</v>
      </c>
      <c r="F10" s="126"/>
      <c r="G10" s="141">
        <v>12</v>
      </c>
      <c r="H10" s="141">
        <v>8</v>
      </c>
      <c r="I10" s="141"/>
      <c r="J10" s="149"/>
      <c r="K10" s="133">
        <v>2</v>
      </c>
      <c r="L10" s="72"/>
      <c r="M10" s="120">
        <f t="shared" si="3"/>
        <v>18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'2'!L11</f>
        <v>0</v>
      </c>
      <c r="F11" s="126"/>
      <c r="G11" s="141">
        <v>8</v>
      </c>
      <c r="H11" s="141">
        <v>6</v>
      </c>
      <c r="I11" s="141"/>
      <c r="J11" s="149"/>
      <c r="K11" s="133">
        <v>2</v>
      </c>
      <c r="L11" s="72"/>
      <c r="M11" s="120">
        <f t="shared" si="3"/>
        <v>12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'2'!L12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'2'!L13</f>
        <v>0</v>
      </c>
      <c r="F13" s="126"/>
      <c r="G13" s="141">
        <v>12</v>
      </c>
      <c r="H13" s="141">
        <v>8</v>
      </c>
      <c r="I13" s="141"/>
      <c r="J13" s="149"/>
      <c r="K13" s="133">
        <v>9</v>
      </c>
      <c r="L13" s="72"/>
      <c r="M13" s="120">
        <f t="shared" si="3"/>
        <v>11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'2'!L14</f>
        <v>0</v>
      </c>
      <c r="F14" s="126"/>
      <c r="G14" s="141">
        <v>12</v>
      </c>
      <c r="H14" s="141"/>
      <c r="I14" s="141"/>
      <c r="J14" s="149"/>
      <c r="K14" s="133">
        <v>2</v>
      </c>
      <c r="L14" s="72"/>
      <c r="M14" s="120">
        <f t="shared" si="3"/>
        <v>10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'2'!L15</f>
        <v>0</v>
      </c>
      <c r="F15" s="126"/>
      <c r="G15" s="141">
        <v>12</v>
      </c>
      <c r="H15" s="141"/>
      <c r="I15" s="141"/>
      <c r="J15" s="149"/>
      <c r="K15" s="133"/>
      <c r="L15" s="72"/>
      <c r="M15" s="120">
        <f t="shared" si="3"/>
        <v>12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'2'!L16</f>
        <v>0</v>
      </c>
      <c r="F16" s="126"/>
      <c r="G16" s="141">
        <v>12</v>
      </c>
      <c r="H16" s="141">
        <v>8</v>
      </c>
      <c r="I16" s="141"/>
      <c r="J16" s="149"/>
      <c r="K16" s="133"/>
      <c r="L16" s="72"/>
      <c r="M16" s="120">
        <f t="shared" si="3"/>
        <v>20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'2'!L17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'2'!L18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'2'!L19</f>
        <v>0</v>
      </c>
      <c r="F19" s="126"/>
      <c r="G19" s="141">
        <v>12</v>
      </c>
      <c r="H19" s="141">
        <v>6</v>
      </c>
      <c r="I19" s="141"/>
      <c r="J19" s="149"/>
      <c r="K19" s="133">
        <v>1</v>
      </c>
      <c r="L19" s="72"/>
      <c r="M19" s="120">
        <f t="shared" si="3"/>
        <v>17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'2'!L20</f>
        <v>9</v>
      </c>
      <c r="F20" s="126"/>
      <c r="G20" s="141">
        <v>12</v>
      </c>
      <c r="H20" s="141"/>
      <c r="I20" s="141"/>
      <c r="J20" s="149"/>
      <c r="K20" s="133"/>
      <c r="L20" s="72">
        <v>7</v>
      </c>
      <c r="M20" s="120">
        <f t="shared" si="3"/>
        <v>14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'2'!L21</f>
        <v>0</v>
      </c>
      <c r="F21" s="126"/>
      <c r="G21" s="141">
        <v>12</v>
      </c>
      <c r="H21" s="141">
        <v>8</v>
      </c>
      <c r="I21" s="141"/>
      <c r="J21" s="149"/>
      <c r="K21" s="133"/>
      <c r="L21" s="72"/>
      <c r="M21" s="120">
        <f t="shared" si="3"/>
        <v>20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'2'!L22</f>
        <v>0</v>
      </c>
      <c r="F22" s="126"/>
      <c r="G22" s="141">
        <v>20</v>
      </c>
      <c r="H22" s="141"/>
      <c r="I22" s="141"/>
      <c r="J22" s="149"/>
      <c r="K22" s="133"/>
      <c r="L22" s="72">
        <v>17</v>
      </c>
      <c r="M22" s="120">
        <f t="shared" si="3"/>
        <v>3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'2'!L23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'2'!L24</f>
        <v>0</v>
      </c>
      <c r="F24" s="126"/>
      <c r="G24" s="141">
        <v>20</v>
      </c>
      <c r="H24" s="141"/>
      <c r="I24" s="141"/>
      <c r="J24" s="149"/>
      <c r="K24" s="133"/>
      <c r="L24" s="72"/>
      <c r="M24" s="120">
        <f t="shared" si="3"/>
        <v>20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'2'!L25</f>
        <v>0</v>
      </c>
      <c r="F25" s="126"/>
      <c r="G25" s="141">
        <v>20</v>
      </c>
      <c r="H25" s="141"/>
      <c r="I25" s="141"/>
      <c r="J25" s="149"/>
      <c r="K25" s="133"/>
      <c r="L25" s="72"/>
      <c r="M25" s="120">
        <f t="shared" si="3"/>
        <v>20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'2'!L26</f>
        <v>0</v>
      </c>
      <c r="F26" s="126"/>
      <c r="G26" s="141">
        <v>20</v>
      </c>
      <c r="H26" s="141"/>
      <c r="I26" s="141"/>
      <c r="J26" s="149"/>
      <c r="K26" s="133">
        <v>4</v>
      </c>
      <c r="L26" s="72"/>
      <c r="M26" s="120">
        <f t="shared" si="3"/>
        <v>16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'2'!L27</f>
        <v>0</v>
      </c>
      <c r="F27" s="126"/>
      <c r="G27" s="141">
        <v>12</v>
      </c>
      <c r="H27" s="141">
        <v>8</v>
      </c>
      <c r="I27" s="141"/>
      <c r="J27" s="149"/>
      <c r="K27" s="133"/>
      <c r="L27" s="72"/>
      <c r="M27" s="120">
        <f t="shared" si="3"/>
        <v>20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'2'!L28</f>
        <v>0</v>
      </c>
      <c r="F28" s="126"/>
      <c r="G28" s="141">
        <v>12</v>
      </c>
      <c r="H28" s="141">
        <v>24</v>
      </c>
      <c r="I28" s="141"/>
      <c r="J28" s="149"/>
      <c r="K28" s="133">
        <v>3</v>
      </c>
      <c r="L28" s="72"/>
      <c r="M28" s="120">
        <f t="shared" si="3"/>
        <v>33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'2'!L29</f>
        <v>0</v>
      </c>
      <c r="F29" s="126"/>
      <c r="G29" s="141">
        <v>12</v>
      </c>
      <c r="H29" s="141">
        <v>24</v>
      </c>
      <c r="I29" s="141"/>
      <c r="J29" s="149"/>
      <c r="K29" s="133"/>
      <c r="L29" s="72"/>
      <c r="M29" s="120">
        <f t="shared" si="3"/>
        <v>36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'2'!L30</f>
        <v>0</v>
      </c>
      <c r="F30" s="126"/>
      <c r="G30" s="141">
        <v>10</v>
      </c>
      <c r="H30" s="141">
        <v>8</v>
      </c>
      <c r="I30" s="141"/>
      <c r="J30" s="149"/>
      <c r="K30" s="133"/>
      <c r="L30" s="72"/>
      <c r="M30" s="120">
        <f t="shared" si="3"/>
        <v>18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'2'!L31</f>
        <v>0</v>
      </c>
      <c r="F31" s="126"/>
      <c r="G31" s="141">
        <v>12</v>
      </c>
      <c r="H31" s="141"/>
      <c r="I31" s="141"/>
      <c r="J31" s="149"/>
      <c r="K31" s="133"/>
      <c r="L31" s="72"/>
      <c r="M31" s="120">
        <f t="shared" si="3"/>
        <v>12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'2'!L32</f>
        <v>0</v>
      </c>
      <c r="F32" s="126"/>
      <c r="G32" s="141">
        <v>12</v>
      </c>
      <c r="H32" s="141"/>
      <c r="I32" s="141"/>
      <c r="J32" s="149"/>
      <c r="K32" s="133">
        <v>1</v>
      </c>
      <c r="L32" s="72"/>
      <c r="M32" s="120">
        <f t="shared" si="3"/>
        <v>11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'2'!L33</f>
        <v>0</v>
      </c>
      <c r="F33" s="126"/>
      <c r="G33" s="141">
        <v>8</v>
      </c>
      <c r="H33" s="141">
        <v>6</v>
      </c>
      <c r="I33" s="141"/>
      <c r="J33" s="149"/>
      <c r="K33" s="133">
        <v>2</v>
      </c>
      <c r="L33" s="72"/>
      <c r="M33" s="120">
        <f t="shared" si="3"/>
        <v>12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'2'!L34</f>
        <v>0</v>
      </c>
      <c r="F34" s="126"/>
      <c r="G34" s="141">
        <v>8</v>
      </c>
      <c r="H34" s="141">
        <v>8</v>
      </c>
      <c r="I34" s="141"/>
      <c r="J34" s="149"/>
      <c r="K34" s="133"/>
      <c r="L34" s="72"/>
      <c r="M34" s="120">
        <f t="shared" si="3"/>
        <v>16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'2'!L35</f>
        <v>0</v>
      </c>
      <c r="F35" s="126"/>
      <c r="G35" s="141">
        <v>12</v>
      </c>
      <c r="H35" s="141">
        <v>8</v>
      </c>
      <c r="I35" s="141"/>
      <c r="J35" s="149"/>
      <c r="K35" s="133"/>
      <c r="L35" s="72"/>
      <c r="M35" s="120">
        <f t="shared" si="3"/>
        <v>20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'2'!L36</f>
        <v>0</v>
      </c>
      <c r="F36" s="126"/>
      <c r="G36" s="141">
        <v>11</v>
      </c>
      <c r="H36" s="141"/>
      <c r="I36" s="141"/>
      <c r="J36" s="149"/>
      <c r="K36" s="133"/>
      <c r="L36" s="72"/>
      <c r="M36" s="120">
        <f t="shared" si="3"/>
        <v>11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'2'!L37</f>
        <v>0</v>
      </c>
      <c r="F37" s="126"/>
      <c r="G37" s="141">
        <v>10</v>
      </c>
      <c r="H37" s="141">
        <v>10</v>
      </c>
      <c r="I37" s="141"/>
      <c r="J37" s="149"/>
      <c r="K37" s="133"/>
      <c r="L37" s="72"/>
      <c r="M37" s="120">
        <f t="shared" si="3"/>
        <v>20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'2'!L38</f>
        <v>0</v>
      </c>
      <c r="F38" s="126"/>
      <c r="G38" s="141">
        <v>16</v>
      </c>
      <c r="H38" s="141">
        <v>16</v>
      </c>
      <c r="I38" s="141"/>
      <c r="J38" s="149"/>
      <c r="K38" s="133"/>
      <c r="L38" s="72"/>
      <c r="M38" s="120">
        <f t="shared" si="3"/>
        <v>32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'2'!L39</f>
        <v>0</v>
      </c>
      <c r="F39" s="126"/>
      <c r="G39" s="141">
        <v>12</v>
      </c>
      <c r="H39" s="141">
        <v>12</v>
      </c>
      <c r="I39" s="141"/>
      <c r="J39" s="149"/>
      <c r="K39" s="133">
        <v>7</v>
      </c>
      <c r="L39" s="72"/>
      <c r="M39" s="120">
        <f t="shared" si="3"/>
        <v>17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'2'!L40</f>
        <v>0</v>
      </c>
      <c r="F40" s="127"/>
      <c r="G40" s="142">
        <v>8</v>
      </c>
      <c r="H40" s="142"/>
      <c r="I40" s="142"/>
      <c r="J40" s="150"/>
      <c r="K40" s="134"/>
      <c r="L40" s="73"/>
      <c r="M40" s="120">
        <f t="shared" si="3"/>
        <v>8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'2'!L41</f>
        <v>0</v>
      </c>
      <c r="F41" s="127"/>
      <c r="G41" s="142">
        <v>12</v>
      </c>
      <c r="H41" s="142">
        <v>10</v>
      </c>
      <c r="I41" s="142"/>
      <c r="J41" s="150"/>
      <c r="K41" s="134"/>
      <c r="L41" s="73"/>
      <c r="M41" s="121">
        <f t="shared" si="3"/>
        <v>22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'2'!L42</f>
        <v>0</v>
      </c>
      <c r="F42" s="127"/>
      <c r="G42" s="142">
        <v>12</v>
      </c>
      <c r="H42" s="142"/>
      <c r="I42" s="142"/>
      <c r="J42" s="150"/>
      <c r="K42" s="134"/>
      <c r="L42" s="73"/>
      <c r="M42" s="121">
        <f t="shared" si="3"/>
        <v>12</v>
      </c>
      <c r="N42" s="73"/>
    </row>
    <row r="43" spans="1:14" s="24" customFormat="1" ht="15" thickBot="1" x14ac:dyDescent="0.25">
      <c r="A43" s="43"/>
      <c r="B43" s="43"/>
      <c r="C43" s="43"/>
      <c r="D43" s="48"/>
      <c r="E43" s="155"/>
      <c r="F43" s="127"/>
      <c r="G43" s="142"/>
      <c r="H43" s="142"/>
      <c r="I43" s="142"/>
      <c r="J43" s="150"/>
      <c r="K43" s="134"/>
      <c r="L43" s="73"/>
      <c r="M43" s="121">
        <f t="shared" si="3"/>
        <v>0</v>
      </c>
      <c r="N43" s="73"/>
    </row>
    <row r="44" spans="1:14" s="9" customFormat="1" ht="15" thickBot="1" x14ac:dyDescent="0.25">
      <c r="A44" s="94"/>
      <c r="B44" s="95"/>
      <c r="C44" s="95" t="s">
        <v>54</v>
      </c>
      <c r="D44" s="96"/>
      <c r="E44" s="103">
        <f t="shared" ref="E44:L44" si="4">SUM(E45:E54)</f>
        <v>7</v>
      </c>
      <c r="F44" s="103">
        <f t="shared" si="4"/>
        <v>0</v>
      </c>
      <c r="G44" s="103">
        <f t="shared" si="4"/>
        <v>363</v>
      </c>
      <c r="H44" s="103">
        <f t="shared" si="4"/>
        <v>0</v>
      </c>
      <c r="I44" s="103">
        <f t="shared" si="4"/>
        <v>0</v>
      </c>
      <c r="J44" s="103">
        <f t="shared" si="4"/>
        <v>0</v>
      </c>
      <c r="K44" s="103">
        <f t="shared" si="4"/>
        <v>13</v>
      </c>
      <c r="L44" s="103">
        <f t="shared" si="4"/>
        <v>0</v>
      </c>
      <c r="M44" s="119">
        <f>(E44+F44+G44+H44+I44)-J44-K44-L44</f>
        <v>357</v>
      </c>
      <c r="N44" s="85"/>
    </row>
    <row r="45" spans="1:14" s="10" customFormat="1" x14ac:dyDescent="0.2">
      <c r="A45" s="87">
        <v>1</v>
      </c>
      <c r="B45" s="87">
        <v>1520005</v>
      </c>
      <c r="C45" s="87" t="s">
        <v>55</v>
      </c>
      <c r="D45" s="93">
        <v>22000</v>
      </c>
      <c r="E45" s="155">
        <f>'2'!L45</f>
        <v>0</v>
      </c>
      <c r="F45" s="125"/>
      <c r="G45" s="140"/>
      <c r="H45" s="140"/>
      <c r="I45" s="140"/>
      <c r="J45" s="148"/>
      <c r="K45" s="132"/>
      <c r="L45" s="71"/>
      <c r="M45" s="120">
        <f t="shared" si="3"/>
        <v>0</v>
      </c>
      <c r="N45" s="71"/>
    </row>
    <row r="46" spans="1:14" s="10" customFormat="1" x14ac:dyDescent="0.2">
      <c r="A46" s="25">
        <v>3</v>
      </c>
      <c r="B46" s="26">
        <v>1520062</v>
      </c>
      <c r="C46" s="26" t="s">
        <v>57</v>
      </c>
      <c r="D46" s="27">
        <v>13000</v>
      </c>
      <c r="E46" s="155">
        <f>'2'!L46</f>
        <v>0</v>
      </c>
      <c r="F46" s="126"/>
      <c r="G46" s="141">
        <v>119</v>
      </c>
      <c r="H46" s="141"/>
      <c r="I46" s="141"/>
      <c r="J46" s="149"/>
      <c r="K46" s="133">
        <v>1</v>
      </c>
      <c r="L46" s="72"/>
      <c r="M46" s="120">
        <f t="shared" si="3"/>
        <v>118</v>
      </c>
      <c r="N46" s="72"/>
    </row>
    <row r="47" spans="1:14" s="10" customFormat="1" x14ac:dyDescent="0.2">
      <c r="A47" s="25">
        <v>4</v>
      </c>
      <c r="B47" s="26">
        <v>1523101</v>
      </c>
      <c r="C47" s="26" t="s">
        <v>58</v>
      </c>
      <c r="D47" s="27">
        <v>13000</v>
      </c>
      <c r="E47" s="155">
        <f>'2'!L47</f>
        <v>0</v>
      </c>
      <c r="F47" s="126"/>
      <c r="G47" s="141">
        <v>60</v>
      </c>
      <c r="H47" s="141"/>
      <c r="I47" s="141"/>
      <c r="J47" s="149"/>
      <c r="K47" s="133">
        <v>10</v>
      </c>
      <c r="L47" s="72"/>
      <c r="M47" s="120">
        <f t="shared" si="3"/>
        <v>50</v>
      </c>
      <c r="N47" s="72"/>
    </row>
    <row r="48" spans="1:14" s="10" customFormat="1" x14ac:dyDescent="0.2">
      <c r="A48" s="25">
        <v>5</v>
      </c>
      <c r="B48" s="26">
        <v>1523008</v>
      </c>
      <c r="C48" s="26" t="s">
        <v>59</v>
      </c>
      <c r="D48" s="27">
        <v>13000</v>
      </c>
      <c r="E48" s="155">
        <f>'2'!L48</f>
        <v>0</v>
      </c>
      <c r="F48" s="126"/>
      <c r="G48" s="141">
        <v>120</v>
      </c>
      <c r="H48" s="141"/>
      <c r="I48" s="141"/>
      <c r="J48" s="149"/>
      <c r="K48" s="133"/>
      <c r="L48" s="72"/>
      <c r="M48" s="120">
        <f t="shared" si="3"/>
        <v>120</v>
      </c>
      <c r="N48" s="72"/>
    </row>
    <row r="49" spans="1:14" s="10" customFormat="1" x14ac:dyDescent="0.2">
      <c r="A49" s="25">
        <v>8</v>
      </c>
      <c r="B49" s="26">
        <v>1520004</v>
      </c>
      <c r="C49" s="26" t="s">
        <v>62</v>
      </c>
      <c r="D49" s="27">
        <v>22000</v>
      </c>
      <c r="E49" s="155">
        <f>'2'!L49</f>
        <v>0</v>
      </c>
      <c r="F49" s="126"/>
      <c r="G49" s="141">
        <v>10</v>
      </c>
      <c r="H49" s="141"/>
      <c r="I49" s="141"/>
      <c r="J49" s="149"/>
      <c r="K49" s="133"/>
      <c r="L49" s="72"/>
      <c r="M49" s="120">
        <f t="shared" si="3"/>
        <v>10</v>
      </c>
      <c r="N49" s="72"/>
    </row>
    <row r="50" spans="1:14" s="10" customFormat="1" x14ac:dyDescent="0.2">
      <c r="A50" s="25">
        <v>9</v>
      </c>
      <c r="B50" s="26">
        <v>1520041</v>
      </c>
      <c r="C50" s="26" t="s">
        <v>63</v>
      </c>
      <c r="D50" s="27">
        <v>29000</v>
      </c>
      <c r="E50" s="155">
        <f>'2'!L50</f>
        <v>7</v>
      </c>
      <c r="F50" s="126"/>
      <c r="G50" s="141"/>
      <c r="H50" s="141"/>
      <c r="I50" s="141"/>
      <c r="J50" s="149"/>
      <c r="K50" s="133"/>
      <c r="L50" s="72"/>
      <c r="M50" s="120">
        <f t="shared" si="3"/>
        <v>7</v>
      </c>
      <c r="N50" s="72"/>
    </row>
    <row r="51" spans="1:14" s="10" customFormat="1" x14ac:dyDescent="0.2">
      <c r="A51" s="25">
        <v>10</v>
      </c>
      <c r="B51" s="26">
        <v>1522008</v>
      </c>
      <c r="C51" s="26" t="s">
        <v>64</v>
      </c>
      <c r="D51" s="27">
        <v>25000</v>
      </c>
      <c r="E51" s="155">
        <f>'2'!L51</f>
        <v>0</v>
      </c>
      <c r="F51" s="126"/>
      <c r="G51" s="141">
        <v>10</v>
      </c>
      <c r="H51" s="141"/>
      <c r="I51" s="141"/>
      <c r="J51" s="149"/>
      <c r="K51" s="133">
        <v>2</v>
      </c>
      <c r="L51" s="72"/>
      <c r="M51" s="120">
        <f t="shared" si="3"/>
        <v>8</v>
      </c>
      <c r="N51" s="72"/>
    </row>
    <row r="52" spans="1:14" s="10" customFormat="1" x14ac:dyDescent="0.2">
      <c r="A52" s="25">
        <v>11</v>
      </c>
      <c r="B52" s="26">
        <v>1522009</v>
      </c>
      <c r="C52" s="26" t="s">
        <v>65</v>
      </c>
      <c r="D52" s="27">
        <v>24000</v>
      </c>
      <c r="E52" s="155">
        <f>'2'!L52</f>
        <v>0</v>
      </c>
      <c r="F52" s="126"/>
      <c r="G52" s="141">
        <v>20</v>
      </c>
      <c r="H52" s="141"/>
      <c r="I52" s="141"/>
      <c r="J52" s="149"/>
      <c r="K52" s="133"/>
      <c r="L52" s="72"/>
      <c r="M52" s="120">
        <f t="shared" si="3"/>
        <v>20</v>
      </c>
      <c r="N52" s="72"/>
    </row>
    <row r="53" spans="1:14" s="10" customFormat="1" x14ac:dyDescent="0.2">
      <c r="A53" s="25">
        <v>12</v>
      </c>
      <c r="B53" s="26">
        <v>1523011</v>
      </c>
      <c r="C53" s="26" t="s">
        <v>66</v>
      </c>
      <c r="D53" s="27">
        <v>20000</v>
      </c>
      <c r="E53" s="155">
        <f>'2'!L53</f>
        <v>0</v>
      </c>
      <c r="F53" s="126"/>
      <c r="G53" s="141">
        <v>12</v>
      </c>
      <c r="H53" s="141"/>
      <c r="I53" s="141"/>
      <c r="J53" s="149"/>
      <c r="K53" s="133"/>
      <c r="L53" s="72"/>
      <c r="M53" s="120">
        <f t="shared" si="3"/>
        <v>12</v>
      </c>
      <c r="N53" s="72"/>
    </row>
    <row r="54" spans="1:14" s="9" customFormat="1" x14ac:dyDescent="0.2">
      <c r="A54" s="25">
        <v>13</v>
      </c>
      <c r="B54" s="26">
        <v>1523012</v>
      </c>
      <c r="C54" s="26" t="s">
        <v>67</v>
      </c>
      <c r="D54" s="27">
        <v>20000</v>
      </c>
      <c r="E54" s="155">
        <f>'2'!L54</f>
        <v>0</v>
      </c>
      <c r="F54" s="126"/>
      <c r="G54" s="141">
        <v>12</v>
      </c>
      <c r="H54" s="141"/>
      <c r="I54" s="141"/>
      <c r="J54" s="149"/>
      <c r="K54" s="133"/>
      <c r="L54" s="72"/>
      <c r="M54" s="120">
        <f t="shared" si="3"/>
        <v>12</v>
      </c>
      <c r="N54" s="72"/>
    </row>
    <row r="55" spans="1:14" s="9" customFormat="1" x14ac:dyDescent="0.2">
      <c r="A55" s="43">
        <v>14</v>
      </c>
      <c r="B55" s="99"/>
      <c r="C55" s="99" t="s">
        <v>266</v>
      </c>
      <c r="D55" s="100">
        <v>25000</v>
      </c>
      <c r="E55" s="155">
        <f>'2'!L55</f>
        <v>0</v>
      </c>
      <c r="F55" s="127"/>
      <c r="G55" s="142"/>
      <c r="H55" s="142"/>
      <c r="I55" s="142"/>
      <c r="J55" s="150"/>
      <c r="K55" s="134"/>
      <c r="L55" s="73"/>
      <c r="M55" s="120">
        <f t="shared" si="3"/>
        <v>0</v>
      </c>
      <c r="N55" s="73"/>
    </row>
    <row r="56" spans="1:14" s="9" customFormat="1" x14ac:dyDescent="0.2">
      <c r="A56" s="43">
        <v>15</v>
      </c>
      <c r="B56" s="99"/>
      <c r="C56" s="99" t="s">
        <v>275</v>
      </c>
      <c r="D56" s="100">
        <v>35000</v>
      </c>
      <c r="E56" s="155">
        <f>'2'!L56</f>
        <v>0</v>
      </c>
      <c r="F56" s="127"/>
      <c r="G56" s="142">
        <v>10</v>
      </c>
      <c r="H56" s="142"/>
      <c r="I56" s="142"/>
      <c r="J56" s="150"/>
      <c r="K56" s="134"/>
      <c r="L56" s="73"/>
      <c r="M56" s="120">
        <f t="shared" si="3"/>
        <v>10</v>
      </c>
      <c r="N56" s="73"/>
    </row>
    <row r="57" spans="1:14" s="9" customFormat="1" x14ac:dyDescent="0.2">
      <c r="A57" s="43">
        <v>16</v>
      </c>
      <c r="B57" s="99"/>
      <c r="C57" s="99" t="s">
        <v>276</v>
      </c>
      <c r="D57" s="100">
        <v>35000</v>
      </c>
      <c r="E57" s="155">
        <f>'2'!L57</f>
        <v>0</v>
      </c>
      <c r="F57" s="127"/>
      <c r="G57" s="142">
        <v>4</v>
      </c>
      <c r="H57" s="142"/>
      <c r="I57" s="142"/>
      <c r="J57" s="150"/>
      <c r="K57" s="134"/>
      <c r="L57" s="73"/>
      <c r="M57" s="121">
        <f t="shared" si="3"/>
        <v>4</v>
      </c>
      <c r="N57" s="73"/>
    </row>
    <row r="58" spans="1:14" s="24" customFormat="1" ht="15" thickBot="1" x14ac:dyDescent="0.25">
      <c r="A58" s="43"/>
      <c r="B58" s="43"/>
      <c r="C58" s="43"/>
      <c r="D58" s="48"/>
      <c r="E58" s="157"/>
      <c r="F58" s="127"/>
      <c r="G58" s="142"/>
      <c r="H58" s="142"/>
      <c r="I58" s="142"/>
      <c r="J58" s="150"/>
      <c r="K58" s="134"/>
      <c r="L58" s="73"/>
      <c r="M58" s="121">
        <f t="shared" si="3"/>
        <v>0</v>
      </c>
      <c r="N58" s="73"/>
    </row>
    <row r="59" spans="1:14" s="9" customFormat="1" ht="15" thickBot="1" x14ac:dyDescent="0.25">
      <c r="A59" s="94"/>
      <c r="B59" s="95"/>
      <c r="C59" s="95" t="s">
        <v>68</v>
      </c>
      <c r="D59" s="96"/>
      <c r="E59" s="107">
        <f t="shared" ref="E59:L59" si="5">SUM(E60:E61)</f>
        <v>0</v>
      </c>
      <c r="F59" s="107">
        <f t="shared" si="5"/>
        <v>0</v>
      </c>
      <c r="G59" s="107">
        <f t="shared" si="5"/>
        <v>0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>
        <f t="shared" si="5"/>
        <v>0</v>
      </c>
      <c r="M59" s="119">
        <f t="shared" si="3"/>
        <v>0</v>
      </c>
      <c r="N59" s="85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55">
        <f>'2'!L60</f>
        <v>0</v>
      </c>
      <c r="F60" s="126"/>
      <c r="G60" s="141"/>
      <c r="H60" s="141"/>
      <c r="I60" s="141"/>
      <c r="J60" s="149"/>
      <c r="K60" s="133"/>
      <c r="L60" s="72"/>
      <c r="M60" s="121">
        <f t="shared" si="3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55">
        <f>'2'!L61</f>
        <v>0</v>
      </c>
      <c r="F61" s="126"/>
      <c r="G61" s="141"/>
      <c r="H61" s="141"/>
      <c r="I61" s="141"/>
      <c r="J61" s="149"/>
      <c r="K61" s="133"/>
      <c r="L61" s="72"/>
      <c r="M61" s="121">
        <f t="shared" si="3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57"/>
      <c r="F62" s="127"/>
      <c r="G62" s="142"/>
      <c r="H62" s="142"/>
      <c r="I62" s="142"/>
      <c r="J62" s="150"/>
      <c r="K62" s="134"/>
      <c r="L62" s="73"/>
      <c r="M62" s="121">
        <f t="shared" si="3"/>
        <v>0</v>
      </c>
      <c r="N62" s="73"/>
    </row>
    <row r="63" spans="1:14" s="9" customFormat="1" ht="15" thickBot="1" x14ac:dyDescent="0.25">
      <c r="A63" s="94"/>
      <c r="B63" s="95"/>
      <c r="C63" s="95" t="s">
        <v>73</v>
      </c>
      <c r="D63" s="96"/>
      <c r="E63" s="103">
        <f t="shared" ref="E63:L63" si="6">SUM(E64:E71)</f>
        <v>0</v>
      </c>
      <c r="F63" s="103">
        <f t="shared" si="6"/>
        <v>0</v>
      </c>
      <c r="G63" s="103">
        <f t="shared" si="6"/>
        <v>0</v>
      </c>
      <c r="H63" s="103">
        <f t="shared" si="6"/>
        <v>0</v>
      </c>
      <c r="I63" s="103">
        <f t="shared" si="6"/>
        <v>0</v>
      </c>
      <c r="J63" s="103">
        <f t="shared" si="6"/>
        <v>0</v>
      </c>
      <c r="K63" s="103">
        <f t="shared" si="6"/>
        <v>0</v>
      </c>
      <c r="L63" s="103">
        <f t="shared" si="6"/>
        <v>0</v>
      </c>
      <c r="M63" s="119">
        <f t="shared" si="3"/>
        <v>0</v>
      </c>
      <c r="N63" s="85"/>
    </row>
    <row r="64" spans="1:14" s="10" customFormat="1" x14ac:dyDescent="0.2">
      <c r="A64" s="87">
        <v>1</v>
      </c>
      <c r="B64" s="87">
        <v>1540030</v>
      </c>
      <c r="C64" s="87" t="s">
        <v>74</v>
      </c>
      <c r="D64" s="93">
        <v>68000</v>
      </c>
      <c r="E64" s="155">
        <f>'2'!L64</f>
        <v>0</v>
      </c>
      <c r="F64" s="125"/>
      <c r="G64" s="140"/>
      <c r="H64" s="140"/>
      <c r="I64" s="140"/>
      <c r="J64" s="148"/>
      <c r="K64" s="132"/>
      <c r="L64" s="71"/>
      <c r="M64" s="120">
        <f t="shared" si="3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55">
        <f>'2'!L65</f>
        <v>0</v>
      </c>
      <c r="F65" s="126"/>
      <c r="G65" s="141"/>
      <c r="H65" s="141"/>
      <c r="I65" s="141"/>
      <c r="J65" s="149"/>
      <c r="K65" s="133"/>
      <c r="L65" s="72"/>
      <c r="M65" s="120">
        <f t="shared" si="3"/>
        <v>0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55">
        <f>'2'!L66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55">
        <f>'2'!L67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55">
        <f>'2'!L68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55">
        <f>'2'!L69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55">
        <f>'2'!L70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55">
        <f>'2'!L71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57"/>
      <c r="F72" s="127"/>
      <c r="G72" s="142"/>
      <c r="H72" s="142"/>
      <c r="I72" s="142"/>
      <c r="J72" s="150"/>
      <c r="K72" s="134"/>
      <c r="L72" s="73"/>
      <c r="M72" s="121">
        <f t="shared" si="3"/>
        <v>0</v>
      </c>
      <c r="N72" s="73"/>
    </row>
    <row r="73" spans="1:14" s="10" customFormat="1" ht="15" thickBot="1" x14ac:dyDescent="0.25">
      <c r="A73" s="94"/>
      <c r="B73" s="95"/>
      <c r="C73" s="95" t="s">
        <v>82</v>
      </c>
      <c r="D73" s="96"/>
      <c r="E73" s="106">
        <f t="shared" ref="E73:L73" si="7">SUM(E74:E80)</f>
        <v>0</v>
      </c>
      <c r="F73" s="106">
        <f t="shared" si="7"/>
        <v>0</v>
      </c>
      <c r="G73" s="106">
        <f t="shared" si="7"/>
        <v>29</v>
      </c>
      <c r="H73" s="106">
        <f t="shared" si="7"/>
        <v>0</v>
      </c>
      <c r="I73" s="106">
        <f t="shared" si="7"/>
        <v>0</v>
      </c>
      <c r="J73" s="106">
        <f t="shared" si="7"/>
        <v>0</v>
      </c>
      <c r="K73" s="106">
        <f t="shared" si="7"/>
        <v>0</v>
      </c>
      <c r="L73" s="106">
        <f t="shared" si="7"/>
        <v>0</v>
      </c>
      <c r="M73" s="119">
        <f t="shared" si="3"/>
        <v>29</v>
      </c>
      <c r="N73" s="85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55">
        <f>'2'!L74</f>
        <v>0</v>
      </c>
      <c r="F74" s="126"/>
      <c r="G74" s="141">
        <v>7</v>
      </c>
      <c r="H74" s="141"/>
      <c r="I74" s="141"/>
      <c r="J74" s="149"/>
      <c r="K74" s="133"/>
      <c r="L74" s="72"/>
      <c r="M74" s="120">
        <f t="shared" si="3"/>
        <v>7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55">
        <f>'2'!L75</f>
        <v>0</v>
      </c>
      <c r="F75" s="126"/>
      <c r="G75" s="141">
        <v>7</v>
      </c>
      <c r="H75" s="141"/>
      <c r="I75" s="141"/>
      <c r="J75" s="149"/>
      <c r="K75" s="133"/>
      <c r="L75" s="72"/>
      <c r="M75" s="120">
        <f t="shared" ref="M75:M137" si="8">(E75+F75+G75+H75+I75)-J75-K75-L75</f>
        <v>7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55">
        <f>'2'!L76</f>
        <v>0</v>
      </c>
      <c r="F76" s="126"/>
      <c r="G76" s="141"/>
      <c r="H76" s="141"/>
      <c r="I76" s="141"/>
      <c r="J76" s="149"/>
      <c r="K76" s="133"/>
      <c r="L76" s="72"/>
      <c r="M76" s="120">
        <f t="shared" si="8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55">
        <f>'2'!L77</f>
        <v>0</v>
      </c>
      <c r="F77" s="126"/>
      <c r="G77" s="141">
        <v>8</v>
      </c>
      <c r="H77" s="141"/>
      <c r="I77" s="141"/>
      <c r="J77" s="149"/>
      <c r="K77" s="133"/>
      <c r="L77" s="72"/>
      <c r="M77" s="120">
        <f t="shared" si="8"/>
        <v>8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55">
        <f>'2'!L78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55">
        <f>'2'!L79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55">
        <f>'2'!L80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8"/>
        <v>7</v>
      </c>
      <c r="N80" s="72"/>
    </row>
    <row r="81" spans="1:14" s="20" customFormat="1" ht="15" thickBot="1" x14ac:dyDescent="0.25">
      <c r="A81" s="43"/>
      <c r="B81" s="43"/>
      <c r="C81" s="43"/>
      <c r="D81" s="48"/>
      <c r="E81" s="157"/>
      <c r="F81" s="127"/>
      <c r="G81" s="142"/>
      <c r="H81" s="142"/>
      <c r="I81" s="142"/>
      <c r="J81" s="150"/>
      <c r="K81" s="134"/>
      <c r="L81" s="73"/>
      <c r="M81" s="121">
        <f t="shared" si="8"/>
        <v>0</v>
      </c>
      <c r="N81" s="73"/>
    </row>
    <row r="82" spans="1:14" s="10" customFormat="1" ht="15" thickBot="1" x14ac:dyDescent="0.25">
      <c r="A82" s="81"/>
      <c r="B82" s="82"/>
      <c r="C82" s="82" t="s">
        <v>92</v>
      </c>
      <c r="D82" s="83"/>
      <c r="E82" s="108">
        <f t="shared" ref="E82:L82" si="9">SUM(E83:E91)</f>
        <v>65</v>
      </c>
      <c r="F82" s="108">
        <f t="shared" si="9"/>
        <v>0</v>
      </c>
      <c r="G82" s="108">
        <f t="shared" si="9"/>
        <v>20</v>
      </c>
      <c r="H82" s="108">
        <f t="shared" si="9"/>
        <v>0</v>
      </c>
      <c r="I82" s="108">
        <f t="shared" si="9"/>
        <v>0</v>
      </c>
      <c r="J82" s="108">
        <f t="shared" si="9"/>
        <v>10</v>
      </c>
      <c r="K82" s="108">
        <f t="shared" si="9"/>
        <v>0</v>
      </c>
      <c r="L82" s="108">
        <f t="shared" si="9"/>
        <v>16</v>
      </c>
      <c r="M82" s="119">
        <f t="shared" si="8"/>
        <v>59</v>
      </c>
      <c r="N82" s="85"/>
    </row>
    <row r="83" spans="1:14" s="10" customFormat="1" x14ac:dyDescent="0.2">
      <c r="A83" s="87">
        <v>1</v>
      </c>
      <c r="B83" s="88">
        <v>1510060</v>
      </c>
      <c r="C83" s="88" t="s">
        <v>93</v>
      </c>
      <c r="D83" s="97">
        <v>50000</v>
      </c>
      <c r="E83" s="155">
        <f>'2'!L83</f>
        <v>6</v>
      </c>
      <c r="F83" s="125"/>
      <c r="G83" s="140"/>
      <c r="H83" s="140"/>
      <c r="I83" s="140"/>
      <c r="J83" s="148"/>
      <c r="K83" s="132"/>
      <c r="L83" s="71"/>
      <c r="M83" s="120">
        <f t="shared" si="8"/>
        <v>6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55">
        <f>'2'!L84</f>
        <v>10</v>
      </c>
      <c r="F84" s="126"/>
      <c r="G84" s="141"/>
      <c r="H84" s="141"/>
      <c r="I84" s="141"/>
      <c r="J84" s="149"/>
      <c r="K84" s="133"/>
      <c r="L84" s="72">
        <v>2</v>
      </c>
      <c r="M84" s="120">
        <f t="shared" si="8"/>
        <v>8</v>
      </c>
      <c r="N84" s="72"/>
    </row>
    <row r="85" spans="1:14" s="10" customFormat="1" ht="14.25" hidden="1" customHeight="1" x14ac:dyDescent="0.2">
      <c r="A85" s="25">
        <v>3</v>
      </c>
      <c r="B85" s="26">
        <v>1512015</v>
      </c>
      <c r="C85" s="26" t="s">
        <v>95</v>
      </c>
      <c r="D85" s="27">
        <v>35000</v>
      </c>
      <c r="E85" s="155">
        <f>'2'!L85</f>
        <v>0</v>
      </c>
      <c r="F85" s="126"/>
      <c r="G85" s="141"/>
      <c r="H85" s="141"/>
      <c r="I85" s="141"/>
      <c r="J85" s="149"/>
      <c r="K85" s="133"/>
      <c r="L85" s="72"/>
      <c r="M85" s="120">
        <f t="shared" si="8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55">
        <f>'2'!L86</f>
        <v>8</v>
      </c>
      <c r="F86" s="126"/>
      <c r="G86" s="141"/>
      <c r="H86" s="141"/>
      <c r="I86" s="141"/>
      <c r="J86" s="149"/>
      <c r="K86" s="133"/>
      <c r="L86" s="72"/>
      <c r="M86" s="120">
        <f t="shared" si="8"/>
        <v>8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55">
        <f>'2'!L87</f>
        <v>9</v>
      </c>
      <c r="F87" s="126"/>
      <c r="G87" s="141">
        <v>8</v>
      </c>
      <c r="H87" s="141"/>
      <c r="I87" s="141"/>
      <c r="J87" s="149">
        <v>2</v>
      </c>
      <c r="K87" s="133"/>
      <c r="L87" s="72">
        <v>4</v>
      </c>
      <c r="M87" s="120">
        <f t="shared" si="8"/>
        <v>11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55">
        <f>'2'!L88</f>
        <v>8</v>
      </c>
      <c r="F88" s="126"/>
      <c r="G88" s="141"/>
      <c r="H88" s="141"/>
      <c r="I88" s="141"/>
      <c r="J88" s="149"/>
      <c r="K88" s="133"/>
      <c r="L88" s="72"/>
      <c r="M88" s="120">
        <f t="shared" si="8"/>
        <v>8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39000</v>
      </c>
      <c r="E89" s="155">
        <f>'2'!L89</f>
        <v>9</v>
      </c>
      <c r="F89" s="126"/>
      <c r="G89" s="141"/>
      <c r="H89" s="141"/>
      <c r="I89" s="141"/>
      <c r="J89" s="149"/>
      <c r="K89" s="133"/>
      <c r="L89" s="72"/>
      <c r="M89" s="120">
        <f t="shared" si="8"/>
        <v>9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55">
        <f>'2'!L90</f>
        <v>7</v>
      </c>
      <c r="F90" s="126"/>
      <c r="G90" s="141">
        <v>8</v>
      </c>
      <c r="H90" s="141"/>
      <c r="I90" s="141"/>
      <c r="J90" s="149">
        <v>6</v>
      </c>
      <c r="K90" s="133"/>
      <c r="L90" s="72">
        <v>5</v>
      </c>
      <c r="M90" s="120">
        <f t="shared" si="8"/>
        <v>4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55">
        <f>'2'!L91</f>
        <v>8</v>
      </c>
      <c r="F91" s="126"/>
      <c r="G91" s="141">
        <v>4</v>
      </c>
      <c r="H91" s="141"/>
      <c r="I91" s="141"/>
      <c r="J91" s="149">
        <v>2</v>
      </c>
      <c r="K91" s="133"/>
      <c r="L91" s="72">
        <v>5</v>
      </c>
      <c r="M91" s="120">
        <f t="shared" si="8"/>
        <v>5</v>
      </c>
      <c r="N91" s="72"/>
    </row>
    <row r="92" spans="1:14" s="10" customFormat="1" x14ac:dyDescent="0.2">
      <c r="A92" s="43">
        <v>10</v>
      </c>
      <c r="B92" s="99"/>
      <c r="C92" s="99" t="s">
        <v>267</v>
      </c>
      <c r="D92" s="100">
        <v>39000</v>
      </c>
      <c r="E92" s="155">
        <f>'2'!L92</f>
        <v>3</v>
      </c>
      <c r="F92" s="127"/>
      <c r="G92" s="142"/>
      <c r="H92" s="142"/>
      <c r="I92" s="142"/>
      <c r="J92" s="150"/>
      <c r="K92" s="134"/>
      <c r="L92" s="73"/>
      <c r="M92" s="120">
        <f t="shared" si="8"/>
        <v>3</v>
      </c>
      <c r="N92" s="73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3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3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'2'!L95</f>
        <v>3</v>
      </c>
      <c r="F95" s="125"/>
      <c r="G95" s="140"/>
      <c r="H95" s="140"/>
      <c r="I95" s="140"/>
      <c r="J95" s="148"/>
      <c r="K95" s="132"/>
      <c r="L95" s="71"/>
      <c r="M95" s="120">
        <f t="shared" si="8"/>
        <v>3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SUM(E98:E101)</f>
        <v>23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9</v>
      </c>
      <c r="M97" s="119">
        <f t="shared" si="8"/>
        <v>14</v>
      </c>
      <c r="N97" s="85"/>
    </row>
    <row r="98" spans="1:14" s="9" customFormat="1" x14ac:dyDescent="0.2">
      <c r="A98" s="25">
        <v>1</v>
      </c>
      <c r="B98" s="25">
        <v>5530013</v>
      </c>
      <c r="C98" s="25" t="s">
        <v>110</v>
      </c>
      <c r="D98" s="30">
        <v>33000</v>
      </c>
      <c r="E98" s="155">
        <f>'2'!L98</f>
        <v>0</v>
      </c>
      <c r="F98" s="126"/>
      <c r="G98" s="141"/>
      <c r="H98" s="141"/>
      <c r="I98" s="141"/>
      <c r="J98" s="149"/>
      <c r="K98" s="133"/>
      <c r="L98" s="72"/>
      <c r="M98" s="120">
        <f t="shared" si="8"/>
        <v>0</v>
      </c>
      <c r="N98" s="72"/>
    </row>
    <row r="99" spans="1:14" s="9" customFormat="1" x14ac:dyDescent="0.2">
      <c r="A99" s="25">
        <v>2</v>
      </c>
      <c r="B99" s="43"/>
      <c r="C99" s="43" t="s">
        <v>111</v>
      </c>
      <c r="D99" s="30">
        <v>33000</v>
      </c>
      <c r="E99" s="155">
        <f>'2'!L99</f>
        <v>17</v>
      </c>
      <c r="F99" s="126"/>
      <c r="G99" s="141"/>
      <c r="H99" s="141"/>
      <c r="I99" s="141"/>
      <c r="J99" s="149"/>
      <c r="K99" s="133"/>
      <c r="L99" s="72">
        <v>6</v>
      </c>
      <c r="M99" s="120">
        <f t="shared" si="8"/>
        <v>11</v>
      </c>
      <c r="N99" s="72"/>
    </row>
    <row r="100" spans="1:14" s="9" customFormat="1" x14ac:dyDescent="0.2">
      <c r="A100" s="25">
        <v>3</v>
      </c>
      <c r="B100" s="43"/>
      <c r="C100" s="43" t="s">
        <v>112</v>
      </c>
      <c r="D100" s="30">
        <v>33000</v>
      </c>
      <c r="E100" s="155">
        <f>'2'!L100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43"/>
      <c r="C101" s="43" t="s">
        <v>113</v>
      </c>
      <c r="D101" s="30">
        <v>33000</v>
      </c>
      <c r="E101" s="155">
        <f>'2'!L101</f>
        <v>6</v>
      </c>
      <c r="F101" s="126"/>
      <c r="G101" s="141"/>
      <c r="H101" s="141"/>
      <c r="I101" s="141"/>
      <c r="J101" s="149"/>
      <c r="K101" s="133"/>
      <c r="L101" s="72">
        <v>3</v>
      </c>
      <c r="M101" s="120">
        <f t="shared" si="8"/>
        <v>3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57"/>
      <c r="F102" s="127"/>
      <c r="G102" s="142"/>
      <c r="H102" s="142"/>
      <c r="I102" s="142"/>
      <c r="J102" s="150"/>
      <c r="K102" s="134"/>
      <c r="L102" s="73"/>
      <c r="M102" s="121">
        <f t="shared" si="8"/>
        <v>0</v>
      </c>
      <c r="N102" s="73"/>
    </row>
    <row r="103" spans="1:14" s="24" customFormat="1" ht="15" thickBot="1" x14ac:dyDescent="0.25">
      <c r="A103" s="81"/>
      <c r="B103" s="82"/>
      <c r="C103" s="82" t="s">
        <v>114</v>
      </c>
      <c r="D103" s="83"/>
      <c r="E103" s="159"/>
      <c r="F103" s="104"/>
      <c r="G103" s="143"/>
      <c r="H103" s="143"/>
      <c r="I103" s="143"/>
      <c r="J103" s="151"/>
      <c r="K103" s="136"/>
      <c r="L103" s="84"/>
      <c r="M103" s="119">
        <f t="shared" si="8"/>
        <v>0</v>
      </c>
      <c r="N103" s="85"/>
    </row>
    <row r="104" spans="1:14" s="10" customFormat="1" ht="15" thickBot="1" x14ac:dyDescent="0.25">
      <c r="A104" s="94"/>
      <c r="B104" s="95"/>
      <c r="C104" s="95" t="s">
        <v>115</v>
      </c>
      <c r="D104" s="96"/>
      <c r="E104" s="105">
        <f t="shared" ref="E104:L104" si="13">SUM(E105:E133)</f>
        <v>4</v>
      </c>
      <c r="F104" s="105">
        <f t="shared" si="13"/>
        <v>0</v>
      </c>
      <c r="G104" s="105">
        <f t="shared" si="13"/>
        <v>7</v>
      </c>
      <c r="H104" s="105">
        <f t="shared" si="13"/>
        <v>1</v>
      </c>
      <c r="I104" s="105">
        <f t="shared" si="13"/>
        <v>0</v>
      </c>
      <c r="J104" s="105">
        <f t="shared" si="13"/>
        <v>0</v>
      </c>
      <c r="K104" s="105">
        <f t="shared" si="13"/>
        <v>0</v>
      </c>
      <c r="L104" s="105">
        <f t="shared" si="13"/>
        <v>2</v>
      </c>
      <c r="M104" s="119">
        <f t="shared" si="8"/>
        <v>10</v>
      </c>
      <c r="N104" s="85"/>
    </row>
    <row r="105" spans="1:14" s="10" customFormat="1" x14ac:dyDescent="0.2">
      <c r="A105" s="87">
        <v>1</v>
      </c>
      <c r="B105" s="88">
        <v>3500003</v>
      </c>
      <c r="C105" s="88" t="s">
        <v>116</v>
      </c>
      <c r="D105" s="97">
        <v>390000</v>
      </c>
      <c r="E105" s="155">
        <f>'2'!L105</f>
        <v>0</v>
      </c>
      <c r="F105" s="128"/>
      <c r="G105" s="144"/>
      <c r="H105" s="144"/>
      <c r="I105" s="144"/>
      <c r="J105" s="152"/>
      <c r="K105" s="137"/>
      <c r="L105" s="76"/>
      <c r="M105" s="120">
        <f t="shared" si="8"/>
        <v>0</v>
      </c>
      <c r="N105" s="76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55">
        <f>'2'!L106</f>
        <v>0</v>
      </c>
      <c r="F106" s="127"/>
      <c r="G106" s="142"/>
      <c r="H106" s="142"/>
      <c r="I106" s="142"/>
      <c r="J106" s="150"/>
      <c r="K106" s="134"/>
      <c r="L106" s="73"/>
      <c r="M106" s="120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55">
        <f>'2'!L107</f>
        <v>1</v>
      </c>
      <c r="F107" s="127"/>
      <c r="G107" s="142">
        <v>2</v>
      </c>
      <c r="H107" s="142"/>
      <c r="I107" s="142"/>
      <c r="J107" s="150"/>
      <c r="K107" s="134"/>
      <c r="L107" s="73">
        <v>2</v>
      </c>
      <c r="M107" s="120">
        <f t="shared" si="8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55">
        <f>'2'!L108</f>
        <v>0</v>
      </c>
      <c r="F108" s="127"/>
      <c r="G108" s="142"/>
      <c r="H108" s="142"/>
      <c r="I108" s="142"/>
      <c r="J108" s="150"/>
      <c r="K108" s="134"/>
      <c r="L108" s="73"/>
      <c r="M108" s="120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55">
        <f>'2'!L109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55">
        <f>'2'!L110</f>
        <v>0</v>
      </c>
      <c r="F110" s="126"/>
      <c r="G110" s="141"/>
      <c r="H110" s="141"/>
      <c r="I110" s="141"/>
      <c r="J110" s="149"/>
      <c r="K110" s="133"/>
      <c r="L110" s="72"/>
      <c r="M110" s="120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55">
        <f>'2'!L111</f>
        <v>0</v>
      </c>
      <c r="F111" s="126"/>
      <c r="G111" s="141"/>
      <c r="H111" s="141"/>
      <c r="I111" s="141"/>
      <c r="J111" s="149"/>
      <c r="K111" s="133"/>
      <c r="L111" s="72"/>
      <c r="M111" s="120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55">
        <f>'2'!L112</f>
        <v>0</v>
      </c>
      <c r="F112" s="126"/>
      <c r="G112" s="141"/>
      <c r="H112" s="141"/>
      <c r="I112" s="141"/>
      <c r="J112" s="149"/>
      <c r="K112" s="133"/>
      <c r="L112" s="72"/>
      <c r="M112" s="120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55">
        <f>'2'!L113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55">
        <f>'2'!L114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55">
        <f>'2'!L115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55">
        <f>'2'!L116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55">
        <f>'2'!L117</f>
        <v>1</v>
      </c>
      <c r="F117" s="126"/>
      <c r="G117" s="141">
        <v>3</v>
      </c>
      <c r="H117" s="141">
        <v>1</v>
      </c>
      <c r="I117" s="141"/>
      <c r="J117" s="149"/>
      <c r="K117" s="133"/>
      <c r="L117" s="72"/>
      <c r="M117" s="120">
        <f t="shared" si="8"/>
        <v>5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55">
        <f>'2'!L118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55">
        <f>'2'!L119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55">
        <f>'2'!L120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55">
        <f>'2'!L121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55">
        <f>'2'!L122</f>
        <v>1</v>
      </c>
      <c r="F122" s="126"/>
      <c r="G122" s="141">
        <v>1</v>
      </c>
      <c r="H122" s="141"/>
      <c r="I122" s="141"/>
      <c r="J122" s="149"/>
      <c r="K122" s="133"/>
      <c r="L122" s="72"/>
      <c r="M122" s="120">
        <f t="shared" si="8"/>
        <v>2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55">
        <f>'2'!L123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55">
        <f>'2'!L124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55">
        <f>'2'!L125</f>
        <v>1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1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55">
        <f>'2'!L126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55">
        <f>'2'!L127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55">
        <f>'2'!L128</f>
        <v>0</v>
      </c>
      <c r="F128" s="126"/>
      <c r="G128" s="141">
        <v>1</v>
      </c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55">
        <f>'2'!L129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55">
        <f>'2'!L130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55">
        <f>'2'!L131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55">
        <f>'2'!L132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55">
        <f>'2'!L133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9" customFormat="1" x14ac:dyDescent="0.2">
      <c r="A134" s="43">
        <v>32</v>
      </c>
      <c r="B134" s="99"/>
      <c r="C134" s="99" t="s">
        <v>270</v>
      </c>
      <c r="D134" s="100">
        <v>320000</v>
      </c>
      <c r="E134" s="155">
        <f>'2'!L134</f>
        <v>0</v>
      </c>
      <c r="F134" s="127"/>
      <c r="G134" s="142"/>
      <c r="H134" s="142"/>
      <c r="I134" s="142"/>
      <c r="J134" s="150"/>
      <c r="K134" s="134"/>
      <c r="L134" s="73"/>
      <c r="M134" s="120">
        <f t="shared" si="8"/>
        <v>0</v>
      </c>
      <c r="N134" s="73"/>
    </row>
    <row r="135" spans="1:14" s="9" customFormat="1" x14ac:dyDescent="0.2">
      <c r="A135" s="43">
        <v>33</v>
      </c>
      <c r="B135" s="99"/>
      <c r="C135" s="99" t="s">
        <v>269</v>
      </c>
      <c r="D135" s="100">
        <v>350000</v>
      </c>
      <c r="E135" s="155">
        <f>'2'!L135</f>
        <v>0</v>
      </c>
      <c r="F135" s="127"/>
      <c r="G135" s="142"/>
      <c r="H135" s="142"/>
      <c r="I135" s="142"/>
      <c r="J135" s="150"/>
      <c r="K135" s="134"/>
      <c r="L135" s="73"/>
      <c r="M135" s="120">
        <f t="shared" si="8"/>
        <v>0</v>
      </c>
      <c r="N135" s="73"/>
    </row>
    <row r="136" spans="1:14" s="24" customFormat="1" ht="15" thickBot="1" x14ac:dyDescent="0.25">
      <c r="A136" s="43"/>
      <c r="B136" s="43"/>
      <c r="C136" s="43"/>
      <c r="D136" s="48"/>
      <c r="E136" s="157"/>
      <c r="F136" s="127"/>
      <c r="G136" s="142"/>
      <c r="H136" s="142"/>
      <c r="I136" s="142"/>
      <c r="J136" s="150"/>
      <c r="K136" s="134"/>
      <c r="L136" s="73"/>
      <c r="M136" s="121">
        <f t="shared" si="8"/>
        <v>0</v>
      </c>
      <c r="N136" s="73"/>
    </row>
    <row r="137" spans="1:14" s="9" customFormat="1" ht="15" thickBot="1" x14ac:dyDescent="0.25">
      <c r="A137" s="94"/>
      <c r="B137" s="95"/>
      <c r="C137" s="95" t="s">
        <v>148</v>
      </c>
      <c r="D137" s="96"/>
      <c r="E137" s="105">
        <f t="shared" ref="E137:L137" si="14">SUM(E138:E144)</f>
        <v>12</v>
      </c>
      <c r="F137" s="105">
        <f t="shared" si="14"/>
        <v>0</v>
      </c>
      <c r="G137" s="105">
        <f t="shared" si="14"/>
        <v>34</v>
      </c>
      <c r="H137" s="105">
        <f t="shared" si="14"/>
        <v>6</v>
      </c>
      <c r="I137" s="105">
        <f t="shared" si="14"/>
        <v>0</v>
      </c>
      <c r="J137" s="105">
        <f t="shared" si="14"/>
        <v>0</v>
      </c>
      <c r="K137" s="105">
        <f t="shared" si="14"/>
        <v>0</v>
      </c>
      <c r="L137" s="105">
        <f t="shared" si="14"/>
        <v>8</v>
      </c>
      <c r="M137" s="119">
        <f t="shared" si="8"/>
        <v>44</v>
      </c>
      <c r="N137" s="85"/>
    </row>
    <row r="138" spans="1:14" s="9" customFormat="1" x14ac:dyDescent="0.2">
      <c r="A138" s="87">
        <v>1</v>
      </c>
      <c r="B138" s="87">
        <v>3510004</v>
      </c>
      <c r="C138" s="87" t="s">
        <v>149</v>
      </c>
      <c r="D138" s="93">
        <v>43000</v>
      </c>
      <c r="E138" s="155">
        <f>'2'!L138</f>
        <v>0</v>
      </c>
      <c r="G138" s="140">
        <v>12</v>
      </c>
      <c r="H138" s="140">
        <v>6</v>
      </c>
      <c r="I138" s="140"/>
      <c r="J138" s="148"/>
      <c r="K138" s="132"/>
      <c r="L138" s="71">
        <v>1</v>
      </c>
      <c r="M138" s="120">
        <f>(E138+K142+G138+H138+I138)-J138-K138-L138</f>
        <v>17</v>
      </c>
      <c r="N138" s="71"/>
    </row>
    <row r="139" spans="1:14" s="9" customFormat="1" x14ac:dyDescent="0.2">
      <c r="A139" s="25">
        <v>2</v>
      </c>
      <c r="B139" s="25">
        <v>3512008</v>
      </c>
      <c r="C139" s="25" t="s">
        <v>150</v>
      </c>
      <c r="D139" s="30">
        <v>44000</v>
      </c>
      <c r="E139" s="155">
        <f>'2'!L139</f>
        <v>0</v>
      </c>
      <c r="F139" s="126"/>
      <c r="G139" s="141">
        <v>10</v>
      </c>
      <c r="H139" s="141"/>
      <c r="I139" s="141"/>
      <c r="J139" s="149"/>
      <c r="K139" s="133"/>
      <c r="L139" s="72">
        <v>4</v>
      </c>
      <c r="M139" s="120">
        <f t="shared" ref="M139:M201" si="15">(E139+F139+G139+H139+I139)-J139-K139-L139</f>
        <v>6</v>
      </c>
      <c r="N139" s="72"/>
    </row>
    <row r="140" spans="1:14" s="9" customFormat="1" x14ac:dyDescent="0.2">
      <c r="A140" s="25">
        <v>3</v>
      </c>
      <c r="B140" s="25">
        <v>3510107</v>
      </c>
      <c r="C140" s="25" t="s">
        <v>151</v>
      </c>
      <c r="D140" s="30">
        <v>49000</v>
      </c>
      <c r="E140" s="155">
        <f>'2'!L140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15"/>
        <v>0</v>
      </c>
      <c r="N140" s="72"/>
    </row>
    <row r="141" spans="1:14" s="9" customFormat="1" x14ac:dyDescent="0.2">
      <c r="A141" s="25">
        <v>4</v>
      </c>
      <c r="B141" s="25">
        <v>3510011</v>
      </c>
      <c r="C141" s="25" t="s">
        <v>152</v>
      </c>
      <c r="D141" s="30">
        <v>42000</v>
      </c>
      <c r="E141" s="155">
        <f>'2'!L141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15"/>
        <v>0</v>
      </c>
      <c r="N141" s="72"/>
    </row>
    <row r="142" spans="1:14" s="9" customFormat="1" x14ac:dyDescent="0.2">
      <c r="A142" s="25">
        <v>5</v>
      </c>
      <c r="B142" s="25">
        <v>3510067</v>
      </c>
      <c r="C142" s="25" t="s">
        <v>153</v>
      </c>
      <c r="D142" s="30">
        <v>43000</v>
      </c>
      <c r="E142" s="155">
        <f>'2'!L142</f>
        <v>5</v>
      </c>
      <c r="F142" s="126"/>
      <c r="G142" s="141"/>
      <c r="H142" s="141"/>
      <c r="I142" s="141"/>
      <c r="J142" s="149"/>
      <c r="K142" s="125"/>
      <c r="L142" s="72"/>
      <c r="M142" s="120">
        <f t="shared" si="15"/>
        <v>5</v>
      </c>
      <c r="N142" s="72"/>
    </row>
    <row r="143" spans="1:14" s="9" customFormat="1" x14ac:dyDescent="0.2">
      <c r="A143" s="25">
        <v>6</v>
      </c>
      <c r="B143" s="25">
        <v>3510012</v>
      </c>
      <c r="C143" s="25" t="s">
        <v>154</v>
      </c>
      <c r="D143" s="30">
        <v>43000</v>
      </c>
      <c r="E143" s="155">
        <f>'2'!L143</f>
        <v>3</v>
      </c>
      <c r="F143" s="126"/>
      <c r="G143" s="141">
        <v>6</v>
      </c>
      <c r="H143" s="141"/>
      <c r="I143" s="141"/>
      <c r="J143" s="149"/>
      <c r="K143" s="133"/>
      <c r="L143" s="72">
        <v>2</v>
      </c>
      <c r="M143" s="120">
        <f t="shared" si="15"/>
        <v>7</v>
      </c>
      <c r="N143" s="72"/>
    </row>
    <row r="144" spans="1:14" s="9" customFormat="1" x14ac:dyDescent="0.2">
      <c r="A144" s="25">
        <v>7</v>
      </c>
      <c r="B144" s="25">
        <v>3510076</v>
      </c>
      <c r="C144" s="25" t="s">
        <v>155</v>
      </c>
      <c r="D144" s="30">
        <v>45000</v>
      </c>
      <c r="E144" s="155">
        <f>'2'!L144</f>
        <v>4</v>
      </c>
      <c r="F144" s="126"/>
      <c r="G144" s="141">
        <v>6</v>
      </c>
      <c r="H144" s="141"/>
      <c r="I144" s="141"/>
      <c r="J144" s="149"/>
      <c r="K144" s="133"/>
      <c r="L144" s="72">
        <v>1</v>
      </c>
      <c r="M144" s="120">
        <f t="shared" si="15"/>
        <v>9</v>
      </c>
      <c r="N144" s="72"/>
    </row>
    <row r="145" spans="1:14" s="9" customFormat="1" x14ac:dyDescent="0.2">
      <c r="A145" s="43">
        <v>9</v>
      </c>
      <c r="B145" s="43"/>
      <c r="C145" s="43" t="s">
        <v>271</v>
      </c>
      <c r="D145" s="48"/>
      <c r="E145" s="155">
        <f>'2'!L145</f>
        <v>0</v>
      </c>
      <c r="F145" s="127"/>
      <c r="G145" s="142"/>
      <c r="H145" s="142"/>
      <c r="I145" s="142"/>
      <c r="J145" s="150"/>
      <c r="K145" s="134"/>
      <c r="L145" s="73"/>
      <c r="M145" s="120">
        <f t="shared" si="15"/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>
        <f t="shared" si="15"/>
        <v>0</v>
      </c>
      <c r="N146" s="73"/>
    </row>
    <row r="147" spans="1:14" s="10" customFormat="1" ht="15" thickBot="1" x14ac:dyDescent="0.25">
      <c r="A147" s="109"/>
      <c r="B147" s="110"/>
      <c r="C147" s="82" t="s">
        <v>156</v>
      </c>
      <c r="D147" s="111"/>
      <c r="E147" s="105">
        <f t="shared" ref="E147:L147" si="16">SUM(E148:E154)</f>
        <v>35</v>
      </c>
      <c r="F147" s="105">
        <f t="shared" si="16"/>
        <v>0</v>
      </c>
      <c r="G147" s="105">
        <f t="shared" si="16"/>
        <v>131</v>
      </c>
      <c r="H147" s="105">
        <f t="shared" si="16"/>
        <v>0</v>
      </c>
      <c r="I147" s="105">
        <f t="shared" si="16"/>
        <v>0</v>
      </c>
      <c r="J147" s="105">
        <f t="shared" si="16"/>
        <v>0</v>
      </c>
      <c r="K147" s="105">
        <f t="shared" si="16"/>
        <v>0</v>
      </c>
      <c r="L147" s="105">
        <f t="shared" si="16"/>
        <v>67</v>
      </c>
      <c r="M147" s="119">
        <f t="shared" si="15"/>
        <v>99</v>
      </c>
      <c r="N147" s="112"/>
    </row>
    <row r="148" spans="1:14" s="10" customFormat="1" x14ac:dyDescent="0.2">
      <c r="A148" s="87">
        <v>1</v>
      </c>
      <c r="B148" s="88">
        <v>3530009</v>
      </c>
      <c r="C148" s="88" t="s">
        <v>157</v>
      </c>
      <c r="D148" s="97">
        <v>20000</v>
      </c>
      <c r="E148" s="155">
        <f>'2'!L148</f>
        <v>0</v>
      </c>
      <c r="F148" s="125"/>
      <c r="G148" s="140">
        <v>64</v>
      </c>
      <c r="H148" s="140"/>
      <c r="I148" s="140"/>
      <c r="J148" s="148"/>
      <c r="K148" s="132"/>
      <c r="L148" s="71">
        <v>45</v>
      </c>
      <c r="M148" s="120">
        <f t="shared" si="15"/>
        <v>19</v>
      </c>
      <c r="N148" s="71"/>
    </row>
    <row r="149" spans="1:14" s="10" customFormat="1" x14ac:dyDescent="0.2">
      <c r="A149" s="25">
        <v>2</v>
      </c>
      <c r="B149" s="26">
        <v>3530010</v>
      </c>
      <c r="C149" s="26" t="s">
        <v>158</v>
      </c>
      <c r="D149" s="27">
        <v>108000</v>
      </c>
      <c r="E149" s="155">
        <f>'2'!L149</f>
        <v>13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5"/>
        <v>11</v>
      </c>
      <c r="N149" s="72"/>
    </row>
    <row r="150" spans="1:14" s="10" customFormat="1" x14ac:dyDescent="0.2">
      <c r="A150" s="25">
        <v>6</v>
      </c>
      <c r="B150" s="26">
        <v>3530088</v>
      </c>
      <c r="C150" s="26" t="s">
        <v>162</v>
      </c>
      <c r="D150" s="27">
        <v>22000</v>
      </c>
      <c r="E150" s="155">
        <f>'2'!L150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10" customFormat="1" x14ac:dyDescent="0.2">
      <c r="A151" s="25">
        <v>11</v>
      </c>
      <c r="B151" s="26">
        <v>3550002</v>
      </c>
      <c r="C151" s="26" t="s">
        <v>167</v>
      </c>
      <c r="D151" s="27">
        <v>20000</v>
      </c>
      <c r="E151" s="155">
        <f>'2'!L151</f>
        <v>7</v>
      </c>
      <c r="F151" s="127"/>
      <c r="G151" s="142">
        <v>27</v>
      </c>
      <c r="H151" s="142"/>
      <c r="I151" s="142"/>
      <c r="J151" s="150"/>
      <c r="K151" s="134"/>
      <c r="L151" s="73">
        <v>19</v>
      </c>
      <c r="M151" s="120">
        <f t="shared" si="15"/>
        <v>15</v>
      </c>
      <c r="N151" s="72"/>
    </row>
    <row r="152" spans="1:14" s="10" customFormat="1" x14ac:dyDescent="0.2">
      <c r="A152" s="25">
        <v>12</v>
      </c>
      <c r="B152" s="26">
        <v>3550005</v>
      </c>
      <c r="C152" s="26" t="s">
        <v>168</v>
      </c>
      <c r="D152" s="27">
        <v>20000</v>
      </c>
      <c r="E152" s="155">
        <f>'2'!L152</f>
        <v>7</v>
      </c>
      <c r="F152" s="127"/>
      <c r="G152" s="142">
        <v>28</v>
      </c>
      <c r="H152" s="142"/>
      <c r="I152" s="142"/>
      <c r="J152" s="150"/>
      <c r="K152" s="134"/>
      <c r="L152" s="73">
        <v>1</v>
      </c>
      <c r="M152" s="120">
        <f t="shared" si="15"/>
        <v>34</v>
      </c>
      <c r="N152" s="72"/>
    </row>
    <row r="153" spans="1:14" s="10" customFormat="1" x14ac:dyDescent="0.2">
      <c r="A153" s="25">
        <v>13</v>
      </c>
      <c r="B153" s="26">
        <v>3550007</v>
      </c>
      <c r="C153" s="26" t="s">
        <v>169</v>
      </c>
      <c r="D153" s="27">
        <v>20000</v>
      </c>
      <c r="E153" s="155">
        <f>'2'!L153</f>
        <v>8</v>
      </c>
      <c r="F153" s="127"/>
      <c r="G153" s="142">
        <v>12</v>
      </c>
      <c r="H153" s="142"/>
      <c r="I153" s="142"/>
      <c r="J153" s="150"/>
      <c r="K153" s="134"/>
      <c r="L153" s="73"/>
      <c r="M153" s="120">
        <f t="shared" si="15"/>
        <v>20</v>
      </c>
      <c r="N153" s="72"/>
    </row>
    <row r="154" spans="1:14" s="9" customFormat="1" x14ac:dyDescent="0.2">
      <c r="A154" s="25">
        <v>14</v>
      </c>
      <c r="B154" s="26">
        <v>3530087</v>
      </c>
      <c r="C154" s="26" t="s">
        <v>170</v>
      </c>
      <c r="D154" s="27">
        <v>20000</v>
      </c>
      <c r="E154" s="155">
        <f>'2'!L154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2"/>
    </row>
    <row r="155" spans="1:14" s="9" customFormat="1" x14ac:dyDescent="0.2">
      <c r="A155" s="25">
        <v>15</v>
      </c>
      <c r="B155" s="43">
        <v>7560084</v>
      </c>
      <c r="C155" s="43" t="s">
        <v>171</v>
      </c>
      <c r="D155" s="48">
        <v>50000</v>
      </c>
      <c r="E155" s="155">
        <f>'2'!L155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2"/>
    </row>
    <row r="156" spans="1:14" s="9" customFormat="1" x14ac:dyDescent="0.2">
      <c r="A156" s="25">
        <v>16</v>
      </c>
      <c r="B156" s="43">
        <v>7560085</v>
      </c>
      <c r="C156" s="43" t="s">
        <v>172</v>
      </c>
      <c r="D156" s="48">
        <v>80000</v>
      </c>
      <c r="E156" s="155">
        <f>'2'!L156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9" customFormat="1" x14ac:dyDescent="0.2">
      <c r="A157" s="43">
        <v>21</v>
      </c>
      <c r="B157" s="43"/>
      <c r="C157" s="43" t="s">
        <v>272</v>
      </c>
      <c r="D157" s="48">
        <v>45000</v>
      </c>
      <c r="E157" s="155">
        <f>'2'!L157</f>
        <v>0</v>
      </c>
      <c r="F157" s="126"/>
      <c r="G157" s="141">
        <v>12</v>
      </c>
      <c r="H157" s="141"/>
      <c r="I157" s="141"/>
      <c r="J157" s="149">
        <v>1</v>
      </c>
      <c r="K157" s="133"/>
      <c r="L157" s="72"/>
      <c r="M157" s="120">
        <f t="shared" si="15"/>
        <v>11</v>
      </c>
      <c r="N157" s="73" t="s">
        <v>290</v>
      </c>
    </row>
    <row r="158" spans="1:14" s="24" customFormat="1" ht="15" thickBot="1" x14ac:dyDescent="0.25">
      <c r="A158" s="43"/>
      <c r="B158" s="43"/>
      <c r="C158" s="43"/>
      <c r="D158" s="48"/>
      <c r="E158" s="160"/>
      <c r="F158" s="128"/>
      <c r="G158" s="144"/>
      <c r="H158" s="144"/>
      <c r="I158" s="144"/>
      <c r="J158" s="152"/>
      <c r="K158" s="137"/>
      <c r="L158" s="76"/>
      <c r="M158" s="121">
        <f t="shared" si="15"/>
        <v>0</v>
      </c>
      <c r="N158" s="73"/>
    </row>
    <row r="159" spans="1:14" s="10" customFormat="1" ht="15" thickBot="1" x14ac:dyDescent="0.25">
      <c r="A159" s="90"/>
      <c r="B159" s="91"/>
      <c r="C159" s="91" t="s">
        <v>176</v>
      </c>
      <c r="D159" s="98"/>
      <c r="E159" s="103">
        <f>SUM(E160:E162)</f>
        <v>0</v>
      </c>
      <c r="F159" s="103">
        <f>SUM(F160:F162)</f>
        <v>0</v>
      </c>
      <c r="G159" s="103">
        <f t="shared" ref="G159:K159" si="17">SUM(G160:G1824)</f>
        <v>0</v>
      </c>
      <c r="H159" s="103">
        <f t="shared" si="17"/>
        <v>0</v>
      </c>
      <c r="I159" s="103">
        <f t="shared" si="17"/>
        <v>0</v>
      </c>
      <c r="J159" s="103">
        <f t="shared" si="17"/>
        <v>0</v>
      </c>
      <c r="K159" s="103">
        <f t="shared" si="17"/>
        <v>0</v>
      </c>
      <c r="L159" s="103">
        <f ca="1">SUM(L159:L162)</f>
        <v>0</v>
      </c>
      <c r="M159" s="103">
        <f ca="1">SUM(M159:M162)</f>
        <v>0</v>
      </c>
      <c r="N159" s="85"/>
    </row>
    <row r="160" spans="1:14" s="10" customFormat="1" x14ac:dyDescent="0.2">
      <c r="A160" s="87">
        <v>1</v>
      </c>
      <c r="B160" s="88">
        <v>4550013</v>
      </c>
      <c r="C160" s="88" t="s">
        <v>177</v>
      </c>
      <c r="D160" s="97">
        <v>38000</v>
      </c>
      <c r="E160" s="161">
        <f>'2'!L160</f>
        <v>0</v>
      </c>
      <c r="F160" s="125"/>
      <c r="G160" s="140"/>
      <c r="H160" s="140"/>
      <c r="I160" s="140"/>
      <c r="J160" s="148"/>
      <c r="K160" s="132"/>
      <c r="L160" s="71"/>
      <c r="M160" s="120">
        <f t="shared" si="15"/>
        <v>0</v>
      </c>
      <c r="N160" s="76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161">
        <f>'2'!L161</f>
        <v>0</v>
      </c>
      <c r="F161" s="125"/>
      <c r="G161" s="140"/>
      <c r="H161" s="140"/>
      <c r="I161" s="140"/>
      <c r="J161" s="148"/>
      <c r="K161" s="132"/>
      <c r="L161" s="71"/>
      <c r="M161" s="120">
        <f t="shared" si="15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161">
        <f>'2'!L162</f>
        <v>0</v>
      </c>
      <c r="F162" s="125"/>
      <c r="G162" s="140"/>
      <c r="H162" s="140"/>
      <c r="I162" s="140"/>
      <c r="J162" s="148"/>
      <c r="K162" s="132"/>
      <c r="L162" s="71"/>
      <c r="M162" s="120">
        <f t="shared" si="15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0"/>
      <c r="F163" s="128"/>
      <c r="G163" s="144"/>
      <c r="H163" s="144"/>
      <c r="I163" s="144"/>
      <c r="J163" s="152"/>
      <c r="K163" s="137"/>
      <c r="L163" s="76"/>
      <c r="M163" s="121">
        <f t="shared" si="15"/>
        <v>0</v>
      </c>
      <c r="N163" s="73"/>
    </row>
    <row r="164" spans="1:14" s="24" customFormat="1" ht="15" hidden="1" customHeight="1" thickBot="1" x14ac:dyDescent="0.25">
      <c r="A164" s="81"/>
      <c r="B164" s="82"/>
      <c r="C164" s="82" t="s">
        <v>180</v>
      </c>
      <c r="D164" s="83"/>
      <c r="E164" s="158">
        <v>201</v>
      </c>
      <c r="F164" s="106">
        <f t="shared" ref="F164" si="18">SUM(F165:F175)</f>
        <v>0</v>
      </c>
      <c r="G164" s="106"/>
      <c r="H164" s="106"/>
      <c r="I164" s="106"/>
      <c r="J164" s="146"/>
      <c r="K164" s="135"/>
      <c r="L164" s="106"/>
      <c r="M164" s="119">
        <f t="shared" si="15"/>
        <v>201</v>
      </c>
      <c r="N164" s="85"/>
    </row>
    <row r="165" spans="1:14" s="10" customFormat="1" ht="15" hidden="1" customHeight="1" thickBot="1" x14ac:dyDescent="0.25">
      <c r="A165" s="74"/>
      <c r="B165" s="74"/>
      <c r="C165" s="74" t="s">
        <v>181</v>
      </c>
      <c r="D165" s="75"/>
      <c r="E165" s="155">
        <v>8</v>
      </c>
      <c r="F165" s="125"/>
      <c r="G165" s="140"/>
      <c r="H165" s="140"/>
      <c r="I165" s="140"/>
      <c r="J165" s="148"/>
      <c r="K165" s="132"/>
      <c r="L165" s="71"/>
      <c r="M165" s="120">
        <f t="shared" si="15"/>
        <v>8</v>
      </c>
      <c r="N165" s="76"/>
    </row>
    <row r="166" spans="1:14" s="10" customFormat="1" ht="15" hidden="1" customHeight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55">
        <v>43</v>
      </c>
      <c r="F166" s="125"/>
      <c r="G166" s="140"/>
      <c r="H166" s="140"/>
      <c r="I166" s="140"/>
      <c r="J166" s="148"/>
      <c r="K166" s="132"/>
      <c r="L166" s="71"/>
      <c r="M166" s="120">
        <f t="shared" si="15"/>
        <v>43</v>
      </c>
      <c r="N166" s="73"/>
    </row>
    <row r="167" spans="1:14" s="10" customFormat="1" ht="15" hidden="1" customHeight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55">
        <v>9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9</v>
      </c>
      <c r="N167" s="73"/>
    </row>
    <row r="168" spans="1:14" s="10" customFormat="1" ht="15" hidden="1" customHeight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55">
        <v>24</v>
      </c>
      <c r="F168" s="125"/>
      <c r="G168" s="140"/>
      <c r="H168" s="140"/>
      <c r="I168" s="140"/>
      <c r="J168" s="148"/>
      <c r="K168" s="132"/>
      <c r="L168" s="71"/>
      <c r="M168" s="120">
        <f t="shared" si="15"/>
        <v>24</v>
      </c>
      <c r="N168" s="73"/>
    </row>
    <row r="169" spans="1:14" s="10" customFormat="1" ht="15" hidden="1" customHeight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56">
        <v>35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35</v>
      </c>
      <c r="N169" s="72"/>
    </row>
    <row r="170" spans="1:14" s="10" customFormat="1" ht="15" hidden="1" customHeight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56">
        <v>24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24</v>
      </c>
      <c r="N170" s="72"/>
    </row>
    <row r="171" spans="1:14" s="10" customFormat="1" ht="15" hidden="1" customHeight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56">
        <v>10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10</v>
      </c>
      <c r="N171" s="71"/>
    </row>
    <row r="172" spans="1:14" s="9" customFormat="1" ht="15" hidden="1" customHeight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56">
        <v>28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28</v>
      </c>
      <c r="N172" s="71"/>
    </row>
    <row r="173" spans="1:14" s="9" customFormat="1" ht="15" hidden="1" customHeight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56">
        <v>20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20</v>
      </c>
      <c r="N173" s="71"/>
    </row>
    <row r="174" spans="1:14" s="9" customFormat="1" ht="15" hidden="1" customHeight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55"/>
      <c r="F174" s="125"/>
      <c r="G174" s="125"/>
      <c r="H174" s="125"/>
      <c r="I174" s="125"/>
      <c r="J174" s="148"/>
      <c r="K174" s="132"/>
      <c r="L174" s="71"/>
      <c r="M174" s="120">
        <f t="shared" si="15"/>
        <v>0</v>
      </c>
      <c r="N174" s="71"/>
    </row>
    <row r="175" spans="1:14" s="9" customFormat="1" ht="15" hidden="1" customHeight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55">
        <v>17</v>
      </c>
      <c r="F175" s="125"/>
      <c r="G175" s="125"/>
      <c r="H175" s="125"/>
      <c r="I175" s="125"/>
      <c r="J175" s="148"/>
      <c r="K175" s="132"/>
      <c r="L175" s="71"/>
      <c r="M175" s="120">
        <f t="shared" si="15"/>
        <v>17</v>
      </c>
      <c r="N175" s="71"/>
    </row>
    <row r="176" spans="1:14" s="24" customFormat="1" ht="15" hidden="1" customHeight="1" thickBot="1" x14ac:dyDescent="0.25">
      <c r="A176" s="43"/>
      <c r="B176" s="43"/>
      <c r="C176" s="43"/>
      <c r="D176" s="48"/>
      <c r="E176" s="160"/>
      <c r="F176" s="128"/>
      <c r="G176" s="128"/>
      <c r="H176" s="128"/>
      <c r="I176" s="128"/>
      <c r="J176" s="152"/>
      <c r="K176" s="137"/>
      <c r="L176" s="76"/>
      <c r="M176" s="121">
        <f t="shared" si="15"/>
        <v>0</v>
      </c>
      <c r="N176" s="76"/>
    </row>
    <row r="177" spans="1:14" s="9" customFormat="1" ht="15" thickBot="1" x14ac:dyDescent="0.25">
      <c r="A177" s="94"/>
      <c r="B177" s="95"/>
      <c r="C177" s="95" t="s">
        <v>192</v>
      </c>
      <c r="D177" s="96"/>
      <c r="E177" s="105">
        <f t="shared" ref="E177:L177" si="19">SUM(E178:E186)</f>
        <v>219</v>
      </c>
      <c r="F177" s="105">
        <f t="shared" si="19"/>
        <v>0</v>
      </c>
      <c r="G177" s="105">
        <f t="shared" si="19"/>
        <v>0</v>
      </c>
      <c r="H177" s="105">
        <f t="shared" si="19"/>
        <v>0</v>
      </c>
      <c r="I177" s="105">
        <f t="shared" si="19"/>
        <v>0</v>
      </c>
      <c r="J177" s="105">
        <f t="shared" si="19"/>
        <v>0</v>
      </c>
      <c r="K177" s="105">
        <f t="shared" si="19"/>
        <v>0</v>
      </c>
      <c r="L177" s="105">
        <f t="shared" si="19"/>
        <v>180</v>
      </c>
      <c r="M177" s="119">
        <f t="shared" si="15"/>
        <v>39</v>
      </c>
      <c r="N177" s="85"/>
    </row>
    <row r="178" spans="1:14" s="10" customFormat="1" x14ac:dyDescent="0.2">
      <c r="A178" s="87">
        <v>1</v>
      </c>
      <c r="B178" s="87">
        <v>5540032</v>
      </c>
      <c r="C178" s="87" t="s">
        <v>193</v>
      </c>
      <c r="D178" s="93">
        <v>18000</v>
      </c>
      <c r="E178" s="155">
        <f>'2'!L178</f>
        <v>3</v>
      </c>
      <c r="F178" s="125"/>
      <c r="G178" s="125"/>
      <c r="H178" s="125"/>
      <c r="I178" s="125"/>
      <c r="J178" s="148"/>
      <c r="K178" s="132"/>
      <c r="L178" s="71"/>
      <c r="M178" s="120">
        <f t="shared" si="15"/>
        <v>3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55">
        <f>'2'!L179</f>
        <v>19</v>
      </c>
      <c r="F179" s="125"/>
      <c r="G179" s="125"/>
      <c r="H179" s="125"/>
      <c r="I179" s="125"/>
      <c r="J179" s="148"/>
      <c r="K179" s="132"/>
      <c r="L179" s="71">
        <v>15</v>
      </c>
      <c r="M179" s="120">
        <f t="shared" si="15"/>
        <v>4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55">
        <f>'2'!L180</f>
        <v>0</v>
      </c>
      <c r="F180" s="125"/>
      <c r="G180" s="125"/>
      <c r="H180" s="125"/>
      <c r="I180" s="125"/>
      <c r="J180" s="148"/>
      <c r="K180" s="132"/>
      <c r="L180" s="71"/>
      <c r="M180" s="120">
        <f t="shared" si="15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55">
        <f>'2'!L181</f>
        <v>8</v>
      </c>
      <c r="F181" s="125"/>
      <c r="G181" s="125"/>
      <c r="H181" s="125"/>
      <c r="I181" s="125"/>
      <c r="J181" s="148"/>
      <c r="K181" s="132"/>
      <c r="L181" s="71">
        <v>7</v>
      </c>
      <c r="M181" s="120">
        <f t="shared" si="15"/>
        <v>1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55">
        <f>'2'!L182</f>
        <v>88</v>
      </c>
      <c r="F182" s="125"/>
      <c r="G182" s="125"/>
      <c r="H182" s="125"/>
      <c r="I182" s="125"/>
      <c r="J182" s="148"/>
      <c r="K182" s="132"/>
      <c r="L182" s="71">
        <v>62</v>
      </c>
      <c r="M182" s="120">
        <f t="shared" si="15"/>
        <v>26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55">
        <f>'2'!L183</f>
        <v>23</v>
      </c>
      <c r="F183" s="125"/>
      <c r="G183" s="125"/>
      <c r="H183" s="125"/>
      <c r="I183" s="125"/>
      <c r="J183" s="148"/>
      <c r="K183" s="132"/>
      <c r="L183" s="71">
        <v>29</v>
      </c>
      <c r="M183" s="120">
        <f t="shared" si="15"/>
        <v>-6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55">
        <f>'2'!L184</f>
        <v>8</v>
      </c>
      <c r="F184" s="125"/>
      <c r="G184" s="125"/>
      <c r="H184" s="125"/>
      <c r="I184" s="125"/>
      <c r="J184" s="148"/>
      <c r="K184" s="132"/>
      <c r="L184" s="71"/>
      <c r="M184" s="120">
        <f t="shared" si="15"/>
        <v>8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55">
        <f>'2'!L185</f>
        <v>36</v>
      </c>
      <c r="F185" s="125"/>
      <c r="G185" s="125"/>
      <c r="H185" s="125"/>
      <c r="I185" s="125"/>
      <c r="J185" s="148"/>
      <c r="K185" s="132"/>
      <c r="L185" s="71">
        <v>36</v>
      </c>
      <c r="M185" s="120">
        <f t="shared" si="15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55">
        <f>'2'!L186</f>
        <v>34</v>
      </c>
      <c r="F186" s="125"/>
      <c r="G186" s="125"/>
      <c r="H186" s="125"/>
      <c r="I186" s="125"/>
      <c r="J186" s="148"/>
      <c r="K186" s="132"/>
      <c r="L186" s="71">
        <v>31</v>
      </c>
      <c r="M186" s="120">
        <f t="shared" si="15"/>
        <v>3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0"/>
      <c r="F187" s="128"/>
      <c r="G187" s="128"/>
      <c r="H187" s="128"/>
      <c r="I187" s="128"/>
      <c r="J187" s="152"/>
      <c r="K187" s="137"/>
      <c r="L187" s="76"/>
      <c r="M187" s="121">
        <f t="shared" si="15"/>
        <v>0</v>
      </c>
      <c r="N187" s="76"/>
    </row>
    <row r="188" spans="1:14" s="24" customFormat="1" ht="15" thickBot="1" x14ac:dyDescent="0.25">
      <c r="A188" s="81"/>
      <c r="B188" s="82"/>
      <c r="C188" s="82" t="s">
        <v>203</v>
      </c>
      <c r="D188" s="83"/>
      <c r="E188" s="106">
        <f t="shared" ref="E188:J188" si="20">SUM(E190:E191)</f>
        <v>3</v>
      </c>
      <c r="F188" s="106">
        <f t="shared" si="20"/>
        <v>0</v>
      </c>
      <c r="G188" s="106">
        <f t="shared" si="20"/>
        <v>0</v>
      </c>
      <c r="H188" s="106">
        <f t="shared" si="20"/>
        <v>0</v>
      </c>
      <c r="I188" s="106">
        <f t="shared" si="20"/>
        <v>0</v>
      </c>
      <c r="J188" s="106">
        <f t="shared" si="20"/>
        <v>0</v>
      </c>
      <c r="K188" s="106">
        <f>SUM(K190:K191)</f>
        <v>0</v>
      </c>
      <c r="L188" s="106">
        <f>SUM(L190:L191)</f>
        <v>3</v>
      </c>
      <c r="M188" s="119">
        <f>(E188+F188+G188+H188+I188)-J188-K188-L188</f>
        <v>0</v>
      </c>
      <c r="N188" s="85"/>
    </row>
    <row r="189" spans="1:14" s="10" customFormat="1" x14ac:dyDescent="0.2">
      <c r="A189" s="79"/>
      <c r="B189" s="79"/>
      <c r="C189" s="79" t="s">
        <v>204</v>
      </c>
      <c r="D189" s="80"/>
      <c r="E189" s="155"/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55">
        <f>'2'!L190</f>
        <v>0</v>
      </c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55">
        <f>'2'!L191</f>
        <v>3</v>
      </c>
      <c r="F191" s="125"/>
      <c r="G191" s="125"/>
      <c r="H191" s="125"/>
      <c r="I191" s="125"/>
      <c r="J191" s="148"/>
      <c r="K191" s="132"/>
      <c r="L191" s="71">
        <v>3</v>
      </c>
      <c r="M191" s="120">
        <f t="shared" si="15"/>
        <v>0</v>
      </c>
      <c r="N191" s="71"/>
    </row>
    <row r="192" spans="1:14" s="24" customFormat="1" ht="15" thickBot="1" x14ac:dyDescent="0.25">
      <c r="A192" s="43"/>
      <c r="B192" s="43"/>
      <c r="C192" s="43"/>
      <c r="D192" s="86"/>
      <c r="E192" s="157"/>
      <c r="F192" s="127"/>
      <c r="G192" s="127"/>
      <c r="H192" s="127"/>
      <c r="I192" s="127"/>
      <c r="J192" s="150"/>
      <c r="K192" s="134"/>
      <c r="L192" s="73"/>
      <c r="M192" s="122">
        <f t="shared" si="15"/>
        <v>0</v>
      </c>
      <c r="N192" s="73"/>
    </row>
    <row r="193" spans="1:14" s="10" customFormat="1" ht="15" thickBot="1" x14ac:dyDescent="0.25">
      <c r="A193" s="90"/>
      <c r="B193" s="91"/>
      <c r="C193" s="91" t="s">
        <v>207</v>
      </c>
      <c r="D193" s="92"/>
      <c r="E193" s="103">
        <f t="shared" ref="E193:L193" si="21">SUM(E194:E201)</f>
        <v>69</v>
      </c>
      <c r="F193" s="103">
        <f t="shared" si="21"/>
        <v>0</v>
      </c>
      <c r="G193" s="103">
        <f t="shared" si="21"/>
        <v>0</v>
      </c>
      <c r="H193" s="103">
        <f t="shared" si="21"/>
        <v>0</v>
      </c>
      <c r="I193" s="103">
        <f t="shared" si="21"/>
        <v>0</v>
      </c>
      <c r="J193" s="103">
        <f t="shared" si="21"/>
        <v>0</v>
      </c>
      <c r="K193" s="103">
        <f t="shared" si="21"/>
        <v>0</v>
      </c>
      <c r="L193" s="103">
        <f t="shared" si="21"/>
        <v>61</v>
      </c>
      <c r="M193" s="119">
        <f t="shared" si="15"/>
        <v>8</v>
      </c>
      <c r="N193" s="85"/>
    </row>
    <row r="194" spans="1:14" s="10" customFormat="1" x14ac:dyDescent="0.2">
      <c r="A194" s="87">
        <v>1</v>
      </c>
      <c r="B194" s="88">
        <v>7550011</v>
      </c>
      <c r="C194" s="88" t="s">
        <v>208</v>
      </c>
      <c r="D194" s="89">
        <v>16000</v>
      </c>
      <c r="E194" s="155">
        <f>'2'!L194</f>
        <v>11</v>
      </c>
      <c r="F194" s="125"/>
      <c r="G194" s="125"/>
      <c r="H194" s="125"/>
      <c r="I194" s="125"/>
      <c r="J194" s="148"/>
      <c r="K194" s="132"/>
      <c r="L194" s="71">
        <v>12</v>
      </c>
      <c r="M194" s="120">
        <f t="shared" si="15"/>
        <v>-1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8">
        <v>14000</v>
      </c>
      <c r="E195" s="155">
        <f>'2'!L195</f>
        <v>0</v>
      </c>
      <c r="F195" s="126"/>
      <c r="G195" s="126"/>
      <c r="H195" s="126"/>
      <c r="I195" s="126"/>
      <c r="J195" s="149"/>
      <c r="K195" s="133"/>
      <c r="L195" s="72"/>
      <c r="M195" s="123">
        <f t="shared" si="15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8">
        <v>26000</v>
      </c>
      <c r="E196" s="155">
        <f>'2'!L196</f>
        <v>0</v>
      </c>
      <c r="F196" s="126"/>
      <c r="G196" s="126"/>
      <c r="H196" s="126"/>
      <c r="I196" s="126"/>
      <c r="J196" s="149"/>
      <c r="K196" s="133"/>
      <c r="L196" s="72"/>
      <c r="M196" s="123">
        <f t="shared" si="15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8">
        <v>12000</v>
      </c>
      <c r="E197" s="155">
        <f>'2'!L197</f>
        <v>0</v>
      </c>
      <c r="F197" s="126"/>
      <c r="G197" s="126"/>
      <c r="H197" s="126"/>
      <c r="I197" s="126"/>
      <c r="J197" s="149"/>
      <c r="K197" s="133"/>
      <c r="L197" s="72"/>
      <c r="M197" s="123">
        <f t="shared" si="15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8">
        <v>9000</v>
      </c>
      <c r="E198" s="155">
        <f>'2'!L198</f>
        <v>12</v>
      </c>
      <c r="F198" s="126"/>
      <c r="G198" s="126"/>
      <c r="H198" s="126"/>
      <c r="I198" s="126"/>
      <c r="J198" s="149"/>
      <c r="K198" s="133"/>
      <c r="L198" s="72">
        <v>8</v>
      </c>
      <c r="M198" s="123">
        <f t="shared" si="15"/>
        <v>4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8">
        <v>14000</v>
      </c>
      <c r="E199" s="155">
        <f>'2'!L199</f>
        <v>24</v>
      </c>
      <c r="F199" s="126"/>
      <c r="G199" s="126"/>
      <c r="H199" s="126"/>
      <c r="I199" s="126"/>
      <c r="J199" s="149"/>
      <c r="K199" s="133"/>
      <c r="L199" s="72">
        <v>22</v>
      </c>
      <c r="M199" s="123">
        <f t="shared" si="15"/>
        <v>2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7">
        <v>14000</v>
      </c>
      <c r="E200" s="155">
        <f>'2'!L200</f>
        <v>12</v>
      </c>
      <c r="F200" s="126"/>
      <c r="G200" s="126"/>
      <c r="H200" s="126"/>
      <c r="I200" s="126"/>
      <c r="J200" s="149"/>
      <c r="K200" s="133"/>
      <c r="L200" s="72">
        <v>10</v>
      </c>
      <c r="M200" s="123">
        <f t="shared" si="15"/>
        <v>2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8">
        <v>14000</v>
      </c>
      <c r="E201" s="155">
        <f>'2'!L201</f>
        <v>10</v>
      </c>
      <c r="F201" s="126"/>
      <c r="G201" s="126"/>
      <c r="H201" s="126"/>
      <c r="I201" s="126"/>
      <c r="J201" s="149"/>
      <c r="K201" s="133"/>
      <c r="L201" s="72">
        <v>9</v>
      </c>
      <c r="M201" s="123">
        <f t="shared" si="15"/>
        <v>1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201"/>
  <sheetViews>
    <sheetView workbookViewId="0">
      <pane xSplit="4" ySplit="4" topLeftCell="E75" activePane="bottomRight" state="frozen"/>
      <selection activeCell="O74" sqref="O74"/>
      <selection pane="topRight" activeCell="O74" sqref="O74"/>
      <selection pane="bottomLeft" activeCell="O74" sqref="O74"/>
      <selection pane="bottomRight" activeCell="L82" sqref="L82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9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9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E6+E44+E59+E63+E73</f>
        <v>24</v>
      </c>
      <c r="F5" s="116">
        <f t="shared" si="0"/>
        <v>0</v>
      </c>
      <c r="G5" s="116">
        <f t="shared" si="0"/>
        <v>322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13</v>
      </c>
      <c r="L5" s="116">
        <f t="shared" si="0"/>
        <v>4</v>
      </c>
      <c r="M5" s="118">
        <f t="shared" si="0"/>
        <v>328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24</v>
      </c>
      <c r="F6" s="131">
        <f t="shared" si="1"/>
        <v>0</v>
      </c>
      <c r="G6" s="131">
        <f t="shared" si="1"/>
        <v>171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10</v>
      </c>
      <c r="L6" s="131">
        <f t="shared" ref="L6:M6" si="2">SUM(L7:L39)</f>
        <v>4</v>
      </c>
      <c r="M6" s="131">
        <f t="shared" si="2"/>
        <v>180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'3'!L7</f>
        <v>0</v>
      </c>
      <c r="F7" s="125"/>
      <c r="G7" s="140"/>
      <c r="H7" s="140"/>
      <c r="I7" s="140"/>
      <c r="J7" s="148"/>
      <c r="K7" s="132"/>
      <c r="L7" s="71"/>
      <c r="M7" s="120">
        <f t="shared" ref="M7:M74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'3'!L8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'3'!L9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'3'!L10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'3'!L11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'3'!L12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'3'!L13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'3'!L14</f>
        <v>0</v>
      </c>
      <c r="F14" s="126"/>
      <c r="G14" s="141">
        <v>5</v>
      </c>
      <c r="H14" s="141"/>
      <c r="I14" s="141"/>
      <c r="J14" s="149"/>
      <c r="K14" s="133"/>
      <c r="L14" s="72"/>
      <c r="M14" s="120">
        <f t="shared" si="3"/>
        <v>5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'3'!L15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'3'!L16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'3'!L17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'3'!L18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'3'!L19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'3'!L20</f>
        <v>7</v>
      </c>
      <c r="F20" s="126"/>
      <c r="G20" s="141"/>
      <c r="H20" s="141"/>
      <c r="I20" s="141"/>
      <c r="J20" s="149"/>
      <c r="K20" s="133"/>
      <c r="L20" s="72">
        <v>3</v>
      </c>
      <c r="M20" s="120">
        <f t="shared" si="3"/>
        <v>4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'3'!L21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'3'!L22</f>
        <v>17</v>
      </c>
      <c r="F22" s="126"/>
      <c r="G22" s="141"/>
      <c r="H22" s="141"/>
      <c r="I22" s="141"/>
      <c r="J22" s="149"/>
      <c r="K22" s="133"/>
      <c r="L22" s="72">
        <v>1</v>
      </c>
      <c r="M22" s="120">
        <f t="shared" si="3"/>
        <v>16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'3'!L23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'3'!L24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'3'!L25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'3'!L26</f>
        <v>0</v>
      </c>
      <c r="F26" s="126"/>
      <c r="G26" s="141">
        <v>8</v>
      </c>
      <c r="H26" s="141"/>
      <c r="I26" s="141"/>
      <c r="J26" s="149"/>
      <c r="K26" s="133">
        <v>2</v>
      </c>
      <c r="L26" s="72"/>
      <c r="M26" s="120">
        <f t="shared" si="3"/>
        <v>6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'3'!L27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'3'!L28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'3'!L29</f>
        <v>0</v>
      </c>
      <c r="F29" s="126"/>
      <c r="G29" s="141">
        <v>9</v>
      </c>
      <c r="H29" s="141"/>
      <c r="I29" s="141"/>
      <c r="J29" s="149">
        <v>1</v>
      </c>
      <c r="K29" s="133"/>
      <c r="L29" s="72"/>
      <c r="M29" s="120">
        <f t="shared" si="3"/>
        <v>8</v>
      </c>
      <c r="N29" s="72" t="s">
        <v>285</v>
      </c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'3'!L30</f>
        <v>0</v>
      </c>
      <c r="F30" s="126"/>
      <c r="G30" s="141">
        <v>6</v>
      </c>
      <c r="H30" s="141"/>
      <c r="I30" s="141"/>
      <c r="J30" s="149"/>
      <c r="K30" s="133">
        <v>3</v>
      </c>
      <c r="L30" s="72"/>
      <c r="M30" s="120">
        <f t="shared" si="3"/>
        <v>3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'3'!L31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'3'!L32</f>
        <v>0</v>
      </c>
      <c r="F32" s="126"/>
      <c r="G32" s="141">
        <v>6</v>
      </c>
      <c r="H32" s="141"/>
      <c r="I32" s="141"/>
      <c r="J32" s="149"/>
      <c r="K32" s="133">
        <v>3</v>
      </c>
      <c r="L32" s="72"/>
      <c r="M32" s="120">
        <f t="shared" si="3"/>
        <v>3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'3'!L33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'3'!L34</f>
        <v>0</v>
      </c>
      <c r="F34" s="126"/>
      <c r="G34" s="141">
        <v>6</v>
      </c>
      <c r="H34" s="141"/>
      <c r="I34" s="141"/>
      <c r="J34" s="149"/>
      <c r="K34" s="133">
        <v>1</v>
      </c>
      <c r="L34" s="72"/>
      <c r="M34" s="120">
        <f t="shared" si="3"/>
        <v>5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'3'!L35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'3'!L36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'3'!L37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'3'!L38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'3'!L39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'3'!L40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'3'!L41</f>
        <v>0</v>
      </c>
      <c r="F41" s="127"/>
      <c r="G41" s="142">
        <v>6</v>
      </c>
      <c r="H41" s="142"/>
      <c r="I41" s="142"/>
      <c r="J41" s="150"/>
      <c r="K41" s="134">
        <v>1</v>
      </c>
      <c r="L41" s="73"/>
      <c r="M41" s="121">
        <f t="shared" si="3"/>
        <v>5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'3'!L42</f>
        <v>0</v>
      </c>
      <c r="F42" s="127"/>
      <c r="G42" s="142">
        <v>6</v>
      </c>
      <c r="H42" s="142"/>
      <c r="I42" s="142"/>
      <c r="J42" s="150"/>
      <c r="K42" s="134">
        <v>2</v>
      </c>
      <c r="L42" s="73"/>
      <c r="M42" s="121">
        <f t="shared" si="3"/>
        <v>4</v>
      </c>
      <c r="N42" s="73"/>
    </row>
    <row r="43" spans="1:14" s="24" customFormat="1" ht="15" thickBot="1" x14ac:dyDescent="0.25">
      <c r="A43" s="43"/>
      <c r="B43" s="43"/>
      <c r="C43" s="43"/>
      <c r="D43" s="48"/>
      <c r="E43" s="155"/>
      <c r="F43" s="127"/>
      <c r="G43" s="142"/>
      <c r="H43" s="142"/>
      <c r="I43" s="142"/>
      <c r="J43" s="150"/>
      <c r="K43" s="134"/>
      <c r="L43" s="73"/>
      <c r="M43" s="121">
        <f t="shared" si="3"/>
        <v>0</v>
      </c>
      <c r="N43" s="73"/>
    </row>
    <row r="44" spans="1:14" s="9" customFormat="1" ht="15" thickBot="1" x14ac:dyDescent="0.25">
      <c r="A44" s="94"/>
      <c r="B44" s="95"/>
      <c r="C44" s="95" t="s">
        <v>54</v>
      </c>
      <c r="D44" s="96"/>
      <c r="E44" s="103">
        <f t="shared" ref="E44:L44" si="4">SUM(E45:E54)</f>
        <v>0</v>
      </c>
      <c r="F44" s="103">
        <f t="shared" si="4"/>
        <v>0</v>
      </c>
      <c r="G44" s="103">
        <f t="shared" si="4"/>
        <v>126</v>
      </c>
      <c r="H44" s="103">
        <f t="shared" si="4"/>
        <v>0</v>
      </c>
      <c r="I44" s="103">
        <f t="shared" si="4"/>
        <v>0</v>
      </c>
      <c r="J44" s="103">
        <f t="shared" si="4"/>
        <v>0</v>
      </c>
      <c r="K44" s="103">
        <f t="shared" si="4"/>
        <v>3</v>
      </c>
      <c r="L44" s="103">
        <f t="shared" si="4"/>
        <v>0</v>
      </c>
      <c r="M44" s="119">
        <f>(E44+F44+G44+H44+I44)-J44-K44-L44</f>
        <v>123</v>
      </c>
      <c r="N44" s="85"/>
    </row>
    <row r="45" spans="1:14" s="10" customFormat="1" x14ac:dyDescent="0.2">
      <c r="A45" s="87">
        <v>1</v>
      </c>
      <c r="B45" s="87">
        <v>1520005</v>
      </c>
      <c r="C45" s="87" t="s">
        <v>55</v>
      </c>
      <c r="D45" s="93">
        <v>22000</v>
      </c>
      <c r="E45" s="155">
        <f>'3'!L45</f>
        <v>0</v>
      </c>
      <c r="F45" s="125"/>
      <c r="G45" s="140"/>
      <c r="H45" s="140"/>
      <c r="I45" s="140"/>
      <c r="J45" s="148"/>
      <c r="K45" s="132"/>
      <c r="L45" s="71"/>
      <c r="M45" s="120">
        <f t="shared" si="3"/>
        <v>0</v>
      </c>
      <c r="N45" s="71"/>
    </row>
    <row r="46" spans="1:14" s="10" customFormat="1" x14ac:dyDescent="0.2">
      <c r="A46" s="25">
        <v>3</v>
      </c>
      <c r="B46" s="26">
        <v>1520062</v>
      </c>
      <c r="C46" s="26" t="s">
        <v>57</v>
      </c>
      <c r="D46" s="27">
        <v>13000</v>
      </c>
      <c r="E46" s="155">
        <f>'3'!L46</f>
        <v>0</v>
      </c>
      <c r="F46" s="126"/>
      <c r="G46" s="141">
        <v>40</v>
      </c>
      <c r="H46" s="141"/>
      <c r="I46" s="141"/>
      <c r="J46" s="149"/>
      <c r="K46" s="133"/>
      <c r="L46" s="72"/>
      <c r="M46" s="120">
        <f t="shared" si="3"/>
        <v>40</v>
      </c>
      <c r="N46" s="72"/>
    </row>
    <row r="47" spans="1:14" s="10" customFormat="1" x14ac:dyDescent="0.2">
      <c r="A47" s="25">
        <v>4</v>
      </c>
      <c r="B47" s="26">
        <v>1523101</v>
      </c>
      <c r="C47" s="26" t="s">
        <v>58</v>
      </c>
      <c r="D47" s="27">
        <v>13000</v>
      </c>
      <c r="E47" s="155">
        <f>'3'!L47</f>
        <v>0</v>
      </c>
      <c r="F47" s="126"/>
      <c r="G47" s="141">
        <v>20</v>
      </c>
      <c r="H47" s="141"/>
      <c r="I47" s="141"/>
      <c r="J47" s="149"/>
      <c r="K47" s="133"/>
      <c r="L47" s="72"/>
      <c r="M47" s="120">
        <f t="shared" si="3"/>
        <v>20</v>
      </c>
      <c r="N47" s="72"/>
    </row>
    <row r="48" spans="1:14" s="10" customFormat="1" x14ac:dyDescent="0.2">
      <c r="A48" s="25">
        <v>5</v>
      </c>
      <c r="B48" s="26">
        <v>1523008</v>
      </c>
      <c r="C48" s="26" t="s">
        <v>59</v>
      </c>
      <c r="D48" s="27">
        <v>13000</v>
      </c>
      <c r="E48" s="155">
        <f>'3'!L48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8</v>
      </c>
      <c r="B49" s="26">
        <v>1520004</v>
      </c>
      <c r="C49" s="26" t="s">
        <v>62</v>
      </c>
      <c r="D49" s="27">
        <v>22000</v>
      </c>
      <c r="E49" s="155">
        <f>'3'!L49</f>
        <v>0</v>
      </c>
      <c r="F49" s="126"/>
      <c r="G49" s="141">
        <v>5</v>
      </c>
      <c r="H49" s="141"/>
      <c r="I49" s="141"/>
      <c r="J49" s="149"/>
      <c r="K49" s="133">
        <v>1</v>
      </c>
      <c r="L49" s="72"/>
      <c r="M49" s="120">
        <f t="shared" si="3"/>
        <v>4</v>
      </c>
      <c r="N49" s="72"/>
    </row>
    <row r="50" spans="1:14" s="10" customFormat="1" x14ac:dyDescent="0.2">
      <c r="A50" s="25">
        <v>9</v>
      </c>
      <c r="B50" s="26">
        <v>1520041</v>
      </c>
      <c r="C50" s="26" t="s">
        <v>63</v>
      </c>
      <c r="D50" s="27">
        <v>29000</v>
      </c>
      <c r="E50" s="155">
        <f>'3'!L50</f>
        <v>0</v>
      </c>
      <c r="F50" s="126"/>
      <c r="G50" s="141"/>
      <c r="H50" s="141"/>
      <c r="I50" s="141"/>
      <c r="J50" s="149"/>
      <c r="K50" s="133"/>
      <c r="L50" s="72"/>
      <c r="M50" s="120">
        <f t="shared" si="3"/>
        <v>0</v>
      </c>
      <c r="N50" s="72"/>
    </row>
    <row r="51" spans="1:14" s="10" customFormat="1" x14ac:dyDescent="0.2">
      <c r="A51" s="25">
        <v>10</v>
      </c>
      <c r="B51" s="26">
        <v>1522008</v>
      </c>
      <c r="C51" s="26" t="s">
        <v>64</v>
      </c>
      <c r="D51" s="27">
        <v>25000</v>
      </c>
      <c r="E51" s="155">
        <f>'3'!L51</f>
        <v>0</v>
      </c>
      <c r="F51" s="126"/>
      <c r="G51" s="141">
        <v>5</v>
      </c>
      <c r="H51" s="141"/>
      <c r="I51" s="141"/>
      <c r="J51" s="149"/>
      <c r="K51" s="133">
        <v>2</v>
      </c>
      <c r="L51" s="72"/>
      <c r="M51" s="120">
        <f t="shared" si="3"/>
        <v>3</v>
      </c>
      <c r="N51" s="72"/>
    </row>
    <row r="52" spans="1:14" s="10" customFormat="1" x14ac:dyDescent="0.2">
      <c r="A52" s="25">
        <v>11</v>
      </c>
      <c r="B52" s="26">
        <v>1522009</v>
      </c>
      <c r="C52" s="26" t="s">
        <v>65</v>
      </c>
      <c r="D52" s="27">
        <v>24000</v>
      </c>
      <c r="E52" s="155">
        <f>'3'!L52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12</v>
      </c>
      <c r="B53" s="26">
        <v>1523011</v>
      </c>
      <c r="C53" s="26" t="s">
        <v>66</v>
      </c>
      <c r="D53" s="27">
        <v>20000</v>
      </c>
      <c r="E53" s="155">
        <f>'3'!L53</f>
        <v>0</v>
      </c>
      <c r="F53" s="126"/>
      <c r="G53" s="141">
        <v>8</v>
      </c>
      <c r="H53" s="141"/>
      <c r="I53" s="141"/>
      <c r="J53" s="149"/>
      <c r="K53" s="133"/>
      <c r="L53" s="72"/>
      <c r="M53" s="120">
        <f t="shared" si="3"/>
        <v>8</v>
      </c>
      <c r="N53" s="72"/>
    </row>
    <row r="54" spans="1:14" s="9" customFormat="1" x14ac:dyDescent="0.2">
      <c r="A54" s="25">
        <v>13</v>
      </c>
      <c r="B54" s="26">
        <v>1523012</v>
      </c>
      <c r="C54" s="26" t="s">
        <v>67</v>
      </c>
      <c r="D54" s="27">
        <v>20000</v>
      </c>
      <c r="E54" s="155">
        <f>'3'!L54</f>
        <v>0</v>
      </c>
      <c r="F54" s="126"/>
      <c r="G54" s="141">
        <v>8</v>
      </c>
      <c r="H54" s="141"/>
      <c r="I54" s="141"/>
      <c r="J54" s="149"/>
      <c r="K54" s="133"/>
      <c r="L54" s="72"/>
      <c r="M54" s="120">
        <f t="shared" si="3"/>
        <v>8</v>
      </c>
      <c r="N54" s="72"/>
    </row>
    <row r="55" spans="1:14" s="9" customFormat="1" x14ac:dyDescent="0.2">
      <c r="A55" s="43">
        <v>14</v>
      </c>
      <c r="B55" s="99"/>
      <c r="C55" s="99" t="s">
        <v>266</v>
      </c>
      <c r="D55" s="100">
        <v>25000</v>
      </c>
      <c r="E55" s="155">
        <f>'3'!L55</f>
        <v>0</v>
      </c>
      <c r="F55" s="127"/>
      <c r="G55" s="142"/>
      <c r="H55" s="142"/>
      <c r="I55" s="142"/>
      <c r="J55" s="150"/>
      <c r="K55" s="134"/>
      <c r="L55" s="73"/>
      <c r="M55" s="120">
        <f t="shared" si="3"/>
        <v>0</v>
      </c>
      <c r="N55" s="73"/>
    </row>
    <row r="56" spans="1:14" s="9" customFormat="1" x14ac:dyDescent="0.2">
      <c r="A56" s="43">
        <v>15</v>
      </c>
      <c r="B56" s="99"/>
      <c r="C56" s="99" t="s">
        <v>275</v>
      </c>
      <c r="D56" s="100">
        <v>35000</v>
      </c>
      <c r="E56" s="155">
        <f>'3'!L56</f>
        <v>0</v>
      </c>
      <c r="F56" s="127"/>
      <c r="G56" s="142">
        <v>6</v>
      </c>
      <c r="H56" s="142"/>
      <c r="I56" s="142"/>
      <c r="J56" s="150"/>
      <c r="K56" s="134"/>
      <c r="L56" s="73"/>
      <c r="M56" s="120">
        <f t="shared" si="3"/>
        <v>6</v>
      </c>
      <c r="N56" s="73"/>
    </row>
    <row r="57" spans="1:14" s="9" customFormat="1" x14ac:dyDescent="0.2">
      <c r="A57" s="43">
        <v>16</v>
      </c>
      <c r="B57" s="99"/>
      <c r="C57" s="99" t="s">
        <v>276</v>
      </c>
      <c r="D57" s="100">
        <v>35000</v>
      </c>
      <c r="E57" s="155">
        <f>'3'!L57</f>
        <v>0</v>
      </c>
      <c r="F57" s="127"/>
      <c r="G57" s="142">
        <v>6</v>
      </c>
      <c r="H57" s="142"/>
      <c r="I57" s="142"/>
      <c r="J57" s="150"/>
      <c r="K57" s="134">
        <v>5</v>
      </c>
      <c r="L57" s="73"/>
      <c r="M57" s="121">
        <f t="shared" si="3"/>
        <v>1</v>
      </c>
      <c r="N57" s="73"/>
    </row>
    <row r="58" spans="1:14" s="24" customFormat="1" ht="15" thickBot="1" x14ac:dyDescent="0.25">
      <c r="A58" s="43"/>
      <c r="B58" s="43"/>
      <c r="C58" s="43"/>
      <c r="D58" s="48"/>
      <c r="E58" s="157"/>
      <c r="F58" s="127"/>
      <c r="G58" s="142"/>
      <c r="H58" s="142"/>
      <c r="I58" s="142"/>
      <c r="J58" s="150"/>
      <c r="K58" s="134"/>
      <c r="L58" s="73"/>
      <c r="M58" s="121">
        <f t="shared" si="3"/>
        <v>0</v>
      </c>
      <c r="N58" s="73"/>
    </row>
    <row r="59" spans="1:14" s="9" customFormat="1" ht="15" thickBot="1" x14ac:dyDescent="0.25">
      <c r="A59" s="94"/>
      <c r="B59" s="95"/>
      <c r="C59" s="95" t="s">
        <v>68</v>
      </c>
      <c r="D59" s="96"/>
      <c r="E59" s="107">
        <f t="shared" ref="E59:L59" si="5">SUM(E60:E61)</f>
        <v>0</v>
      </c>
      <c r="F59" s="107">
        <f t="shared" si="5"/>
        <v>0</v>
      </c>
      <c r="G59" s="107">
        <f t="shared" si="5"/>
        <v>0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>
        <f t="shared" si="5"/>
        <v>0</v>
      </c>
      <c r="M59" s="119">
        <f t="shared" si="3"/>
        <v>0</v>
      </c>
      <c r="N59" s="85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55">
        <f>'3'!L60</f>
        <v>0</v>
      </c>
      <c r="F60" s="126"/>
      <c r="G60" s="141"/>
      <c r="H60" s="141"/>
      <c r="I60" s="141"/>
      <c r="J60" s="149"/>
      <c r="K60" s="133"/>
      <c r="L60" s="72"/>
      <c r="M60" s="121">
        <f t="shared" si="3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55">
        <f>'3'!L61</f>
        <v>0</v>
      </c>
      <c r="F61" s="126"/>
      <c r="G61" s="141"/>
      <c r="H61" s="141"/>
      <c r="I61" s="141"/>
      <c r="J61" s="149"/>
      <c r="K61" s="133"/>
      <c r="L61" s="72"/>
      <c r="M61" s="121">
        <f t="shared" si="3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>
        <f t="shared" si="3"/>
        <v>0</v>
      </c>
      <c r="N62" s="73"/>
    </row>
    <row r="63" spans="1:14" s="9" customFormat="1" ht="15" thickBot="1" x14ac:dyDescent="0.25">
      <c r="A63" s="94"/>
      <c r="B63" s="95"/>
      <c r="C63" s="95" t="s">
        <v>73</v>
      </c>
      <c r="D63" s="96"/>
      <c r="E63" s="103">
        <f t="shared" ref="E63:L63" si="6">SUM(E64:E71)</f>
        <v>0</v>
      </c>
      <c r="F63" s="103">
        <f t="shared" si="6"/>
        <v>0</v>
      </c>
      <c r="G63" s="103">
        <f t="shared" si="6"/>
        <v>0</v>
      </c>
      <c r="H63" s="103">
        <f t="shared" si="6"/>
        <v>0</v>
      </c>
      <c r="I63" s="103">
        <f t="shared" si="6"/>
        <v>0</v>
      </c>
      <c r="J63" s="103">
        <f t="shared" si="6"/>
        <v>0</v>
      </c>
      <c r="K63" s="103">
        <f t="shared" si="6"/>
        <v>0</v>
      </c>
      <c r="L63" s="103">
        <f t="shared" si="6"/>
        <v>0</v>
      </c>
      <c r="M63" s="119">
        <f t="shared" si="3"/>
        <v>0</v>
      </c>
      <c r="N63" s="85"/>
    </row>
    <row r="64" spans="1:14" s="10" customFormat="1" x14ac:dyDescent="0.2">
      <c r="A64" s="87">
        <v>1</v>
      </c>
      <c r="B64" s="87">
        <v>1540030</v>
      </c>
      <c r="C64" s="87" t="s">
        <v>74</v>
      </c>
      <c r="D64" s="93">
        <v>68000</v>
      </c>
      <c r="E64" s="155">
        <f>'3'!L64</f>
        <v>0</v>
      </c>
      <c r="F64" s="125"/>
      <c r="G64" s="140"/>
      <c r="H64" s="140"/>
      <c r="I64" s="140"/>
      <c r="J64" s="148"/>
      <c r="K64" s="132"/>
      <c r="L64" s="71"/>
      <c r="M64" s="120">
        <f t="shared" si="3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55">
        <f>'3'!L65</f>
        <v>0</v>
      </c>
      <c r="F65" s="126"/>
      <c r="G65" s="141"/>
      <c r="H65" s="141"/>
      <c r="I65" s="141"/>
      <c r="J65" s="149"/>
      <c r="K65" s="133"/>
      <c r="L65" s="72"/>
      <c r="M65" s="120">
        <f t="shared" si="3"/>
        <v>0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55">
        <f>'3'!L66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55">
        <f>'3'!L67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55">
        <f>'3'!L68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55">
        <f>'3'!L69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55">
        <f>'3'!L70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55">
        <f>'3'!L71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57"/>
      <c r="F72" s="127"/>
      <c r="G72" s="142"/>
      <c r="H72" s="142"/>
      <c r="I72" s="142"/>
      <c r="J72" s="150"/>
      <c r="K72" s="134"/>
      <c r="L72" s="73"/>
      <c r="M72" s="121">
        <f t="shared" si="3"/>
        <v>0</v>
      </c>
      <c r="N72" s="73"/>
    </row>
    <row r="73" spans="1:14" s="10" customFormat="1" ht="15" thickBot="1" x14ac:dyDescent="0.25">
      <c r="A73" s="94"/>
      <c r="B73" s="95"/>
      <c r="C73" s="95" t="s">
        <v>82</v>
      </c>
      <c r="D73" s="96"/>
      <c r="E73" s="106">
        <f t="shared" ref="E73:L73" si="7">SUM(E74:E80)</f>
        <v>0</v>
      </c>
      <c r="F73" s="106">
        <f t="shared" si="7"/>
        <v>0</v>
      </c>
      <c r="G73" s="106">
        <f t="shared" si="7"/>
        <v>25</v>
      </c>
      <c r="H73" s="106">
        <f t="shared" si="7"/>
        <v>0</v>
      </c>
      <c r="I73" s="106">
        <f t="shared" si="7"/>
        <v>0</v>
      </c>
      <c r="J73" s="106">
        <f t="shared" si="7"/>
        <v>0</v>
      </c>
      <c r="K73" s="106">
        <f t="shared" si="7"/>
        <v>0</v>
      </c>
      <c r="L73" s="106">
        <f t="shared" si="7"/>
        <v>0</v>
      </c>
      <c r="M73" s="119">
        <f t="shared" si="3"/>
        <v>25</v>
      </c>
      <c r="N73" s="85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55">
        <f>'3'!L74</f>
        <v>0</v>
      </c>
      <c r="F74" s="126"/>
      <c r="G74" s="141">
        <v>4</v>
      </c>
      <c r="H74" s="141"/>
      <c r="I74" s="141"/>
      <c r="J74" s="149"/>
      <c r="K74" s="133"/>
      <c r="L74" s="72"/>
      <c r="M74" s="120">
        <f t="shared" si="3"/>
        <v>4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55">
        <f>'3'!L75</f>
        <v>0</v>
      </c>
      <c r="F75" s="126"/>
      <c r="G75" s="141">
        <v>7</v>
      </c>
      <c r="H75" s="141"/>
      <c r="I75" s="141"/>
      <c r="J75" s="149"/>
      <c r="K75" s="133"/>
      <c r="L75" s="72"/>
      <c r="M75" s="120">
        <f t="shared" ref="M75:M137" si="8">(E75+F75+G75+H75+I75)-J75-K75-L75</f>
        <v>7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55">
        <f>'3'!L76</f>
        <v>0</v>
      </c>
      <c r="F76" s="126"/>
      <c r="G76" s="141"/>
      <c r="H76" s="141"/>
      <c r="I76" s="141"/>
      <c r="J76" s="149"/>
      <c r="K76" s="133"/>
      <c r="L76" s="72"/>
      <c r="M76" s="120">
        <f t="shared" si="8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55">
        <f>'3'!L77</f>
        <v>0</v>
      </c>
      <c r="F77" s="126"/>
      <c r="G77" s="141">
        <v>7</v>
      </c>
      <c r="H77" s="141"/>
      <c r="I77" s="141"/>
      <c r="J77" s="149"/>
      <c r="K77" s="133"/>
      <c r="L77" s="72"/>
      <c r="M77" s="120">
        <f t="shared" si="8"/>
        <v>7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55">
        <f>'3'!L78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55">
        <f>'3'!L79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55">
        <f>'3'!L80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8"/>
        <v>7</v>
      </c>
      <c r="N80" s="72"/>
    </row>
    <row r="81" spans="1:14" s="20" customFormat="1" ht="15" thickBot="1" x14ac:dyDescent="0.25">
      <c r="A81" s="43"/>
      <c r="B81" s="43"/>
      <c r="C81" s="43"/>
      <c r="D81" s="48"/>
      <c r="E81" s="157"/>
      <c r="F81" s="127"/>
      <c r="G81" s="142"/>
      <c r="H81" s="142"/>
      <c r="I81" s="142"/>
      <c r="J81" s="150"/>
      <c r="K81" s="134"/>
      <c r="L81" s="73"/>
      <c r="M81" s="121">
        <f t="shared" si="8"/>
        <v>0</v>
      </c>
      <c r="N81" s="73"/>
    </row>
    <row r="82" spans="1:14" s="10" customFormat="1" ht="15" thickBot="1" x14ac:dyDescent="0.25">
      <c r="A82" s="81"/>
      <c r="B82" s="82"/>
      <c r="C82" s="82" t="s">
        <v>92</v>
      </c>
      <c r="D82" s="83"/>
      <c r="E82" s="108">
        <f t="shared" ref="E82:K82" si="9">SUM(E83:E91)</f>
        <v>16</v>
      </c>
      <c r="F82" s="108">
        <f t="shared" si="9"/>
        <v>0</v>
      </c>
      <c r="G82" s="108">
        <f t="shared" si="9"/>
        <v>60</v>
      </c>
      <c r="H82" s="108">
        <f t="shared" si="9"/>
        <v>0</v>
      </c>
      <c r="I82" s="108">
        <f t="shared" si="9"/>
        <v>0</v>
      </c>
      <c r="J82" s="108">
        <f t="shared" si="9"/>
        <v>6</v>
      </c>
      <c r="K82" s="108">
        <f t="shared" si="9"/>
        <v>0</v>
      </c>
      <c r="L82" s="108">
        <f>SUM(L83:L92)</f>
        <v>46</v>
      </c>
      <c r="M82" s="119">
        <f>(E82+F82+G82+H82+I82)-J82-K82-L82</f>
        <v>24</v>
      </c>
      <c r="N82" s="85"/>
    </row>
    <row r="83" spans="1:14" s="10" customFormat="1" x14ac:dyDescent="0.2">
      <c r="A83" s="87">
        <v>1</v>
      </c>
      <c r="B83" s="88">
        <v>1510060</v>
      </c>
      <c r="C83" s="88" t="s">
        <v>93</v>
      </c>
      <c r="D83" s="97">
        <v>50000</v>
      </c>
      <c r="E83" s="155">
        <f>'3'!L83</f>
        <v>0</v>
      </c>
      <c r="F83" s="125"/>
      <c r="G83" s="140"/>
      <c r="H83" s="140"/>
      <c r="I83" s="140"/>
      <c r="J83" s="148"/>
      <c r="K83" s="132"/>
      <c r="L83" s="71"/>
      <c r="M83" s="120">
        <f t="shared" si="8"/>
        <v>0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55">
        <f>'3'!L84</f>
        <v>2</v>
      </c>
      <c r="F84" s="126"/>
      <c r="G84" s="141">
        <v>10</v>
      </c>
      <c r="H84" s="141"/>
      <c r="I84" s="141"/>
      <c r="J84" s="149"/>
      <c r="K84" s="133"/>
      <c r="L84" s="72">
        <v>9</v>
      </c>
      <c r="M84" s="120">
        <f t="shared" si="8"/>
        <v>3</v>
      </c>
      <c r="N84" s="72"/>
    </row>
    <row r="85" spans="1:14" s="10" customFormat="1" ht="14.25" hidden="1" customHeight="1" x14ac:dyDescent="0.2">
      <c r="A85" s="25">
        <v>3</v>
      </c>
      <c r="B85" s="26">
        <v>1512015</v>
      </c>
      <c r="C85" s="26" t="s">
        <v>95</v>
      </c>
      <c r="D85" s="27">
        <v>35000</v>
      </c>
      <c r="E85" s="155">
        <f>'3'!L85</f>
        <v>0</v>
      </c>
      <c r="F85" s="126"/>
      <c r="G85" s="141"/>
      <c r="H85" s="141"/>
      <c r="I85" s="141"/>
      <c r="J85" s="149"/>
      <c r="K85" s="133"/>
      <c r="L85" s="72"/>
      <c r="M85" s="120">
        <f t="shared" si="8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55">
        <f>'3'!L86</f>
        <v>0</v>
      </c>
      <c r="F86" s="126"/>
      <c r="G86" s="141">
        <v>10</v>
      </c>
      <c r="H86" s="141"/>
      <c r="I86" s="141"/>
      <c r="J86" s="149"/>
      <c r="K86" s="133"/>
      <c r="L86" s="72">
        <v>8</v>
      </c>
      <c r="M86" s="120">
        <f t="shared" si="8"/>
        <v>2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55">
        <f>'3'!L87</f>
        <v>4</v>
      </c>
      <c r="F87" s="126"/>
      <c r="G87" s="141">
        <v>8</v>
      </c>
      <c r="H87" s="141"/>
      <c r="I87" s="141"/>
      <c r="J87" s="149">
        <v>2</v>
      </c>
      <c r="K87" s="133"/>
      <c r="L87" s="72">
        <v>6</v>
      </c>
      <c r="M87" s="120">
        <f t="shared" si="8"/>
        <v>4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55">
        <f>'3'!L88</f>
        <v>0</v>
      </c>
      <c r="F88" s="126"/>
      <c r="G88" s="141">
        <v>10</v>
      </c>
      <c r="H88" s="141"/>
      <c r="I88" s="141"/>
      <c r="J88" s="149"/>
      <c r="K88" s="133"/>
      <c r="L88" s="72">
        <v>8</v>
      </c>
      <c r="M88" s="120">
        <f t="shared" si="8"/>
        <v>2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39000</v>
      </c>
      <c r="E89" s="155">
        <f>'3'!L89</f>
        <v>0</v>
      </c>
      <c r="F89" s="126"/>
      <c r="G89" s="141">
        <v>10</v>
      </c>
      <c r="H89" s="141"/>
      <c r="I89" s="141"/>
      <c r="J89" s="149"/>
      <c r="K89" s="133"/>
      <c r="L89" s="72">
        <v>10</v>
      </c>
      <c r="M89" s="120">
        <f t="shared" si="8"/>
        <v>0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55">
        <f>'3'!L90</f>
        <v>5</v>
      </c>
      <c r="F90" s="126"/>
      <c r="G90" s="141">
        <v>8</v>
      </c>
      <c r="H90" s="141"/>
      <c r="I90" s="141"/>
      <c r="J90" s="149">
        <v>2</v>
      </c>
      <c r="K90" s="133"/>
      <c r="L90" s="72">
        <v>1</v>
      </c>
      <c r="M90" s="120">
        <f t="shared" si="8"/>
        <v>10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55">
        <f>'3'!L91</f>
        <v>5</v>
      </c>
      <c r="F91" s="126"/>
      <c r="G91" s="141">
        <v>4</v>
      </c>
      <c r="H91" s="141"/>
      <c r="I91" s="141"/>
      <c r="J91" s="149">
        <v>2</v>
      </c>
      <c r="K91" s="133"/>
      <c r="L91" s="72">
        <v>4</v>
      </c>
      <c r="M91" s="120">
        <f t="shared" si="8"/>
        <v>3</v>
      </c>
      <c r="N91" s="72"/>
    </row>
    <row r="92" spans="1:14" s="10" customFormat="1" x14ac:dyDescent="0.2">
      <c r="A92" s="43">
        <v>10</v>
      </c>
      <c r="B92" s="99"/>
      <c r="C92" s="99" t="s">
        <v>267</v>
      </c>
      <c r="D92" s="100">
        <v>39000</v>
      </c>
      <c r="E92" s="155">
        <f>'3'!L92</f>
        <v>0</v>
      </c>
      <c r="F92" s="127"/>
      <c r="G92" s="142"/>
      <c r="H92" s="142"/>
      <c r="I92" s="142"/>
      <c r="J92" s="150"/>
      <c r="K92" s="134"/>
      <c r="L92" s="73"/>
      <c r="M92" s="120">
        <f t="shared" si="8"/>
        <v>0</v>
      </c>
      <c r="N92" s="73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'3'!L95</f>
        <v>0</v>
      </c>
      <c r="F95" s="125"/>
      <c r="G95" s="140"/>
      <c r="H95" s="140"/>
      <c r="I95" s="140"/>
      <c r="J95" s="148"/>
      <c r="K95" s="132"/>
      <c r="L95" s="71"/>
      <c r="M95" s="120">
        <f t="shared" si="8"/>
        <v>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SUM(E98:E101)</f>
        <v>9</v>
      </c>
      <c r="F97" s="106">
        <f t="shared" si="12"/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5</v>
      </c>
      <c r="M97" s="119">
        <f t="shared" si="8"/>
        <v>4</v>
      </c>
      <c r="N97" s="85"/>
    </row>
    <row r="98" spans="1:14" s="9" customFormat="1" x14ac:dyDescent="0.2">
      <c r="A98" s="25">
        <v>1</v>
      </c>
      <c r="B98" s="25">
        <v>5530013</v>
      </c>
      <c r="C98" s="25" t="s">
        <v>110</v>
      </c>
      <c r="D98" s="30">
        <v>33000</v>
      </c>
      <c r="E98" s="155">
        <f>'3'!L98</f>
        <v>0</v>
      </c>
      <c r="F98" s="126"/>
      <c r="G98" s="141"/>
      <c r="H98" s="141"/>
      <c r="I98" s="141"/>
      <c r="J98" s="149"/>
      <c r="K98" s="133"/>
      <c r="L98" s="72"/>
      <c r="M98" s="120">
        <f t="shared" si="8"/>
        <v>0</v>
      </c>
      <c r="N98" s="72"/>
    </row>
    <row r="99" spans="1:14" s="9" customFormat="1" x14ac:dyDescent="0.2">
      <c r="A99" s="25">
        <v>2</v>
      </c>
      <c r="B99" s="43"/>
      <c r="C99" s="43" t="s">
        <v>111</v>
      </c>
      <c r="D99" s="30">
        <v>33000</v>
      </c>
      <c r="E99" s="155">
        <f>'3'!L99</f>
        <v>6</v>
      </c>
      <c r="F99" s="126"/>
      <c r="G99" s="141"/>
      <c r="H99" s="141"/>
      <c r="I99" s="141"/>
      <c r="J99" s="149"/>
      <c r="K99" s="133"/>
      <c r="L99" s="72">
        <v>5</v>
      </c>
      <c r="M99" s="120">
        <f t="shared" si="8"/>
        <v>1</v>
      </c>
      <c r="N99" s="72"/>
    </row>
    <row r="100" spans="1:14" s="9" customFormat="1" x14ac:dyDescent="0.2">
      <c r="A100" s="25">
        <v>3</v>
      </c>
      <c r="B100" s="43"/>
      <c r="C100" s="43" t="s">
        <v>112</v>
      </c>
      <c r="D100" s="30">
        <v>33000</v>
      </c>
      <c r="E100" s="155">
        <f>'3'!L100</f>
        <v>0</v>
      </c>
      <c r="F100" s="126"/>
      <c r="G100" s="141"/>
      <c r="H100" s="141"/>
      <c r="I100" s="141"/>
      <c r="J100" s="149"/>
      <c r="K100" s="133"/>
      <c r="L100" s="72"/>
      <c r="M100" s="120">
        <f t="shared" si="8"/>
        <v>0</v>
      </c>
      <c r="N100" s="72"/>
    </row>
    <row r="101" spans="1:14" s="9" customFormat="1" x14ac:dyDescent="0.2">
      <c r="A101" s="25">
        <v>4</v>
      </c>
      <c r="B101" s="43"/>
      <c r="C101" s="43" t="s">
        <v>113</v>
      </c>
      <c r="D101" s="30">
        <v>33000</v>
      </c>
      <c r="E101" s="155">
        <f>'3'!L101</f>
        <v>3</v>
      </c>
      <c r="F101" s="126"/>
      <c r="G101" s="141"/>
      <c r="H101" s="141"/>
      <c r="I101" s="141"/>
      <c r="J101" s="149"/>
      <c r="K101" s="133"/>
      <c r="L101" s="72"/>
      <c r="M101" s="120">
        <f t="shared" si="8"/>
        <v>3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57"/>
      <c r="F102" s="127"/>
      <c r="G102" s="142"/>
      <c r="H102" s="142"/>
      <c r="I102" s="142"/>
      <c r="J102" s="150"/>
      <c r="K102" s="134"/>
      <c r="L102" s="73"/>
      <c r="M102" s="121">
        <f t="shared" si="8"/>
        <v>0</v>
      </c>
      <c r="N102" s="73"/>
    </row>
    <row r="103" spans="1:14" s="24" customFormat="1" ht="15" thickBot="1" x14ac:dyDescent="0.25">
      <c r="A103" s="81"/>
      <c r="B103" s="82"/>
      <c r="C103" s="82" t="s">
        <v>114</v>
      </c>
      <c r="D103" s="83"/>
      <c r="E103" s="159"/>
      <c r="F103" s="104"/>
      <c r="G103" s="143"/>
      <c r="H103" s="143"/>
      <c r="I103" s="143"/>
      <c r="J103" s="151"/>
      <c r="K103" s="136"/>
      <c r="L103" s="84"/>
      <c r="M103" s="119">
        <f t="shared" si="8"/>
        <v>0</v>
      </c>
      <c r="N103" s="85"/>
    </row>
    <row r="104" spans="1:14" s="10" customFormat="1" ht="15" thickBot="1" x14ac:dyDescent="0.25">
      <c r="A104" s="94"/>
      <c r="B104" s="95"/>
      <c r="C104" s="95" t="s">
        <v>115</v>
      </c>
      <c r="D104" s="96"/>
      <c r="E104" s="105">
        <f t="shared" ref="E104:L104" si="13">SUM(E105:E133)</f>
        <v>2</v>
      </c>
      <c r="F104" s="105">
        <f t="shared" si="13"/>
        <v>0</v>
      </c>
      <c r="G104" s="105">
        <f t="shared" si="13"/>
        <v>6</v>
      </c>
      <c r="H104" s="105">
        <f t="shared" si="13"/>
        <v>0</v>
      </c>
      <c r="I104" s="105">
        <f t="shared" si="13"/>
        <v>0</v>
      </c>
      <c r="J104" s="105">
        <f t="shared" si="13"/>
        <v>0</v>
      </c>
      <c r="K104" s="105">
        <f t="shared" si="13"/>
        <v>0</v>
      </c>
      <c r="L104" s="105">
        <f t="shared" si="13"/>
        <v>7</v>
      </c>
      <c r="M104" s="119">
        <f t="shared" si="8"/>
        <v>1</v>
      </c>
      <c r="N104" s="85"/>
    </row>
    <row r="105" spans="1:14" s="10" customFormat="1" x14ac:dyDescent="0.2">
      <c r="A105" s="87">
        <v>1</v>
      </c>
      <c r="B105" s="88">
        <v>3500003</v>
      </c>
      <c r="C105" s="88" t="s">
        <v>116</v>
      </c>
      <c r="D105" s="97">
        <v>390000</v>
      </c>
      <c r="E105" s="155">
        <f>'3'!L105</f>
        <v>0</v>
      </c>
      <c r="F105" s="128"/>
      <c r="G105" s="144">
        <v>1</v>
      </c>
      <c r="H105" s="144"/>
      <c r="I105" s="144"/>
      <c r="J105" s="152"/>
      <c r="K105" s="137"/>
      <c r="L105" s="76"/>
      <c r="M105" s="120">
        <f t="shared" si="8"/>
        <v>1</v>
      </c>
      <c r="N105" s="76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55">
        <f>'3'!L106</f>
        <v>0</v>
      </c>
      <c r="F106" s="127"/>
      <c r="G106" s="142"/>
      <c r="H106" s="142"/>
      <c r="I106" s="142"/>
      <c r="J106" s="150"/>
      <c r="K106" s="134"/>
      <c r="L106" s="73"/>
      <c r="M106" s="120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55">
        <f>'3'!L107</f>
        <v>2</v>
      </c>
      <c r="F107" s="127"/>
      <c r="G107" s="142"/>
      <c r="H107" s="142"/>
      <c r="I107" s="142"/>
      <c r="J107" s="150"/>
      <c r="K107" s="134"/>
      <c r="L107" s="73">
        <v>2</v>
      </c>
      <c r="M107" s="120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55">
        <f>'3'!L108</f>
        <v>0</v>
      </c>
      <c r="F108" s="127"/>
      <c r="G108" s="142"/>
      <c r="H108" s="142"/>
      <c r="I108" s="142"/>
      <c r="J108" s="150"/>
      <c r="K108" s="134"/>
      <c r="L108" s="73"/>
      <c r="M108" s="120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55">
        <f>'3'!L109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55">
        <f>'3'!L110</f>
        <v>0</v>
      </c>
      <c r="F110" s="126"/>
      <c r="G110" s="141"/>
      <c r="H110" s="141"/>
      <c r="I110" s="141"/>
      <c r="J110" s="149"/>
      <c r="K110" s="133"/>
      <c r="L110" s="72"/>
      <c r="M110" s="120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55">
        <f>'3'!L111</f>
        <v>0</v>
      </c>
      <c r="F111" s="126"/>
      <c r="G111" s="141"/>
      <c r="H111" s="141"/>
      <c r="I111" s="141"/>
      <c r="J111" s="149"/>
      <c r="K111" s="133"/>
      <c r="L111" s="72"/>
      <c r="M111" s="120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55">
        <f>'3'!L112</f>
        <v>0</v>
      </c>
      <c r="F112" s="126"/>
      <c r="G112" s="141"/>
      <c r="H112" s="141"/>
      <c r="I112" s="141"/>
      <c r="J112" s="149"/>
      <c r="K112" s="133"/>
      <c r="L112" s="72"/>
      <c r="M112" s="120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55">
        <f>'3'!L113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55">
        <f>'3'!L114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55">
        <f>'3'!L115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55">
        <f>'3'!L116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55">
        <f>'3'!L117</f>
        <v>0</v>
      </c>
      <c r="F117" s="126"/>
      <c r="G117" s="141">
        <v>4</v>
      </c>
      <c r="H117" s="141"/>
      <c r="I117" s="141"/>
      <c r="J117" s="149"/>
      <c r="K117" s="133"/>
      <c r="L117" s="72">
        <v>4</v>
      </c>
      <c r="M117" s="120">
        <f t="shared" si="8"/>
        <v>0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55">
        <f>'3'!L118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55">
        <f>'3'!L119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55">
        <f>'3'!L120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55">
        <f>'3'!L121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55">
        <f>'3'!L122</f>
        <v>0</v>
      </c>
      <c r="F122" s="126"/>
      <c r="G122" s="141">
        <v>1</v>
      </c>
      <c r="H122" s="141"/>
      <c r="I122" s="141"/>
      <c r="J122" s="149"/>
      <c r="K122" s="133"/>
      <c r="L122" s="72">
        <v>1</v>
      </c>
      <c r="M122" s="120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55">
        <f>'3'!L123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55">
        <f>'3'!L124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55">
        <f>'3'!L125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55">
        <f>'3'!L126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55">
        <f>'3'!L127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55">
        <f>'3'!L128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55">
        <f>'3'!L129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55">
        <f>'3'!L130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55">
        <f>'3'!L131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55">
        <f>'3'!L132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55">
        <f>'3'!L133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9" customFormat="1" x14ac:dyDescent="0.2">
      <c r="A134" s="43">
        <v>32</v>
      </c>
      <c r="B134" s="99"/>
      <c r="C134" s="99" t="s">
        <v>270</v>
      </c>
      <c r="D134" s="100">
        <v>320000</v>
      </c>
      <c r="E134" s="155">
        <f>'3'!L134</f>
        <v>0</v>
      </c>
      <c r="F134" s="127"/>
      <c r="G134" s="142"/>
      <c r="H134" s="142"/>
      <c r="I134" s="142"/>
      <c r="J134" s="150"/>
      <c r="K134" s="134"/>
      <c r="L134" s="73"/>
      <c r="M134" s="120">
        <f t="shared" si="8"/>
        <v>0</v>
      </c>
      <c r="N134" s="73"/>
    </row>
    <row r="135" spans="1:14" s="9" customFormat="1" x14ac:dyDescent="0.2">
      <c r="A135" s="43">
        <v>33</v>
      </c>
      <c r="B135" s="99"/>
      <c r="C135" s="99" t="s">
        <v>269</v>
      </c>
      <c r="D135" s="100">
        <v>350000</v>
      </c>
      <c r="E135" s="155">
        <f>'3'!L135</f>
        <v>0</v>
      </c>
      <c r="F135" s="127"/>
      <c r="G135" s="142">
        <v>1</v>
      </c>
      <c r="H135" s="142"/>
      <c r="I135" s="142"/>
      <c r="J135" s="150"/>
      <c r="K135" s="134"/>
      <c r="L135" s="73"/>
      <c r="M135" s="120">
        <f t="shared" si="8"/>
        <v>1</v>
      </c>
      <c r="N135" s="73"/>
    </row>
    <row r="136" spans="1:14" s="24" customFormat="1" ht="15" thickBot="1" x14ac:dyDescent="0.25">
      <c r="A136" s="43"/>
      <c r="B136" s="43"/>
      <c r="C136" s="43"/>
      <c r="D136" s="48"/>
      <c r="E136" s="157"/>
      <c r="F136" s="127"/>
      <c r="G136" s="142"/>
      <c r="H136" s="142"/>
      <c r="I136" s="142"/>
      <c r="J136" s="150"/>
      <c r="K136" s="134"/>
      <c r="L136" s="73"/>
      <c r="M136" s="121">
        <f t="shared" si="8"/>
        <v>0</v>
      </c>
      <c r="N136" s="73"/>
    </row>
    <row r="137" spans="1:14" s="9" customFormat="1" ht="15" thickBot="1" x14ac:dyDescent="0.25">
      <c r="A137" s="94"/>
      <c r="B137" s="95"/>
      <c r="C137" s="95" t="s">
        <v>148</v>
      </c>
      <c r="D137" s="96"/>
      <c r="E137" s="105">
        <f t="shared" ref="E137:L137" si="14">SUM(E138:E144)</f>
        <v>8</v>
      </c>
      <c r="F137" s="105">
        <f t="shared" si="14"/>
        <v>0</v>
      </c>
      <c r="G137" s="105">
        <f t="shared" si="14"/>
        <v>23</v>
      </c>
      <c r="H137" s="105">
        <f t="shared" si="14"/>
        <v>0</v>
      </c>
      <c r="I137" s="105">
        <f t="shared" si="14"/>
        <v>0</v>
      </c>
      <c r="J137" s="105">
        <f t="shared" si="14"/>
        <v>0</v>
      </c>
      <c r="K137" s="105">
        <f t="shared" si="14"/>
        <v>0</v>
      </c>
      <c r="L137" s="105">
        <f t="shared" si="14"/>
        <v>21</v>
      </c>
      <c r="M137" s="119">
        <f t="shared" si="8"/>
        <v>10</v>
      </c>
      <c r="N137" s="85"/>
    </row>
    <row r="138" spans="1:14" s="9" customFormat="1" x14ac:dyDescent="0.2">
      <c r="A138" s="87">
        <v>1</v>
      </c>
      <c r="B138" s="87">
        <v>3510004</v>
      </c>
      <c r="C138" s="87" t="s">
        <v>149</v>
      </c>
      <c r="D138" s="93">
        <v>43000</v>
      </c>
      <c r="E138" s="155">
        <f>'3'!L138</f>
        <v>1</v>
      </c>
      <c r="G138" s="140">
        <v>6</v>
      </c>
      <c r="H138" s="140"/>
      <c r="I138" s="140"/>
      <c r="J138" s="148"/>
      <c r="K138" s="132"/>
      <c r="L138" s="71">
        <v>4</v>
      </c>
      <c r="M138" s="120">
        <f>(E138+K142+G138+H138+I138)-J138-K138-L138</f>
        <v>3</v>
      </c>
      <c r="N138" s="71"/>
    </row>
    <row r="139" spans="1:14" s="9" customFormat="1" x14ac:dyDescent="0.2">
      <c r="A139" s="25">
        <v>2</v>
      </c>
      <c r="B139" s="25">
        <v>3512008</v>
      </c>
      <c r="C139" s="25" t="s">
        <v>150</v>
      </c>
      <c r="D139" s="30">
        <v>44000</v>
      </c>
      <c r="E139" s="155">
        <f>'3'!L139</f>
        <v>4</v>
      </c>
      <c r="F139" s="126"/>
      <c r="G139" s="141"/>
      <c r="H139" s="141"/>
      <c r="I139" s="141"/>
      <c r="J139" s="149"/>
      <c r="K139" s="133"/>
      <c r="L139" s="72">
        <v>2</v>
      </c>
      <c r="M139" s="120">
        <f t="shared" ref="M139:M201" si="15">(E139+F139+G139+H139+I139)-J139-K139-L139</f>
        <v>2</v>
      </c>
      <c r="N139" s="72"/>
    </row>
    <row r="140" spans="1:14" s="9" customFormat="1" x14ac:dyDescent="0.2">
      <c r="A140" s="25">
        <v>3</v>
      </c>
      <c r="B140" s="25">
        <v>3510107</v>
      </c>
      <c r="C140" s="25" t="s">
        <v>151</v>
      </c>
      <c r="D140" s="30">
        <v>49000</v>
      </c>
      <c r="E140" s="155">
        <f>'3'!L140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15"/>
        <v>0</v>
      </c>
      <c r="N140" s="72"/>
    </row>
    <row r="141" spans="1:14" s="9" customFormat="1" x14ac:dyDescent="0.2">
      <c r="A141" s="25">
        <v>4</v>
      </c>
      <c r="B141" s="25">
        <v>3510011</v>
      </c>
      <c r="C141" s="25" t="s">
        <v>152</v>
      </c>
      <c r="D141" s="30">
        <v>42000</v>
      </c>
      <c r="E141" s="155">
        <f>'3'!L141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15"/>
        <v>0</v>
      </c>
      <c r="N141" s="72"/>
    </row>
    <row r="142" spans="1:14" s="9" customFormat="1" x14ac:dyDescent="0.2">
      <c r="A142" s="25">
        <v>5</v>
      </c>
      <c r="B142" s="25">
        <v>3510067</v>
      </c>
      <c r="C142" s="25" t="s">
        <v>153</v>
      </c>
      <c r="D142" s="30">
        <v>43000</v>
      </c>
      <c r="E142" s="155">
        <f>'3'!L142</f>
        <v>0</v>
      </c>
      <c r="F142" s="126"/>
      <c r="G142" s="141">
        <v>8</v>
      </c>
      <c r="H142" s="141"/>
      <c r="I142" s="141"/>
      <c r="J142" s="149"/>
      <c r="K142" s="125"/>
      <c r="L142" s="72">
        <v>8</v>
      </c>
      <c r="M142" s="120">
        <f t="shared" si="15"/>
        <v>0</v>
      </c>
      <c r="N142" s="72"/>
    </row>
    <row r="143" spans="1:14" s="9" customFormat="1" x14ac:dyDescent="0.2">
      <c r="A143" s="25">
        <v>6</v>
      </c>
      <c r="B143" s="25">
        <v>3510012</v>
      </c>
      <c r="C143" s="25" t="s">
        <v>154</v>
      </c>
      <c r="D143" s="30">
        <v>43000</v>
      </c>
      <c r="E143" s="155">
        <f>'3'!L143</f>
        <v>2</v>
      </c>
      <c r="F143" s="126"/>
      <c r="G143" s="141">
        <v>9</v>
      </c>
      <c r="H143" s="141"/>
      <c r="I143" s="141"/>
      <c r="J143" s="149"/>
      <c r="K143" s="133"/>
      <c r="L143" s="72">
        <v>7</v>
      </c>
      <c r="M143" s="120">
        <f t="shared" si="15"/>
        <v>4</v>
      </c>
      <c r="N143" s="72"/>
    </row>
    <row r="144" spans="1:14" s="9" customFormat="1" x14ac:dyDescent="0.2">
      <c r="A144" s="25">
        <v>7</v>
      </c>
      <c r="B144" s="25">
        <v>3510076</v>
      </c>
      <c r="C144" s="25" t="s">
        <v>155</v>
      </c>
      <c r="D144" s="30">
        <v>45000</v>
      </c>
      <c r="E144" s="155">
        <f>'3'!L144</f>
        <v>1</v>
      </c>
      <c r="F144" s="126"/>
      <c r="G144" s="141"/>
      <c r="H144" s="141"/>
      <c r="I144" s="141"/>
      <c r="J144" s="149"/>
      <c r="K144" s="133"/>
      <c r="L144" s="72"/>
      <c r="M144" s="120">
        <f t="shared" si="15"/>
        <v>1</v>
      </c>
      <c r="N144" s="72"/>
    </row>
    <row r="145" spans="1:14" s="9" customFormat="1" x14ac:dyDescent="0.2">
      <c r="A145" s="43">
        <v>9</v>
      </c>
      <c r="B145" s="43"/>
      <c r="C145" s="43" t="s">
        <v>271</v>
      </c>
      <c r="D145" s="48"/>
      <c r="E145" s="155">
        <f>'3'!L145</f>
        <v>0</v>
      </c>
      <c r="F145" s="127"/>
      <c r="G145" s="142"/>
      <c r="H145" s="142"/>
      <c r="I145" s="142"/>
      <c r="J145" s="150"/>
      <c r="K145" s="134"/>
      <c r="L145" s="73"/>
      <c r="M145" s="120">
        <f t="shared" si="15"/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>
        <f t="shared" si="15"/>
        <v>0</v>
      </c>
      <c r="N146" s="73"/>
    </row>
    <row r="147" spans="1:14" s="10" customFormat="1" ht="15" thickBot="1" x14ac:dyDescent="0.25">
      <c r="A147" s="109"/>
      <c r="B147" s="110"/>
      <c r="C147" s="82" t="s">
        <v>156</v>
      </c>
      <c r="D147" s="111"/>
      <c r="E147" s="105">
        <f t="shared" ref="E147:L147" si="16">SUM(E148:E154)</f>
        <v>67</v>
      </c>
      <c r="F147" s="105">
        <f t="shared" si="16"/>
        <v>0</v>
      </c>
      <c r="G147" s="105">
        <f t="shared" si="16"/>
        <v>46</v>
      </c>
      <c r="H147" s="105">
        <f t="shared" si="16"/>
        <v>0</v>
      </c>
      <c r="I147" s="105">
        <f t="shared" si="16"/>
        <v>0</v>
      </c>
      <c r="J147" s="105">
        <f t="shared" si="16"/>
        <v>0</v>
      </c>
      <c r="K147" s="105">
        <f t="shared" si="16"/>
        <v>0</v>
      </c>
      <c r="L147" s="105">
        <f t="shared" si="16"/>
        <v>46</v>
      </c>
      <c r="M147" s="119">
        <f t="shared" si="15"/>
        <v>67</v>
      </c>
      <c r="N147" s="112"/>
    </row>
    <row r="148" spans="1:14" s="10" customFormat="1" x14ac:dyDescent="0.2">
      <c r="A148" s="87">
        <v>1</v>
      </c>
      <c r="B148" s="88">
        <v>3530009</v>
      </c>
      <c r="C148" s="88" t="s">
        <v>157</v>
      </c>
      <c r="D148" s="97">
        <v>20000</v>
      </c>
      <c r="E148" s="155">
        <f>'3'!L148</f>
        <v>45</v>
      </c>
      <c r="F148" s="125"/>
      <c r="G148" s="140"/>
      <c r="H148" s="140"/>
      <c r="I148" s="140"/>
      <c r="J148" s="148"/>
      <c r="K148" s="132"/>
      <c r="L148" s="71">
        <v>21</v>
      </c>
      <c r="M148" s="120">
        <f t="shared" si="15"/>
        <v>24</v>
      </c>
      <c r="N148" s="71"/>
    </row>
    <row r="149" spans="1:14" s="10" customFormat="1" x14ac:dyDescent="0.2">
      <c r="A149" s="25">
        <v>2</v>
      </c>
      <c r="B149" s="26">
        <v>3530010</v>
      </c>
      <c r="C149" s="26" t="s">
        <v>158</v>
      </c>
      <c r="D149" s="27">
        <v>108000</v>
      </c>
      <c r="E149" s="155">
        <f>'3'!L149</f>
        <v>2</v>
      </c>
      <c r="F149" s="126"/>
      <c r="G149" s="141">
        <v>19</v>
      </c>
      <c r="H149" s="141"/>
      <c r="I149" s="141"/>
      <c r="J149" s="149"/>
      <c r="K149" s="133"/>
      <c r="L149" s="72">
        <v>17</v>
      </c>
      <c r="M149" s="120">
        <f t="shared" si="15"/>
        <v>4</v>
      </c>
      <c r="N149" s="72"/>
    </row>
    <row r="150" spans="1:14" s="10" customFormat="1" x14ac:dyDescent="0.2">
      <c r="A150" s="25">
        <v>6</v>
      </c>
      <c r="B150" s="26">
        <v>3530088</v>
      </c>
      <c r="C150" s="26" t="s">
        <v>162</v>
      </c>
      <c r="D150" s="27">
        <v>22000</v>
      </c>
      <c r="E150" s="155">
        <f>'3'!L150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10" customFormat="1" x14ac:dyDescent="0.2">
      <c r="A151" s="25">
        <v>11</v>
      </c>
      <c r="B151" s="26">
        <v>3550002</v>
      </c>
      <c r="C151" s="26" t="s">
        <v>167</v>
      </c>
      <c r="D151" s="27">
        <v>20000</v>
      </c>
      <c r="E151" s="155">
        <f>'3'!L151</f>
        <v>19</v>
      </c>
      <c r="F151" s="127"/>
      <c r="G151" s="142"/>
      <c r="H151" s="142"/>
      <c r="I151" s="142"/>
      <c r="J151" s="150"/>
      <c r="K151" s="134"/>
      <c r="L151" s="73">
        <v>8</v>
      </c>
      <c r="M151" s="120">
        <f t="shared" si="15"/>
        <v>11</v>
      </c>
      <c r="N151" s="72"/>
    </row>
    <row r="152" spans="1:14" s="10" customFormat="1" x14ac:dyDescent="0.2">
      <c r="A152" s="25">
        <v>12</v>
      </c>
      <c r="B152" s="26">
        <v>3550005</v>
      </c>
      <c r="C152" s="26" t="s">
        <v>168</v>
      </c>
      <c r="D152" s="27">
        <v>20000</v>
      </c>
      <c r="E152" s="155">
        <f>'3'!L152</f>
        <v>1</v>
      </c>
      <c r="F152" s="127"/>
      <c r="G152" s="142">
        <v>13</v>
      </c>
      <c r="H152" s="142"/>
      <c r="I152" s="142"/>
      <c r="J152" s="150"/>
      <c r="K152" s="134"/>
      <c r="L152" s="73"/>
      <c r="M152" s="120">
        <f t="shared" si="15"/>
        <v>14</v>
      </c>
      <c r="N152" s="72"/>
    </row>
    <row r="153" spans="1:14" s="10" customFormat="1" x14ac:dyDescent="0.2">
      <c r="A153" s="25">
        <v>13</v>
      </c>
      <c r="B153" s="26">
        <v>3550007</v>
      </c>
      <c r="C153" s="26" t="s">
        <v>169</v>
      </c>
      <c r="D153" s="27">
        <v>20000</v>
      </c>
      <c r="E153" s="155">
        <f>'3'!L153</f>
        <v>0</v>
      </c>
      <c r="F153" s="127"/>
      <c r="G153" s="142">
        <v>14</v>
      </c>
      <c r="H153" s="142"/>
      <c r="I153" s="142"/>
      <c r="J153" s="150"/>
      <c r="K153" s="134"/>
      <c r="L153" s="73"/>
      <c r="M153" s="120">
        <f t="shared" si="15"/>
        <v>14</v>
      </c>
      <c r="N153" s="72"/>
    </row>
    <row r="154" spans="1:14" s="9" customFormat="1" x14ac:dyDescent="0.2">
      <c r="A154" s="25">
        <v>14</v>
      </c>
      <c r="B154" s="26">
        <v>3530087</v>
      </c>
      <c r="C154" s="26" t="s">
        <v>170</v>
      </c>
      <c r="D154" s="27">
        <v>20000</v>
      </c>
      <c r="E154" s="155">
        <f>'3'!L154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2"/>
    </row>
    <row r="155" spans="1:14" s="9" customFormat="1" x14ac:dyDescent="0.2">
      <c r="A155" s="25">
        <v>15</v>
      </c>
      <c r="B155" s="43">
        <v>7560084</v>
      </c>
      <c r="C155" s="43" t="s">
        <v>171</v>
      </c>
      <c r="D155" s="48">
        <v>50000</v>
      </c>
      <c r="E155" s="155">
        <f>'3'!L155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2"/>
    </row>
    <row r="156" spans="1:14" s="9" customFormat="1" x14ac:dyDescent="0.2">
      <c r="A156" s="25">
        <v>16</v>
      </c>
      <c r="B156" s="43">
        <v>7560085</v>
      </c>
      <c r="C156" s="43" t="s">
        <v>172</v>
      </c>
      <c r="D156" s="48">
        <v>80000</v>
      </c>
      <c r="E156" s="155">
        <f>'3'!L156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9" customFormat="1" x14ac:dyDescent="0.2">
      <c r="A157" s="43">
        <v>21</v>
      </c>
      <c r="B157" s="43"/>
      <c r="C157" s="43" t="s">
        <v>272</v>
      </c>
      <c r="D157" s="48">
        <v>45000</v>
      </c>
      <c r="E157" s="155">
        <f>'3'!L157</f>
        <v>0</v>
      </c>
      <c r="F157" s="126"/>
      <c r="G157" s="141">
        <v>12</v>
      </c>
      <c r="H157" s="141"/>
      <c r="I157" s="141"/>
      <c r="J157" s="149"/>
      <c r="K157" s="133"/>
      <c r="L157" s="72">
        <v>2</v>
      </c>
      <c r="M157" s="120">
        <f t="shared" si="15"/>
        <v>10</v>
      </c>
      <c r="N157" s="73"/>
    </row>
    <row r="158" spans="1:14" s="24" customFormat="1" ht="15" thickBot="1" x14ac:dyDescent="0.25">
      <c r="A158" s="43"/>
      <c r="B158" s="43"/>
      <c r="C158" s="43"/>
      <c r="D158" s="48"/>
      <c r="E158" s="160"/>
      <c r="F158" s="128"/>
      <c r="G158" s="144"/>
      <c r="H158" s="144"/>
      <c r="I158" s="144"/>
      <c r="J158" s="152"/>
      <c r="K158" s="137"/>
      <c r="L158" s="76"/>
      <c r="M158" s="121">
        <f t="shared" si="15"/>
        <v>0</v>
      </c>
      <c r="N158" s="73"/>
    </row>
    <row r="159" spans="1:14" s="10" customFormat="1" ht="15" thickBot="1" x14ac:dyDescent="0.25">
      <c r="A159" s="90"/>
      <c r="B159" s="91"/>
      <c r="C159" s="91" t="s">
        <v>176</v>
      </c>
      <c r="D159" s="98"/>
      <c r="E159" s="103">
        <f>SUM(E160:E162)</f>
        <v>0</v>
      </c>
      <c r="F159" s="103">
        <f>SUM(F160:F162)</f>
        <v>0</v>
      </c>
      <c r="G159" s="103">
        <f t="shared" ref="G159:K159" si="17">SUM(G160:G1824)</f>
        <v>0</v>
      </c>
      <c r="H159" s="103">
        <f t="shared" si="17"/>
        <v>0</v>
      </c>
      <c r="I159" s="103">
        <f t="shared" si="17"/>
        <v>0</v>
      </c>
      <c r="J159" s="103">
        <f t="shared" si="17"/>
        <v>0</v>
      </c>
      <c r="K159" s="103">
        <f t="shared" si="17"/>
        <v>0</v>
      </c>
      <c r="L159" s="103">
        <f ca="1">SUM(L159:L162)</f>
        <v>0</v>
      </c>
      <c r="M159" s="103">
        <f ca="1">SUM(M159:M162)</f>
        <v>0</v>
      </c>
      <c r="N159" s="85"/>
    </row>
    <row r="160" spans="1:14" s="10" customFormat="1" x14ac:dyDescent="0.2">
      <c r="A160" s="87">
        <v>1</v>
      </c>
      <c r="B160" s="88">
        <v>4550013</v>
      </c>
      <c r="C160" s="88" t="s">
        <v>177</v>
      </c>
      <c r="D160" s="97">
        <v>38000</v>
      </c>
      <c r="E160" s="161">
        <f>'3'!L160</f>
        <v>0</v>
      </c>
      <c r="F160" s="125"/>
      <c r="G160" s="140"/>
      <c r="H160" s="140"/>
      <c r="I160" s="140"/>
      <c r="J160" s="148"/>
      <c r="K160" s="132"/>
      <c r="L160" s="71"/>
      <c r="M160" s="120">
        <f t="shared" si="15"/>
        <v>0</v>
      </c>
      <c r="N160" s="76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161">
        <f>'3'!L161</f>
        <v>0</v>
      </c>
      <c r="F161" s="125"/>
      <c r="G161" s="140"/>
      <c r="H161" s="140"/>
      <c r="I161" s="140"/>
      <c r="J161" s="148"/>
      <c r="K161" s="132"/>
      <c r="L161" s="71"/>
      <c r="M161" s="120">
        <f t="shared" si="15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161">
        <f>'3'!L162</f>
        <v>0</v>
      </c>
      <c r="F162" s="125"/>
      <c r="G162" s="140"/>
      <c r="H162" s="140"/>
      <c r="I162" s="140"/>
      <c r="J162" s="148"/>
      <c r="K162" s="132"/>
      <c r="L162" s="71"/>
      <c r="M162" s="120">
        <f t="shared" si="15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0"/>
      <c r="F163" s="128"/>
      <c r="G163" s="144"/>
      <c r="H163" s="144"/>
      <c r="I163" s="144"/>
      <c r="J163" s="152"/>
      <c r="K163" s="137"/>
      <c r="L163" s="76"/>
      <c r="M163" s="121">
        <f t="shared" si="15"/>
        <v>0</v>
      </c>
      <c r="N163" s="73"/>
    </row>
    <row r="164" spans="1:14" s="24" customFormat="1" ht="15" hidden="1" customHeight="1" thickBot="1" x14ac:dyDescent="0.25">
      <c r="A164" s="81"/>
      <c r="B164" s="82"/>
      <c r="C164" s="82" t="s">
        <v>180</v>
      </c>
      <c r="D164" s="83"/>
      <c r="E164" s="158">
        <v>201</v>
      </c>
      <c r="F164" s="106">
        <f t="shared" ref="F164" si="18">SUM(F165:F175)</f>
        <v>0</v>
      </c>
      <c r="G164" s="106"/>
      <c r="H164" s="106"/>
      <c r="I164" s="106"/>
      <c r="J164" s="146"/>
      <c r="K164" s="135"/>
      <c r="L164" s="106"/>
      <c r="M164" s="119">
        <f t="shared" si="15"/>
        <v>201</v>
      </c>
      <c r="N164" s="85"/>
    </row>
    <row r="165" spans="1:14" s="10" customFormat="1" ht="15" hidden="1" customHeight="1" thickBot="1" x14ac:dyDescent="0.25">
      <c r="A165" s="74"/>
      <c r="B165" s="74"/>
      <c r="C165" s="74" t="s">
        <v>181</v>
      </c>
      <c r="D165" s="75"/>
      <c r="E165" s="155">
        <v>8</v>
      </c>
      <c r="F165" s="125"/>
      <c r="G165" s="140"/>
      <c r="H165" s="140"/>
      <c r="I165" s="140"/>
      <c r="J165" s="148"/>
      <c r="K165" s="132"/>
      <c r="L165" s="71"/>
      <c r="M165" s="120">
        <f t="shared" si="15"/>
        <v>8</v>
      </c>
      <c r="N165" s="76"/>
    </row>
    <row r="166" spans="1:14" s="10" customFormat="1" ht="15" hidden="1" customHeight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55">
        <v>43</v>
      </c>
      <c r="F166" s="125"/>
      <c r="G166" s="140"/>
      <c r="H166" s="140"/>
      <c r="I166" s="140"/>
      <c r="J166" s="148"/>
      <c r="K166" s="132"/>
      <c r="L166" s="71"/>
      <c r="M166" s="120">
        <f t="shared" si="15"/>
        <v>43</v>
      </c>
      <c r="N166" s="73"/>
    </row>
    <row r="167" spans="1:14" s="10" customFormat="1" ht="15" hidden="1" customHeight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55">
        <v>9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9</v>
      </c>
      <c r="N167" s="73"/>
    </row>
    <row r="168" spans="1:14" s="10" customFormat="1" ht="15" hidden="1" customHeight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55">
        <v>24</v>
      </c>
      <c r="F168" s="125"/>
      <c r="G168" s="140"/>
      <c r="H168" s="140"/>
      <c r="I168" s="140"/>
      <c r="J168" s="148"/>
      <c r="K168" s="132"/>
      <c r="L168" s="71"/>
      <c r="M168" s="120">
        <f t="shared" si="15"/>
        <v>24</v>
      </c>
      <c r="N168" s="73"/>
    </row>
    <row r="169" spans="1:14" s="10" customFormat="1" ht="15" hidden="1" customHeight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56">
        <v>35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35</v>
      </c>
      <c r="N169" s="72"/>
    </row>
    <row r="170" spans="1:14" s="10" customFormat="1" ht="15" hidden="1" customHeight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56">
        <v>24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24</v>
      </c>
      <c r="N170" s="72"/>
    </row>
    <row r="171" spans="1:14" s="10" customFormat="1" ht="15" hidden="1" customHeight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56">
        <v>10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10</v>
      </c>
      <c r="N171" s="71"/>
    </row>
    <row r="172" spans="1:14" s="9" customFormat="1" ht="15" hidden="1" customHeight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56">
        <v>28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28</v>
      </c>
      <c r="N172" s="71"/>
    </row>
    <row r="173" spans="1:14" s="9" customFormat="1" ht="15" hidden="1" customHeight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56">
        <v>20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20</v>
      </c>
      <c r="N173" s="71"/>
    </row>
    <row r="174" spans="1:14" s="9" customFormat="1" ht="15" hidden="1" customHeight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55"/>
      <c r="F174" s="125"/>
      <c r="G174" s="125"/>
      <c r="H174" s="125"/>
      <c r="I174" s="125"/>
      <c r="J174" s="148"/>
      <c r="K174" s="132"/>
      <c r="L174" s="71"/>
      <c r="M174" s="120">
        <f t="shared" si="15"/>
        <v>0</v>
      </c>
      <c r="N174" s="71"/>
    </row>
    <row r="175" spans="1:14" s="9" customFormat="1" ht="15" hidden="1" customHeight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55">
        <v>17</v>
      </c>
      <c r="F175" s="125"/>
      <c r="G175" s="125"/>
      <c r="H175" s="125"/>
      <c r="I175" s="125"/>
      <c r="J175" s="148"/>
      <c r="K175" s="132"/>
      <c r="L175" s="71"/>
      <c r="M175" s="120">
        <f t="shared" si="15"/>
        <v>17</v>
      </c>
      <c r="N175" s="71"/>
    </row>
    <row r="176" spans="1:14" s="24" customFormat="1" ht="15" hidden="1" customHeight="1" thickBot="1" x14ac:dyDescent="0.25">
      <c r="A176" s="43"/>
      <c r="B176" s="43"/>
      <c r="C176" s="43"/>
      <c r="D176" s="48"/>
      <c r="E176" s="160"/>
      <c r="F176" s="128"/>
      <c r="G176" s="128"/>
      <c r="H176" s="128"/>
      <c r="I176" s="128"/>
      <c r="J176" s="152"/>
      <c r="K176" s="137"/>
      <c r="L176" s="76"/>
      <c r="M176" s="121">
        <f t="shared" si="15"/>
        <v>0</v>
      </c>
      <c r="N176" s="76"/>
    </row>
    <row r="177" spans="1:14" s="9" customFormat="1" ht="15" thickBot="1" x14ac:dyDescent="0.25">
      <c r="A177" s="94"/>
      <c r="B177" s="95"/>
      <c r="C177" s="95" t="s">
        <v>192</v>
      </c>
      <c r="D177" s="96"/>
      <c r="E177" s="105">
        <f t="shared" ref="E177:L177" si="19">SUM(E178:E186)</f>
        <v>180</v>
      </c>
      <c r="F177" s="105">
        <f t="shared" si="19"/>
        <v>0</v>
      </c>
      <c r="G177" s="105">
        <f t="shared" si="19"/>
        <v>0</v>
      </c>
      <c r="H177" s="105">
        <f t="shared" si="19"/>
        <v>0</v>
      </c>
      <c r="I177" s="105">
        <f t="shared" si="19"/>
        <v>0</v>
      </c>
      <c r="J177" s="105">
        <f t="shared" si="19"/>
        <v>0</v>
      </c>
      <c r="K177" s="105">
        <f t="shared" si="19"/>
        <v>0</v>
      </c>
      <c r="L177" s="105">
        <f t="shared" si="19"/>
        <v>156</v>
      </c>
      <c r="M177" s="119">
        <f t="shared" si="15"/>
        <v>24</v>
      </c>
      <c r="N177" s="85"/>
    </row>
    <row r="178" spans="1:14" s="10" customFormat="1" x14ac:dyDescent="0.2">
      <c r="A178" s="87">
        <v>1</v>
      </c>
      <c r="B178" s="87">
        <v>5540032</v>
      </c>
      <c r="C178" s="87" t="s">
        <v>193</v>
      </c>
      <c r="D178" s="93">
        <v>18000</v>
      </c>
      <c r="E178" s="155">
        <f>'3'!L178</f>
        <v>0</v>
      </c>
      <c r="F178" s="125"/>
      <c r="G178" s="125"/>
      <c r="H178" s="125"/>
      <c r="I178" s="125"/>
      <c r="J178" s="148"/>
      <c r="K178" s="132"/>
      <c r="L178" s="71"/>
      <c r="M178" s="120">
        <f t="shared" si="15"/>
        <v>0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55">
        <f>'3'!L179</f>
        <v>15</v>
      </c>
      <c r="F179" s="125"/>
      <c r="G179" s="125"/>
      <c r="H179" s="125"/>
      <c r="I179" s="125"/>
      <c r="J179" s="148"/>
      <c r="K179" s="132"/>
      <c r="L179" s="71">
        <v>15</v>
      </c>
      <c r="M179" s="120">
        <f t="shared" si="15"/>
        <v>0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55">
        <f>'3'!L180</f>
        <v>0</v>
      </c>
      <c r="F180" s="125"/>
      <c r="G180" s="125"/>
      <c r="H180" s="125"/>
      <c r="I180" s="125"/>
      <c r="J180" s="148"/>
      <c r="K180" s="132"/>
      <c r="L180" s="71"/>
      <c r="M180" s="120">
        <f t="shared" si="15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55">
        <f>'3'!L181</f>
        <v>7</v>
      </c>
      <c r="F181" s="125"/>
      <c r="G181" s="125"/>
      <c r="H181" s="125"/>
      <c r="I181" s="125"/>
      <c r="J181" s="148"/>
      <c r="K181" s="132"/>
      <c r="L181" s="71">
        <v>7</v>
      </c>
      <c r="M181" s="120">
        <f t="shared" si="15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55">
        <f>'3'!L182</f>
        <v>62</v>
      </c>
      <c r="F182" s="125"/>
      <c r="G182" s="125"/>
      <c r="H182" s="125"/>
      <c r="I182" s="125"/>
      <c r="J182" s="148"/>
      <c r="K182" s="132"/>
      <c r="L182" s="71">
        <v>55</v>
      </c>
      <c r="M182" s="120">
        <f t="shared" si="15"/>
        <v>7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55">
        <f>'3'!L183</f>
        <v>29</v>
      </c>
      <c r="F183" s="125"/>
      <c r="G183" s="125"/>
      <c r="H183" s="125"/>
      <c r="I183" s="125"/>
      <c r="J183" s="148"/>
      <c r="K183" s="132"/>
      <c r="L183" s="71">
        <v>15</v>
      </c>
      <c r="M183" s="120">
        <f t="shared" si="15"/>
        <v>14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55">
        <f>'3'!L184</f>
        <v>0</v>
      </c>
      <c r="F184" s="125"/>
      <c r="G184" s="125"/>
      <c r="H184" s="125"/>
      <c r="I184" s="125"/>
      <c r="J184" s="148"/>
      <c r="K184" s="132"/>
      <c r="L184" s="71"/>
      <c r="M184" s="120">
        <f t="shared" si="15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55">
        <f>'3'!L185</f>
        <v>36</v>
      </c>
      <c r="F185" s="125"/>
      <c r="G185" s="125"/>
      <c r="H185" s="125"/>
      <c r="I185" s="125"/>
      <c r="J185" s="148"/>
      <c r="K185" s="132"/>
      <c r="L185" s="71">
        <v>35</v>
      </c>
      <c r="M185" s="120">
        <f t="shared" si="15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55">
        <f>'3'!L186</f>
        <v>31</v>
      </c>
      <c r="F186" s="125"/>
      <c r="G186" s="125"/>
      <c r="H186" s="125"/>
      <c r="I186" s="125"/>
      <c r="J186" s="148"/>
      <c r="K186" s="132"/>
      <c r="L186" s="71">
        <v>29</v>
      </c>
      <c r="M186" s="120">
        <f t="shared" si="15"/>
        <v>2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0"/>
      <c r="F187" s="128"/>
      <c r="G187" s="128"/>
      <c r="H187" s="128"/>
      <c r="I187" s="128"/>
      <c r="J187" s="152"/>
      <c r="K187" s="137"/>
      <c r="L187" s="76"/>
      <c r="M187" s="121">
        <f t="shared" si="15"/>
        <v>0</v>
      </c>
      <c r="N187" s="76"/>
    </row>
    <row r="188" spans="1:14" s="24" customFormat="1" ht="15" thickBot="1" x14ac:dyDescent="0.25">
      <c r="A188" s="81"/>
      <c r="B188" s="82"/>
      <c r="C188" s="82" t="s">
        <v>203</v>
      </c>
      <c r="D188" s="83"/>
      <c r="E188" s="106">
        <f t="shared" ref="E188:J188" si="20">SUM(E190:E191)</f>
        <v>3</v>
      </c>
      <c r="F188" s="106">
        <f t="shared" si="20"/>
        <v>0</v>
      </c>
      <c r="G188" s="106">
        <f t="shared" si="20"/>
        <v>0</v>
      </c>
      <c r="H188" s="106">
        <f t="shared" si="20"/>
        <v>0</v>
      </c>
      <c r="I188" s="106">
        <f t="shared" si="20"/>
        <v>0</v>
      </c>
      <c r="J188" s="106">
        <f t="shared" si="20"/>
        <v>0</v>
      </c>
      <c r="K188" s="106">
        <f>SUM(K190:K191)</f>
        <v>0</v>
      </c>
      <c r="L188" s="106">
        <f>SUM(L190:L191)</f>
        <v>3</v>
      </c>
      <c r="M188" s="119">
        <f>(E188+F188+G188+H188+I188)-J188-K188-L188</f>
        <v>0</v>
      </c>
      <c r="N188" s="85"/>
    </row>
    <row r="189" spans="1:14" s="10" customFormat="1" x14ac:dyDescent="0.2">
      <c r="A189" s="79"/>
      <c r="B189" s="79"/>
      <c r="C189" s="79" t="s">
        <v>204</v>
      </c>
      <c r="D189" s="80"/>
      <c r="E189" s="155"/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55">
        <f>'3'!L190</f>
        <v>0</v>
      </c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55">
        <f>'3'!L191</f>
        <v>3</v>
      </c>
      <c r="F191" s="125"/>
      <c r="G191" s="125"/>
      <c r="H191" s="125"/>
      <c r="I191" s="125"/>
      <c r="J191" s="148"/>
      <c r="K191" s="132"/>
      <c r="L191" s="71">
        <v>3</v>
      </c>
      <c r="M191" s="120">
        <f t="shared" si="15"/>
        <v>0</v>
      </c>
      <c r="N191" s="71"/>
    </row>
    <row r="192" spans="1:14" s="24" customFormat="1" ht="15" thickBot="1" x14ac:dyDescent="0.25">
      <c r="A192" s="43"/>
      <c r="B192" s="43"/>
      <c r="C192" s="43"/>
      <c r="D192" s="86"/>
      <c r="E192" s="157"/>
      <c r="F192" s="127"/>
      <c r="G192" s="127"/>
      <c r="H192" s="127"/>
      <c r="I192" s="127"/>
      <c r="J192" s="150"/>
      <c r="K192" s="134"/>
      <c r="L192" s="73"/>
      <c r="M192" s="122">
        <f t="shared" si="15"/>
        <v>0</v>
      </c>
      <c r="N192" s="73"/>
    </row>
    <row r="193" spans="1:14" s="10" customFormat="1" ht="15" thickBot="1" x14ac:dyDescent="0.25">
      <c r="A193" s="90"/>
      <c r="B193" s="91"/>
      <c r="C193" s="91" t="s">
        <v>207</v>
      </c>
      <c r="D193" s="92"/>
      <c r="E193" s="103">
        <f t="shared" ref="E193:L193" si="21">SUM(E194:E201)</f>
        <v>61</v>
      </c>
      <c r="F193" s="103">
        <f t="shared" si="21"/>
        <v>0</v>
      </c>
      <c r="G193" s="103">
        <f t="shared" si="21"/>
        <v>0</v>
      </c>
      <c r="H193" s="103">
        <f t="shared" si="21"/>
        <v>0</v>
      </c>
      <c r="I193" s="103">
        <f t="shared" si="21"/>
        <v>0</v>
      </c>
      <c r="J193" s="103">
        <f t="shared" si="21"/>
        <v>0</v>
      </c>
      <c r="K193" s="103">
        <f t="shared" si="21"/>
        <v>0</v>
      </c>
      <c r="L193" s="103">
        <f t="shared" si="21"/>
        <v>65</v>
      </c>
      <c r="M193" s="119">
        <f t="shared" si="15"/>
        <v>-4</v>
      </c>
      <c r="N193" s="85"/>
    </row>
    <row r="194" spans="1:14" s="10" customFormat="1" x14ac:dyDescent="0.2">
      <c r="A194" s="87">
        <v>1</v>
      </c>
      <c r="B194" s="88">
        <v>7550011</v>
      </c>
      <c r="C194" s="88" t="s">
        <v>208</v>
      </c>
      <c r="D194" s="89">
        <v>16000</v>
      </c>
      <c r="E194" s="155">
        <f>'3'!L194</f>
        <v>12</v>
      </c>
      <c r="F194" s="125"/>
      <c r="G194" s="125"/>
      <c r="H194" s="125"/>
      <c r="I194" s="125"/>
      <c r="J194" s="148"/>
      <c r="K194" s="132"/>
      <c r="L194" s="71">
        <v>12</v>
      </c>
      <c r="M194" s="120">
        <f t="shared" si="15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8">
        <v>14000</v>
      </c>
      <c r="E195" s="155">
        <f>'3'!L195</f>
        <v>0</v>
      </c>
      <c r="F195" s="126"/>
      <c r="G195" s="126"/>
      <c r="H195" s="126"/>
      <c r="I195" s="126"/>
      <c r="J195" s="149"/>
      <c r="K195" s="133"/>
      <c r="L195" s="72"/>
      <c r="M195" s="123">
        <f t="shared" si="15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8">
        <v>26000</v>
      </c>
      <c r="E196" s="155">
        <f>'3'!L196</f>
        <v>0</v>
      </c>
      <c r="F196" s="126"/>
      <c r="G196" s="126"/>
      <c r="H196" s="126"/>
      <c r="I196" s="126"/>
      <c r="J196" s="149"/>
      <c r="K196" s="133"/>
      <c r="L196" s="72"/>
      <c r="M196" s="123">
        <f t="shared" si="15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8">
        <v>12000</v>
      </c>
      <c r="E197" s="155">
        <f>'3'!L197</f>
        <v>0</v>
      </c>
      <c r="F197" s="126"/>
      <c r="G197" s="126"/>
      <c r="H197" s="126"/>
      <c r="I197" s="126"/>
      <c r="J197" s="149"/>
      <c r="K197" s="133"/>
      <c r="L197" s="72"/>
      <c r="M197" s="123">
        <f t="shared" si="15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8">
        <v>9000</v>
      </c>
      <c r="E198" s="155">
        <f>'3'!L198</f>
        <v>8</v>
      </c>
      <c r="F198" s="126"/>
      <c r="G198" s="126"/>
      <c r="H198" s="126"/>
      <c r="I198" s="126"/>
      <c r="J198" s="149"/>
      <c r="K198" s="133"/>
      <c r="L198" s="72">
        <v>12</v>
      </c>
      <c r="M198" s="123">
        <f t="shared" si="15"/>
        <v>-4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8">
        <v>14000</v>
      </c>
      <c r="E199" s="155">
        <f>'3'!L199</f>
        <v>22</v>
      </c>
      <c r="F199" s="126"/>
      <c r="G199" s="126"/>
      <c r="H199" s="126"/>
      <c r="I199" s="126"/>
      <c r="J199" s="149"/>
      <c r="K199" s="133"/>
      <c r="L199" s="72">
        <v>22</v>
      </c>
      <c r="M199" s="123">
        <f t="shared" si="15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7">
        <v>14000</v>
      </c>
      <c r="E200" s="155">
        <f>'3'!L200</f>
        <v>10</v>
      </c>
      <c r="F200" s="126"/>
      <c r="G200" s="126"/>
      <c r="H200" s="126"/>
      <c r="I200" s="126"/>
      <c r="J200" s="149"/>
      <c r="K200" s="133"/>
      <c r="L200" s="72">
        <v>10</v>
      </c>
      <c r="M200" s="123">
        <f t="shared" si="15"/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8">
        <v>14000</v>
      </c>
      <c r="E201" s="155">
        <f>'3'!L201</f>
        <v>9</v>
      </c>
      <c r="F201" s="126"/>
      <c r="G201" s="126"/>
      <c r="H201" s="126"/>
      <c r="I201" s="126"/>
      <c r="J201" s="149"/>
      <c r="K201" s="133"/>
      <c r="L201" s="72">
        <v>9</v>
      </c>
      <c r="M201" s="123">
        <f t="shared" si="15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S201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10" sqref="L1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9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9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E6+E44+E59+E63+E73</f>
        <v>4</v>
      </c>
      <c r="F5" s="116">
        <f t="shared" si="0"/>
        <v>0</v>
      </c>
      <c r="G5" s="116">
        <f t="shared" si="0"/>
        <v>364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4</v>
      </c>
      <c r="L5" s="116">
        <f t="shared" si="0"/>
        <v>42</v>
      </c>
      <c r="M5" s="118">
        <f t="shared" si="0"/>
        <v>321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4</v>
      </c>
      <c r="F6" s="131">
        <f t="shared" si="1"/>
        <v>0</v>
      </c>
      <c r="G6" s="131">
        <f t="shared" si="1"/>
        <v>210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>SUM(K7:K39)</f>
        <v>0</v>
      </c>
      <c r="L6" s="131">
        <f t="shared" ref="L6:M6" si="2">SUM(L7:L39)</f>
        <v>36</v>
      </c>
      <c r="M6" s="131">
        <f t="shared" si="2"/>
        <v>177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'4'!L7</f>
        <v>0</v>
      </c>
      <c r="F7" s="125"/>
      <c r="G7" s="140">
        <v>8</v>
      </c>
      <c r="H7" s="140"/>
      <c r="I7" s="140"/>
      <c r="J7" s="148"/>
      <c r="K7" s="132"/>
      <c r="L7" s="71">
        <v>6</v>
      </c>
      <c r="M7" s="120">
        <f t="shared" ref="M7:M74" si="3">(E7+F7+G7+H7+I7)-J7-K7-L7</f>
        <v>2</v>
      </c>
      <c r="N7" s="71"/>
    </row>
    <row r="8" spans="1:19" s="184" customFormat="1" x14ac:dyDescent="0.2">
      <c r="A8" s="175">
        <v>2</v>
      </c>
      <c r="B8" s="176">
        <v>1500300</v>
      </c>
      <c r="C8" s="176" t="s">
        <v>13</v>
      </c>
      <c r="D8" s="177">
        <v>25000</v>
      </c>
      <c r="E8" s="178">
        <f>'4'!L8</f>
        <v>0</v>
      </c>
      <c r="F8" s="179"/>
      <c r="G8" s="180">
        <v>3</v>
      </c>
      <c r="H8" s="180"/>
      <c r="I8" s="180"/>
      <c r="J8" s="181"/>
      <c r="K8" s="182"/>
      <c r="L8" s="183"/>
      <c r="M8" s="163">
        <f t="shared" si="3"/>
        <v>3</v>
      </c>
      <c r="N8" s="183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'4'!L9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'4'!L10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'4'!L11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'4'!L12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'4'!L13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'4'!L14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'4'!L15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'4'!L16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'4'!L17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'4'!L18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'4'!L19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'4'!L20</f>
        <v>3</v>
      </c>
      <c r="F20" s="126"/>
      <c r="G20" s="141">
        <v>12</v>
      </c>
      <c r="H20" s="141"/>
      <c r="I20" s="141"/>
      <c r="J20" s="149"/>
      <c r="K20" s="133"/>
      <c r="L20" s="72">
        <v>13</v>
      </c>
      <c r="M20" s="120">
        <f t="shared" si="3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'4'!L21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'4'!L22</f>
        <v>1</v>
      </c>
      <c r="F22" s="126"/>
      <c r="G22" s="141">
        <v>20</v>
      </c>
      <c r="H22" s="141"/>
      <c r="I22" s="141"/>
      <c r="J22" s="149"/>
      <c r="K22" s="133"/>
      <c r="L22" s="72">
        <v>17</v>
      </c>
      <c r="M22" s="120">
        <f t="shared" si="3"/>
        <v>4</v>
      </c>
      <c r="N22" s="72" t="s">
        <v>291</v>
      </c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'4'!L23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'4'!L24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'4'!L25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'4'!L26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'4'!L27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35" customFormat="1" x14ac:dyDescent="0.2">
      <c r="A28" s="185">
        <v>23</v>
      </c>
      <c r="B28" s="33">
        <v>1500004</v>
      </c>
      <c r="C28" s="33" t="s">
        <v>34</v>
      </c>
      <c r="D28" s="34">
        <v>28000</v>
      </c>
      <c r="E28" s="167">
        <f>'4'!L28</f>
        <v>0</v>
      </c>
      <c r="F28" s="186"/>
      <c r="G28" s="187">
        <v>10</v>
      </c>
      <c r="H28" s="187"/>
      <c r="I28" s="187"/>
      <c r="J28" s="188"/>
      <c r="K28" s="189"/>
      <c r="L28" s="190"/>
      <c r="M28" s="191">
        <f t="shared" si="3"/>
        <v>10</v>
      </c>
      <c r="N28" s="190"/>
    </row>
    <row r="29" spans="1:14" s="35" customFormat="1" x14ac:dyDescent="0.2">
      <c r="A29" s="185">
        <v>24</v>
      </c>
      <c r="B29" s="33">
        <v>1500001</v>
      </c>
      <c r="C29" s="33" t="s">
        <v>35</v>
      </c>
      <c r="D29" s="34">
        <v>28000</v>
      </c>
      <c r="E29" s="167">
        <f>'4'!L29</f>
        <v>0</v>
      </c>
      <c r="F29" s="186"/>
      <c r="G29" s="187">
        <v>9</v>
      </c>
      <c r="H29" s="187"/>
      <c r="I29" s="187"/>
      <c r="J29" s="188"/>
      <c r="K29" s="189"/>
      <c r="L29" s="190"/>
      <c r="M29" s="191">
        <f t="shared" si="3"/>
        <v>9</v>
      </c>
      <c r="N29" s="190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'4'!L30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'4'!L31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'4'!L32</f>
        <v>0</v>
      </c>
      <c r="F32" s="126"/>
      <c r="G32" s="141">
        <v>6</v>
      </c>
      <c r="H32" s="141"/>
      <c r="I32" s="141"/>
      <c r="J32" s="149"/>
      <c r="K32" s="133"/>
      <c r="L32" s="72"/>
      <c r="M32" s="120">
        <f t="shared" si="3"/>
        <v>6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'4'!L33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'4'!L34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'4'!L35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'4'!L36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'4'!L37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'4'!L38</f>
        <v>0</v>
      </c>
      <c r="F38" s="126"/>
      <c r="G38" s="141">
        <v>16</v>
      </c>
      <c r="H38" s="141"/>
      <c r="I38" s="141"/>
      <c r="J38" s="149">
        <v>1</v>
      </c>
      <c r="K38" s="133"/>
      <c r="L38" s="72"/>
      <c r="M38" s="120">
        <f t="shared" si="3"/>
        <v>15</v>
      </c>
      <c r="N38" s="72" t="s">
        <v>285</v>
      </c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'4'!L39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'4'!L40</f>
        <v>0</v>
      </c>
      <c r="F40" s="127"/>
      <c r="G40" s="142"/>
      <c r="H40" s="142"/>
      <c r="I40" s="142"/>
      <c r="J40" s="150"/>
      <c r="K40" s="134"/>
      <c r="L40" s="73"/>
      <c r="M40" s="120">
        <f t="shared" si="3"/>
        <v>0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'4'!L41</f>
        <v>0</v>
      </c>
      <c r="F41" s="127"/>
      <c r="G41" s="142">
        <v>10</v>
      </c>
      <c r="H41" s="142"/>
      <c r="I41" s="142"/>
      <c r="J41" s="150"/>
      <c r="K41" s="134">
        <v>6</v>
      </c>
      <c r="L41" s="73"/>
      <c r="M41" s="121">
        <f t="shared" si="3"/>
        <v>4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'4'!L42</f>
        <v>0</v>
      </c>
      <c r="F42" s="127"/>
      <c r="G42" s="142">
        <v>10</v>
      </c>
      <c r="H42" s="142"/>
      <c r="I42" s="142"/>
      <c r="J42" s="150"/>
      <c r="K42" s="134">
        <v>4</v>
      </c>
      <c r="L42" s="73"/>
      <c r="M42" s="121">
        <f t="shared" si="3"/>
        <v>6</v>
      </c>
      <c r="N42" s="73"/>
    </row>
    <row r="43" spans="1:14" s="24" customFormat="1" ht="15" thickBot="1" x14ac:dyDescent="0.25">
      <c r="A43" s="43"/>
      <c r="B43" s="43"/>
      <c r="C43" s="43"/>
      <c r="D43" s="48"/>
      <c r="E43" s="155"/>
      <c r="F43" s="127"/>
      <c r="G43" s="142"/>
      <c r="H43" s="142"/>
      <c r="I43" s="142"/>
      <c r="J43" s="150"/>
      <c r="K43" s="134"/>
      <c r="L43" s="73"/>
      <c r="M43" s="121">
        <f t="shared" si="3"/>
        <v>0</v>
      </c>
      <c r="N43" s="73"/>
    </row>
    <row r="44" spans="1:14" s="9" customFormat="1" ht="15" thickBot="1" x14ac:dyDescent="0.25">
      <c r="A44" s="94"/>
      <c r="B44" s="95"/>
      <c r="C44" s="95" t="s">
        <v>54</v>
      </c>
      <c r="D44" s="96"/>
      <c r="E44" s="103">
        <f t="shared" ref="E44:L44" si="4">SUM(E45:E54)</f>
        <v>0</v>
      </c>
      <c r="F44" s="103">
        <f t="shared" si="4"/>
        <v>0</v>
      </c>
      <c r="G44" s="103">
        <f t="shared" si="4"/>
        <v>140</v>
      </c>
      <c r="H44" s="103">
        <f t="shared" si="4"/>
        <v>0</v>
      </c>
      <c r="I44" s="103">
        <f t="shared" si="4"/>
        <v>0</v>
      </c>
      <c r="J44" s="103">
        <f t="shared" si="4"/>
        <v>0</v>
      </c>
      <c r="K44" s="103">
        <f t="shared" si="4"/>
        <v>4</v>
      </c>
      <c r="L44" s="103">
        <f t="shared" si="4"/>
        <v>6</v>
      </c>
      <c r="M44" s="119">
        <f>(E44+F44+G44+H44+I44)-J44-K44-L44</f>
        <v>130</v>
      </c>
      <c r="N44" s="85"/>
    </row>
    <row r="45" spans="1:14" s="10" customFormat="1" x14ac:dyDescent="0.2">
      <c r="A45" s="87">
        <v>1</v>
      </c>
      <c r="B45" s="87">
        <v>1520005</v>
      </c>
      <c r="C45" s="87" t="s">
        <v>55</v>
      </c>
      <c r="D45" s="93">
        <v>22000</v>
      </c>
      <c r="E45" s="155">
        <f>'4'!L45</f>
        <v>0</v>
      </c>
      <c r="F45" s="125"/>
      <c r="G45" s="140">
        <v>5</v>
      </c>
      <c r="H45" s="140"/>
      <c r="I45" s="140"/>
      <c r="J45" s="148"/>
      <c r="K45" s="132"/>
      <c r="L45" s="71"/>
      <c r="M45" s="120">
        <f t="shared" si="3"/>
        <v>5</v>
      </c>
      <c r="N45" s="71"/>
    </row>
    <row r="46" spans="1:14" s="10" customFormat="1" x14ac:dyDescent="0.2">
      <c r="A46" s="25">
        <v>3</v>
      </c>
      <c r="B46" s="26">
        <v>1520062</v>
      </c>
      <c r="C46" s="26" t="s">
        <v>57</v>
      </c>
      <c r="D46" s="27">
        <v>13000</v>
      </c>
      <c r="E46" s="155">
        <f>'4'!L46</f>
        <v>0</v>
      </c>
      <c r="F46" s="126"/>
      <c r="G46" s="141">
        <v>40</v>
      </c>
      <c r="H46" s="141"/>
      <c r="I46" s="141"/>
      <c r="J46" s="149"/>
      <c r="K46" s="133">
        <v>1</v>
      </c>
      <c r="L46" s="72"/>
      <c r="M46" s="120">
        <f t="shared" si="3"/>
        <v>39</v>
      </c>
      <c r="N46" s="72"/>
    </row>
    <row r="47" spans="1:14" s="10" customFormat="1" x14ac:dyDescent="0.2">
      <c r="A47" s="25">
        <v>4</v>
      </c>
      <c r="B47" s="26">
        <v>1523101</v>
      </c>
      <c r="C47" s="26" t="s">
        <v>58</v>
      </c>
      <c r="D47" s="27">
        <v>13000</v>
      </c>
      <c r="E47" s="155">
        <f>'4'!L47</f>
        <v>0</v>
      </c>
      <c r="F47" s="126"/>
      <c r="G47" s="141">
        <v>20</v>
      </c>
      <c r="H47" s="141"/>
      <c r="I47" s="141"/>
      <c r="J47" s="149"/>
      <c r="K47" s="133"/>
      <c r="L47" s="72"/>
      <c r="M47" s="120">
        <f t="shared" si="3"/>
        <v>20</v>
      </c>
      <c r="N47" s="72"/>
    </row>
    <row r="48" spans="1:14" s="10" customFormat="1" x14ac:dyDescent="0.2">
      <c r="A48" s="25">
        <v>5</v>
      </c>
      <c r="B48" s="26">
        <v>1523008</v>
      </c>
      <c r="C48" s="26" t="s">
        <v>59</v>
      </c>
      <c r="D48" s="27">
        <v>13000</v>
      </c>
      <c r="E48" s="155">
        <f>'4'!L48</f>
        <v>0</v>
      </c>
      <c r="F48" s="126"/>
      <c r="G48" s="141">
        <v>40</v>
      </c>
      <c r="H48" s="141"/>
      <c r="I48" s="141"/>
      <c r="J48" s="149"/>
      <c r="K48" s="133">
        <v>3</v>
      </c>
      <c r="L48" s="72"/>
      <c r="M48" s="120">
        <f t="shared" si="3"/>
        <v>37</v>
      </c>
      <c r="N48" s="72"/>
    </row>
    <row r="49" spans="1:14" s="10" customFormat="1" x14ac:dyDescent="0.2">
      <c r="A49" s="25">
        <v>8</v>
      </c>
      <c r="B49" s="26">
        <v>1520004</v>
      </c>
      <c r="C49" s="26" t="s">
        <v>62</v>
      </c>
      <c r="D49" s="27">
        <v>22000</v>
      </c>
      <c r="E49" s="155">
        <f>'4'!L49</f>
        <v>0</v>
      </c>
      <c r="F49" s="126"/>
      <c r="G49" s="141"/>
      <c r="H49" s="141"/>
      <c r="I49" s="141"/>
      <c r="J49" s="149"/>
      <c r="K49" s="133"/>
      <c r="L49" s="72"/>
      <c r="M49" s="120">
        <f t="shared" si="3"/>
        <v>0</v>
      </c>
      <c r="N49" s="72"/>
    </row>
    <row r="50" spans="1:14" s="10" customFormat="1" x14ac:dyDescent="0.2">
      <c r="A50" s="25">
        <v>9</v>
      </c>
      <c r="B50" s="26">
        <v>1520041</v>
      </c>
      <c r="C50" s="26" t="s">
        <v>63</v>
      </c>
      <c r="D50" s="27">
        <v>29000</v>
      </c>
      <c r="E50" s="155">
        <f>'4'!L50</f>
        <v>0</v>
      </c>
      <c r="F50" s="126"/>
      <c r="G50" s="141">
        <v>8</v>
      </c>
      <c r="H50" s="141"/>
      <c r="I50" s="141"/>
      <c r="J50" s="149"/>
      <c r="K50" s="133"/>
      <c r="L50" s="72">
        <v>6</v>
      </c>
      <c r="M50" s="120">
        <f t="shared" si="3"/>
        <v>2</v>
      </c>
      <c r="N50" s="72"/>
    </row>
    <row r="51" spans="1:14" s="10" customFormat="1" x14ac:dyDescent="0.2">
      <c r="A51" s="25">
        <v>10</v>
      </c>
      <c r="B51" s="26">
        <v>1522008</v>
      </c>
      <c r="C51" s="26" t="s">
        <v>64</v>
      </c>
      <c r="D51" s="27">
        <v>25000</v>
      </c>
      <c r="E51" s="155">
        <f>'4'!L51</f>
        <v>0</v>
      </c>
      <c r="F51" s="126"/>
      <c r="G51" s="141">
        <v>5</v>
      </c>
      <c r="H51" s="141"/>
      <c r="I51" s="141"/>
      <c r="J51" s="149"/>
      <c r="K51" s="133"/>
      <c r="L51" s="72"/>
      <c r="M51" s="120">
        <f t="shared" si="3"/>
        <v>5</v>
      </c>
      <c r="N51" s="72"/>
    </row>
    <row r="52" spans="1:14" s="10" customFormat="1" x14ac:dyDescent="0.2">
      <c r="A52" s="25">
        <v>11</v>
      </c>
      <c r="B52" s="26">
        <v>1522009</v>
      </c>
      <c r="C52" s="26" t="s">
        <v>65</v>
      </c>
      <c r="D52" s="27">
        <v>24000</v>
      </c>
      <c r="E52" s="155">
        <f>'4'!L52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12</v>
      </c>
      <c r="B53" s="26">
        <v>1523011</v>
      </c>
      <c r="C53" s="26" t="s">
        <v>66</v>
      </c>
      <c r="D53" s="27">
        <v>20000</v>
      </c>
      <c r="E53" s="155">
        <f>'4'!L53</f>
        <v>0</v>
      </c>
      <c r="F53" s="126"/>
      <c r="G53" s="141">
        <v>12</v>
      </c>
      <c r="H53" s="141"/>
      <c r="I53" s="141"/>
      <c r="J53" s="149"/>
      <c r="K53" s="133"/>
      <c r="L53" s="72"/>
      <c r="M53" s="120">
        <f t="shared" si="3"/>
        <v>12</v>
      </c>
      <c r="N53" s="72"/>
    </row>
    <row r="54" spans="1:14" s="9" customFormat="1" x14ac:dyDescent="0.2">
      <c r="A54" s="25">
        <v>13</v>
      </c>
      <c r="B54" s="26">
        <v>1523012</v>
      </c>
      <c r="C54" s="26" t="s">
        <v>67</v>
      </c>
      <c r="D54" s="27">
        <v>20000</v>
      </c>
      <c r="E54" s="155">
        <f>'4'!L54</f>
        <v>0</v>
      </c>
      <c r="F54" s="126"/>
      <c r="G54" s="141">
        <v>10</v>
      </c>
      <c r="H54" s="141"/>
      <c r="I54" s="141"/>
      <c r="J54" s="149"/>
      <c r="K54" s="133"/>
      <c r="L54" s="72"/>
      <c r="M54" s="120">
        <f t="shared" si="3"/>
        <v>10</v>
      </c>
      <c r="N54" s="72"/>
    </row>
    <row r="55" spans="1:14" s="9" customFormat="1" x14ac:dyDescent="0.2">
      <c r="A55" s="43">
        <v>14</v>
      </c>
      <c r="B55" s="99"/>
      <c r="C55" s="99" t="s">
        <v>266</v>
      </c>
      <c r="D55" s="100">
        <v>25000</v>
      </c>
      <c r="E55" s="155">
        <f>'4'!L55</f>
        <v>0</v>
      </c>
      <c r="F55" s="127"/>
      <c r="G55" s="142"/>
      <c r="H55" s="142"/>
      <c r="I55" s="142"/>
      <c r="J55" s="150"/>
      <c r="K55" s="134"/>
      <c r="L55" s="73"/>
      <c r="M55" s="120">
        <f t="shared" si="3"/>
        <v>0</v>
      </c>
      <c r="N55" s="73"/>
    </row>
    <row r="56" spans="1:14" s="9" customFormat="1" x14ac:dyDescent="0.2">
      <c r="A56" s="43">
        <v>15</v>
      </c>
      <c r="B56" s="99"/>
      <c r="C56" s="99" t="s">
        <v>275</v>
      </c>
      <c r="D56" s="100">
        <v>35000</v>
      </c>
      <c r="E56" s="155">
        <f>'4'!L56</f>
        <v>0</v>
      </c>
      <c r="F56" s="127"/>
      <c r="G56" s="142">
        <v>10</v>
      </c>
      <c r="H56" s="142"/>
      <c r="I56" s="142"/>
      <c r="J56" s="150"/>
      <c r="K56" s="134">
        <v>6</v>
      </c>
      <c r="L56" s="73"/>
      <c r="M56" s="120">
        <f t="shared" si="3"/>
        <v>4</v>
      </c>
      <c r="N56" s="73"/>
    </row>
    <row r="57" spans="1:14" s="9" customFormat="1" x14ac:dyDescent="0.2">
      <c r="A57" s="43">
        <v>16</v>
      </c>
      <c r="B57" s="99"/>
      <c r="C57" s="99" t="s">
        <v>276</v>
      </c>
      <c r="D57" s="100">
        <v>35000</v>
      </c>
      <c r="E57" s="155">
        <f>'4'!L57</f>
        <v>0</v>
      </c>
      <c r="F57" s="127"/>
      <c r="G57" s="142">
        <v>10</v>
      </c>
      <c r="H57" s="142"/>
      <c r="I57" s="142"/>
      <c r="J57" s="150"/>
      <c r="K57" s="134">
        <v>1</v>
      </c>
      <c r="L57" s="73"/>
      <c r="M57" s="121">
        <f t="shared" si="3"/>
        <v>9</v>
      </c>
      <c r="N57" s="73"/>
    </row>
    <row r="58" spans="1:14" s="24" customFormat="1" ht="15" thickBot="1" x14ac:dyDescent="0.25">
      <c r="A58" s="43"/>
      <c r="B58" s="43"/>
      <c r="C58" s="43"/>
      <c r="D58" s="48"/>
      <c r="E58" s="157"/>
      <c r="F58" s="127"/>
      <c r="G58" s="142"/>
      <c r="H58" s="142"/>
      <c r="I58" s="142"/>
      <c r="J58" s="150"/>
      <c r="K58" s="134"/>
      <c r="L58" s="73"/>
      <c r="M58" s="121">
        <f t="shared" si="3"/>
        <v>0</v>
      </c>
      <c r="N58" s="73"/>
    </row>
    <row r="59" spans="1:14" s="9" customFormat="1" ht="15" thickBot="1" x14ac:dyDescent="0.25">
      <c r="A59" s="94"/>
      <c r="B59" s="95"/>
      <c r="C59" s="95" t="s">
        <v>68</v>
      </c>
      <c r="D59" s="96"/>
      <c r="E59" s="107">
        <f t="shared" ref="E59:L59" si="5">SUM(E60:E61)</f>
        <v>0</v>
      </c>
      <c r="F59" s="107">
        <f t="shared" si="5"/>
        <v>0</v>
      </c>
      <c r="G59" s="107">
        <f t="shared" si="5"/>
        <v>0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>
        <f t="shared" si="5"/>
        <v>0</v>
      </c>
      <c r="M59" s="119">
        <f t="shared" si="3"/>
        <v>0</v>
      </c>
      <c r="N59" s="85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55">
        <f>'4'!L60</f>
        <v>0</v>
      </c>
      <c r="F60" s="126"/>
      <c r="G60" s="141"/>
      <c r="H60" s="141"/>
      <c r="I60" s="141"/>
      <c r="J60" s="149"/>
      <c r="K60" s="133"/>
      <c r="L60" s="72"/>
      <c r="M60" s="121">
        <f t="shared" si="3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55">
        <f>'4'!L61</f>
        <v>0</v>
      </c>
      <c r="F61" s="126"/>
      <c r="G61" s="141"/>
      <c r="H61" s="141"/>
      <c r="I61" s="141"/>
      <c r="J61" s="149"/>
      <c r="K61" s="133"/>
      <c r="L61" s="72"/>
      <c r="M61" s="121">
        <f t="shared" si="3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57"/>
      <c r="F62" s="127"/>
      <c r="G62" s="142"/>
      <c r="H62" s="142"/>
      <c r="I62" s="142"/>
      <c r="J62" s="150"/>
      <c r="K62" s="134"/>
      <c r="L62" s="73"/>
      <c r="M62" s="121">
        <f t="shared" si="3"/>
        <v>0</v>
      </c>
      <c r="N62" s="73"/>
    </row>
    <row r="63" spans="1:14" s="9" customFormat="1" ht="15" thickBot="1" x14ac:dyDescent="0.25">
      <c r="A63" s="94"/>
      <c r="B63" s="95"/>
      <c r="C63" s="95" t="s">
        <v>73</v>
      </c>
      <c r="D63" s="96"/>
      <c r="E63" s="103">
        <f t="shared" ref="E63:L63" si="6">SUM(E64:E71)</f>
        <v>0</v>
      </c>
      <c r="F63" s="103">
        <f t="shared" si="6"/>
        <v>0</v>
      </c>
      <c r="G63" s="103">
        <f t="shared" si="6"/>
        <v>0</v>
      </c>
      <c r="H63" s="103">
        <f t="shared" si="6"/>
        <v>0</v>
      </c>
      <c r="I63" s="103">
        <f t="shared" si="6"/>
        <v>0</v>
      </c>
      <c r="J63" s="103">
        <f t="shared" si="6"/>
        <v>0</v>
      </c>
      <c r="K63" s="103">
        <f t="shared" si="6"/>
        <v>0</v>
      </c>
      <c r="L63" s="103">
        <f t="shared" si="6"/>
        <v>0</v>
      </c>
      <c r="M63" s="119">
        <f t="shared" si="3"/>
        <v>0</v>
      </c>
      <c r="N63" s="85"/>
    </row>
    <row r="64" spans="1:14" s="10" customFormat="1" x14ac:dyDescent="0.2">
      <c r="A64" s="87">
        <v>1</v>
      </c>
      <c r="B64" s="87">
        <v>1540030</v>
      </c>
      <c r="C64" s="87" t="s">
        <v>74</v>
      </c>
      <c r="D64" s="93">
        <v>68000</v>
      </c>
      <c r="E64" s="155">
        <f>'4'!L64</f>
        <v>0</v>
      </c>
      <c r="F64" s="125"/>
      <c r="G64" s="140"/>
      <c r="H64" s="140"/>
      <c r="I64" s="140"/>
      <c r="J64" s="148"/>
      <c r="K64" s="132"/>
      <c r="L64" s="71"/>
      <c r="M64" s="120">
        <f t="shared" si="3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55">
        <f>'4'!L65</f>
        <v>0</v>
      </c>
      <c r="F65" s="126"/>
      <c r="G65" s="141"/>
      <c r="H65" s="141"/>
      <c r="I65" s="141"/>
      <c r="J65" s="149"/>
      <c r="K65" s="133"/>
      <c r="L65" s="72"/>
      <c r="M65" s="120">
        <f t="shared" si="3"/>
        <v>0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55">
        <f>'4'!L66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55">
        <f>'4'!L67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55">
        <f>'4'!L68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55">
        <f>'4'!L69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55">
        <f>'4'!L70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55">
        <f>'4'!L71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57"/>
      <c r="F72" s="127"/>
      <c r="G72" s="142"/>
      <c r="H72" s="142"/>
      <c r="I72" s="142"/>
      <c r="J72" s="150"/>
      <c r="K72" s="134"/>
      <c r="L72" s="73"/>
      <c r="M72" s="121">
        <f t="shared" si="3"/>
        <v>0</v>
      </c>
      <c r="N72" s="73"/>
    </row>
    <row r="73" spans="1:14" s="10" customFormat="1" ht="15" thickBot="1" x14ac:dyDescent="0.25">
      <c r="A73" s="94"/>
      <c r="B73" s="95"/>
      <c r="C73" s="95" t="s">
        <v>82</v>
      </c>
      <c r="D73" s="96"/>
      <c r="E73" s="106">
        <f t="shared" ref="E73:L73" si="7">SUM(E74:E80)</f>
        <v>0</v>
      </c>
      <c r="F73" s="106">
        <f t="shared" si="7"/>
        <v>0</v>
      </c>
      <c r="G73" s="106">
        <f t="shared" si="7"/>
        <v>14</v>
      </c>
      <c r="H73" s="106">
        <f t="shared" si="7"/>
        <v>0</v>
      </c>
      <c r="I73" s="106">
        <f t="shared" si="7"/>
        <v>0</v>
      </c>
      <c r="J73" s="106">
        <f t="shared" si="7"/>
        <v>0</v>
      </c>
      <c r="K73" s="106">
        <f t="shared" si="7"/>
        <v>0</v>
      </c>
      <c r="L73" s="106">
        <f t="shared" si="7"/>
        <v>0</v>
      </c>
      <c r="M73" s="119">
        <f t="shared" si="3"/>
        <v>14</v>
      </c>
      <c r="N73" s="85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55">
        <f>'4'!L74</f>
        <v>0</v>
      </c>
      <c r="F74" s="126"/>
      <c r="G74" s="141"/>
      <c r="H74" s="141"/>
      <c r="I74" s="141"/>
      <c r="J74" s="149"/>
      <c r="K74" s="133"/>
      <c r="L74" s="72"/>
      <c r="M74" s="120">
        <f t="shared" si="3"/>
        <v>0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55">
        <f>'4'!L75</f>
        <v>0</v>
      </c>
      <c r="F75" s="126"/>
      <c r="G75" s="141">
        <v>7</v>
      </c>
      <c r="H75" s="141"/>
      <c r="I75" s="141"/>
      <c r="J75" s="149"/>
      <c r="K75" s="133"/>
      <c r="L75" s="72"/>
      <c r="M75" s="120">
        <f t="shared" ref="M75:M137" si="8">(E75+F75+G75+H75+I75)-J75-K75-L75</f>
        <v>7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55">
        <f>'4'!L76</f>
        <v>0</v>
      </c>
      <c r="F76" s="126"/>
      <c r="G76" s="141"/>
      <c r="H76" s="141"/>
      <c r="I76" s="141"/>
      <c r="J76" s="149"/>
      <c r="K76" s="133"/>
      <c r="L76" s="72"/>
      <c r="M76" s="120">
        <f t="shared" si="8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55">
        <f>'4'!L77</f>
        <v>0</v>
      </c>
      <c r="F77" s="126"/>
      <c r="G77" s="141"/>
      <c r="H77" s="141"/>
      <c r="I77" s="141"/>
      <c r="J77" s="149"/>
      <c r="K77" s="133"/>
      <c r="L77" s="72"/>
      <c r="M77" s="120">
        <f t="shared" si="8"/>
        <v>0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55">
        <f>'4'!L78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55">
        <f>'4'!L79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55">
        <f>'4'!L80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8"/>
        <v>7</v>
      </c>
      <c r="N80" s="72"/>
    </row>
    <row r="81" spans="1:14" s="20" customFormat="1" ht="15" thickBot="1" x14ac:dyDescent="0.25">
      <c r="A81" s="43"/>
      <c r="B81" s="43"/>
      <c r="C81" s="43"/>
      <c r="D81" s="48"/>
      <c r="E81" s="157"/>
      <c r="F81" s="127"/>
      <c r="G81" s="142"/>
      <c r="H81" s="142"/>
      <c r="I81" s="142"/>
      <c r="J81" s="150"/>
      <c r="K81" s="134"/>
      <c r="L81" s="73"/>
      <c r="M81" s="121">
        <f t="shared" si="8"/>
        <v>0</v>
      </c>
      <c r="N81" s="73"/>
    </row>
    <row r="82" spans="1:14" s="10" customFormat="1" ht="15" thickBot="1" x14ac:dyDescent="0.25">
      <c r="A82" s="81"/>
      <c r="B82" s="82"/>
      <c r="C82" s="82" t="s">
        <v>92</v>
      </c>
      <c r="D82" s="83"/>
      <c r="E82" s="108">
        <f t="shared" ref="E82:L82" si="9">SUM(E83:E91)</f>
        <v>46</v>
      </c>
      <c r="F82" s="108">
        <f t="shared" si="9"/>
        <v>0</v>
      </c>
      <c r="G82" s="108">
        <f t="shared" si="9"/>
        <v>28</v>
      </c>
      <c r="H82" s="108">
        <f t="shared" si="9"/>
        <v>0</v>
      </c>
      <c r="I82" s="108">
        <f t="shared" si="9"/>
        <v>0</v>
      </c>
      <c r="J82" s="108">
        <f t="shared" si="9"/>
        <v>4</v>
      </c>
      <c r="K82" s="108">
        <f t="shared" si="9"/>
        <v>0</v>
      </c>
      <c r="L82" s="108">
        <f t="shared" si="9"/>
        <v>39</v>
      </c>
      <c r="M82" s="119">
        <f t="shared" si="8"/>
        <v>31</v>
      </c>
      <c r="N82" s="85"/>
    </row>
    <row r="83" spans="1:14" s="10" customFormat="1" x14ac:dyDescent="0.2">
      <c r="A83" s="87">
        <v>1</v>
      </c>
      <c r="B83" s="88">
        <v>1510060</v>
      </c>
      <c r="C83" s="88" t="s">
        <v>93</v>
      </c>
      <c r="D83" s="97">
        <v>50000</v>
      </c>
      <c r="E83" s="155">
        <f>'4'!L83</f>
        <v>0</v>
      </c>
      <c r="F83" s="125"/>
      <c r="G83" s="140">
        <v>4</v>
      </c>
      <c r="H83" s="140"/>
      <c r="I83" s="140"/>
      <c r="J83" s="148"/>
      <c r="K83" s="132"/>
      <c r="L83" s="71">
        <v>3</v>
      </c>
      <c r="M83" s="120">
        <f t="shared" si="8"/>
        <v>1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55">
        <f>'4'!L84</f>
        <v>9</v>
      </c>
      <c r="F84" s="126"/>
      <c r="G84" s="141"/>
      <c r="H84" s="141"/>
      <c r="I84" s="141"/>
      <c r="J84" s="149"/>
      <c r="K84" s="133"/>
      <c r="L84" s="72">
        <v>2</v>
      </c>
      <c r="M84" s="120">
        <f t="shared" si="8"/>
        <v>7</v>
      </c>
      <c r="N84" s="72"/>
    </row>
    <row r="85" spans="1:14" s="10" customFormat="1" ht="14.25" hidden="1" customHeight="1" x14ac:dyDescent="0.2">
      <c r="A85" s="25">
        <v>3</v>
      </c>
      <c r="B85" s="26">
        <v>1512015</v>
      </c>
      <c r="C85" s="26" t="s">
        <v>95</v>
      </c>
      <c r="D85" s="27">
        <v>35000</v>
      </c>
      <c r="E85" s="155">
        <f>'4'!L85</f>
        <v>0</v>
      </c>
      <c r="F85" s="126"/>
      <c r="G85" s="141"/>
      <c r="H85" s="141"/>
      <c r="I85" s="141"/>
      <c r="J85" s="149"/>
      <c r="K85" s="133"/>
      <c r="L85" s="72"/>
      <c r="M85" s="120">
        <f t="shared" si="8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55">
        <f>'4'!L86</f>
        <v>8</v>
      </c>
      <c r="F86" s="126"/>
      <c r="G86" s="141"/>
      <c r="H86" s="141"/>
      <c r="I86" s="141"/>
      <c r="J86" s="149"/>
      <c r="K86" s="133"/>
      <c r="L86" s="72">
        <v>1</v>
      </c>
      <c r="M86" s="120">
        <f t="shared" si="8"/>
        <v>7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55">
        <f>'4'!L87</f>
        <v>6</v>
      </c>
      <c r="F87" s="126"/>
      <c r="G87" s="141">
        <v>12</v>
      </c>
      <c r="H87" s="141"/>
      <c r="I87" s="141"/>
      <c r="J87" s="149">
        <v>2</v>
      </c>
      <c r="K87" s="133"/>
      <c r="L87" s="72">
        <v>10</v>
      </c>
      <c r="M87" s="120">
        <f t="shared" si="8"/>
        <v>6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55">
        <f>'4'!L88</f>
        <v>8</v>
      </c>
      <c r="F88" s="126"/>
      <c r="G88" s="141"/>
      <c r="H88" s="141"/>
      <c r="I88" s="141"/>
      <c r="J88" s="149"/>
      <c r="K88" s="133"/>
      <c r="L88" s="72">
        <v>3</v>
      </c>
      <c r="M88" s="120">
        <f t="shared" si="8"/>
        <v>5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39000</v>
      </c>
      <c r="E89" s="155">
        <f>'4'!L89</f>
        <v>10</v>
      </c>
      <c r="F89" s="126"/>
      <c r="G89" s="141"/>
      <c r="H89" s="141"/>
      <c r="I89" s="141"/>
      <c r="J89" s="149"/>
      <c r="K89" s="133"/>
      <c r="L89" s="72">
        <v>8</v>
      </c>
      <c r="M89" s="120">
        <f t="shared" si="8"/>
        <v>2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55">
        <f>'4'!L90</f>
        <v>1</v>
      </c>
      <c r="F90" s="126"/>
      <c r="G90" s="141">
        <v>12</v>
      </c>
      <c r="H90" s="141"/>
      <c r="I90" s="141"/>
      <c r="J90" s="149"/>
      <c r="K90" s="133"/>
      <c r="L90" s="72">
        <v>12</v>
      </c>
      <c r="M90" s="120">
        <f t="shared" si="8"/>
        <v>1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55">
        <f>'4'!L91</f>
        <v>4</v>
      </c>
      <c r="F91" s="126"/>
      <c r="G91" s="141"/>
      <c r="H91" s="141"/>
      <c r="I91" s="141"/>
      <c r="J91" s="149">
        <v>2</v>
      </c>
      <c r="K91" s="133"/>
      <c r="L91" s="72"/>
      <c r="M91" s="120">
        <f t="shared" si="8"/>
        <v>2</v>
      </c>
      <c r="N91" s="72"/>
    </row>
    <row r="92" spans="1:14" s="10" customFormat="1" x14ac:dyDescent="0.2">
      <c r="A92" s="43">
        <v>10</v>
      </c>
      <c r="B92" s="99"/>
      <c r="C92" s="99" t="s">
        <v>267</v>
      </c>
      <c r="D92" s="100">
        <v>39000</v>
      </c>
      <c r="E92" s="155">
        <f>'4'!L92</f>
        <v>0</v>
      </c>
      <c r="F92" s="127"/>
      <c r="G92" s="142"/>
      <c r="H92" s="142"/>
      <c r="I92" s="142"/>
      <c r="J92" s="150"/>
      <c r="K92" s="134"/>
      <c r="L92" s="73"/>
      <c r="M92" s="120">
        <f t="shared" si="8"/>
        <v>0</v>
      </c>
      <c r="N92" s="73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10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0</v>
      </c>
      <c r="M94" s="106">
        <f t="shared" si="11"/>
        <v>10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'4'!L95</f>
        <v>0</v>
      </c>
      <c r="F95" s="125"/>
      <c r="G95" s="140">
        <v>10</v>
      </c>
      <c r="H95" s="140"/>
      <c r="I95" s="140"/>
      <c r="J95" s="148"/>
      <c r="K95" s="132"/>
      <c r="L95" s="71"/>
      <c r="M95" s="120">
        <f t="shared" si="8"/>
        <v>10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 t="shared" ref="E97:L97" si="12">SUM(E98:E101)</f>
        <v>5</v>
      </c>
      <c r="F97" s="106">
        <f t="shared" si="12"/>
        <v>0</v>
      </c>
      <c r="G97" s="106">
        <f t="shared" si="12"/>
        <v>80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5</v>
      </c>
      <c r="L97" s="106">
        <f t="shared" si="12"/>
        <v>64</v>
      </c>
      <c r="M97" s="119">
        <f t="shared" si="8"/>
        <v>16</v>
      </c>
      <c r="N97" s="85"/>
    </row>
    <row r="98" spans="1:14" s="9" customFormat="1" x14ac:dyDescent="0.2">
      <c r="A98" s="25">
        <v>1</v>
      </c>
      <c r="B98" s="25">
        <v>5530013</v>
      </c>
      <c r="C98" s="25" t="s">
        <v>110</v>
      </c>
      <c r="D98" s="30">
        <v>33000</v>
      </c>
      <c r="E98" s="155">
        <f>'4'!L98</f>
        <v>0</v>
      </c>
      <c r="F98" s="126"/>
      <c r="G98" s="141">
        <v>32</v>
      </c>
      <c r="H98" s="141"/>
      <c r="I98" s="141"/>
      <c r="J98" s="149"/>
      <c r="K98" s="133"/>
      <c r="L98" s="72">
        <v>27</v>
      </c>
      <c r="M98" s="120">
        <f t="shared" si="8"/>
        <v>5</v>
      </c>
      <c r="N98" s="72"/>
    </row>
    <row r="99" spans="1:14" s="9" customFormat="1" x14ac:dyDescent="0.2">
      <c r="A99" s="25">
        <v>2</v>
      </c>
      <c r="B99" s="43"/>
      <c r="C99" s="43" t="s">
        <v>111</v>
      </c>
      <c r="D99" s="30">
        <v>33000</v>
      </c>
      <c r="E99" s="155">
        <f>'4'!L99</f>
        <v>5</v>
      </c>
      <c r="F99" s="126"/>
      <c r="G99" s="141">
        <v>21</v>
      </c>
      <c r="H99" s="141"/>
      <c r="I99" s="141"/>
      <c r="J99" s="149"/>
      <c r="K99" s="133">
        <v>4</v>
      </c>
      <c r="L99" s="72">
        <v>17</v>
      </c>
      <c r="M99" s="120">
        <f t="shared" si="8"/>
        <v>5</v>
      </c>
      <c r="N99" s="72"/>
    </row>
    <row r="100" spans="1:14" s="9" customFormat="1" x14ac:dyDescent="0.2">
      <c r="A100" s="25">
        <v>3</v>
      </c>
      <c r="B100" s="43"/>
      <c r="C100" s="43" t="s">
        <v>112</v>
      </c>
      <c r="D100" s="30">
        <v>33000</v>
      </c>
      <c r="E100" s="155">
        <f>'4'!L100</f>
        <v>0</v>
      </c>
      <c r="F100" s="126"/>
      <c r="G100" s="141">
        <v>6</v>
      </c>
      <c r="H100" s="141"/>
      <c r="I100" s="141"/>
      <c r="J100" s="149"/>
      <c r="K100" s="133"/>
      <c r="L100" s="72">
        <v>5</v>
      </c>
      <c r="M100" s="120">
        <f t="shared" si="8"/>
        <v>1</v>
      </c>
      <c r="N100" s="72"/>
    </row>
    <row r="101" spans="1:14" s="9" customFormat="1" x14ac:dyDescent="0.2">
      <c r="A101" s="25">
        <v>4</v>
      </c>
      <c r="B101" s="43"/>
      <c r="C101" s="43" t="s">
        <v>113</v>
      </c>
      <c r="D101" s="30">
        <v>33000</v>
      </c>
      <c r="E101" s="155">
        <f>'4'!L101</f>
        <v>0</v>
      </c>
      <c r="F101" s="126"/>
      <c r="G101" s="141">
        <v>21</v>
      </c>
      <c r="H101" s="141"/>
      <c r="I101" s="141"/>
      <c r="J101" s="149"/>
      <c r="K101" s="133">
        <v>1</v>
      </c>
      <c r="L101" s="72">
        <v>15</v>
      </c>
      <c r="M101" s="120">
        <f t="shared" si="8"/>
        <v>5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57"/>
      <c r="F102" s="127"/>
      <c r="G102" s="142"/>
      <c r="H102" s="142"/>
      <c r="I102" s="142"/>
      <c r="J102" s="150"/>
      <c r="K102" s="134"/>
      <c r="L102" s="73"/>
      <c r="M102" s="121">
        <f t="shared" si="8"/>
        <v>0</v>
      </c>
      <c r="N102" s="73"/>
    </row>
    <row r="103" spans="1:14" s="24" customFormat="1" ht="15" thickBot="1" x14ac:dyDescent="0.25">
      <c r="A103" s="81"/>
      <c r="B103" s="82"/>
      <c r="C103" s="82" t="s">
        <v>114</v>
      </c>
      <c r="D103" s="83"/>
      <c r="E103" s="159"/>
      <c r="F103" s="104"/>
      <c r="G103" s="143"/>
      <c r="H103" s="143"/>
      <c r="I103" s="143"/>
      <c r="J103" s="151"/>
      <c r="K103" s="136"/>
      <c r="L103" s="84"/>
      <c r="M103" s="119">
        <f t="shared" si="8"/>
        <v>0</v>
      </c>
      <c r="N103" s="85"/>
    </row>
    <row r="104" spans="1:14" s="10" customFormat="1" ht="15" thickBot="1" x14ac:dyDescent="0.25">
      <c r="A104" s="94"/>
      <c r="B104" s="95"/>
      <c r="C104" s="95" t="s">
        <v>115</v>
      </c>
      <c r="D104" s="96"/>
      <c r="E104" s="105">
        <f t="shared" ref="E104:L104" si="13">SUM(E105:E133)</f>
        <v>7</v>
      </c>
      <c r="F104" s="105">
        <f t="shared" si="13"/>
        <v>0</v>
      </c>
      <c r="G104" s="105">
        <f t="shared" si="13"/>
        <v>2</v>
      </c>
      <c r="H104" s="105">
        <f t="shared" si="13"/>
        <v>0</v>
      </c>
      <c r="I104" s="105">
        <f t="shared" si="13"/>
        <v>0</v>
      </c>
      <c r="J104" s="105">
        <f t="shared" si="13"/>
        <v>0</v>
      </c>
      <c r="K104" s="105">
        <f t="shared" si="13"/>
        <v>0</v>
      </c>
      <c r="L104" s="105">
        <f t="shared" si="13"/>
        <v>4</v>
      </c>
      <c r="M104" s="119">
        <f t="shared" si="8"/>
        <v>5</v>
      </c>
      <c r="N104" s="85"/>
    </row>
    <row r="105" spans="1:14" s="10" customFormat="1" x14ac:dyDescent="0.2">
      <c r="A105" s="87">
        <v>1</v>
      </c>
      <c r="B105" s="88">
        <v>3500003</v>
      </c>
      <c r="C105" s="88" t="s">
        <v>116</v>
      </c>
      <c r="D105" s="97">
        <v>390000</v>
      </c>
      <c r="E105" s="155">
        <f>'4'!L105</f>
        <v>0</v>
      </c>
      <c r="F105" s="128"/>
      <c r="G105" s="144"/>
      <c r="H105" s="144"/>
      <c r="I105" s="144"/>
      <c r="J105" s="152"/>
      <c r="K105" s="137"/>
      <c r="L105" s="76"/>
      <c r="M105" s="120">
        <f t="shared" si="8"/>
        <v>0</v>
      </c>
      <c r="N105" s="76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55">
        <f>'4'!L106</f>
        <v>0</v>
      </c>
      <c r="F106" s="127"/>
      <c r="G106" s="142"/>
      <c r="H106" s="142"/>
      <c r="I106" s="142"/>
      <c r="J106" s="150"/>
      <c r="K106" s="134"/>
      <c r="L106" s="73"/>
      <c r="M106" s="120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55">
        <f>'4'!L107</f>
        <v>2</v>
      </c>
      <c r="F107" s="127"/>
      <c r="G107" s="142"/>
      <c r="H107" s="142"/>
      <c r="I107" s="142"/>
      <c r="J107" s="150"/>
      <c r="K107" s="134"/>
      <c r="L107" s="73">
        <v>2</v>
      </c>
      <c r="M107" s="120">
        <f t="shared" si="8"/>
        <v>0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55">
        <f>'4'!L108</f>
        <v>0</v>
      </c>
      <c r="F108" s="127"/>
      <c r="G108" s="142"/>
      <c r="H108" s="142"/>
      <c r="I108" s="142"/>
      <c r="J108" s="150"/>
      <c r="K108" s="134"/>
      <c r="L108" s="73"/>
      <c r="M108" s="120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55">
        <f>'4'!L109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55">
        <f>'4'!L110</f>
        <v>0</v>
      </c>
      <c r="F110" s="126"/>
      <c r="G110" s="141"/>
      <c r="H110" s="141"/>
      <c r="I110" s="141"/>
      <c r="J110" s="149"/>
      <c r="K110" s="133"/>
      <c r="L110" s="72"/>
      <c r="M110" s="120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55">
        <f>'4'!L111</f>
        <v>0</v>
      </c>
      <c r="F111" s="126"/>
      <c r="G111" s="141"/>
      <c r="H111" s="141"/>
      <c r="I111" s="141"/>
      <c r="J111" s="149"/>
      <c r="K111" s="133"/>
      <c r="L111" s="72"/>
      <c r="M111" s="120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55">
        <f>'4'!L112</f>
        <v>0</v>
      </c>
      <c r="F112" s="126"/>
      <c r="G112" s="141"/>
      <c r="H112" s="141"/>
      <c r="I112" s="141"/>
      <c r="J112" s="149"/>
      <c r="K112" s="133"/>
      <c r="L112" s="72"/>
      <c r="M112" s="120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55">
        <f>'4'!L113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55">
        <f>'4'!L114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55">
        <f>'4'!L115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55">
        <f>'4'!L116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55">
        <f>'4'!L117</f>
        <v>4</v>
      </c>
      <c r="F117" s="126"/>
      <c r="G117" s="141">
        <v>1</v>
      </c>
      <c r="H117" s="141"/>
      <c r="I117" s="141"/>
      <c r="J117" s="149"/>
      <c r="K117" s="133"/>
      <c r="L117" s="72">
        <v>1</v>
      </c>
      <c r="M117" s="120">
        <f t="shared" si="8"/>
        <v>4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55">
        <f>'4'!L118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55">
        <f>'4'!L119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55">
        <f>'4'!L120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55">
        <f>'4'!L121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55">
        <f>'4'!L122</f>
        <v>1</v>
      </c>
      <c r="F122" s="126"/>
      <c r="G122" s="141"/>
      <c r="H122" s="141"/>
      <c r="I122" s="141"/>
      <c r="J122" s="149"/>
      <c r="K122" s="133"/>
      <c r="L122" s="72">
        <v>1</v>
      </c>
      <c r="M122" s="120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55">
        <f>'4'!L123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55">
        <f>'4'!L124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55">
        <f>'4'!L125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55">
        <f>'4'!L126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55">
        <f>'4'!L127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55">
        <f>'4'!L128</f>
        <v>0</v>
      </c>
      <c r="F128" s="126"/>
      <c r="G128" s="141">
        <v>1</v>
      </c>
      <c r="H128" s="141"/>
      <c r="I128" s="141"/>
      <c r="J128" s="149"/>
      <c r="K128" s="133"/>
      <c r="L128" s="72"/>
      <c r="M128" s="120">
        <f t="shared" si="8"/>
        <v>1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55">
        <f>'4'!L129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55">
        <f>'4'!L130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55">
        <f>'4'!L131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55">
        <f>'4'!L132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55">
        <f>'4'!L133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9" customFormat="1" x14ac:dyDescent="0.2">
      <c r="A134" s="43">
        <v>32</v>
      </c>
      <c r="B134" s="99"/>
      <c r="C134" s="99" t="s">
        <v>270</v>
      </c>
      <c r="D134" s="100">
        <v>320000</v>
      </c>
      <c r="E134" s="155">
        <f>'4'!L134</f>
        <v>0</v>
      </c>
      <c r="F134" s="127"/>
      <c r="G134" s="142"/>
      <c r="H134" s="142"/>
      <c r="I134" s="142"/>
      <c r="J134" s="150"/>
      <c r="K134" s="134"/>
      <c r="L134" s="73"/>
      <c r="M134" s="120">
        <f t="shared" si="8"/>
        <v>0</v>
      </c>
      <c r="N134" s="73"/>
    </row>
    <row r="135" spans="1:14" s="9" customFormat="1" x14ac:dyDescent="0.2">
      <c r="A135" s="43">
        <v>33</v>
      </c>
      <c r="B135" s="99"/>
      <c r="C135" s="99" t="s">
        <v>269</v>
      </c>
      <c r="D135" s="100">
        <v>350000</v>
      </c>
      <c r="E135" s="155">
        <f>'4'!L135</f>
        <v>0</v>
      </c>
      <c r="F135" s="127"/>
      <c r="G135" s="142"/>
      <c r="H135" s="142"/>
      <c r="I135" s="142"/>
      <c r="J135" s="150"/>
      <c r="K135" s="134"/>
      <c r="L135" s="73"/>
      <c r="M135" s="120">
        <f t="shared" si="8"/>
        <v>0</v>
      </c>
      <c r="N135" s="73"/>
    </row>
    <row r="136" spans="1:14" s="24" customFormat="1" ht="15" thickBot="1" x14ac:dyDescent="0.25">
      <c r="A136" s="43"/>
      <c r="B136" s="43"/>
      <c r="C136" s="43"/>
      <c r="D136" s="48"/>
      <c r="E136" s="157"/>
      <c r="F136" s="127"/>
      <c r="G136" s="142"/>
      <c r="H136" s="142"/>
      <c r="I136" s="142"/>
      <c r="J136" s="150"/>
      <c r="K136" s="134"/>
      <c r="L136" s="73"/>
      <c r="M136" s="121">
        <f t="shared" si="8"/>
        <v>0</v>
      </c>
      <c r="N136" s="73"/>
    </row>
    <row r="137" spans="1:14" s="9" customFormat="1" ht="15" thickBot="1" x14ac:dyDescent="0.25">
      <c r="A137" s="94"/>
      <c r="B137" s="95"/>
      <c r="C137" s="95" t="s">
        <v>148</v>
      </c>
      <c r="D137" s="96"/>
      <c r="E137" s="105">
        <f t="shared" ref="E137:L137" si="14">SUM(E138:E144)</f>
        <v>21</v>
      </c>
      <c r="F137" s="105">
        <f t="shared" si="14"/>
        <v>0</v>
      </c>
      <c r="G137" s="105">
        <f t="shared" si="14"/>
        <v>12</v>
      </c>
      <c r="H137" s="105">
        <f t="shared" si="14"/>
        <v>0</v>
      </c>
      <c r="I137" s="105">
        <f t="shared" si="14"/>
        <v>0</v>
      </c>
      <c r="J137" s="105">
        <f t="shared" si="14"/>
        <v>0</v>
      </c>
      <c r="K137" s="105">
        <f t="shared" si="14"/>
        <v>0</v>
      </c>
      <c r="L137" s="105">
        <f t="shared" si="14"/>
        <v>17</v>
      </c>
      <c r="M137" s="119">
        <f t="shared" si="8"/>
        <v>16</v>
      </c>
      <c r="N137" s="85"/>
    </row>
    <row r="138" spans="1:14" s="9" customFormat="1" x14ac:dyDescent="0.2">
      <c r="A138" s="87">
        <v>1</v>
      </c>
      <c r="B138" s="87">
        <v>3510004</v>
      </c>
      <c r="C138" s="87" t="s">
        <v>149</v>
      </c>
      <c r="D138" s="93">
        <v>43000</v>
      </c>
      <c r="E138" s="155">
        <f>'4'!L138</f>
        <v>4</v>
      </c>
      <c r="G138" s="140">
        <v>6</v>
      </c>
      <c r="H138" s="140"/>
      <c r="I138" s="140"/>
      <c r="J138" s="148"/>
      <c r="K138" s="132"/>
      <c r="L138" s="71">
        <v>1</v>
      </c>
      <c r="M138" s="120">
        <f>(E138+K142+G138+H138+I138)-J138-K138-L138</f>
        <v>9</v>
      </c>
      <c r="N138" s="71"/>
    </row>
    <row r="139" spans="1:14" s="9" customFormat="1" x14ac:dyDescent="0.2">
      <c r="A139" s="25">
        <v>2</v>
      </c>
      <c r="B139" s="25">
        <v>3512008</v>
      </c>
      <c r="C139" s="25" t="s">
        <v>150</v>
      </c>
      <c r="D139" s="30">
        <v>44000</v>
      </c>
      <c r="E139" s="155">
        <f>'4'!L139</f>
        <v>2</v>
      </c>
      <c r="F139" s="126"/>
      <c r="G139" s="141"/>
      <c r="H139" s="141"/>
      <c r="I139" s="141"/>
      <c r="J139" s="149"/>
      <c r="K139" s="133"/>
      <c r="L139" s="72">
        <v>2</v>
      </c>
      <c r="M139" s="120">
        <f t="shared" ref="M139:M201" si="15">(E139+F139+G139+H139+I139)-J139-K139-L139</f>
        <v>0</v>
      </c>
      <c r="N139" s="72"/>
    </row>
    <row r="140" spans="1:14" s="9" customFormat="1" x14ac:dyDescent="0.2">
      <c r="A140" s="25">
        <v>3</v>
      </c>
      <c r="B140" s="25">
        <v>3510107</v>
      </c>
      <c r="C140" s="25" t="s">
        <v>151</v>
      </c>
      <c r="D140" s="30">
        <v>49000</v>
      </c>
      <c r="E140" s="155">
        <f>'4'!L140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15"/>
        <v>0</v>
      </c>
      <c r="N140" s="72"/>
    </row>
    <row r="141" spans="1:14" s="9" customFormat="1" x14ac:dyDescent="0.2">
      <c r="A141" s="25">
        <v>4</v>
      </c>
      <c r="B141" s="25">
        <v>3510011</v>
      </c>
      <c r="C141" s="25" t="s">
        <v>152</v>
      </c>
      <c r="D141" s="30">
        <v>42000</v>
      </c>
      <c r="E141" s="155">
        <f>'4'!L141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15"/>
        <v>0</v>
      </c>
      <c r="N141" s="72"/>
    </row>
    <row r="142" spans="1:14" s="9" customFormat="1" x14ac:dyDescent="0.2">
      <c r="A142" s="25">
        <v>5</v>
      </c>
      <c r="B142" s="25">
        <v>3510067</v>
      </c>
      <c r="C142" s="25" t="s">
        <v>153</v>
      </c>
      <c r="D142" s="30">
        <v>43000</v>
      </c>
      <c r="E142" s="155">
        <f>'4'!L142</f>
        <v>8</v>
      </c>
      <c r="F142" s="126"/>
      <c r="G142" s="141"/>
      <c r="H142" s="141"/>
      <c r="I142" s="141"/>
      <c r="J142" s="149"/>
      <c r="K142" s="125"/>
      <c r="L142" s="72">
        <v>6</v>
      </c>
      <c r="M142" s="120">
        <f t="shared" si="15"/>
        <v>2</v>
      </c>
      <c r="N142" s="72"/>
    </row>
    <row r="143" spans="1:14" s="9" customFormat="1" x14ac:dyDescent="0.2">
      <c r="A143" s="25">
        <v>6</v>
      </c>
      <c r="B143" s="25">
        <v>3510012</v>
      </c>
      <c r="C143" s="25" t="s">
        <v>154</v>
      </c>
      <c r="D143" s="30">
        <v>43000</v>
      </c>
      <c r="E143" s="155">
        <f>'4'!L143</f>
        <v>7</v>
      </c>
      <c r="F143" s="126"/>
      <c r="G143" s="141"/>
      <c r="H143" s="141"/>
      <c r="I143" s="141"/>
      <c r="J143" s="149"/>
      <c r="K143" s="133"/>
      <c r="L143" s="72">
        <v>5</v>
      </c>
      <c r="M143" s="120">
        <f t="shared" si="15"/>
        <v>2</v>
      </c>
      <c r="N143" s="72"/>
    </row>
    <row r="144" spans="1:14" s="9" customFormat="1" x14ac:dyDescent="0.2">
      <c r="A144" s="25">
        <v>7</v>
      </c>
      <c r="B144" s="25">
        <v>3510076</v>
      </c>
      <c r="C144" s="25" t="s">
        <v>155</v>
      </c>
      <c r="D144" s="30">
        <v>45000</v>
      </c>
      <c r="E144" s="155">
        <f>'4'!L144</f>
        <v>0</v>
      </c>
      <c r="F144" s="126"/>
      <c r="G144" s="141">
        <v>6</v>
      </c>
      <c r="H144" s="141"/>
      <c r="I144" s="141"/>
      <c r="J144" s="149"/>
      <c r="K144" s="133"/>
      <c r="L144" s="72">
        <v>3</v>
      </c>
      <c r="M144" s="120">
        <f t="shared" si="15"/>
        <v>3</v>
      </c>
      <c r="N144" s="72"/>
    </row>
    <row r="145" spans="1:14" s="9" customFormat="1" x14ac:dyDescent="0.2">
      <c r="A145" s="43">
        <v>9</v>
      </c>
      <c r="B145" s="43"/>
      <c r="C145" s="43" t="s">
        <v>271</v>
      </c>
      <c r="D145" s="48"/>
      <c r="E145" s="155">
        <f>'4'!L145</f>
        <v>0</v>
      </c>
      <c r="F145" s="127"/>
      <c r="G145" s="142"/>
      <c r="H145" s="142"/>
      <c r="I145" s="142"/>
      <c r="J145" s="150"/>
      <c r="K145" s="134"/>
      <c r="L145" s="73"/>
      <c r="M145" s="120">
        <f t="shared" si="15"/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>
        <f t="shared" si="15"/>
        <v>0</v>
      </c>
      <c r="N146" s="73"/>
    </row>
    <row r="147" spans="1:14" s="10" customFormat="1" ht="15" thickBot="1" x14ac:dyDescent="0.25">
      <c r="A147" s="109"/>
      <c r="B147" s="110"/>
      <c r="C147" s="82" t="s">
        <v>156</v>
      </c>
      <c r="D147" s="111"/>
      <c r="E147" s="105">
        <f t="shared" ref="E147:L147" si="16">SUM(E148:E154)</f>
        <v>46</v>
      </c>
      <c r="F147" s="105">
        <f t="shared" si="16"/>
        <v>0</v>
      </c>
      <c r="G147" s="105">
        <f t="shared" si="16"/>
        <v>40</v>
      </c>
      <c r="H147" s="105">
        <f t="shared" si="16"/>
        <v>28</v>
      </c>
      <c r="I147" s="105">
        <f t="shared" si="16"/>
        <v>0</v>
      </c>
      <c r="J147" s="105">
        <f t="shared" si="16"/>
        <v>0</v>
      </c>
      <c r="K147" s="105">
        <f t="shared" si="16"/>
        <v>0</v>
      </c>
      <c r="L147" s="105">
        <f t="shared" si="16"/>
        <v>9</v>
      </c>
      <c r="M147" s="119">
        <f t="shared" si="15"/>
        <v>105</v>
      </c>
      <c r="N147" s="112"/>
    </row>
    <row r="148" spans="1:14" s="10" customFormat="1" x14ac:dyDescent="0.2">
      <c r="A148" s="87">
        <v>1</v>
      </c>
      <c r="B148" s="88">
        <v>3530009</v>
      </c>
      <c r="C148" s="88" t="s">
        <v>157</v>
      </c>
      <c r="D148" s="97">
        <v>20000</v>
      </c>
      <c r="E148" s="155">
        <f>'4'!L148</f>
        <v>21</v>
      </c>
      <c r="F148" s="125"/>
      <c r="G148" s="140"/>
      <c r="H148" s="140"/>
      <c r="I148" s="140"/>
      <c r="J148" s="148"/>
      <c r="K148" s="132"/>
      <c r="L148" s="71"/>
      <c r="M148" s="120">
        <f t="shared" si="15"/>
        <v>21</v>
      </c>
      <c r="N148" s="71"/>
    </row>
    <row r="149" spans="1:14" s="10" customFormat="1" x14ac:dyDescent="0.2">
      <c r="A149" s="25">
        <v>2</v>
      </c>
      <c r="B149" s="26">
        <v>3530010</v>
      </c>
      <c r="C149" s="26" t="s">
        <v>158</v>
      </c>
      <c r="D149" s="27">
        <v>108000</v>
      </c>
      <c r="E149" s="155">
        <f>'4'!L149</f>
        <v>17</v>
      </c>
      <c r="F149" s="126"/>
      <c r="G149" s="141"/>
      <c r="H149" s="141"/>
      <c r="I149" s="141"/>
      <c r="J149" s="149"/>
      <c r="K149" s="133"/>
      <c r="L149" s="72">
        <v>8</v>
      </c>
      <c r="M149" s="120">
        <f t="shared" si="15"/>
        <v>9</v>
      </c>
      <c r="N149" s="72"/>
    </row>
    <row r="150" spans="1:14" s="10" customFormat="1" x14ac:dyDescent="0.2">
      <c r="A150" s="25">
        <v>6</v>
      </c>
      <c r="B150" s="26">
        <v>3530088</v>
      </c>
      <c r="C150" s="26" t="s">
        <v>162</v>
      </c>
      <c r="D150" s="27">
        <v>22000</v>
      </c>
      <c r="E150" s="155">
        <f>'4'!L150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10" customFormat="1" x14ac:dyDescent="0.2">
      <c r="A151" s="25">
        <v>11</v>
      </c>
      <c r="B151" s="26">
        <v>3550002</v>
      </c>
      <c r="C151" s="26" t="s">
        <v>167</v>
      </c>
      <c r="D151" s="27">
        <v>20000</v>
      </c>
      <c r="E151" s="155">
        <f>'4'!L151</f>
        <v>8</v>
      </c>
      <c r="F151" s="127"/>
      <c r="G151" s="142">
        <v>14</v>
      </c>
      <c r="H151" s="142"/>
      <c r="I151" s="142"/>
      <c r="J151" s="150"/>
      <c r="K151" s="134"/>
      <c r="L151" s="73"/>
      <c r="M151" s="120">
        <f t="shared" si="15"/>
        <v>22</v>
      </c>
      <c r="N151" s="72"/>
    </row>
    <row r="152" spans="1:14" s="10" customFormat="1" x14ac:dyDescent="0.2">
      <c r="A152" s="25">
        <v>12</v>
      </c>
      <c r="B152" s="26">
        <v>3550005</v>
      </c>
      <c r="C152" s="26" t="s">
        <v>168</v>
      </c>
      <c r="D152" s="27">
        <v>20000</v>
      </c>
      <c r="E152" s="155">
        <f>'4'!L152</f>
        <v>0</v>
      </c>
      <c r="F152" s="127"/>
      <c r="G152" s="142">
        <v>14</v>
      </c>
      <c r="H152" s="142">
        <v>14</v>
      </c>
      <c r="I152" s="142"/>
      <c r="J152" s="150"/>
      <c r="K152" s="134"/>
      <c r="L152" s="73"/>
      <c r="M152" s="120">
        <f t="shared" si="15"/>
        <v>28</v>
      </c>
      <c r="N152" s="72"/>
    </row>
    <row r="153" spans="1:14" s="10" customFormat="1" x14ac:dyDescent="0.2">
      <c r="A153" s="25">
        <v>13</v>
      </c>
      <c r="B153" s="26">
        <v>3550007</v>
      </c>
      <c r="C153" s="26" t="s">
        <v>169</v>
      </c>
      <c r="D153" s="27">
        <v>20000</v>
      </c>
      <c r="E153" s="155">
        <f>'4'!L153</f>
        <v>0</v>
      </c>
      <c r="F153" s="127"/>
      <c r="G153" s="142">
        <v>12</v>
      </c>
      <c r="H153" s="142">
        <v>14</v>
      </c>
      <c r="I153" s="142"/>
      <c r="J153" s="150"/>
      <c r="K153" s="134"/>
      <c r="L153" s="73">
        <v>1</v>
      </c>
      <c r="M153" s="120">
        <f t="shared" si="15"/>
        <v>25</v>
      </c>
      <c r="N153" s="72"/>
    </row>
    <row r="154" spans="1:14" s="9" customFormat="1" x14ac:dyDescent="0.2">
      <c r="A154" s="25">
        <v>14</v>
      </c>
      <c r="B154" s="26">
        <v>3530087</v>
      </c>
      <c r="C154" s="26" t="s">
        <v>170</v>
      </c>
      <c r="D154" s="27">
        <v>20000</v>
      </c>
      <c r="E154" s="155">
        <f>'4'!L154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2"/>
    </row>
    <row r="155" spans="1:14" s="9" customFormat="1" x14ac:dyDescent="0.2">
      <c r="A155" s="25">
        <v>15</v>
      </c>
      <c r="B155" s="43">
        <v>7560084</v>
      </c>
      <c r="C155" s="43" t="s">
        <v>171</v>
      </c>
      <c r="D155" s="48">
        <v>50000</v>
      </c>
      <c r="E155" s="155">
        <f>'4'!L155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2"/>
    </row>
    <row r="156" spans="1:14" s="9" customFormat="1" x14ac:dyDescent="0.2">
      <c r="A156" s="25">
        <v>16</v>
      </c>
      <c r="B156" s="43">
        <v>7560085</v>
      </c>
      <c r="C156" s="43" t="s">
        <v>172</v>
      </c>
      <c r="D156" s="48">
        <v>80000</v>
      </c>
      <c r="E156" s="155">
        <f>'4'!L156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9" customFormat="1" x14ac:dyDescent="0.2">
      <c r="A157" s="43">
        <v>21</v>
      </c>
      <c r="B157" s="43"/>
      <c r="C157" s="43" t="s">
        <v>272</v>
      </c>
      <c r="D157" s="48">
        <v>45000</v>
      </c>
      <c r="E157" s="155">
        <f>'4'!L157</f>
        <v>2</v>
      </c>
      <c r="F157" s="126"/>
      <c r="G157" s="141">
        <v>12</v>
      </c>
      <c r="H157" s="141"/>
      <c r="I157" s="141"/>
      <c r="J157" s="149"/>
      <c r="K157" s="133"/>
      <c r="L157" s="72">
        <v>1</v>
      </c>
      <c r="M157" s="120">
        <f t="shared" si="15"/>
        <v>13</v>
      </c>
      <c r="N157" s="73"/>
    </row>
    <row r="158" spans="1:14" s="24" customFormat="1" ht="15" thickBot="1" x14ac:dyDescent="0.25">
      <c r="A158" s="43"/>
      <c r="B158" s="43"/>
      <c r="C158" s="43"/>
      <c r="D158" s="48"/>
      <c r="E158" s="160"/>
      <c r="F158" s="128"/>
      <c r="G158" s="144"/>
      <c r="H158" s="144"/>
      <c r="I158" s="144"/>
      <c r="J158" s="152"/>
      <c r="K158" s="137"/>
      <c r="L158" s="76"/>
      <c r="M158" s="121">
        <f t="shared" si="15"/>
        <v>0</v>
      </c>
      <c r="N158" s="73"/>
    </row>
    <row r="159" spans="1:14" s="10" customFormat="1" ht="15" thickBot="1" x14ac:dyDescent="0.25">
      <c r="A159" s="90"/>
      <c r="B159" s="91"/>
      <c r="C159" s="91" t="s">
        <v>176</v>
      </c>
      <c r="D159" s="98"/>
      <c r="E159" s="103">
        <f>SUM(E160:E162)</f>
        <v>0</v>
      </c>
      <c r="F159" s="103">
        <f>SUM(F160:F162)</f>
        <v>0</v>
      </c>
      <c r="G159" s="103">
        <f t="shared" ref="G159:K159" si="17">SUM(G160:G1824)</f>
        <v>0</v>
      </c>
      <c r="H159" s="103">
        <f t="shared" si="17"/>
        <v>0</v>
      </c>
      <c r="I159" s="103">
        <f t="shared" si="17"/>
        <v>0</v>
      </c>
      <c r="J159" s="103">
        <f t="shared" si="17"/>
        <v>0</v>
      </c>
      <c r="K159" s="103">
        <f t="shared" si="17"/>
        <v>0</v>
      </c>
      <c r="L159" s="103">
        <f ca="1">SUM(L159:L162)</f>
        <v>0</v>
      </c>
      <c r="M159" s="103">
        <f ca="1">SUM(M159:M162)</f>
        <v>0</v>
      </c>
      <c r="N159" s="85"/>
    </row>
    <row r="160" spans="1:14" s="10" customFormat="1" x14ac:dyDescent="0.2">
      <c r="A160" s="87">
        <v>1</v>
      </c>
      <c r="B160" s="88">
        <v>4550013</v>
      </c>
      <c r="C160" s="88" t="s">
        <v>177</v>
      </c>
      <c r="D160" s="97">
        <v>38000</v>
      </c>
      <c r="E160" s="161">
        <f>'4'!L160</f>
        <v>0</v>
      </c>
      <c r="F160" s="125"/>
      <c r="G160" s="140"/>
      <c r="H160" s="140"/>
      <c r="I160" s="140"/>
      <c r="J160" s="148"/>
      <c r="K160" s="132"/>
      <c r="L160" s="71"/>
      <c r="M160" s="120">
        <f t="shared" si="15"/>
        <v>0</v>
      </c>
      <c r="N160" s="76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161">
        <f>'4'!L161</f>
        <v>0</v>
      </c>
      <c r="F161" s="125"/>
      <c r="G161" s="140"/>
      <c r="H161" s="140"/>
      <c r="I161" s="140"/>
      <c r="J161" s="148"/>
      <c r="K161" s="132"/>
      <c r="L161" s="71"/>
      <c r="M161" s="120">
        <f t="shared" si="15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161">
        <f>'4'!L162</f>
        <v>0</v>
      </c>
      <c r="F162" s="125"/>
      <c r="G162" s="140"/>
      <c r="H162" s="140"/>
      <c r="I162" s="140"/>
      <c r="J162" s="148"/>
      <c r="K162" s="132"/>
      <c r="L162" s="71"/>
      <c r="M162" s="120">
        <f t="shared" si="15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0"/>
      <c r="F163" s="128"/>
      <c r="G163" s="144"/>
      <c r="H163" s="144"/>
      <c r="I163" s="144"/>
      <c r="J163" s="152"/>
      <c r="K163" s="137"/>
      <c r="L163" s="76"/>
      <c r="M163" s="121">
        <f t="shared" si="15"/>
        <v>0</v>
      </c>
      <c r="N163" s="73"/>
    </row>
    <row r="164" spans="1:14" s="24" customFormat="1" ht="15" hidden="1" customHeight="1" thickBot="1" x14ac:dyDescent="0.25">
      <c r="A164" s="81"/>
      <c r="B164" s="82"/>
      <c r="C164" s="82" t="s">
        <v>180</v>
      </c>
      <c r="D164" s="83"/>
      <c r="E164" s="158">
        <v>201</v>
      </c>
      <c r="F164" s="106">
        <f t="shared" ref="F164" si="18">SUM(F165:F175)</f>
        <v>0</v>
      </c>
      <c r="G164" s="106"/>
      <c r="H164" s="106"/>
      <c r="I164" s="106"/>
      <c r="J164" s="146"/>
      <c r="K164" s="135"/>
      <c r="L164" s="106"/>
      <c r="M164" s="119">
        <f t="shared" si="15"/>
        <v>201</v>
      </c>
      <c r="N164" s="85"/>
    </row>
    <row r="165" spans="1:14" s="10" customFormat="1" ht="15" hidden="1" customHeight="1" thickBot="1" x14ac:dyDescent="0.25">
      <c r="A165" s="74"/>
      <c r="B165" s="74"/>
      <c r="C165" s="74" t="s">
        <v>181</v>
      </c>
      <c r="D165" s="75"/>
      <c r="E165" s="155">
        <v>8</v>
      </c>
      <c r="F165" s="125"/>
      <c r="G165" s="140"/>
      <c r="H165" s="140"/>
      <c r="I165" s="140"/>
      <c r="J165" s="148"/>
      <c r="K165" s="132"/>
      <c r="L165" s="71"/>
      <c r="M165" s="120">
        <f t="shared" si="15"/>
        <v>8</v>
      </c>
      <c r="N165" s="76"/>
    </row>
    <row r="166" spans="1:14" s="10" customFormat="1" ht="15" hidden="1" customHeight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55">
        <v>43</v>
      </c>
      <c r="F166" s="125"/>
      <c r="G166" s="140"/>
      <c r="H166" s="140"/>
      <c r="I166" s="140"/>
      <c r="J166" s="148"/>
      <c r="K166" s="132"/>
      <c r="L166" s="71"/>
      <c r="M166" s="120">
        <f t="shared" si="15"/>
        <v>43</v>
      </c>
      <c r="N166" s="73"/>
    </row>
    <row r="167" spans="1:14" s="10" customFormat="1" ht="15" hidden="1" customHeight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55">
        <v>9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9</v>
      </c>
      <c r="N167" s="73"/>
    </row>
    <row r="168" spans="1:14" s="10" customFormat="1" ht="15" hidden="1" customHeight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55">
        <v>24</v>
      </c>
      <c r="F168" s="125"/>
      <c r="G168" s="140"/>
      <c r="H168" s="140"/>
      <c r="I168" s="140"/>
      <c r="J168" s="148"/>
      <c r="K168" s="132"/>
      <c r="L168" s="71"/>
      <c r="M168" s="120">
        <f t="shared" si="15"/>
        <v>24</v>
      </c>
      <c r="N168" s="73"/>
    </row>
    <row r="169" spans="1:14" s="10" customFormat="1" ht="15" hidden="1" customHeight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56">
        <v>35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35</v>
      </c>
      <c r="N169" s="72"/>
    </row>
    <row r="170" spans="1:14" s="10" customFormat="1" ht="15" hidden="1" customHeight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56">
        <v>24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24</v>
      </c>
      <c r="N170" s="72"/>
    </row>
    <row r="171" spans="1:14" s="10" customFormat="1" ht="15" hidden="1" customHeight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56">
        <v>10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10</v>
      </c>
      <c r="N171" s="71"/>
    </row>
    <row r="172" spans="1:14" s="9" customFormat="1" ht="15" hidden="1" customHeight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56">
        <v>28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28</v>
      </c>
      <c r="N172" s="71"/>
    </row>
    <row r="173" spans="1:14" s="9" customFormat="1" ht="15" hidden="1" customHeight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56">
        <v>20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20</v>
      </c>
      <c r="N173" s="71"/>
    </row>
    <row r="174" spans="1:14" s="9" customFormat="1" ht="15" hidden="1" customHeight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55"/>
      <c r="F174" s="125"/>
      <c r="G174" s="125"/>
      <c r="H174" s="125"/>
      <c r="I174" s="125"/>
      <c r="J174" s="148"/>
      <c r="K174" s="132"/>
      <c r="L174" s="71"/>
      <c r="M174" s="120">
        <f t="shared" si="15"/>
        <v>0</v>
      </c>
      <c r="N174" s="71"/>
    </row>
    <row r="175" spans="1:14" s="9" customFormat="1" ht="15" hidden="1" customHeight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55">
        <v>17</v>
      </c>
      <c r="F175" s="125"/>
      <c r="G175" s="125"/>
      <c r="H175" s="125"/>
      <c r="I175" s="125"/>
      <c r="J175" s="148"/>
      <c r="K175" s="132"/>
      <c r="L175" s="71"/>
      <c r="M175" s="120">
        <f t="shared" si="15"/>
        <v>17</v>
      </c>
      <c r="N175" s="71"/>
    </row>
    <row r="176" spans="1:14" s="24" customFormat="1" ht="15" hidden="1" customHeight="1" thickBot="1" x14ac:dyDescent="0.25">
      <c r="A176" s="43"/>
      <c r="B176" s="43"/>
      <c r="C176" s="43"/>
      <c r="D176" s="48"/>
      <c r="E176" s="160"/>
      <c r="F176" s="128"/>
      <c r="G176" s="128"/>
      <c r="H176" s="128"/>
      <c r="I176" s="128"/>
      <c r="J176" s="152"/>
      <c r="K176" s="137"/>
      <c r="L176" s="76"/>
      <c r="M176" s="121">
        <f t="shared" si="15"/>
        <v>0</v>
      </c>
      <c r="N176" s="76"/>
    </row>
    <row r="177" spans="1:14" s="9" customFormat="1" ht="15" thickBot="1" x14ac:dyDescent="0.25">
      <c r="A177" s="94"/>
      <c r="B177" s="95"/>
      <c r="C177" s="95" t="s">
        <v>192</v>
      </c>
      <c r="D177" s="96"/>
      <c r="E177" s="105">
        <f t="shared" ref="E177:L177" si="19">SUM(E178:E186)</f>
        <v>156</v>
      </c>
      <c r="F177" s="105">
        <f t="shared" si="19"/>
        <v>0</v>
      </c>
      <c r="G177" s="105">
        <f t="shared" si="19"/>
        <v>0</v>
      </c>
      <c r="H177" s="105">
        <f t="shared" si="19"/>
        <v>0</v>
      </c>
      <c r="I177" s="105">
        <f t="shared" si="19"/>
        <v>0</v>
      </c>
      <c r="J177" s="105">
        <f t="shared" si="19"/>
        <v>0</v>
      </c>
      <c r="K177" s="105">
        <f t="shared" si="19"/>
        <v>0</v>
      </c>
      <c r="L177" s="105">
        <f t="shared" si="19"/>
        <v>117</v>
      </c>
      <c r="M177" s="119">
        <f t="shared" si="15"/>
        <v>39</v>
      </c>
      <c r="N177" s="85"/>
    </row>
    <row r="178" spans="1:14" s="10" customFormat="1" x14ac:dyDescent="0.2">
      <c r="A178" s="87">
        <v>1</v>
      </c>
      <c r="B178" s="87">
        <v>5540032</v>
      </c>
      <c r="C178" s="87" t="s">
        <v>193</v>
      </c>
      <c r="D178" s="93">
        <v>18000</v>
      </c>
      <c r="E178" s="155">
        <f>'4'!L178</f>
        <v>0</v>
      </c>
      <c r="F178" s="125"/>
      <c r="G178" s="125"/>
      <c r="H178" s="125"/>
      <c r="I178" s="125"/>
      <c r="J178" s="148"/>
      <c r="K178" s="132"/>
      <c r="L178" s="71"/>
      <c r="M178" s="120">
        <f t="shared" si="15"/>
        <v>0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55">
        <f>'4'!L179</f>
        <v>15</v>
      </c>
      <c r="F179" s="125"/>
      <c r="G179" s="125"/>
      <c r="H179" s="125"/>
      <c r="I179" s="125"/>
      <c r="J179" s="148"/>
      <c r="K179" s="132"/>
      <c r="L179" s="71">
        <v>12</v>
      </c>
      <c r="M179" s="120">
        <f t="shared" si="15"/>
        <v>3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55">
        <f>'4'!L180</f>
        <v>0</v>
      </c>
      <c r="F180" s="125"/>
      <c r="G180" s="125"/>
      <c r="H180" s="125"/>
      <c r="I180" s="125"/>
      <c r="J180" s="148"/>
      <c r="K180" s="132"/>
      <c r="L180" s="71"/>
      <c r="M180" s="120">
        <f t="shared" si="15"/>
        <v>0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55">
        <f>'4'!L181</f>
        <v>7</v>
      </c>
      <c r="F181" s="125"/>
      <c r="G181" s="125"/>
      <c r="H181" s="125"/>
      <c r="I181" s="125"/>
      <c r="J181" s="148"/>
      <c r="K181" s="132"/>
      <c r="L181" s="71">
        <v>7</v>
      </c>
      <c r="M181" s="120">
        <f t="shared" si="15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55">
        <f>'4'!L182</f>
        <v>55</v>
      </c>
      <c r="F182" s="125"/>
      <c r="G182" s="125"/>
      <c r="H182" s="125"/>
      <c r="I182" s="125"/>
      <c r="J182" s="148"/>
      <c r="K182" s="132"/>
      <c r="L182" s="71">
        <v>24</v>
      </c>
      <c r="M182" s="120">
        <f t="shared" si="15"/>
        <v>31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55">
        <f>'4'!L183</f>
        <v>15</v>
      </c>
      <c r="F183" s="125"/>
      <c r="G183" s="125"/>
      <c r="H183" s="125"/>
      <c r="I183" s="125"/>
      <c r="J183" s="148"/>
      <c r="K183" s="132"/>
      <c r="L183" s="71">
        <v>12</v>
      </c>
      <c r="M183" s="120">
        <f t="shared" si="15"/>
        <v>3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55">
        <f>'4'!L184</f>
        <v>0</v>
      </c>
      <c r="F184" s="125"/>
      <c r="G184" s="125"/>
      <c r="H184" s="125"/>
      <c r="I184" s="125"/>
      <c r="J184" s="148"/>
      <c r="K184" s="132"/>
      <c r="L184" s="71"/>
      <c r="M184" s="120">
        <f t="shared" si="15"/>
        <v>0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55">
        <f>'4'!L185</f>
        <v>35</v>
      </c>
      <c r="F185" s="125"/>
      <c r="G185" s="125"/>
      <c r="H185" s="125"/>
      <c r="I185" s="125"/>
      <c r="J185" s="148"/>
      <c r="K185" s="132"/>
      <c r="L185" s="71">
        <v>35</v>
      </c>
      <c r="M185" s="120">
        <f t="shared" si="15"/>
        <v>0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55">
        <f>'4'!L186</f>
        <v>29</v>
      </c>
      <c r="F186" s="125"/>
      <c r="G186" s="125"/>
      <c r="H186" s="125"/>
      <c r="I186" s="125"/>
      <c r="J186" s="148"/>
      <c r="K186" s="132"/>
      <c r="L186" s="71">
        <v>27</v>
      </c>
      <c r="M186" s="120">
        <f t="shared" si="15"/>
        <v>2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0"/>
      <c r="F187" s="128"/>
      <c r="G187" s="128"/>
      <c r="H187" s="128"/>
      <c r="I187" s="128"/>
      <c r="J187" s="152"/>
      <c r="K187" s="137"/>
      <c r="L187" s="76"/>
      <c r="M187" s="121">
        <f t="shared" si="15"/>
        <v>0</v>
      </c>
      <c r="N187" s="76"/>
    </row>
    <row r="188" spans="1:14" s="24" customFormat="1" ht="15" thickBot="1" x14ac:dyDescent="0.25">
      <c r="A188" s="81"/>
      <c r="B188" s="82"/>
      <c r="C188" s="82" t="s">
        <v>203</v>
      </c>
      <c r="D188" s="83"/>
      <c r="E188" s="106">
        <f t="shared" ref="E188:J188" si="20">SUM(E190:E191)</f>
        <v>3</v>
      </c>
      <c r="F188" s="106">
        <f t="shared" si="20"/>
        <v>0</v>
      </c>
      <c r="G188" s="106">
        <f t="shared" si="20"/>
        <v>0</v>
      </c>
      <c r="H188" s="106">
        <f t="shared" si="20"/>
        <v>0</v>
      </c>
      <c r="I188" s="106">
        <f t="shared" si="20"/>
        <v>0</v>
      </c>
      <c r="J188" s="106">
        <f t="shared" si="20"/>
        <v>0</v>
      </c>
      <c r="K188" s="106">
        <f>SUM(K190:K191)</f>
        <v>0</v>
      </c>
      <c r="L188" s="106">
        <f>SUM(L190:L191)</f>
        <v>3</v>
      </c>
      <c r="M188" s="119">
        <f>(E188+F188+G188+H188+I188)-J188-K188-L188</f>
        <v>0</v>
      </c>
      <c r="N188" s="85"/>
    </row>
    <row r="189" spans="1:14" s="10" customFormat="1" x14ac:dyDescent="0.2">
      <c r="A189" s="79"/>
      <c r="B189" s="79"/>
      <c r="C189" s="79" t="s">
        <v>204</v>
      </c>
      <c r="D189" s="80"/>
      <c r="E189" s="155"/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55">
        <f>'4'!L190</f>
        <v>0</v>
      </c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55">
        <f>'4'!L191</f>
        <v>3</v>
      </c>
      <c r="F191" s="125"/>
      <c r="G191" s="125"/>
      <c r="H191" s="125"/>
      <c r="I191" s="125"/>
      <c r="J191" s="148"/>
      <c r="K191" s="132"/>
      <c r="L191" s="71">
        <v>3</v>
      </c>
      <c r="M191" s="120">
        <f t="shared" si="15"/>
        <v>0</v>
      </c>
      <c r="N191" s="71"/>
    </row>
    <row r="192" spans="1:14" s="24" customFormat="1" ht="15" thickBot="1" x14ac:dyDescent="0.25">
      <c r="A192" s="43"/>
      <c r="B192" s="43"/>
      <c r="C192" s="43"/>
      <c r="D192" s="86"/>
      <c r="E192" s="157"/>
      <c r="F192" s="127"/>
      <c r="G192" s="127"/>
      <c r="H192" s="127"/>
      <c r="I192" s="127"/>
      <c r="J192" s="150"/>
      <c r="K192" s="134"/>
      <c r="L192" s="73"/>
      <c r="M192" s="122">
        <f t="shared" si="15"/>
        <v>0</v>
      </c>
      <c r="N192" s="73"/>
    </row>
    <row r="193" spans="1:14" s="10" customFormat="1" ht="15" thickBot="1" x14ac:dyDescent="0.25">
      <c r="A193" s="90"/>
      <c r="B193" s="91"/>
      <c r="C193" s="91" t="s">
        <v>207</v>
      </c>
      <c r="D193" s="92"/>
      <c r="E193" s="103">
        <f t="shared" ref="E193:L193" si="21">SUM(E194:E201)</f>
        <v>65</v>
      </c>
      <c r="F193" s="103">
        <f t="shared" si="21"/>
        <v>0</v>
      </c>
      <c r="G193" s="103">
        <f t="shared" si="21"/>
        <v>0</v>
      </c>
      <c r="H193" s="103">
        <f t="shared" si="21"/>
        <v>0</v>
      </c>
      <c r="I193" s="103">
        <f t="shared" si="21"/>
        <v>0</v>
      </c>
      <c r="J193" s="103">
        <f t="shared" si="21"/>
        <v>0</v>
      </c>
      <c r="K193" s="103">
        <f t="shared" si="21"/>
        <v>0</v>
      </c>
      <c r="L193" s="103">
        <f t="shared" si="21"/>
        <v>65</v>
      </c>
      <c r="M193" s="119">
        <f t="shared" si="15"/>
        <v>0</v>
      </c>
      <c r="N193" s="85"/>
    </row>
    <row r="194" spans="1:14" s="10" customFormat="1" x14ac:dyDescent="0.2">
      <c r="A194" s="87">
        <v>1</v>
      </c>
      <c r="B194" s="88">
        <v>7550011</v>
      </c>
      <c r="C194" s="88" t="s">
        <v>208</v>
      </c>
      <c r="D194" s="89">
        <v>16000</v>
      </c>
      <c r="E194" s="155">
        <f>'4'!L194</f>
        <v>12</v>
      </c>
      <c r="F194" s="125"/>
      <c r="G194" s="125"/>
      <c r="H194" s="125"/>
      <c r="I194" s="125"/>
      <c r="J194" s="148"/>
      <c r="K194" s="132"/>
      <c r="L194" s="71">
        <v>12</v>
      </c>
      <c r="M194" s="120">
        <f t="shared" si="15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8">
        <v>14000</v>
      </c>
      <c r="E195" s="155">
        <f>'4'!L195</f>
        <v>0</v>
      </c>
      <c r="F195" s="126"/>
      <c r="G195" s="126"/>
      <c r="H195" s="126"/>
      <c r="I195" s="126"/>
      <c r="J195" s="149"/>
      <c r="K195" s="133"/>
      <c r="L195" s="72"/>
      <c r="M195" s="123">
        <f t="shared" si="15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8">
        <v>26000</v>
      </c>
      <c r="E196" s="155">
        <f>'4'!L196</f>
        <v>0</v>
      </c>
      <c r="F196" s="126"/>
      <c r="G196" s="126"/>
      <c r="H196" s="126"/>
      <c r="I196" s="126"/>
      <c r="J196" s="149"/>
      <c r="K196" s="133"/>
      <c r="L196" s="72"/>
      <c r="M196" s="123">
        <f t="shared" si="15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8">
        <v>12000</v>
      </c>
      <c r="E197" s="155">
        <f>'4'!L197</f>
        <v>0</v>
      </c>
      <c r="F197" s="126"/>
      <c r="G197" s="126"/>
      <c r="H197" s="126"/>
      <c r="I197" s="126"/>
      <c r="J197" s="149"/>
      <c r="K197" s="133"/>
      <c r="L197" s="72"/>
      <c r="M197" s="123">
        <f t="shared" si="15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8">
        <v>9000</v>
      </c>
      <c r="E198" s="155">
        <f>'4'!L198</f>
        <v>12</v>
      </c>
      <c r="F198" s="126"/>
      <c r="G198" s="126"/>
      <c r="H198" s="126"/>
      <c r="I198" s="126"/>
      <c r="J198" s="149"/>
      <c r="K198" s="133"/>
      <c r="L198" s="72">
        <v>12</v>
      </c>
      <c r="M198" s="123">
        <f t="shared" si="15"/>
        <v>0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8">
        <v>14000</v>
      </c>
      <c r="E199" s="155">
        <f>'4'!L199</f>
        <v>22</v>
      </c>
      <c r="F199" s="126"/>
      <c r="G199" s="126"/>
      <c r="H199" s="126"/>
      <c r="I199" s="126"/>
      <c r="J199" s="149"/>
      <c r="K199" s="133"/>
      <c r="L199" s="72">
        <v>22</v>
      </c>
      <c r="M199" s="123">
        <f t="shared" si="15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7">
        <v>14000</v>
      </c>
      <c r="E200" s="155">
        <f>'4'!L200</f>
        <v>10</v>
      </c>
      <c r="F200" s="126"/>
      <c r="G200" s="126"/>
      <c r="H200" s="126"/>
      <c r="I200" s="126"/>
      <c r="J200" s="149"/>
      <c r="K200" s="133"/>
      <c r="L200" s="72">
        <v>10</v>
      </c>
      <c r="M200" s="123">
        <f t="shared" si="15"/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8">
        <v>14000</v>
      </c>
      <c r="E201" s="155">
        <f>'4'!L201</f>
        <v>9</v>
      </c>
      <c r="F201" s="126"/>
      <c r="G201" s="126"/>
      <c r="H201" s="126"/>
      <c r="I201" s="126"/>
      <c r="J201" s="149"/>
      <c r="K201" s="133"/>
      <c r="L201" s="72">
        <v>9</v>
      </c>
      <c r="M201" s="123">
        <f t="shared" si="15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S201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10" sqref="L10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9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9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E6+E44+E59+E63+E73</f>
        <v>42</v>
      </c>
      <c r="F5" s="116">
        <f t="shared" si="0"/>
        <v>0</v>
      </c>
      <c r="G5" s="116">
        <f t="shared" si="0"/>
        <v>313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7</v>
      </c>
      <c r="L5" s="116">
        <f t="shared" si="0"/>
        <v>17</v>
      </c>
      <c r="M5" s="118">
        <f t="shared" si="0"/>
        <v>331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36</v>
      </c>
      <c r="F6" s="131">
        <f t="shared" si="1"/>
        <v>0</v>
      </c>
      <c r="G6" s="131">
        <f t="shared" si="1"/>
        <v>173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2</v>
      </c>
      <c r="L6" s="131">
        <f t="shared" ref="L6:M6" si="2">SUM(L7:L39)</f>
        <v>14</v>
      </c>
      <c r="M6" s="131">
        <f t="shared" si="2"/>
        <v>193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'5'!L7</f>
        <v>6</v>
      </c>
      <c r="F7" s="125"/>
      <c r="G7" s="140"/>
      <c r="H7" s="140"/>
      <c r="I7" s="140"/>
      <c r="J7" s="148"/>
      <c r="K7" s="132"/>
      <c r="L7" s="71">
        <v>2</v>
      </c>
      <c r="M7" s="120">
        <f t="shared" ref="M7:M74" si="3">(E7+F7+G7+H7+I7)-J7-K7-L7</f>
        <v>4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'5'!L8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3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'5'!L9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'5'!L10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'5'!L11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3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'5'!L12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'5'!L13</f>
        <v>0</v>
      </c>
      <c r="F13" s="126"/>
      <c r="G13" s="141">
        <v>6</v>
      </c>
      <c r="H13" s="141"/>
      <c r="I13" s="141"/>
      <c r="J13" s="149"/>
      <c r="K13" s="133"/>
      <c r="L13" s="72"/>
      <c r="M13" s="120">
        <f t="shared" si="3"/>
        <v>6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'5'!L14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'5'!L15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'5'!L16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'5'!L17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'5'!L18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'5'!L19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'5'!L20</f>
        <v>13</v>
      </c>
      <c r="F20" s="126"/>
      <c r="G20" s="141"/>
      <c r="H20" s="141"/>
      <c r="I20" s="141"/>
      <c r="J20" s="149"/>
      <c r="K20" s="133"/>
      <c r="L20" s="72">
        <v>5</v>
      </c>
      <c r="M20" s="120">
        <f t="shared" si="3"/>
        <v>8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'5'!L21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'5'!L22</f>
        <v>17</v>
      </c>
      <c r="F22" s="126"/>
      <c r="G22" s="141"/>
      <c r="H22" s="141"/>
      <c r="I22" s="141"/>
      <c r="J22" s="149"/>
      <c r="K22" s="133"/>
      <c r="L22" s="72">
        <v>7</v>
      </c>
      <c r="M22" s="120">
        <f t="shared" si="3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'5'!L23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'5'!L24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'5'!L25</f>
        <v>0</v>
      </c>
      <c r="F25" s="126"/>
      <c r="G25" s="141">
        <v>10</v>
      </c>
      <c r="H25" s="141"/>
      <c r="I25" s="141"/>
      <c r="J25" s="149"/>
      <c r="K25" s="133"/>
      <c r="L25" s="72"/>
      <c r="M25" s="120">
        <f t="shared" si="3"/>
        <v>10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'5'!L26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'5'!L27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'5'!L28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'5'!L29</f>
        <v>0</v>
      </c>
      <c r="F29" s="126"/>
      <c r="G29" s="141">
        <v>9</v>
      </c>
      <c r="H29" s="141"/>
      <c r="I29" s="141"/>
      <c r="J29" s="149"/>
      <c r="K29" s="133">
        <v>1</v>
      </c>
      <c r="L29" s="72"/>
      <c r="M29" s="120">
        <f t="shared" si="3"/>
        <v>8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'5'!L30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'5'!L31</f>
        <v>0</v>
      </c>
      <c r="F31" s="126"/>
      <c r="G31" s="141">
        <v>6</v>
      </c>
      <c r="H31" s="141"/>
      <c r="I31" s="141"/>
      <c r="J31" s="149"/>
      <c r="K31" s="133"/>
      <c r="L31" s="72"/>
      <c r="M31" s="120">
        <f t="shared" si="3"/>
        <v>6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'5'!L32</f>
        <v>0</v>
      </c>
      <c r="F32" s="126"/>
      <c r="G32" s="141">
        <v>5</v>
      </c>
      <c r="H32" s="141"/>
      <c r="I32" s="141"/>
      <c r="J32" s="149"/>
      <c r="K32" s="133"/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'5'!L33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'5'!L34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'5'!L35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'5'!L36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'5'!L37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'5'!L38</f>
        <v>0</v>
      </c>
      <c r="F38" s="126"/>
      <c r="G38" s="141">
        <v>16</v>
      </c>
      <c r="H38" s="141"/>
      <c r="I38" s="141"/>
      <c r="J38" s="149"/>
      <c r="K38" s="133">
        <v>1</v>
      </c>
      <c r="L38" s="72"/>
      <c r="M38" s="120">
        <f t="shared" si="3"/>
        <v>15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'5'!L39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'5'!L40</f>
        <v>0</v>
      </c>
      <c r="F40" s="127"/>
      <c r="G40" s="142">
        <v>6</v>
      </c>
      <c r="H40" s="142"/>
      <c r="I40" s="142"/>
      <c r="J40" s="150"/>
      <c r="K40" s="134">
        <v>2</v>
      </c>
      <c r="L40" s="73"/>
      <c r="M40" s="120">
        <f t="shared" si="3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'5'!L41</f>
        <v>0</v>
      </c>
      <c r="F41" s="127"/>
      <c r="G41" s="142">
        <v>10</v>
      </c>
      <c r="H41" s="142"/>
      <c r="I41" s="142"/>
      <c r="J41" s="150"/>
      <c r="K41" s="134"/>
      <c r="L41" s="73"/>
      <c r="M41" s="121">
        <f t="shared" si="3"/>
        <v>10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'5'!L42</f>
        <v>0</v>
      </c>
      <c r="F42" s="127"/>
      <c r="G42" s="142">
        <v>10</v>
      </c>
      <c r="H42" s="142"/>
      <c r="I42" s="142"/>
      <c r="J42" s="150"/>
      <c r="K42" s="134">
        <v>2</v>
      </c>
      <c r="L42" s="73"/>
      <c r="M42" s="121">
        <f t="shared" si="3"/>
        <v>8</v>
      </c>
      <c r="N42" s="73"/>
    </row>
    <row r="43" spans="1:14" s="24" customFormat="1" ht="15" thickBot="1" x14ac:dyDescent="0.25">
      <c r="A43" s="43"/>
      <c r="B43" s="43"/>
      <c r="C43" s="43"/>
      <c r="D43" s="48"/>
      <c r="E43" s="155"/>
      <c r="F43" s="127"/>
      <c r="G43" s="142"/>
      <c r="H43" s="142"/>
      <c r="I43" s="142"/>
      <c r="J43" s="150"/>
      <c r="K43" s="134"/>
      <c r="L43" s="73"/>
      <c r="M43" s="121">
        <f t="shared" si="3"/>
        <v>0</v>
      </c>
      <c r="N43" s="73"/>
    </row>
    <row r="44" spans="1:14" s="9" customFormat="1" ht="15" thickBot="1" x14ac:dyDescent="0.25">
      <c r="A44" s="94"/>
      <c r="B44" s="95"/>
      <c r="C44" s="95" t="s">
        <v>54</v>
      </c>
      <c r="D44" s="96"/>
      <c r="E44" s="103">
        <f t="shared" ref="E44:L44" si="4">SUM(E45:E54)</f>
        <v>6</v>
      </c>
      <c r="F44" s="103">
        <f t="shared" si="4"/>
        <v>0</v>
      </c>
      <c r="G44" s="103">
        <f t="shared" si="4"/>
        <v>119</v>
      </c>
      <c r="H44" s="103">
        <f t="shared" si="4"/>
        <v>0</v>
      </c>
      <c r="I44" s="103">
        <f t="shared" si="4"/>
        <v>0</v>
      </c>
      <c r="J44" s="103">
        <f t="shared" si="4"/>
        <v>0</v>
      </c>
      <c r="K44" s="103">
        <f t="shared" si="4"/>
        <v>5</v>
      </c>
      <c r="L44" s="103">
        <f t="shared" si="4"/>
        <v>3</v>
      </c>
      <c r="M44" s="119">
        <f>(E44+F44+G44+H44+I44)-J44-K44-L44</f>
        <v>117</v>
      </c>
      <c r="N44" s="85"/>
    </row>
    <row r="45" spans="1:14" s="10" customFormat="1" x14ac:dyDescent="0.2">
      <c r="A45" s="87">
        <v>1</v>
      </c>
      <c r="B45" s="87">
        <v>1520005</v>
      </c>
      <c r="C45" s="87" t="s">
        <v>55</v>
      </c>
      <c r="D45" s="93">
        <v>22000</v>
      </c>
      <c r="E45" s="155">
        <f>'5'!L45</f>
        <v>0</v>
      </c>
      <c r="F45" s="125"/>
      <c r="G45" s="140"/>
      <c r="H45" s="140"/>
      <c r="I45" s="140"/>
      <c r="J45" s="148"/>
      <c r="K45" s="132"/>
      <c r="L45" s="71"/>
      <c r="M45" s="120">
        <f t="shared" si="3"/>
        <v>0</v>
      </c>
      <c r="N45" s="71"/>
    </row>
    <row r="46" spans="1:14" s="10" customFormat="1" x14ac:dyDescent="0.2">
      <c r="A46" s="25">
        <v>3</v>
      </c>
      <c r="B46" s="26">
        <v>1520062</v>
      </c>
      <c r="C46" s="26" t="s">
        <v>57</v>
      </c>
      <c r="D46" s="27">
        <v>13000</v>
      </c>
      <c r="E46" s="155">
        <f>'5'!L46</f>
        <v>0</v>
      </c>
      <c r="F46" s="126"/>
      <c r="G46" s="141">
        <v>40</v>
      </c>
      <c r="H46" s="141"/>
      <c r="I46" s="141"/>
      <c r="J46" s="149"/>
      <c r="K46" s="133"/>
      <c r="L46" s="72"/>
      <c r="M46" s="120">
        <f t="shared" si="3"/>
        <v>40</v>
      </c>
      <c r="N46" s="72"/>
    </row>
    <row r="47" spans="1:14" s="10" customFormat="1" x14ac:dyDescent="0.2">
      <c r="A47" s="25">
        <v>4</v>
      </c>
      <c r="B47" s="26">
        <v>1523101</v>
      </c>
      <c r="C47" s="26" t="s">
        <v>58</v>
      </c>
      <c r="D47" s="27">
        <v>13000</v>
      </c>
      <c r="E47" s="155">
        <f>'5'!L47</f>
        <v>0</v>
      </c>
      <c r="F47" s="126"/>
      <c r="G47" s="141">
        <v>20</v>
      </c>
      <c r="H47" s="141"/>
      <c r="I47" s="141"/>
      <c r="J47" s="149"/>
      <c r="K47" s="133">
        <v>2</v>
      </c>
      <c r="L47" s="72"/>
      <c r="M47" s="120">
        <f t="shared" si="3"/>
        <v>18</v>
      </c>
      <c r="N47" s="72"/>
    </row>
    <row r="48" spans="1:14" s="10" customFormat="1" x14ac:dyDescent="0.2">
      <c r="A48" s="25">
        <v>5</v>
      </c>
      <c r="B48" s="26">
        <v>1523008</v>
      </c>
      <c r="C48" s="26" t="s">
        <v>59</v>
      </c>
      <c r="D48" s="27">
        <v>13000</v>
      </c>
      <c r="E48" s="155">
        <f>'5'!L48</f>
        <v>0</v>
      </c>
      <c r="F48" s="126"/>
      <c r="G48" s="141">
        <v>40</v>
      </c>
      <c r="H48" s="141"/>
      <c r="I48" s="141"/>
      <c r="J48" s="149"/>
      <c r="K48" s="133"/>
      <c r="L48" s="72"/>
      <c r="M48" s="120">
        <f t="shared" si="3"/>
        <v>40</v>
      </c>
      <c r="N48" s="72"/>
    </row>
    <row r="49" spans="1:14" s="10" customFormat="1" x14ac:dyDescent="0.2">
      <c r="A49" s="25">
        <v>8</v>
      </c>
      <c r="B49" s="26">
        <v>1520004</v>
      </c>
      <c r="C49" s="26" t="s">
        <v>62</v>
      </c>
      <c r="D49" s="27">
        <v>22000</v>
      </c>
      <c r="E49" s="155">
        <f>'5'!L49</f>
        <v>0</v>
      </c>
      <c r="F49" s="126"/>
      <c r="G49" s="141">
        <v>5</v>
      </c>
      <c r="H49" s="141"/>
      <c r="I49" s="141"/>
      <c r="J49" s="149"/>
      <c r="K49" s="133"/>
      <c r="L49" s="72"/>
      <c r="M49" s="120">
        <f t="shared" si="3"/>
        <v>5</v>
      </c>
      <c r="N49" s="72"/>
    </row>
    <row r="50" spans="1:14" s="10" customFormat="1" x14ac:dyDescent="0.2">
      <c r="A50" s="25">
        <v>9</v>
      </c>
      <c r="B50" s="26">
        <v>1520041</v>
      </c>
      <c r="C50" s="26" t="s">
        <v>63</v>
      </c>
      <c r="D50" s="27">
        <v>29000</v>
      </c>
      <c r="E50" s="155">
        <f>'5'!L50</f>
        <v>6</v>
      </c>
      <c r="F50" s="126"/>
      <c r="G50" s="141"/>
      <c r="H50" s="141"/>
      <c r="I50" s="141"/>
      <c r="J50" s="149"/>
      <c r="K50" s="133"/>
      <c r="L50" s="72">
        <v>3</v>
      </c>
      <c r="M50" s="120">
        <f t="shared" si="3"/>
        <v>3</v>
      </c>
      <c r="N50" s="72"/>
    </row>
    <row r="51" spans="1:14" s="10" customFormat="1" x14ac:dyDescent="0.2">
      <c r="A51" s="25">
        <v>10</v>
      </c>
      <c r="B51" s="26">
        <v>1522008</v>
      </c>
      <c r="C51" s="26" t="s">
        <v>64</v>
      </c>
      <c r="D51" s="27">
        <v>25000</v>
      </c>
      <c r="E51" s="155">
        <f>'5'!L51</f>
        <v>0</v>
      </c>
      <c r="F51" s="126"/>
      <c r="G51" s="141">
        <v>5</v>
      </c>
      <c r="H51" s="141"/>
      <c r="I51" s="141"/>
      <c r="J51" s="149"/>
      <c r="K51" s="133">
        <v>3</v>
      </c>
      <c r="L51" s="72"/>
      <c r="M51" s="120">
        <f t="shared" si="3"/>
        <v>2</v>
      </c>
      <c r="N51" s="72"/>
    </row>
    <row r="52" spans="1:14" s="10" customFormat="1" x14ac:dyDescent="0.2">
      <c r="A52" s="25">
        <v>11</v>
      </c>
      <c r="B52" s="26">
        <v>1522009</v>
      </c>
      <c r="C52" s="26" t="s">
        <v>65</v>
      </c>
      <c r="D52" s="27">
        <v>24000</v>
      </c>
      <c r="E52" s="155">
        <f>'5'!L52</f>
        <v>0</v>
      </c>
      <c r="F52" s="126"/>
      <c r="G52" s="141"/>
      <c r="H52" s="141"/>
      <c r="I52" s="141"/>
      <c r="J52" s="149"/>
      <c r="K52" s="133"/>
      <c r="L52" s="72"/>
      <c r="M52" s="120">
        <f t="shared" si="3"/>
        <v>0</v>
      </c>
      <c r="N52" s="72"/>
    </row>
    <row r="53" spans="1:14" s="10" customFormat="1" x14ac:dyDescent="0.2">
      <c r="A53" s="25">
        <v>12</v>
      </c>
      <c r="B53" s="26">
        <v>1523011</v>
      </c>
      <c r="C53" s="26" t="s">
        <v>66</v>
      </c>
      <c r="D53" s="27">
        <v>20000</v>
      </c>
      <c r="E53" s="155">
        <f>'5'!L53</f>
        <v>0</v>
      </c>
      <c r="F53" s="126"/>
      <c r="G53" s="141">
        <v>9</v>
      </c>
      <c r="H53" s="141"/>
      <c r="I53" s="141"/>
      <c r="J53" s="149"/>
      <c r="K53" s="133"/>
      <c r="L53" s="72"/>
      <c r="M53" s="120">
        <f t="shared" si="3"/>
        <v>9</v>
      </c>
      <c r="N53" s="72"/>
    </row>
    <row r="54" spans="1:14" s="9" customFormat="1" x14ac:dyDescent="0.2">
      <c r="A54" s="25">
        <v>13</v>
      </c>
      <c r="B54" s="26">
        <v>1523012</v>
      </c>
      <c r="C54" s="26" t="s">
        <v>67</v>
      </c>
      <c r="D54" s="27">
        <v>20000</v>
      </c>
      <c r="E54" s="155">
        <f>'5'!L54</f>
        <v>0</v>
      </c>
      <c r="F54" s="126"/>
      <c r="G54" s="141"/>
      <c r="H54" s="141"/>
      <c r="I54" s="141"/>
      <c r="J54" s="149"/>
      <c r="K54" s="133"/>
      <c r="L54" s="72"/>
      <c r="M54" s="120">
        <f t="shared" si="3"/>
        <v>0</v>
      </c>
      <c r="N54" s="72"/>
    </row>
    <row r="55" spans="1:14" s="9" customFormat="1" x14ac:dyDescent="0.2">
      <c r="A55" s="43">
        <v>14</v>
      </c>
      <c r="B55" s="99"/>
      <c r="C55" s="99" t="s">
        <v>266</v>
      </c>
      <c r="D55" s="100">
        <v>25000</v>
      </c>
      <c r="E55" s="155">
        <f>'5'!L55</f>
        <v>0</v>
      </c>
      <c r="F55" s="127"/>
      <c r="G55" s="142"/>
      <c r="H55" s="142"/>
      <c r="I55" s="142"/>
      <c r="J55" s="150"/>
      <c r="K55" s="134"/>
      <c r="L55" s="73"/>
      <c r="M55" s="120">
        <f t="shared" si="3"/>
        <v>0</v>
      </c>
      <c r="N55" s="73"/>
    </row>
    <row r="56" spans="1:14" s="9" customFormat="1" x14ac:dyDescent="0.2">
      <c r="A56" s="43">
        <v>15</v>
      </c>
      <c r="B56" s="99"/>
      <c r="C56" s="99" t="s">
        <v>275</v>
      </c>
      <c r="D56" s="100">
        <v>35000</v>
      </c>
      <c r="E56" s="155">
        <f>'5'!L56</f>
        <v>0</v>
      </c>
      <c r="F56" s="127"/>
      <c r="G56" s="142">
        <v>10</v>
      </c>
      <c r="H56" s="142"/>
      <c r="I56" s="142"/>
      <c r="J56" s="150">
        <v>1</v>
      </c>
      <c r="K56" s="134">
        <v>4</v>
      </c>
      <c r="L56" s="73"/>
      <c r="M56" s="120">
        <f t="shared" si="3"/>
        <v>5</v>
      </c>
      <c r="N56" s="73" t="s">
        <v>286</v>
      </c>
    </row>
    <row r="57" spans="1:14" s="9" customFormat="1" x14ac:dyDescent="0.2">
      <c r="A57" s="43">
        <v>16</v>
      </c>
      <c r="B57" s="99"/>
      <c r="C57" s="99" t="s">
        <v>276</v>
      </c>
      <c r="D57" s="100">
        <v>35000</v>
      </c>
      <c r="E57" s="155">
        <f>'5'!L57</f>
        <v>0</v>
      </c>
      <c r="F57" s="127"/>
      <c r="G57" s="142">
        <v>10</v>
      </c>
      <c r="H57" s="142"/>
      <c r="I57" s="142"/>
      <c r="J57" s="150"/>
      <c r="K57" s="134">
        <v>3</v>
      </c>
      <c r="L57" s="73"/>
      <c r="M57" s="73"/>
      <c r="N57" s="73"/>
    </row>
    <row r="58" spans="1:14" s="24" customFormat="1" ht="15" thickBot="1" x14ac:dyDescent="0.25">
      <c r="A58" s="43"/>
      <c r="B58" s="43"/>
      <c r="C58" s="43"/>
      <c r="D58" s="48"/>
      <c r="E58" s="157"/>
      <c r="F58" s="127"/>
      <c r="G58" s="142"/>
      <c r="H58" s="142"/>
      <c r="I58" s="142"/>
      <c r="J58" s="150"/>
      <c r="K58" s="134"/>
      <c r="L58" s="73"/>
      <c r="M58" s="73">
        <f t="shared" si="3"/>
        <v>0</v>
      </c>
      <c r="N58" s="73"/>
    </row>
    <row r="59" spans="1:14" s="9" customFormat="1" ht="15" thickBot="1" x14ac:dyDescent="0.25">
      <c r="A59" s="94"/>
      <c r="B59" s="95"/>
      <c r="C59" s="95" t="s">
        <v>68</v>
      </c>
      <c r="D59" s="96"/>
      <c r="E59" s="107">
        <f t="shared" ref="E59:L59" si="5">SUM(E60:E61)</f>
        <v>0</v>
      </c>
      <c r="F59" s="107">
        <f t="shared" si="5"/>
        <v>0</v>
      </c>
      <c r="G59" s="107">
        <f t="shared" si="5"/>
        <v>0</v>
      </c>
      <c r="H59" s="107">
        <f t="shared" si="5"/>
        <v>0</v>
      </c>
      <c r="I59" s="107">
        <f t="shared" si="5"/>
        <v>0</v>
      </c>
      <c r="J59" s="107">
        <f t="shared" si="5"/>
        <v>0</v>
      </c>
      <c r="K59" s="107">
        <f t="shared" si="5"/>
        <v>0</v>
      </c>
      <c r="L59" s="107">
        <f t="shared" si="5"/>
        <v>0</v>
      </c>
      <c r="M59" s="119">
        <f t="shared" si="3"/>
        <v>0</v>
      </c>
      <c r="N59" s="85"/>
    </row>
    <row r="60" spans="1:14" s="10" customFormat="1" x14ac:dyDescent="0.2">
      <c r="A60" s="25">
        <v>3</v>
      </c>
      <c r="B60" s="26">
        <v>1540034</v>
      </c>
      <c r="C60" s="26" t="s">
        <v>71</v>
      </c>
      <c r="D60" s="27">
        <v>16000</v>
      </c>
      <c r="E60" s="155">
        <f>'5'!L60</f>
        <v>0</v>
      </c>
      <c r="F60" s="126"/>
      <c r="G60" s="141"/>
      <c r="H60" s="141"/>
      <c r="I60" s="141"/>
      <c r="J60" s="149"/>
      <c r="K60" s="133"/>
      <c r="L60" s="72"/>
      <c r="M60" s="121">
        <f t="shared" si="3"/>
        <v>0</v>
      </c>
      <c r="N60" s="72"/>
    </row>
    <row r="61" spans="1:14" s="9" customFormat="1" x14ac:dyDescent="0.2">
      <c r="A61" s="25">
        <v>4</v>
      </c>
      <c r="B61" s="26"/>
      <c r="C61" s="26" t="s">
        <v>72</v>
      </c>
      <c r="D61" s="27">
        <v>29000</v>
      </c>
      <c r="E61" s="155">
        <f>'5'!L61</f>
        <v>0</v>
      </c>
      <c r="F61" s="126"/>
      <c r="G61" s="141"/>
      <c r="H61" s="141"/>
      <c r="I61" s="141"/>
      <c r="J61" s="149"/>
      <c r="K61" s="133"/>
      <c r="L61" s="72"/>
      <c r="M61" s="121">
        <f t="shared" si="3"/>
        <v>0</v>
      </c>
      <c r="N61" s="72"/>
    </row>
    <row r="62" spans="1:14" s="24" customFormat="1" ht="15" thickBot="1" x14ac:dyDescent="0.25">
      <c r="A62" s="43"/>
      <c r="B62" s="43"/>
      <c r="C62" s="43"/>
      <c r="D62" s="48"/>
      <c r="E62" s="155"/>
      <c r="F62" s="127"/>
      <c r="G62" s="142"/>
      <c r="H62" s="142"/>
      <c r="I62" s="142"/>
      <c r="J62" s="150"/>
      <c r="K62" s="134"/>
      <c r="L62" s="73"/>
      <c r="M62" s="121">
        <f t="shared" si="3"/>
        <v>0</v>
      </c>
      <c r="N62" s="73"/>
    </row>
    <row r="63" spans="1:14" s="9" customFormat="1" ht="15" thickBot="1" x14ac:dyDescent="0.25">
      <c r="A63" s="94"/>
      <c r="B63" s="95"/>
      <c r="C63" s="95" t="s">
        <v>73</v>
      </c>
      <c r="D63" s="96"/>
      <c r="E63" s="103">
        <f t="shared" ref="E63:L63" si="6">SUM(E64:E71)</f>
        <v>0</v>
      </c>
      <c r="F63" s="103">
        <f t="shared" si="6"/>
        <v>0</v>
      </c>
      <c r="G63" s="103">
        <f t="shared" si="6"/>
        <v>0</v>
      </c>
      <c r="H63" s="103">
        <f t="shared" si="6"/>
        <v>0</v>
      </c>
      <c r="I63" s="103">
        <f t="shared" si="6"/>
        <v>0</v>
      </c>
      <c r="J63" s="103">
        <f t="shared" si="6"/>
        <v>0</v>
      </c>
      <c r="K63" s="103">
        <f t="shared" si="6"/>
        <v>0</v>
      </c>
      <c r="L63" s="103">
        <f t="shared" si="6"/>
        <v>0</v>
      </c>
      <c r="M63" s="119">
        <f t="shared" si="3"/>
        <v>0</v>
      </c>
      <c r="N63" s="85"/>
    </row>
    <row r="64" spans="1:14" s="10" customFormat="1" x14ac:dyDescent="0.2">
      <c r="A64" s="87">
        <v>1</v>
      </c>
      <c r="B64" s="87">
        <v>1540030</v>
      </c>
      <c r="C64" s="87" t="s">
        <v>74</v>
      </c>
      <c r="D64" s="93">
        <v>68000</v>
      </c>
      <c r="E64" s="155">
        <f>'5'!L64</f>
        <v>0</v>
      </c>
      <c r="F64" s="125"/>
      <c r="G64" s="140"/>
      <c r="H64" s="140"/>
      <c r="I64" s="140"/>
      <c r="J64" s="148"/>
      <c r="K64" s="132"/>
      <c r="L64" s="71"/>
      <c r="M64" s="120">
        <f t="shared" si="3"/>
        <v>0</v>
      </c>
      <c r="N64" s="71"/>
    </row>
    <row r="65" spans="1:14" s="10" customFormat="1" x14ac:dyDescent="0.2">
      <c r="A65" s="25">
        <v>2</v>
      </c>
      <c r="B65" s="26"/>
      <c r="C65" s="26" t="s">
        <v>75</v>
      </c>
      <c r="D65" s="27">
        <v>45000</v>
      </c>
      <c r="E65" s="155">
        <f>'5'!L65</f>
        <v>0</v>
      </c>
      <c r="F65" s="126"/>
      <c r="G65" s="141"/>
      <c r="H65" s="141"/>
      <c r="I65" s="141"/>
      <c r="J65" s="149"/>
      <c r="K65" s="133"/>
      <c r="L65" s="72"/>
      <c r="M65" s="120">
        <f t="shared" si="3"/>
        <v>0</v>
      </c>
      <c r="N65" s="72"/>
    </row>
    <row r="66" spans="1:14" s="10" customFormat="1" x14ac:dyDescent="0.2">
      <c r="A66" s="25">
        <v>3</v>
      </c>
      <c r="B66" s="26">
        <v>1540031</v>
      </c>
      <c r="C66" s="26" t="s">
        <v>76</v>
      </c>
      <c r="D66" s="27">
        <v>68000</v>
      </c>
      <c r="E66" s="155">
        <f>'5'!L66</f>
        <v>0</v>
      </c>
      <c r="F66" s="126"/>
      <c r="G66" s="141"/>
      <c r="H66" s="141"/>
      <c r="I66" s="141"/>
      <c r="J66" s="149"/>
      <c r="K66" s="133"/>
      <c r="L66" s="72"/>
      <c r="M66" s="120">
        <f t="shared" si="3"/>
        <v>0</v>
      </c>
      <c r="N66" s="72"/>
    </row>
    <row r="67" spans="1:14" s="10" customFormat="1" x14ac:dyDescent="0.2">
      <c r="A67" s="25">
        <v>4</v>
      </c>
      <c r="B67" s="26"/>
      <c r="C67" s="26" t="s">
        <v>77</v>
      </c>
      <c r="D67" s="27">
        <v>45000</v>
      </c>
      <c r="E67" s="155">
        <f>'5'!L67</f>
        <v>0</v>
      </c>
      <c r="F67" s="126"/>
      <c r="G67" s="141"/>
      <c r="H67" s="141"/>
      <c r="I67" s="141"/>
      <c r="J67" s="149"/>
      <c r="K67" s="133"/>
      <c r="L67" s="72"/>
      <c r="M67" s="120">
        <f t="shared" si="3"/>
        <v>0</v>
      </c>
      <c r="N67" s="72"/>
    </row>
    <row r="68" spans="1:14" s="10" customFormat="1" x14ac:dyDescent="0.2">
      <c r="A68" s="25">
        <v>5</v>
      </c>
      <c r="B68" s="26"/>
      <c r="C68" s="26" t="s">
        <v>78</v>
      </c>
      <c r="D68" s="27">
        <v>68000</v>
      </c>
      <c r="E68" s="155">
        <f>'5'!L68</f>
        <v>0</v>
      </c>
      <c r="F68" s="126"/>
      <c r="G68" s="141"/>
      <c r="H68" s="141"/>
      <c r="I68" s="141"/>
      <c r="J68" s="149"/>
      <c r="K68" s="133"/>
      <c r="L68" s="72"/>
      <c r="M68" s="120">
        <f t="shared" si="3"/>
        <v>0</v>
      </c>
      <c r="N68" s="72"/>
    </row>
    <row r="69" spans="1:14" s="10" customFormat="1" x14ac:dyDescent="0.2">
      <c r="A69" s="25">
        <v>6</v>
      </c>
      <c r="B69" s="26"/>
      <c r="C69" s="26" t="s">
        <v>79</v>
      </c>
      <c r="D69" s="27">
        <v>45000</v>
      </c>
      <c r="E69" s="155">
        <f>'5'!L69</f>
        <v>0</v>
      </c>
      <c r="F69" s="126"/>
      <c r="G69" s="141"/>
      <c r="H69" s="141"/>
      <c r="I69" s="141"/>
      <c r="J69" s="149"/>
      <c r="K69" s="133"/>
      <c r="L69" s="72"/>
      <c r="M69" s="120">
        <f t="shared" si="3"/>
        <v>0</v>
      </c>
      <c r="N69" s="72"/>
    </row>
    <row r="70" spans="1:14" s="10" customFormat="1" x14ac:dyDescent="0.2">
      <c r="A70" s="25">
        <v>7</v>
      </c>
      <c r="B70" s="26">
        <v>1540033</v>
      </c>
      <c r="C70" s="26" t="s">
        <v>80</v>
      </c>
      <c r="D70" s="27">
        <v>68000</v>
      </c>
      <c r="E70" s="155">
        <f>'5'!L70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9" customFormat="1" x14ac:dyDescent="0.2">
      <c r="A71" s="25">
        <v>8</v>
      </c>
      <c r="B71" s="26"/>
      <c r="C71" s="26" t="s">
        <v>81</v>
      </c>
      <c r="D71" s="27">
        <v>45000</v>
      </c>
      <c r="E71" s="155">
        <f>'5'!L71</f>
        <v>0</v>
      </c>
      <c r="F71" s="126"/>
      <c r="G71" s="141"/>
      <c r="H71" s="141"/>
      <c r="I71" s="141"/>
      <c r="J71" s="149"/>
      <c r="K71" s="133"/>
      <c r="L71" s="72"/>
      <c r="M71" s="120">
        <f t="shared" si="3"/>
        <v>0</v>
      </c>
      <c r="N71" s="72"/>
    </row>
    <row r="72" spans="1:14" s="24" customFormat="1" ht="15" thickBot="1" x14ac:dyDescent="0.25">
      <c r="A72" s="43"/>
      <c r="B72" s="43"/>
      <c r="C72" s="43"/>
      <c r="D72" s="48"/>
      <c r="E72" s="157"/>
      <c r="F72" s="127"/>
      <c r="G72" s="142"/>
      <c r="H72" s="142"/>
      <c r="I72" s="142"/>
      <c r="J72" s="150"/>
      <c r="K72" s="134"/>
      <c r="L72" s="73"/>
      <c r="M72" s="121">
        <f t="shared" si="3"/>
        <v>0</v>
      </c>
      <c r="N72" s="73"/>
    </row>
    <row r="73" spans="1:14" s="10" customFormat="1" ht="15" thickBot="1" x14ac:dyDescent="0.25">
      <c r="A73" s="94"/>
      <c r="B73" s="95"/>
      <c r="C73" s="95" t="s">
        <v>82</v>
      </c>
      <c r="D73" s="96"/>
      <c r="E73" s="106">
        <f t="shared" ref="E73:L73" si="7">SUM(E74:E80)</f>
        <v>0</v>
      </c>
      <c r="F73" s="106">
        <f t="shared" si="7"/>
        <v>0</v>
      </c>
      <c r="G73" s="106">
        <f t="shared" si="7"/>
        <v>21</v>
      </c>
      <c r="H73" s="106">
        <f t="shared" si="7"/>
        <v>0</v>
      </c>
      <c r="I73" s="106">
        <f t="shared" si="7"/>
        <v>0</v>
      </c>
      <c r="J73" s="106">
        <f t="shared" si="7"/>
        <v>0</v>
      </c>
      <c r="K73" s="106">
        <f t="shared" si="7"/>
        <v>0</v>
      </c>
      <c r="L73" s="106">
        <f t="shared" si="7"/>
        <v>0</v>
      </c>
      <c r="M73" s="119">
        <f t="shared" si="3"/>
        <v>21</v>
      </c>
      <c r="N73" s="85"/>
    </row>
    <row r="74" spans="1:14" s="10" customFormat="1" x14ac:dyDescent="0.2">
      <c r="A74" s="25">
        <v>1</v>
      </c>
      <c r="B74" s="26">
        <v>1560002</v>
      </c>
      <c r="C74" s="26" t="s">
        <v>84</v>
      </c>
      <c r="D74" s="27">
        <v>28000</v>
      </c>
      <c r="E74" s="155">
        <f>'5'!L74</f>
        <v>0</v>
      </c>
      <c r="F74" s="126"/>
      <c r="G74" s="141">
        <v>7</v>
      </c>
      <c r="H74" s="141"/>
      <c r="I74" s="141"/>
      <c r="J74" s="149"/>
      <c r="K74" s="133"/>
      <c r="L74" s="72"/>
      <c r="M74" s="120">
        <f t="shared" si="3"/>
        <v>7</v>
      </c>
      <c r="N74" s="72"/>
    </row>
    <row r="75" spans="1:14" s="10" customFormat="1" x14ac:dyDescent="0.2">
      <c r="A75" s="25">
        <v>2</v>
      </c>
      <c r="B75" s="26">
        <v>1560048</v>
      </c>
      <c r="C75" s="26" t="s">
        <v>85</v>
      </c>
      <c r="D75" s="27">
        <v>28000</v>
      </c>
      <c r="E75" s="155">
        <f>'5'!L75</f>
        <v>0</v>
      </c>
      <c r="F75" s="126"/>
      <c r="G75" s="141"/>
      <c r="H75" s="141"/>
      <c r="I75" s="141"/>
      <c r="J75" s="149"/>
      <c r="K75" s="133"/>
      <c r="L75" s="72"/>
      <c r="M75" s="120">
        <f t="shared" ref="M75:M137" si="8">(E75+F75+G75+H75+I75)-J75-K75-L75</f>
        <v>0</v>
      </c>
      <c r="N75" s="72"/>
    </row>
    <row r="76" spans="1:14" s="10" customFormat="1" x14ac:dyDescent="0.2">
      <c r="A76" s="25">
        <v>3</v>
      </c>
      <c r="B76" s="26"/>
      <c r="C76" s="26" t="s">
        <v>265</v>
      </c>
      <c r="D76" s="27">
        <v>28000</v>
      </c>
      <c r="E76" s="155">
        <f>'5'!L76</f>
        <v>0</v>
      </c>
      <c r="F76" s="126"/>
      <c r="G76" s="141"/>
      <c r="H76" s="141"/>
      <c r="I76" s="141"/>
      <c r="J76" s="149"/>
      <c r="K76" s="133"/>
      <c r="L76" s="72"/>
      <c r="M76" s="120">
        <f t="shared" si="8"/>
        <v>0</v>
      </c>
      <c r="N76" s="72"/>
    </row>
    <row r="77" spans="1:14" s="9" customFormat="1" x14ac:dyDescent="0.2">
      <c r="A77" s="25">
        <v>4</v>
      </c>
      <c r="B77" s="26">
        <v>1560008</v>
      </c>
      <c r="C77" s="26" t="s">
        <v>86</v>
      </c>
      <c r="D77" s="27">
        <v>28000</v>
      </c>
      <c r="E77" s="155">
        <f>'5'!L77</f>
        <v>0</v>
      </c>
      <c r="F77" s="126"/>
      <c r="G77" s="141">
        <v>14</v>
      </c>
      <c r="H77" s="141"/>
      <c r="I77" s="141"/>
      <c r="J77" s="149"/>
      <c r="K77" s="133"/>
      <c r="L77" s="72"/>
      <c r="M77" s="120">
        <f t="shared" si="8"/>
        <v>14</v>
      </c>
      <c r="N77" s="72"/>
    </row>
    <row r="78" spans="1:14" s="9" customFormat="1" x14ac:dyDescent="0.2">
      <c r="A78" s="25">
        <v>7</v>
      </c>
      <c r="B78" s="25">
        <v>1500308</v>
      </c>
      <c r="C78" s="25" t="s">
        <v>89</v>
      </c>
      <c r="D78" s="30">
        <v>19000</v>
      </c>
      <c r="E78" s="155">
        <f>'5'!L78</f>
        <v>0</v>
      </c>
      <c r="F78" s="126"/>
      <c r="G78" s="141"/>
      <c r="H78" s="141"/>
      <c r="I78" s="141"/>
      <c r="J78" s="149"/>
      <c r="K78" s="133"/>
      <c r="L78" s="72"/>
      <c r="M78" s="120">
        <f t="shared" si="8"/>
        <v>0</v>
      </c>
      <c r="N78" s="72"/>
    </row>
    <row r="79" spans="1:14" s="10" customFormat="1" x14ac:dyDescent="0.2">
      <c r="A79" s="25">
        <v>8</v>
      </c>
      <c r="B79" s="25">
        <v>1560050</v>
      </c>
      <c r="C79" s="25" t="s">
        <v>90</v>
      </c>
      <c r="D79" s="30">
        <v>30000</v>
      </c>
      <c r="E79" s="155">
        <f>'5'!L79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9</v>
      </c>
      <c r="B80" s="26">
        <v>1560001</v>
      </c>
      <c r="C80" s="26" t="s">
        <v>91</v>
      </c>
      <c r="D80" s="27">
        <v>28000</v>
      </c>
      <c r="E80" s="155">
        <f>'5'!L80</f>
        <v>0</v>
      </c>
      <c r="F80" s="126"/>
      <c r="G80" s="141"/>
      <c r="H80" s="141"/>
      <c r="I80" s="141"/>
      <c r="J80" s="149"/>
      <c r="K80" s="133"/>
      <c r="L80" s="72"/>
      <c r="M80" s="120">
        <f t="shared" si="8"/>
        <v>0</v>
      </c>
      <c r="N80" s="72"/>
    </row>
    <row r="81" spans="1:14" s="20" customFormat="1" ht="15" thickBot="1" x14ac:dyDescent="0.25">
      <c r="A81" s="43"/>
      <c r="B81" s="43"/>
      <c r="C81" s="43"/>
      <c r="D81" s="48"/>
      <c r="E81" s="157"/>
      <c r="F81" s="127"/>
      <c r="G81" s="142"/>
      <c r="H81" s="142"/>
      <c r="I81" s="142"/>
      <c r="J81" s="150"/>
      <c r="K81" s="134"/>
      <c r="L81" s="73"/>
      <c r="M81" s="121">
        <f t="shared" si="8"/>
        <v>0</v>
      </c>
      <c r="N81" s="73"/>
    </row>
    <row r="82" spans="1:14" s="10" customFormat="1" ht="15" thickBot="1" x14ac:dyDescent="0.25">
      <c r="A82" s="81"/>
      <c r="B82" s="82"/>
      <c r="C82" s="82" t="s">
        <v>92</v>
      </c>
      <c r="D82" s="83"/>
      <c r="E82" s="108">
        <f t="shared" ref="E82:L82" si="9">SUM(E83:E91)</f>
        <v>39</v>
      </c>
      <c r="F82" s="108">
        <f t="shared" si="9"/>
        <v>0</v>
      </c>
      <c r="G82" s="108">
        <f t="shared" si="9"/>
        <v>54</v>
      </c>
      <c r="H82" s="108">
        <f t="shared" si="9"/>
        <v>0</v>
      </c>
      <c r="I82" s="108">
        <f t="shared" si="9"/>
        <v>0</v>
      </c>
      <c r="J82" s="108">
        <f t="shared" si="9"/>
        <v>6</v>
      </c>
      <c r="K82" s="108">
        <f t="shared" si="9"/>
        <v>0</v>
      </c>
      <c r="L82" s="108">
        <f t="shared" si="9"/>
        <v>62</v>
      </c>
      <c r="M82" s="119">
        <f t="shared" si="8"/>
        <v>25</v>
      </c>
      <c r="N82" s="85"/>
    </row>
    <row r="83" spans="1:14" s="10" customFormat="1" x14ac:dyDescent="0.2">
      <c r="A83" s="87">
        <v>1</v>
      </c>
      <c r="B83" s="88">
        <v>1510060</v>
      </c>
      <c r="C83" s="88" t="s">
        <v>93</v>
      </c>
      <c r="D83" s="97">
        <v>50000</v>
      </c>
      <c r="E83" s="155">
        <f>'5'!L83</f>
        <v>3</v>
      </c>
      <c r="F83" s="125"/>
      <c r="G83" s="140"/>
      <c r="H83" s="140"/>
      <c r="I83" s="140"/>
      <c r="J83" s="148"/>
      <c r="K83" s="132"/>
      <c r="L83" s="71"/>
      <c r="M83" s="120">
        <f t="shared" si="8"/>
        <v>3</v>
      </c>
      <c r="N83" s="71"/>
    </row>
    <row r="84" spans="1:14" s="10" customFormat="1" x14ac:dyDescent="0.2">
      <c r="A84" s="25">
        <v>2</v>
      </c>
      <c r="B84" s="26">
        <v>1510009</v>
      </c>
      <c r="C84" s="26" t="s">
        <v>94</v>
      </c>
      <c r="D84" s="27">
        <v>30000</v>
      </c>
      <c r="E84" s="155">
        <f>'5'!L84</f>
        <v>2</v>
      </c>
      <c r="F84" s="126"/>
      <c r="G84" s="141">
        <v>10</v>
      </c>
      <c r="H84" s="141"/>
      <c r="I84" s="141"/>
      <c r="J84" s="149"/>
      <c r="K84" s="133"/>
      <c r="L84" s="72">
        <v>10</v>
      </c>
      <c r="M84" s="120">
        <f t="shared" si="8"/>
        <v>2</v>
      </c>
      <c r="N84" s="72"/>
    </row>
    <row r="85" spans="1:14" s="10" customFormat="1" ht="14.25" hidden="1" customHeight="1" x14ac:dyDescent="0.2">
      <c r="A85" s="25">
        <v>3</v>
      </c>
      <c r="B85" s="26">
        <v>1512015</v>
      </c>
      <c r="C85" s="26" t="s">
        <v>95</v>
      </c>
      <c r="D85" s="27">
        <v>35000</v>
      </c>
      <c r="E85" s="155">
        <f>'5'!L85</f>
        <v>0</v>
      </c>
      <c r="F85" s="126"/>
      <c r="G85" s="141"/>
      <c r="H85" s="141"/>
      <c r="I85" s="141"/>
      <c r="J85" s="149"/>
      <c r="K85" s="133"/>
      <c r="L85" s="72"/>
      <c r="M85" s="120">
        <f t="shared" si="8"/>
        <v>0</v>
      </c>
      <c r="N85" s="72"/>
    </row>
    <row r="86" spans="1:14" s="10" customFormat="1" x14ac:dyDescent="0.2">
      <c r="A86" s="25">
        <v>4</v>
      </c>
      <c r="B86" s="26">
        <v>1510021</v>
      </c>
      <c r="C86" s="26" t="s">
        <v>96</v>
      </c>
      <c r="D86" s="27">
        <v>38000</v>
      </c>
      <c r="E86" s="155">
        <f>'5'!L86</f>
        <v>1</v>
      </c>
      <c r="F86" s="126"/>
      <c r="G86" s="141">
        <v>10</v>
      </c>
      <c r="H86" s="141"/>
      <c r="I86" s="141"/>
      <c r="J86" s="149"/>
      <c r="K86" s="133"/>
      <c r="L86" s="72">
        <v>10</v>
      </c>
      <c r="M86" s="120">
        <f t="shared" si="8"/>
        <v>1</v>
      </c>
      <c r="N86" s="72"/>
    </row>
    <row r="87" spans="1:14" s="10" customFormat="1" x14ac:dyDescent="0.2">
      <c r="A87" s="25">
        <v>5</v>
      </c>
      <c r="B87" s="26">
        <v>1510053</v>
      </c>
      <c r="C87" s="26" t="s">
        <v>97</v>
      </c>
      <c r="D87" s="27">
        <v>35000</v>
      </c>
      <c r="E87" s="155">
        <f>'5'!L87</f>
        <v>10</v>
      </c>
      <c r="F87" s="126"/>
      <c r="G87" s="141">
        <v>8</v>
      </c>
      <c r="H87" s="141"/>
      <c r="I87" s="141"/>
      <c r="J87" s="149"/>
      <c r="K87" s="133"/>
      <c r="L87" s="72">
        <v>9</v>
      </c>
      <c r="M87" s="120">
        <f t="shared" si="8"/>
        <v>9</v>
      </c>
      <c r="N87" s="72"/>
    </row>
    <row r="88" spans="1:14" s="10" customFormat="1" x14ac:dyDescent="0.2">
      <c r="A88" s="25">
        <v>6</v>
      </c>
      <c r="B88" s="26">
        <v>1510006</v>
      </c>
      <c r="C88" s="26" t="s">
        <v>98</v>
      </c>
      <c r="D88" s="27">
        <v>38000</v>
      </c>
      <c r="E88" s="155">
        <f>'5'!L88</f>
        <v>3</v>
      </c>
      <c r="F88" s="126"/>
      <c r="G88" s="141">
        <v>10</v>
      </c>
      <c r="H88" s="141"/>
      <c r="I88" s="141"/>
      <c r="J88" s="149"/>
      <c r="K88" s="133"/>
      <c r="L88" s="72">
        <v>11</v>
      </c>
      <c r="M88" s="120">
        <f t="shared" si="8"/>
        <v>2</v>
      </c>
      <c r="N88" s="72"/>
    </row>
    <row r="89" spans="1:14" s="10" customFormat="1" x14ac:dyDescent="0.2">
      <c r="A89" s="25">
        <v>7</v>
      </c>
      <c r="B89" s="26">
        <v>1510024</v>
      </c>
      <c r="C89" s="26" t="s">
        <v>99</v>
      </c>
      <c r="D89" s="27">
        <v>39000</v>
      </c>
      <c r="E89" s="155">
        <f>'5'!L89</f>
        <v>8</v>
      </c>
      <c r="F89" s="126"/>
      <c r="G89" s="141"/>
      <c r="H89" s="141"/>
      <c r="I89" s="141"/>
      <c r="J89" s="149"/>
      <c r="K89" s="133"/>
      <c r="L89" s="72">
        <v>7</v>
      </c>
      <c r="M89" s="120">
        <f t="shared" si="8"/>
        <v>1</v>
      </c>
      <c r="N89" s="72"/>
    </row>
    <row r="90" spans="1:14" s="10" customFormat="1" x14ac:dyDescent="0.2">
      <c r="A90" s="25">
        <v>8</v>
      </c>
      <c r="B90" s="26">
        <v>1510002</v>
      </c>
      <c r="C90" s="26" t="s">
        <v>100</v>
      </c>
      <c r="D90" s="27">
        <v>30000</v>
      </c>
      <c r="E90" s="155">
        <f>'5'!L90</f>
        <v>12</v>
      </c>
      <c r="F90" s="126"/>
      <c r="G90" s="141">
        <v>8</v>
      </c>
      <c r="H90" s="141"/>
      <c r="I90" s="141"/>
      <c r="J90" s="149">
        <v>6</v>
      </c>
      <c r="K90" s="133"/>
      <c r="L90" s="72">
        <v>7</v>
      </c>
      <c r="M90" s="120">
        <f t="shared" si="8"/>
        <v>7</v>
      </c>
      <c r="N90" s="72"/>
    </row>
    <row r="91" spans="1:14" s="10" customFormat="1" x14ac:dyDescent="0.2">
      <c r="A91" s="25">
        <v>9</v>
      </c>
      <c r="B91" s="26">
        <v>1510039</v>
      </c>
      <c r="C91" s="26" t="s">
        <v>101</v>
      </c>
      <c r="D91" s="27">
        <v>30000</v>
      </c>
      <c r="E91" s="155">
        <f>'5'!L91</f>
        <v>0</v>
      </c>
      <c r="F91" s="126"/>
      <c r="G91" s="141">
        <v>8</v>
      </c>
      <c r="H91" s="141"/>
      <c r="I91" s="141"/>
      <c r="J91" s="149"/>
      <c r="K91" s="133"/>
      <c r="L91" s="72">
        <v>8</v>
      </c>
      <c r="M91" s="120">
        <f t="shared" si="8"/>
        <v>0</v>
      </c>
      <c r="N91" s="72"/>
    </row>
    <row r="92" spans="1:14" s="10" customFormat="1" x14ac:dyDescent="0.2">
      <c r="A92" s="43">
        <v>10</v>
      </c>
      <c r="B92" s="99"/>
      <c r="C92" s="99" t="s">
        <v>267</v>
      </c>
      <c r="D92" s="100">
        <v>39000</v>
      </c>
      <c r="E92" s="155">
        <f>'5'!L92</f>
        <v>0</v>
      </c>
      <c r="F92" s="127"/>
      <c r="G92" s="142">
        <v>10</v>
      </c>
      <c r="H92" s="142"/>
      <c r="I92" s="142"/>
      <c r="J92" s="150"/>
      <c r="K92" s="134"/>
      <c r="L92" s="73">
        <v>10</v>
      </c>
      <c r="M92" s="120">
        <f t="shared" si="8"/>
        <v>0</v>
      </c>
      <c r="N92" s="73"/>
    </row>
    <row r="93" spans="1:14" s="42" customFormat="1" ht="15" thickBot="1" x14ac:dyDescent="0.25">
      <c r="A93" s="43"/>
      <c r="B93" s="99"/>
      <c r="C93" s="99"/>
      <c r="D93" s="100"/>
      <c r="E93" s="157"/>
      <c r="F93" s="127"/>
      <c r="G93" s="142"/>
      <c r="H93" s="142"/>
      <c r="I93" s="142"/>
      <c r="J93" s="150"/>
      <c r="K93" s="134"/>
      <c r="L93" s="73"/>
      <c r="M93" s="121">
        <f t="shared" si="8"/>
        <v>0</v>
      </c>
      <c r="N93" s="73"/>
    </row>
    <row r="94" spans="1:14" s="10" customFormat="1" ht="15" thickBot="1" x14ac:dyDescent="0.25">
      <c r="A94" s="94"/>
      <c r="B94" s="95"/>
      <c r="C94" s="95" t="s">
        <v>102</v>
      </c>
      <c r="D94" s="96"/>
      <c r="E94" s="106">
        <f t="shared" ref="E94:G94" si="10">SUM(E95)</f>
        <v>0</v>
      </c>
      <c r="F94" s="106">
        <f t="shared" si="10"/>
        <v>0</v>
      </c>
      <c r="G94" s="106">
        <f t="shared" si="10"/>
        <v>10</v>
      </c>
      <c r="H94" s="106">
        <f>SUM(H95)</f>
        <v>0</v>
      </c>
      <c r="I94" s="106">
        <f t="shared" ref="I94:M94" si="11">SUM(I95)</f>
        <v>0</v>
      </c>
      <c r="J94" s="106">
        <f t="shared" si="11"/>
        <v>0</v>
      </c>
      <c r="K94" s="106">
        <f t="shared" si="11"/>
        <v>0</v>
      </c>
      <c r="L94" s="106">
        <f t="shared" si="11"/>
        <v>8</v>
      </c>
      <c r="M94" s="106">
        <f t="shared" si="11"/>
        <v>2</v>
      </c>
      <c r="N94" s="101"/>
    </row>
    <row r="95" spans="1:14" s="10" customFormat="1" x14ac:dyDescent="0.2">
      <c r="A95" s="87">
        <v>1</v>
      </c>
      <c r="B95" s="88">
        <v>1532013</v>
      </c>
      <c r="C95" s="88" t="s">
        <v>103</v>
      </c>
      <c r="D95" s="97">
        <v>89000</v>
      </c>
      <c r="E95" s="155">
        <f>'5'!L95</f>
        <v>0</v>
      </c>
      <c r="F95" s="125"/>
      <c r="G95" s="140">
        <v>10</v>
      </c>
      <c r="H95" s="140"/>
      <c r="I95" s="140"/>
      <c r="J95" s="148"/>
      <c r="K95" s="132"/>
      <c r="L95" s="71">
        <v>8</v>
      </c>
      <c r="M95" s="120">
        <f t="shared" si="8"/>
        <v>2</v>
      </c>
      <c r="N95" s="71"/>
    </row>
    <row r="96" spans="1:14" s="20" customFormat="1" ht="15" thickBot="1" x14ac:dyDescent="0.25">
      <c r="A96" s="43"/>
      <c r="B96" s="99"/>
      <c r="C96" s="99"/>
      <c r="D96" s="100"/>
      <c r="E96" s="157"/>
      <c r="F96" s="127"/>
      <c r="G96" s="142"/>
      <c r="H96" s="142"/>
      <c r="I96" s="142"/>
      <c r="J96" s="150"/>
      <c r="K96" s="134"/>
      <c r="L96" s="73"/>
      <c r="M96" s="121">
        <f t="shared" si="8"/>
        <v>0</v>
      </c>
      <c r="N96" s="73"/>
    </row>
    <row r="97" spans="1:14" s="9" customFormat="1" ht="15" thickBot="1" x14ac:dyDescent="0.25">
      <c r="A97" s="81"/>
      <c r="B97" s="82"/>
      <c r="C97" s="82" t="s">
        <v>104</v>
      </c>
      <c r="D97" s="83"/>
      <c r="E97" s="106">
        <f>SUM(E98:E101)</f>
        <v>64</v>
      </c>
      <c r="F97" s="106">
        <f t="shared" ref="F97:L97" si="12">SUM(F98:F101)</f>
        <v>0</v>
      </c>
      <c r="G97" s="106">
        <f t="shared" si="12"/>
        <v>0</v>
      </c>
      <c r="H97" s="106">
        <f t="shared" si="12"/>
        <v>0</v>
      </c>
      <c r="I97" s="106">
        <f t="shared" si="12"/>
        <v>0</v>
      </c>
      <c r="J97" s="106">
        <f t="shared" si="12"/>
        <v>0</v>
      </c>
      <c r="K97" s="106">
        <f t="shared" si="12"/>
        <v>0</v>
      </c>
      <c r="L97" s="106">
        <f t="shared" si="12"/>
        <v>51</v>
      </c>
      <c r="M97" s="119">
        <f t="shared" si="8"/>
        <v>13</v>
      </c>
      <c r="N97" s="85"/>
    </row>
    <row r="98" spans="1:14" s="9" customFormat="1" x14ac:dyDescent="0.2">
      <c r="A98" s="25">
        <v>1</v>
      </c>
      <c r="B98" s="25">
        <v>5530013</v>
      </c>
      <c r="C98" s="25" t="s">
        <v>110</v>
      </c>
      <c r="D98" s="30">
        <v>33000</v>
      </c>
      <c r="E98" s="155">
        <f>'5'!L98</f>
        <v>27</v>
      </c>
      <c r="F98" s="126"/>
      <c r="G98" s="141"/>
      <c r="H98" s="141"/>
      <c r="I98" s="141"/>
      <c r="J98" s="149"/>
      <c r="K98" s="133"/>
      <c r="L98" s="72">
        <v>21</v>
      </c>
      <c r="M98" s="120">
        <f t="shared" si="8"/>
        <v>6</v>
      </c>
      <c r="N98" s="72"/>
    </row>
    <row r="99" spans="1:14" s="9" customFormat="1" x14ac:dyDescent="0.2">
      <c r="A99" s="25">
        <v>2</v>
      </c>
      <c r="B99" s="43"/>
      <c r="C99" s="43" t="s">
        <v>111</v>
      </c>
      <c r="D99" s="30">
        <v>33000</v>
      </c>
      <c r="E99" s="155">
        <f>'5'!L99</f>
        <v>17</v>
      </c>
      <c r="F99" s="126"/>
      <c r="G99" s="141"/>
      <c r="H99" s="141"/>
      <c r="I99" s="141"/>
      <c r="J99" s="149"/>
      <c r="K99" s="133"/>
      <c r="L99" s="72">
        <v>14</v>
      </c>
      <c r="M99" s="120">
        <f t="shared" si="8"/>
        <v>3</v>
      </c>
      <c r="N99" s="72"/>
    </row>
    <row r="100" spans="1:14" s="9" customFormat="1" x14ac:dyDescent="0.2">
      <c r="A100" s="25">
        <v>3</v>
      </c>
      <c r="B100" s="43"/>
      <c r="C100" s="43" t="s">
        <v>112</v>
      </c>
      <c r="D100" s="30">
        <v>33000</v>
      </c>
      <c r="E100" s="155">
        <f>'5'!L100</f>
        <v>5</v>
      </c>
      <c r="F100" s="126"/>
      <c r="G100" s="141"/>
      <c r="H100" s="141"/>
      <c r="I100" s="141"/>
      <c r="J100" s="149"/>
      <c r="K100" s="133"/>
      <c r="L100" s="72">
        <v>3</v>
      </c>
      <c r="M100" s="120">
        <f t="shared" si="8"/>
        <v>2</v>
      </c>
      <c r="N100" s="72"/>
    </row>
    <row r="101" spans="1:14" s="9" customFormat="1" x14ac:dyDescent="0.2">
      <c r="A101" s="25">
        <v>4</v>
      </c>
      <c r="B101" s="43"/>
      <c r="C101" s="43" t="s">
        <v>113</v>
      </c>
      <c r="D101" s="30">
        <v>33000</v>
      </c>
      <c r="E101" s="155">
        <f>'5'!L101</f>
        <v>15</v>
      </c>
      <c r="F101" s="126"/>
      <c r="G101" s="141"/>
      <c r="H101" s="141"/>
      <c r="I101" s="141"/>
      <c r="J101" s="149"/>
      <c r="K101" s="133"/>
      <c r="L101" s="72">
        <v>13</v>
      </c>
      <c r="M101" s="120">
        <f t="shared" si="8"/>
        <v>2</v>
      </c>
      <c r="N101" s="72"/>
    </row>
    <row r="102" spans="1:14" s="20" customFormat="1" ht="15" thickBot="1" x14ac:dyDescent="0.25">
      <c r="A102" s="43"/>
      <c r="B102" s="43"/>
      <c r="C102" s="43"/>
      <c r="D102" s="48"/>
      <c r="E102" s="157"/>
      <c r="F102" s="127"/>
      <c r="G102" s="142"/>
      <c r="H102" s="142"/>
      <c r="I102" s="142"/>
      <c r="J102" s="150"/>
      <c r="K102" s="134"/>
      <c r="L102" s="73"/>
      <c r="M102" s="121">
        <f t="shared" si="8"/>
        <v>0</v>
      </c>
      <c r="N102" s="73"/>
    </row>
    <row r="103" spans="1:14" s="24" customFormat="1" ht="15" thickBot="1" x14ac:dyDescent="0.25">
      <c r="A103" s="81"/>
      <c r="B103" s="82"/>
      <c r="C103" s="82" t="s">
        <v>114</v>
      </c>
      <c r="D103" s="83"/>
      <c r="E103" s="159"/>
      <c r="F103" s="104"/>
      <c r="G103" s="143"/>
      <c r="H103" s="143"/>
      <c r="I103" s="143"/>
      <c r="J103" s="151"/>
      <c r="K103" s="136"/>
      <c r="L103" s="84"/>
      <c r="M103" s="119">
        <f t="shared" si="8"/>
        <v>0</v>
      </c>
      <c r="N103" s="85"/>
    </row>
    <row r="104" spans="1:14" s="10" customFormat="1" ht="15" thickBot="1" x14ac:dyDescent="0.25">
      <c r="A104" s="94"/>
      <c r="B104" s="95"/>
      <c r="C104" s="95" t="s">
        <v>115</v>
      </c>
      <c r="D104" s="96"/>
      <c r="E104" s="105">
        <f t="shared" ref="E104:L104" si="13">SUM(E105:E133)</f>
        <v>4</v>
      </c>
      <c r="F104" s="105">
        <f t="shared" si="13"/>
        <v>0</v>
      </c>
      <c r="G104" s="105">
        <f t="shared" si="13"/>
        <v>4</v>
      </c>
      <c r="H104" s="105">
        <f t="shared" si="13"/>
        <v>0</v>
      </c>
      <c r="I104" s="105">
        <f t="shared" si="13"/>
        <v>0</v>
      </c>
      <c r="J104" s="105">
        <f t="shared" si="13"/>
        <v>0</v>
      </c>
      <c r="K104" s="105">
        <f t="shared" si="13"/>
        <v>1</v>
      </c>
      <c r="L104" s="105">
        <f t="shared" si="13"/>
        <v>3</v>
      </c>
      <c r="M104" s="119">
        <f t="shared" si="8"/>
        <v>4</v>
      </c>
      <c r="N104" s="85"/>
    </row>
    <row r="105" spans="1:14" s="10" customFormat="1" x14ac:dyDescent="0.2">
      <c r="A105" s="87">
        <v>1</v>
      </c>
      <c r="B105" s="88">
        <v>3500003</v>
      </c>
      <c r="C105" s="88" t="s">
        <v>116</v>
      </c>
      <c r="D105" s="97">
        <v>390000</v>
      </c>
      <c r="E105" s="155">
        <f>'5'!L105</f>
        <v>0</v>
      </c>
      <c r="F105" s="128"/>
      <c r="G105" s="144">
        <v>1</v>
      </c>
      <c r="H105" s="144"/>
      <c r="I105" s="144"/>
      <c r="J105" s="152"/>
      <c r="K105" s="137"/>
      <c r="L105" s="76"/>
      <c r="M105" s="120">
        <f t="shared" si="8"/>
        <v>1</v>
      </c>
      <c r="N105" s="76"/>
    </row>
    <row r="106" spans="1:14" s="10" customFormat="1" x14ac:dyDescent="0.2">
      <c r="A106" s="25">
        <v>2</v>
      </c>
      <c r="B106" s="26">
        <v>3500004</v>
      </c>
      <c r="C106" s="26" t="s">
        <v>117</v>
      </c>
      <c r="D106" s="27">
        <v>300000</v>
      </c>
      <c r="E106" s="155">
        <f>'5'!L106</f>
        <v>0</v>
      </c>
      <c r="F106" s="127"/>
      <c r="G106" s="142"/>
      <c r="H106" s="142"/>
      <c r="I106" s="142"/>
      <c r="J106" s="150"/>
      <c r="K106" s="134"/>
      <c r="L106" s="73"/>
      <c r="M106" s="120">
        <f t="shared" si="8"/>
        <v>0</v>
      </c>
      <c r="N106" s="73"/>
    </row>
    <row r="107" spans="1:14" s="10" customFormat="1" x14ac:dyDescent="0.2">
      <c r="A107" s="25">
        <v>3</v>
      </c>
      <c r="B107" s="26">
        <v>3500009</v>
      </c>
      <c r="C107" s="26" t="s">
        <v>118</v>
      </c>
      <c r="D107" s="27">
        <v>390000</v>
      </c>
      <c r="E107" s="155">
        <f>'5'!L107</f>
        <v>2</v>
      </c>
      <c r="F107" s="127"/>
      <c r="G107" s="142"/>
      <c r="H107" s="142"/>
      <c r="I107" s="142"/>
      <c r="J107" s="150"/>
      <c r="K107" s="134"/>
      <c r="L107" s="73">
        <v>1</v>
      </c>
      <c r="M107" s="120">
        <f t="shared" si="8"/>
        <v>1</v>
      </c>
      <c r="N107" s="73"/>
    </row>
    <row r="108" spans="1:14" s="10" customFormat="1" x14ac:dyDescent="0.2">
      <c r="A108" s="25">
        <v>4</v>
      </c>
      <c r="B108" s="26">
        <v>3500010</v>
      </c>
      <c r="C108" s="26" t="s">
        <v>119</v>
      </c>
      <c r="D108" s="27">
        <v>300000</v>
      </c>
      <c r="E108" s="155">
        <f>'5'!L108</f>
        <v>0</v>
      </c>
      <c r="F108" s="127"/>
      <c r="G108" s="142"/>
      <c r="H108" s="142"/>
      <c r="I108" s="142"/>
      <c r="J108" s="150"/>
      <c r="K108" s="134"/>
      <c r="L108" s="73"/>
      <c r="M108" s="120">
        <f t="shared" si="8"/>
        <v>0</v>
      </c>
      <c r="N108" s="73"/>
    </row>
    <row r="109" spans="1:14" s="10" customFormat="1" x14ac:dyDescent="0.2">
      <c r="A109" s="25">
        <v>5</v>
      </c>
      <c r="B109" s="26"/>
      <c r="C109" s="26" t="s">
        <v>120</v>
      </c>
      <c r="D109" s="27">
        <v>490000</v>
      </c>
      <c r="E109" s="155">
        <f>'5'!L109</f>
        <v>0</v>
      </c>
      <c r="F109" s="126"/>
      <c r="G109" s="141"/>
      <c r="H109" s="141"/>
      <c r="I109" s="141"/>
      <c r="J109" s="149"/>
      <c r="K109" s="133"/>
      <c r="L109" s="72"/>
      <c r="M109" s="120">
        <f t="shared" si="8"/>
        <v>0</v>
      </c>
      <c r="N109" s="72"/>
    </row>
    <row r="110" spans="1:14" s="10" customFormat="1" x14ac:dyDescent="0.2">
      <c r="A110" s="25">
        <v>6</v>
      </c>
      <c r="B110" s="26">
        <v>3500008</v>
      </c>
      <c r="C110" s="26" t="s">
        <v>121</v>
      </c>
      <c r="D110" s="27">
        <v>350000</v>
      </c>
      <c r="E110" s="155">
        <f>'5'!L110</f>
        <v>0</v>
      </c>
      <c r="F110" s="126"/>
      <c r="G110" s="141"/>
      <c r="H110" s="141"/>
      <c r="I110" s="141"/>
      <c r="J110" s="149"/>
      <c r="K110" s="133"/>
      <c r="L110" s="72"/>
      <c r="M110" s="120">
        <f t="shared" si="8"/>
        <v>0</v>
      </c>
      <c r="N110" s="72"/>
    </row>
    <row r="111" spans="1:14" s="10" customFormat="1" x14ac:dyDescent="0.2">
      <c r="A111" s="25">
        <v>7</v>
      </c>
      <c r="B111" s="26"/>
      <c r="C111" s="26" t="s">
        <v>122</v>
      </c>
      <c r="D111" s="27">
        <v>490000</v>
      </c>
      <c r="E111" s="155">
        <f>'5'!L111</f>
        <v>0</v>
      </c>
      <c r="F111" s="126"/>
      <c r="G111" s="141"/>
      <c r="H111" s="141"/>
      <c r="I111" s="141"/>
      <c r="J111" s="149"/>
      <c r="K111" s="133"/>
      <c r="L111" s="72"/>
      <c r="M111" s="120">
        <f t="shared" si="8"/>
        <v>0</v>
      </c>
      <c r="N111" s="72"/>
    </row>
    <row r="112" spans="1:14" s="10" customFormat="1" x14ac:dyDescent="0.2">
      <c r="A112" s="25">
        <v>8</v>
      </c>
      <c r="B112" s="26">
        <v>3502042</v>
      </c>
      <c r="C112" s="26" t="s">
        <v>123</v>
      </c>
      <c r="D112" s="27">
        <v>350000</v>
      </c>
      <c r="E112" s="155">
        <f>'5'!L112</f>
        <v>0</v>
      </c>
      <c r="F112" s="126"/>
      <c r="G112" s="141"/>
      <c r="H112" s="141"/>
      <c r="I112" s="141"/>
      <c r="J112" s="149"/>
      <c r="K112" s="133"/>
      <c r="L112" s="72"/>
      <c r="M112" s="120">
        <f t="shared" si="8"/>
        <v>0</v>
      </c>
      <c r="N112" s="72"/>
    </row>
    <row r="113" spans="1:14" s="10" customFormat="1" x14ac:dyDescent="0.2">
      <c r="A113" s="25">
        <v>9</v>
      </c>
      <c r="B113" s="26">
        <v>3500182</v>
      </c>
      <c r="C113" s="26" t="s">
        <v>124</v>
      </c>
      <c r="D113" s="27">
        <v>390000</v>
      </c>
      <c r="E113" s="155">
        <f>'5'!L113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8"/>
        <v>0</v>
      </c>
      <c r="N113" s="72"/>
    </row>
    <row r="114" spans="1:14" s="9" customFormat="1" x14ac:dyDescent="0.2">
      <c r="A114" s="25">
        <v>10</v>
      </c>
      <c r="B114" s="26">
        <v>3500181</v>
      </c>
      <c r="C114" s="26" t="s">
        <v>125</v>
      </c>
      <c r="D114" s="27">
        <v>300000</v>
      </c>
      <c r="E114" s="155">
        <f>'5'!L114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9" customFormat="1" x14ac:dyDescent="0.2">
      <c r="A115" s="25">
        <v>11</v>
      </c>
      <c r="B115" s="25">
        <v>3500159</v>
      </c>
      <c r="C115" s="25" t="s">
        <v>126</v>
      </c>
      <c r="D115" s="30">
        <v>300000</v>
      </c>
      <c r="E115" s="155">
        <f>'5'!L115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12</v>
      </c>
      <c r="B116" s="25">
        <v>3500143</v>
      </c>
      <c r="C116" s="25" t="s">
        <v>127</v>
      </c>
      <c r="D116" s="30">
        <v>220000</v>
      </c>
      <c r="E116" s="155">
        <f>'5'!L116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13</v>
      </c>
      <c r="B117" s="26">
        <v>3500144</v>
      </c>
      <c r="C117" s="26" t="s">
        <v>128</v>
      </c>
      <c r="D117" s="27">
        <v>260000</v>
      </c>
      <c r="E117" s="155">
        <f>'5'!L117</f>
        <v>1</v>
      </c>
      <c r="F117" s="126"/>
      <c r="G117" s="141"/>
      <c r="H117" s="141"/>
      <c r="I117" s="141"/>
      <c r="J117" s="149"/>
      <c r="K117" s="133"/>
      <c r="L117" s="72">
        <v>1</v>
      </c>
      <c r="M117" s="120">
        <f t="shared" si="8"/>
        <v>0</v>
      </c>
      <c r="N117" s="72"/>
    </row>
    <row r="118" spans="1:14" s="10" customFormat="1" x14ac:dyDescent="0.2">
      <c r="A118" s="25">
        <v>14</v>
      </c>
      <c r="B118" s="26">
        <v>3500145</v>
      </c>
      <c r="C118" s="26" t="s">
        <v>129</v>
      </c>
      <c r="D118" s="27">
        <v>350000</v>
      </c>
      <c r="E118" s="155">
        <f>'5'!L118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10" customFormat="1" x14ac:dyDescent="0.2">
      <c r="A119" s="25">
        <v>15</v>
      </c>
      <c r="B119" s="26">
        <v>3500147</v>
      </c>
      <c r="C119" s="26" t="s">
        <v>130</v>
      </c>
      <c r="D119" s="27">
        <v>480000</v>
      </c>
      <c r="E119" s="155">
        <f>'5'!L119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18</v>
      </c>
      <c r="B120" s="26">
        <v>3500142</v>
      </c>
      <c r="C120" s="26" t="s">
        <v>133</v>
      </c>
      <c r="D120" s="27">
        <v>390000</v>
      </c>
      <c r="E120" s="155">
        <f>'5'!L120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19</v>
      </c>
      <c r="B121" s="26">
        <v>3500141</v>
      </c>
      <c r="C121" s="26" t="s">
        <v>134</v>
      </c>
      <c r="D121" s="27">
        <v>300000</v>
      </c>
      <c r="E121" s="155">
        <f>'5'!L121</f>
        <v>0</v>
      </c>
      <c r="F121" s="126"/>
      <c r="G121" s="141"/>
      <c r="H121" s="141"/>
      <c r="I121" s="141"/>
      <c r="J121" s="149"/>
      <c r="K121" s="133"/>
      <c r="L121" s="72"/>
      <c r="M121" s="120">
        <f t="shared" si="8"/>
        <v>0</v>
      </c>
      <c r="N121" s="72"/>
    </row>
    <row r="122" spans="1:14" s="10" customFormat="1" x14ac:dyDescent="0.2">
      <c r="A122" s="25">
        <v>20</v>
      </c>
      <c r="B122" s="26">
        <v>3500021</v>
      </c>
      <c r="C122" s="26" t="s">
        <v>135</v>
      </c>
      <c r="D122" s="27">
        <v>390000</v>
      </c>
      <c r="E122" s="155">
        <f>'5'!L122</f>
        <v>1</v>
      </c>
      <c r="F122" s="126"/>
      <c r="G122" s="141">
        <v>1</v>
      </c>
      <c r="H122" s="141"/>
      <c r="I122" s="141"/>
      <c r="J122" s="149"/>
      <c r="K122" s="133">
        <v>1</v>
      </c>
      <c r="L122" s="72">
        <v>1</v>
      </c>
      <c r="M122" s="120">
        <f t="shared" si="8"/>
        <v>0</v>
      </c>
      <c r="N122" s="72"/>
    </row>
    <row r="123" spans="1:14" s="10" customFormat="1" x14ac:dyDescent="0.2">
      <c r="A123" s="25">
        <v>21</v>
      </c>
      <c r="B123" s="26">
        <v>3500022</v>
      </c>
      <c r="C123" s="26" t="s">
        <v>136</v>
      </c>
      <c r="D123" s="27">
        <v>300000</v>
      </c>
      <c r="E123" s="155">
        <f>'5'!L123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22</v>
      </c>
      <c r="B124" s="26">
        <v>3500152</v>
      </c>
      <c r="C124" s="26" t="s">
        <v>137</v>
      </c>
      <c r="D124" s="27">
        <v>390000</v>
      </c>
      <c r="E124" s="155">
        <f>'5'!L124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23</v>
      </c>
      <c r="B125" s="26">
        <v>3500049</v>
      </c>
      <c r="C125" s="26" t="s">
        <v>138</v>
      </c>
      <c r="D125" s="27">
        <v>390000</v>
      </c>
      <c r="E125" s="155">
        <f>'5'!L125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24</v>
      </c>
      <c r="B126" s="26">
        <v>3500156</v>
      </c>
      <c r="C126" s="26" t="s">
        <v>139</v>
      </c>
      <c r="D126" s="27">
        <v>390000</v>
      </c>
      <c r="E126" s="155">
        <f>'5'!L126</f>
        <v>0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0</v>
      </c>
      <c r="N126" s="72"/>
    </row>
    <row r="127" spans="1:14" s="10" customFormat="1" x14ac:dyDescent="0.2">
      <c r="A127" s="25">
        <v>25</v>
      </c>
      <c r="B127" s="26">
        <v>3500155</v>
      </c>
      <c r="C127" s="26" t="s">
        <v>140</v>
      </c>
      <c r="D127" s="27">
        <v>300000</v>
      </c>
      <c r="E127" s="155">
        <f>'5'!L127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26</v>
      </c>
      <c r="B128" s="26">
        <v>3500029</v>
      </c>
      <c r="C128" s="26" t="s">
        <v>141</v>
      </c>
      <c r="D128" s="27">
        <v>390000</v>
      </c>
      <c r="E128" s="155">
        <f>'5'!L128</f>
        <v>0</v>
      </c>
      <c r="F128" s="126"/>
      <c r="G128" s="141">
        <v>2</v>
      </c>
      <c r="H128" s="141"/>
      <c r="I128" s="141"/>
      <c r="J128" s="149"/>
      <c r="K128" s="133"/>
      <c r="L128" s="72"/>
      <c r="M128" s="120">
        <f t="shared" si="8"/>
        <v>2</v>
      </c>
      <c r="N128" s="72"/>
    </row>
    <row r="129" spans="1:14" s="10" customFormat="1" x14ac:dyDescent="0.2">
      <c r="A129" s="25">
        <v>27</v>
      </c>
      <c r="B129" s="26">
        <v>3500030</v>
      </c>
      <c r="C129" s="26" t="s">
        <v>142</v>
      </c>
      <c r="D129" s="27">
        <v>300000</v>
      </c>
      <c r="E129" s="155">
        <f>'5'!L129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28</v>
      </c>
      <c r="B130" s="26">
        <v>3500186</v>
      </c>
      <c r="C130" s="26" t="s">
        <v>143</v>
      </c>
      <c r="D130" s="27">
        <v>480000</v>
      </c>
      <c r="E130" s="155">
        <f>'5'!L130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29</v>
      </c>
      <c r="B131" s="26">
        <v>3500184</v>
      </c>
      <c r="C131" s="26" t="s">
        <v>144</v>
      </c>
      <c r="D131" s="27">
        <v>350000</v>
      </c>
      <c r="E131" s="155">
        <f>'5'!L131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30</v>
      </c>
      <c r="B132" s="26">
        <v>3503021</v>
      </c>
      <c r="C132" s="26" t="s">
        <v>145</v>
      </c>
      <c r="D132" s="27">
        <v>390000</v>
      </c>
      <c r="E132" s="155">
        <f>'5'!L132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31</v>
      </c>
      <c r="B133" s="26">
        <v>3500200</v>
      </c>
      <c r="C133" s="26" t="s">
        <v>146</v>
      </c>
      <c r="D133" s="27">
        <v>280000</v>
      </c>
      <c r="E133" s="155">
        <f>'5'!L133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9" customFormat="1" x14ac:dyDescent="0.2">
      <c r="A134" s="43">
        <v>32</v>
      </c>
      <c r="B134" s="99"/>
      <c r="C134" s="99" t="s">
        <v>270</v>
      </c>
      <c r="D134" s="100">
        <v>320000</v>
      </c>
      <c r="E134" s="155">
        <f>'5'!L134</f>
        <v>0</v>
      </c>
      <c r="F134" s="127"/>
      <c r="G134" s="142"/>
      <c r="H134" s="142"/>
      <c r="I134" s="142"/>
      <c r="J134" s="150"/>
      <c r="K134" s="134"/>
      <c r="L134" s="73"/>
      <c r="M134" s="120">
        <f t="shared" si="8"/>
        <v>0</v>
      </c>
      <c r="N134" s="73"/>
    </row>
    <row r="135" spans="1:14" s="9" customFormat="1" x14ac:dyDescent="0.2">
      <c r="A135" s="43">
        <v>33</v>
      </c>
      <c r="B135" s="99"/>
      <c r="C135" s="99" t="s">
        <v>269</v>
      </c>
      <c r="D135" s="100">
        <v>350000</v>
      </c>
      <c r="E135" s="155">
        <f>'5'!L135</f>
        <v>0</v>
      </c>
      <c r="F135" s="127"/>
      <c r="G135" s="142"/>
      <c r="H135" s="142"/>
      <c r="I135" s="142"/>
      <c r="J135" s="150"/>
      <c r="K135" s="134"/>
      <c r="L135" s="73"/>
      <c r="M135" s="120">
        <f t="shared" si="8"/>
        <v>0</v>
      </c>
      <c r="N135" s="73"/>
    </row>
    <row r="136" spans="1:14" s="24" customFormat="1" ht="15" thickBot="1" x14ac:dyDescent="0.25">
      <c r="A136" s="43"/>
      <c r="B136" s="43"/>
      <c r="C136" s="43"/>
      <c r="D136" s="48"/>
      <c r="E136" s="157"/>
      <c r="F136" s="127"/>
      <c r="G136" s="142"/>
      <c r="H136" s="142"/>
      <c r="I136" s="142"/>
      <c r="J136" s="150"/>
      <c r="K136" s="134"/>
      <c r="L136" s="73"/>
      <c r="M136" s="121">
        <f t="shared" si="8"/>
        <v>0</v>
      </c>
      <c r="N136" s="73"/>
    </row>
    <row r="137" spans="1:14" s="9" customFormat="1" ht="15" thickBot="1" x14ac:dyDescent="0.25">
      <c r="A137" s="94"/>
      <c r="B137" s="95"/>
      <c r="C137" s="95" t="s">
        <v>148</v>
      </c>
      <c r="D137" s="96"/>
      <c r="E137" s="105">
        <f t="shared" ref="E137:L137" si="14">SUM(E138:E144)</f>
        <v>17</v>
      </c>
      <c r="F137" s="105">
        <f t="shared" si="14"/>
        <v>0</v>
      </c>
      <c r="G137" s="105">
        <f t="shared" si="14"/>
        <v>18</v>
      </c>
      <c r="H137" s="105">
        <f t="shared" si="14"/>
        <v>12</v>
      </c>
      <c r="I137" s="105">
        <f t="shared" si="14"/>
        <v>0</v>
      </c>
      <c r="J137" s="105">
        <f t="shared" si="14"/>
        <v>0</v>
      </c>
      <c r="K137" s="105">
        <f t="shared" si="14"/>
        <v>5</v>
      </c>
      <c r="L137" s="105">
        <f t="shared" si="14"/>
        <v>4</v>
      </c>
      <c r="M137" s="119">
        <f t="shared" si="8"/>
        <v>38</v>
      </c>
      <c r="N137" s="85"/>
    </row>
    <row r="138" spans="1:14" s="9" customFormat="1" x14ac:dyDescent="0.2">
      <c r="A138" s="87">
        <v>1</v>
      </c>
      <c r="B138" s="87">
        <v>3510004</v>
      </c>
      <c r="C138" s="87" t="s">
        <v>149</v>
      </c>
      <c r="D138" s="93">
        <v>43000</v>
      </c>
      <c r="E138" s="155">
        <f>'5'!L138</f>
        <v>1</v>
      </c>
      <c r="G138" s="140">
        <v>6</v>
      </c>
      <c r="H138" s="140">
        <v>6</v>
      </c>
      <c r="I138" s="140"/>
      <c r="J138" s="148"/>
      <c r="K138" s="132"/>
      <c r="L138" s="71"/>
      <c r="M138" s="120">
        <f>(E138+K142+G138+H138+I138)-J138-K138-L138</f>
        <v>13</v>
      </c>
      <c r="N138" s="71"/>
    </row>
    <row r="139" spans="1:14" s="9" customFormat="1" x14ac:dyDescent="0.2">
      <c r="A139" s="25">
        <v>2</v>
      </c>
      <c r="B139" s="25">
        <v>3512008</v>
      </c>
      <c r="C139" s="25" t="s">
        <v>150</v>
      </c>
      <c r="D139" s="30">
        <v>44000</v>
      </c>
      <c r="E139" s="155">
        <f>'5'!L139</f>
        <v>2</v>
      </c>
      <c r="F139" s="126"/>
      <c r="G139" s="141"/>
      <c r="H139" s="141"/>
      <c r="I139" s="141"/>
      <c r="J139" s="149"/>
      <c r="K139" s="133"/>
      <c r="L139" s="72"/>
      <c r="M139" s="120">
        <f t="shared" ref="M139:M201" si="15">(E139+F139+G139+H139+I139)-J139-K139-L139</f>
        <v>2</v>
      </c>
      <c r="N139" s="72"/>
    </row>
    <row r="140" spans="1:14" s="9" customFormat="1" x14ac:dyDescent="0.2">
      <c r="A140" s="25">
        <v>3</v>
      </c>
      <c r="B140" s="25">
        <v>3510107</v>
      </c>
      <c r="C140" s="25" t="s">
        <v>151</v>
      </c>
      <c r="D140" s="30">
        <v>49000</v>
      </c>
      <c r="E140" s="155">
        <f>'5'!L140</f>
        <v>0</v>
      </c>
      <c r="F140" s="126"/>
      <c r="G140" s="141"/>
      <c r="H140" s="141"/>
      <c r="I140" s="141"/>
      <c r="J140" s="149"/>
      <c r="K140" s="133"/>
      <c r="L140" s="72"/>
      <c r="M140" s="120">
        <f t="shared" si="15"/>
        <v>0</v>
      </c>
      <c r="N140" s="72"/>
    </row>
    <row r="141" spans="1:14" s="9" customFormat="1" x14ac:dyDescent="0.2">
      <c r="A141" s="25">
        <v>4</v>
      </c>
      <c r="B141" s="25">
        <v>3510011</v>
      </c>
      <c r="C141" s="25" t="s">
        <v>152</v>
      </c>
      <c r="D141" s="30">
        <v>42000</v>
      </c>
      <c r="E141" s="155">
        <f>'5'!L141</f>
        <v>0</v>
      </c>
      <c r="F141" s="126"/>
      <c r="G141" s="141"/>
      <c r="H141" s="141"/>
      <c r="I141" s="141"/>
      <c r="J141" s="149"/>
      <c r="K141" s="133"/>
      <c r="L141" s="72"/>
      <c r="M141" s="120">
        <f t="shared" si="15"/>
        <v>0</v>
      </c>
      <c r="N141" s="72"/>
    </row>
    <row r="142" spans="1:14" s="9" customFormat="1" x14ac:dyDescent="0.2">
      <c r="A142" s="25">
        <v>5</v>
      </c>
      <c r="B142" s="25">
        <v>3510067</v>
      </c>
      <c r="C142" s="25" t="s">
        <v>153</v>
      </c>
      <c r="D142" s="30">
        <v>43000</v>
      </c>
      <c r="E142" s="155">
        <f>'5'!L142</f>
        <v>6</v>
      </c>
      <c r="F142" s="126"/>
      <c r="G142" s="141"/>
      <c r="H142" s="141"/>
      <c r="I142" s="141"/>
      <c r="J142" s="149"/>
      <c r="K142" s="125"/>
      <c r="L142" s="72"/>
      <c r="M142" s="120">
        <f t="shared" si="15"/>
        <v>6</v>
      </c>
      <c r="N142" s="72"/>
    </row>
    <row r="143" spans="1:14" s="9" customFormat="1" x14ac:dyDescent="0.2">
      <c r="A143" s="25">
        <v>6</v>
      </c>
      <c r="B143" s="25">
        <v>3510012</v>
      </c>
      <c r="C143" s="25" t="s">
        <v>154</v>
      </c>
      <c r="D143" s="30">
        <v>43000</v>
      </c>
      <c r="E143" s="155">
        <f>'5'!L143</f>
        <v>5</v>
      </c>
      <c r="F143" s="126"/>
      <c r="G143" s="141">
        <v>6</v>
      </c>
      <c r="H143" s="141">
        <v>6</v>
      </c>
      <c r="I143" s="141"/>
      <c r="J143" s="149"/>
      <c r="K143" s="133">
        <v>5</v>
      </c>
      <c r="L143" s="72">
        <v>4</v>
      </c>
      <c r="M143" s="120">
        <f t="shared" si="15"/>
        <v>8</v>
      </c>
      <c r="N143" s="72"/>
    </row>
    <row r="144" spans="1:14" s="9" customFormat="1" x14ac:dyDescent="0.2">
      <c r="A144" s="25">
        <v>7</v>
      </c>
      <c r="B144" s="25">
        <v>3510076</v>
      </c>
      <c r="C144" s="25" t="s">
        <v>155</v>
      </c>
      <c r="D144" s="30">
        <v>45000</v>
      </c>
      <c r="E144" s="155">
        <f>'5'!L144</f>
        <v>3</v>
      </c>
      <c r="F144" s="126"/>
      <c r="G144" s="141">
        <v>6</v>
      </c>
      <c r="H144" s="141"/>
      <c r="I144" s="141"/>
      <c r="J144" s="149"/>
      <c r="K144" s="133"/>
      <c r="L144" s="72"/>
      <c r="M144" s="120">
        <f t="shared" si="15"/>
        <v>9</v>
      </c>
      <c r="N144" s="72"/>
    </row>
    <row r="145" spans="1:14" s="9" customFormat="1" x14ac:dyDescent="0.2">
      <c r="A145" s="43">
        <v>9</v>
      </c>
      <c r="B145" s="43"/>
      <c r="C145" s="43" t="s">
        <v>271</v>
      </c>
      <c r="D145" s="48"/>
      <c r="E145" s="155">
        <f>'5'!L145</f>
        <v>0</v>
      </c>
      <c r="F145" s="127"/>
      <c r="G145" s="142"/>
      <c r="H145" s="142"/>
      <c r="I145" s="142"/>
      <c r="J145" s="150"/>
      <c r="K145" s="134"/>
      <c r="L145" s="73"/>
      <c r="M145" s="120">
        <f t="shared" si="15"/>
        <v>0</v>
      </c>
      <c r="N145" s="73"/>
    </row>
    <row r="146" spans="1:14" s="24" customFormat="1" ht="15" thickBot="1" x14ac:dyDescent="0.25">
      <c r="A146" s="43"/>
      <c r="B146" s="43"/>
      <c r="C146" s="43"/>
      <c r="D146" s="48"/>
      <c r="E146" s="157"/>
      <c r="F146" s="127"/>
      <c r="G146" s="142"/>
      <c r="H146" s="142"/>
      <c r="I146" s="142"/>
      <c r="J146" s="150"/>
      <c r="K146" s="134"/>
      <c r="L146" s="73"/>
      <c r="M146" s="121">
        <f t="shared" si="15"/>
        <v>0</v>
      </c>
      <c r="N146" s="73"/>
    </row>
    <row r="147" spans="1:14" s="10" customFormat="1" ht="15" thickBot="1" x14ac:dyDescent="0.25">
      <c r="A147" s="109"/>
      <c r="B147" s="110"/>
      <c r="C147" s="82" t="s">
        <v>156</v>
      </c>
      <c r="D147" s="111"/>
      <c r="E147" s="105">
        <f t="shared" ref="E147:L147" si="16">SUM(E148:E154)</f>
        <v>9</v>
      </c>
      <c r="F147" s="105">
        <f t="shared" si="16"/>
        <v>0</v>
      </c>
      <c r="G147" s="105">
        <f t="shared" si="16"/>
        <v>42</v>
      </c>
      <c r="H147" s="105">
        <f t="shared" si="16"/>
        <v>0</v>
      </c>
      <c r="I147" s="105">
        <f t="shared" si="16"/>
        <v>0</v>
      </c>
      <c r="J147" s="105">
        <f t="shared" si="16"/>
        <v>0</v>
      </c>
      <c r="K147" s="105">
        <f t="shared" si="16"/>
        <v>0</v>
      </c>
      <c r="L147" s="105">
        <f t="shared" si="16"/>
        <v>16</v>
      </c>
      <c r="M147" s="119">
        <f t="shared" si="15"/>
        <v>35</v>
      </c>
      <c r="N147" s="112"/>
    </row>
    <row r="148" spans="1:14" s="10" customFormat="1" x14ac:dyDescent="0.2">
      <c r="A148" s="87">
        <v>1</v>
      </c>
      <c r="B148" s="88">
        <v>3530009</v>
      </c>
      <c r="C148" s="88" t="s">
        <v>157</v>
      </c>
      <c r="D148" s="97">
        <v>20000</v>
      </c>
      <c r="E148" s="155">
        <f>'5'!L148</f>
        <v>0</v>
      </c>
      <c r="F148" s="125"/>
      <c r="G148" s="140"/>
      <c r="H148" s="140"/>
      <c r="I148" s="140"/>
      <c r="J148" s="148"/>
      <c r="K148" s="132"/>
      <c r="L148" s="71"/>
      <c r="M148" s="120">
        <f t="shared" si="15"/>
        <v>0</v>
      </c>
      <c r="N148" s="71"/>
    </row>
    <row r="149" spans="1:14" s="10" customFormat="1" x14ac:dyDescent="0.2">
      <c r="A149" s="25">
        <v>2</v>
      </c>
      <c r="B149" s="26">
        <v>3530010</v>
      </c>
      <c r="C149" s="26" t="s">
        <v>158</v>
      </c>
      <c r="D149" s="27">
        <v>108000</v>
      </c>
      <c r="E149" s="155">
        <f>'5'!L149</f>
        <v>8</v>
      </c>
      <c r="F149" s="126"/>
      <c r="G149" s="141"/>
      <c r="H149" s="141"/>
      <c r="I149" s="141"/>
      <c r="J149" s="149"/>
      <c r="K149" s="133"/>
      <c r="L149" s="72">
        <v>2</v>
      </c>
      <c r="M149" s="120">
        <f t="shared" si="15"/>
        <v>6</v>
      </c>
      <c r="N149" s="72"/>
    </row>
    <row r="150" spans="1:14" s="10" customFormat="1" x14ac:dyDescent="0.2">
      <c r="A150" s="25">
        <v>6</v>
      </c>
      <c r="B150" s="26">
        <v>3530088</v>
      </c>
      <c r="C150" s="26" t="s">
        <v>162</v>
      </c>
      <c r="D150" s="27">
        <v>22000</v>
      </c>
      <c r="E150" s="155">
        <f>'5'!L150</f>
        <v>0</v>
      </c>
      <c r="F150" s="126"/>
      <c r="G150" s="141"/>
      <c r="H150" s="141"/>
      <c r="I150" s="141"/>
      <c r="J150" s="149"/>
      <c r="K150" s="133"/>
      <c r="L150" s="72"/>
      <c r="M150" s="120">
        <f t="shared" si="15"/>
        <v>0</v>
      </c>
      <c r="N150" s="72"/>
    </row>
    <row r="151" spans="1:14" s="10" customFormat="1" x14ac:dyDescent="0.2">
      <c r="A151" s="25">
        <v>11</v>
      </c>
      <c r="B151" s="26">
        <v>3550002</v>
      </c>
      <c r="C151" s="26" t="s">
        <v>167</v>
      </c>
      <c r="D151" s="27">
        <v>20000</v>
      </c>
      <c r="E151" s="155">
        <f>'5'!L151</f>
        <v>0</v>
      </c>
      <c r="F151" s="127"/>
      <c r="G151" s="142">
        <v>14</v>
      </c>
      <c r="H151" s="142"/>
      <c r="I151" s="142"/>
      <c r="J151" s="150"/>
      <c r="K151" s="134"/>
      <c r="L151" s="73">
        <v>6</v>
      </c>
      <c r="M151" s="120">
        <f t="shared" si="15"/>
        <v>8</v>
      </c>
      <c r="N151" s="72"/>
    </row>
    <row r="152" spans="1:14" s="10" customFormat="1" x14ac:dyDescent="0.2">
      <c r="A152" s="25">
        <v>12</v>
      </c>
      <c r="B152" s="26">
        <v>3550005</v>
      </c>
      <c r="C152" s="26" t="s">
        <v>168</v>
      </c>
      <c r="D152" s="27">
        <v>20000</v>
      </c>
      <c r="E152" s="155">
        <f>'5'!L152</f>
        <v>0</v>
      </c>
      <c r="F152" s="127"/>
      <c r="G152" s="142">
        <v>14</v>
      </c>
      <c r="H152" s="142"/>
      <c r="I152" s="142"/>
      <c r="J152" s="150"/>
      <c r="K152" s="134"/>
      <c r="L152" s="73">
        <v>2</v>
      </c>
      <c r="M152" s="120">
        <f t="shared" si="15"/>
        <v>12</v>
      </c>
      <c r="N152" s="72"/>
    </row>
    <row r="153" spans="1:14" s="10" customFormat="1" x14ac:dyDescent="0.2">
      <c r="A153" s="25">
        <v>13</v>
      </c>
      <c r="B153" s="26">
        <v>3550007</v>
      </c>
      <c r="C153" s="26" t="s">
        <v>169</v>
      </c>
      <c r="D153" s="27">
        <v>20000</v>
      </c>
      <c r="E153" s="155">
        <f>'5'!L153</f>
        <v>1</v>
      </c>
      <c r="F153" s="127"/>
      <c r="G153" s="142">
        <v>14</v>
      </c>
      <c r="H153" s="142"/>
      <c r="I153" s="142"/>
      <c r="J153" s="150"/>
      <c r="K153" s="134"/>
      <c r="L153" s="73">
        <v>6</v>
      </c>
      <c r="M153" s="120">
        <f t="shared" si="15"/>
        <v>9</v>
      </c>
      <c r="N153" s="72"/>
    </row>
    <row r="154" spans="1:14" s="9" customFormat="1" x14ac:dyDescent="0.2">
      <c r="A154" s="25">
        <v>14</v>
      </c>
      <c r="B154" s="26">
        <v>3530087</v>
      </c>
      <c r="C154" s="26" t="s">
        <v>170</v>
      </c>
      <c r="D154" s="27">
        <v>20000</v>
      </c>
      <c r="E154" s="155">
        <f>'5'!L154</f>
        <v>0</v>
      </c>
      <c r="F154" s="127"/>
      <c r="G154" s="142"/>
      <c r="H154" s="142"/>
      <c r="I154" s="142"/>
      <c r="J154" s="150"/>
      <c r="K154" s="134"/>
      <c r="L154" s="73"/>
      <c r="M154" s="120">
        <f t="shared" si="15"/>
        <v>0</v>
      </c>
      <c r="N154" s="72"/>
    </row>
    <row r="155" spans="1:14" s="9" customFormat="1" x14ac:dyDescent="0.2">
      <c r="A155" s="25">
        <v>15</v>
      </c>
      <c r="B155" s="43">
        <v>7560084</v>
      </c>
      <c r="C155" s="43" t="s">
        <v>171</v>
      </c>
      <c r="D155" s="48">
        <v>50000</v>
      </c>
      <c r="E155" s="155">
        <f>'5'!L155</f>
        <v>0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0</v>
      </c>
      <c r="N155" s="72"/>
    </row>
    <row r="156" spans="1:14" s="9" customFormat="1" x14ac:dyDescent="0.2">
      <c r="A156" s="25">
        <v>16</v>
      </c>
      <c r="B156" s="43">
        <v>7560085</v>
      </c>
      <c r="C156" s="43" t="s">
        <v>172</v>
      </c>
      <c r="D156" s="48">
        <v>80000</v>
      </c>
      <c r="E156" s="155">
        <f>'5'!L156</f>
        <v>0</v>
      </c>
      <c r="F156" s="126"/>
      <c r="G156" s="141"/>
      <c r="H156" s="141"/>
      <c r="I156" s="141"/>
      <c r="J156" s="149"/>
      <c r="K156" s="133"/>
      <c r="L156" s="72"/>
      <c r="M156" s="120">
        <f t="shared" si="15"/>
        <v>0</v>
      </c>
      <c r="N156" s="72"/>
    </row>
    <row r="157" spans="1:14" s="9" customFormat="1" x14ac:dyDescent="0.2">
      <c r="A157" s="43">
        <v>21</v>
      </c>
      <c r="B157" s="43"/>
      <c r="C157" s="43" t="s">
        <v>272</v>
      </c>
      <c r="D157" s="48">
        <v>45000</v>
      </c>
      <c r="E157" s="155">
        <f>'5'!L157</f>
        <v>1</v>
      </c>
      <c r="F157" s="126"/>
      <c r="G157" s="141">
        <v>12</v>
      </c>
      <c r="H157" s="141"/>
      <c r="I157" s="141"/>
      <c r="J157" s="149"/>
      <c r="K157" s="133"/>
      <c r="L157" s="72">
        <v>1</v>
      </c>
      <c r="M157" s="120">
        <f t="shared" si="15"/>
        <v>12</v>
      </c>
      <c r="N157" s="73"/>
    </row>
    <row r="158" spans="1:14" s="24" customFormat="1" ht="15" thickBot="1" x14ac:dyDescent="0.25">
      <c r="A158" s="43"/>
      <c r="B158" s="43"/>
      <c r="C158" s="43"/>
      <c r="D158" s="48"/>
      <c r="E158" s="160"/>
      <c r="F158" s="128"/>
      <c r="G158" s="144"/>
      <c r="H158" s="144"/>
      <c r="I158" s="144"/>
      <c r="J158" s="152"/>
      <c r="K158" s="137"/>
      <c r="L158" s="76"/>
      <c r="M158" s="121">
        <f t="shared" si="15"/>
        <v>0</v>
      </c>
      <c r="N158" s="73"/>
    </row>
    <row r="159" spans="1:14" s="10" customFormat="1" ht="15" thickBot="1" x14ac:dyDescent="0.25">
      <c r="A159" s="90"/>
      <c r="B159" s="91"/>
      <c r="C159" s="91" t="s">
        <v>176</v>
      </c>
      <c r="D159" s="98"/>
      <c r="E159" s="103">
        <f>SUM(E160:E162)</f>
        <v>0</v>
      </c>
      <c r="F159" s="103">
        <f>SUM(F160:F162)</f>
        <v>0</v>
      </c>
      <c r="G159" s="103">
        <f t="shared" ref="G159:K159" si="17">SUM(G160:G1824)</f>
        <v>0</v>
      </c>
      <c r="H159" s="103">
        <f t="shared" si="17"/>
        <v>0</v>
      </c>
      <c r="I159" s="103">
        <f t="shared" si="17"/>
        <v>0</v>
      </c>
      <c r="J159" s="103">
        <f t="shared" si="17"/>
        <v>0</v>
      </c>
      <c r="K159" s="103">
        <f t="shared" si="17"/>
        <v>0</v>
      </c>
      <c r="L159" s="103">
        <f ca="1">SUM(L159:L162)</f>
        <v>0</v>
      </c>
      <c r="M159" s="103">
        <f ca="1">SUM(M159:M162)</f>
        <v>0</v>
      </c>
      <c r="N159" s="85"/>
    </row>
    <row r="160" spans="1:14" s="10" customFormat="1" x14ac:dyDescent="0.2">
      <c r="A160" s="87">
        <v>1</v>
      </c>
      <c r="B160" s="88">
        <v>4550013</v>
      </c>
      <c r="C160" s="88" t="s">
        <v>177</v>
      </c>
      <c r="D160" s="97">
        <v>38000</v>
      </c>
      <c r="E160" s="161">
        <f>'5'!L160</f>
        <v>0</v>
      </c>
      <c r="F160" s="125"/>
      <c r="G160" s="140"/>
      <c r="H160" s="140"/>
      <c r="I160" s="140"/>
      <c r="J160" s="148"/>
      <c r="K160" s="132"/>
      <c r="L160" s="71"/>
      <c r="M160" s="120">
        <f t="shared" si="15"/>
        <v>0</v>
      </c>
      <c r="N160" s="76"/>
    </row>
    <row r="161" spans="1:14" s="10" customFormat="1" x14ac:dyDescent="0.2">
      <c r="A161" s="25">
        <v>2</v>
      </c>
      <c r="B161" s="26">
        <v>4550025</v>
      </c>
      <c r="C161" s="26" t="s">
        <v>178</v>
      </c>
      <c r="D161" s="27">
        <v>38000</v>
      </c>
      <c r="E161" s="161">
        <f>'5'!L161</f>
        <v>0</v>
      </c>
      <c r="F161" s="125"/>
      <c r="G161" s="140"/>
      <c r="H161" s="140"/>
      <c r="I161" s="140"/>
      <c r="J161" s="148"/>
      <c r="K161" s="132"/>
      <c r="L161" s="71"/>
      <c r="M161" s="120">
        <f t="shared" si="15"/>
        <v>0</v>
      </c>
      <c r="N161" s="73"/>
    </row>
    <row r="162" spans="1:14" s="9" customFormat="1" x14ac:dyDescent="0.2">
      <c r="A162" s="25">
        <v>3</v>
      </c>
      <c r="B162" s="26">
        <v>4550044</v>
      </c>
      <c r="C162" s="26" t="s">
        <v>179</v>
      </c>
      <c r="D162" s="27">
        <v>38000</v>
      </c>
      <c r="E162" s="161">
        <f>'5'!L162</f>
        <v>0</v>
      </c>
      <c r="F162" s="125"/>
      <c r="G162" s="140"/>
      <c r="H162" s="140"/>
      <c r="I162" s="140"/>
      <c r="J162" s="148"/>
      <c r="K162" s="132"/>
      <c r="L162" s="71"/>
      <c r="M162" s="120">
        <f t="shared" si="15"/>
        <v>0</v>
      </c>
      <c r="N162" s="73"/>
    </row>
    <row r="163" spans="1:14" s="20" customFormat="1" ht="15" thickBot="1" x14ac:dyDescent="0.25">
      <c r="A163" s="43"/>
      <c r="B163" s="43"/>
      <c r="C163" s="43"/>
      <c r="D163" s="48"/>
      <c r="E163" s="160"/>
      <c r="F163" s="128"/>
      <c r="G163" s="144"/>
      <c r="H163" s="144"/>
      <c r="I163" s="144"/>
      <c r="J163" s="152"/>
      <c r="K163" s="137"/>
      <c r="L163" s="76"/>
      <c r="M163" s="121">
        <f t="shared" si="15"/>
        <v>0</v>
      </c>
      <c r="N163" s="73"/>
    </row>
    <row r="164" spans="1:14" s="24" customFormat="1" ht="15" hidden="1" customHeight="1" thickBot="1" x14ac:dyDescent="0.25">
      <c r="A164" s="81"/>
      <c r="B164" s="82"/>
      <c r="C164" s="82" t="s">
        <v>180</v>
      </c>
      <c r="D164" s="83"/>
      <c r="E164" s="158">
        <v>201</v>
      </c>
      <c r="F164" s="106">
        <f t="shared" ref="F164" si="18">SUM(F165:F175)</f>
        <v>0</v>
      </c>
      <c r="G164" s="106"/>
      <c r="H164" s="106"/>
      <c r="I164" s="106"/>
      <c r="J164" s="146"/>
      <c r="K164" s="135"/>
      <c r="L164" s="106"/>
      <c r="M164" s="119">
        <f t="shared" si="15"/>
        <v>201</v>
      </c>
      <c r="N164" s="85"/>
    </row>
    <row r="165" spans="1:14" s="10" customFormat="1" ht="15" hidden="1" customHeight="1" thickBot="1" x14ac:dyDescent="0.25">
      <c r="A165" s="74"/>
      <c r="B165" s="74"/>
      <c r="C165" s="74" t="s">
        <v>181</v>
      </c>
      <c r="D165" s="75"/>
      <c r="E165" s="155">
        <v>8</v>
      </c>
      <c r="F165" s="125"/>
      <c r="G165" s="140"/>
      <c r="H165" s="140"/>
      <c r="I165" s="140"/>
      <c r="J165" s="148"/>
      <c r="K165" s="132"/>
      <c r="L165" s="71"/>
      <c r="M165" s="120">
        <f t="shared" si="15"/>
        <v>8</v>
      </c>
      <c r="N165" s="76"/>
    </row>
    <row r="166" spans="1:14" s="10" customFormat="1" ht="15" hidden="1" customHeight="1" thickBot="1" x14ac:dyDescent="0.25">
      <c r="A166" s="25">
        <v>1</v>
      </c>
      <c r="B166" s="26">
        <v>5540020</v>
      </c>
      <c r="C166" s="26" t="s">
        <v>182</v>
      </c>
      <c r="D166" s="27">
        <v>40000</v>
      </c>
      <c r="E166" s="155">
        <v>43</v>
      </c>
      <c r="F166" s="125"/>
      <c r="G166" s="140"/>
      <c r="H166" s="140"/>
      <c r="I166" s="140"/>
      <c r="J166" s="148"/>
      <c r="K166" s="132"/>
      <c r="L166" s="71"/>
      <c r="M166" s="120">
        <f t="shared" si="15"/>
        <v>43</v>
      </c>
      <c r="N166" s="73"/>
    </row>
    <row r="167" spans="1:14" s="10" customFormat="1" ht="15" hidden="1" customHeight="1" thickBot="1" x14ac:dyDescent="0.25">
      <c r="A167" s="25">
        <v>2</v>
      </c>
      <c r="B167" s="26">
        <v>5540024</v>
      </c>
      <c r="C167" s="26" t="s">
        <v>183</v>
      </c>
      <c r="D167" s="27">
        <v>45000</v>
      </c>
      <c r="E167" s="155">
        <v>9</v>
      </c>
      <c r="F167" s="125"/>
      <c r="G167" s="140"/>
      <c r="H167" s="140"/>
      <c r="I167" s="140"/>
      <c r="J167" s="148"/>
      <c r="K167" s="132"/>
      <c r="L167" s="71"/>
      <c r="M167" s="120">
        <f t="shared" si="15"/>
        <v>9</v>
      </c>
      <c r="N167" s="73"/>
    </row>
    <row r="168" spans="1:14" s="10" customFormat="1" ht="15" hidden="1" customHeight="1" thickBot="1" x14ac:dyDescent="0.25">
      <c r="A168" s="25">
        <v>3</v>
      </c>
      <c r="B168" s="26">
        <v>5540018</v>
      </c>
      <c r="C168" s="26" t="s">
        <v>184</v>
      </c>
      <c r="D168" s="27">
        <v>32000</v>
      </c>
      <c r="E168" s="155">
        <v>24</v>
      </c>
      <c r="F168" s="125"/>
      <c r="G168" s="140"/>
      <c r="H168" s="140"/>
      <c r="I168" s="140"/>
      <c r="J168" s="148"/>
      <c r="K168" s="132"/>
      <c r="L168" s="71"/>
      <c r="M168" s="120">
        <f t="shared" si="15"/>
        <v>24</v>
      </c>
      <c r="N168" s="73"/>
    </row>
    <row r="169" spans="1:14" s="10" customFormat="1" ht="15" hidden="1" customHeight="1" thickBot="1" x14ac:dyDescent="0.25">
      <c r="A169" s="25">
        <v>4</v>
      </c>
      <c r="B169" s="26">
        <v>5540017</v>
      </c>
      <c r="C169" s="26" t="s">
        <v>185</v>
      </c>
      <c r="D169" s="27">
        <v>25000</v>
      </c>
      <c r="E169" s="156">
        <v>35</v>
      </c>
      <c r="F169" s="126"/>
      <c r="G169" s="141"/>
      <c r="H169" s="141"/>
      <c r="I169" s="141"/>
      <c r="J169" s="149"/>
      <c r="K169" s="133"/>
      <c r="L169" s="72"/>
      <c r="M169" s="120">
        <f t="shared" si="15"/>
        <v>35</v>
      </c>
      <c r="N169" s="72"/>
    </row>
    <row r="170" spans="1:14" s="10" customFormat="1" ht="15" hidden="1" customHeight="1" thickBot="1" x14ac:dyDescent="0.25">
      <c r="A170" s="25">
        <v>5</v>
      </c>
      <c r="B170" s="26">
        <v>5510070</v>
      </c>
      <c r="C170" s="26" t="s">
        <v>186</v>
      </c>
      <c r="D170" s="27">
        <v>28000</v>
      </c>
      <c r="E170" s="156">
        <v>24</v>
      </c>
      <c r="F170" s="126"/>
      <c r="G170" s="141"/>
      <c r="H170" s="141"/>
      <c r="I170" s="141"/>
      <c r="J170" s="149"/>
      <c r="K170" s="133"/>
      <c r="L170" s="72"/>
      <c r="M170" s="120">
        <f t="shared" si="15"/>
        <v>24</v>
      </c>
      <c r="N170" s="72"/>
    </row>
    <row r="171" spans="1:14" s="10" customFormat="1" ht="15" hidden="1" customHeight="1" thickBot="1" x14ac:dyDescent="0.25">
      <c r="A171" s="25">
        <v>6</v>
      </c>
      <c r="B171" s="26">
        <v>5500044</v>
      </c>
      <c r="C171" s="26" t="s">
        <v>187</v>
      </c>
      <c r="D171" s="27">
        <v>28000</v>
      </c>
      <c r="E171" s="156">
        <v>10</v>
      </c>
      <c r="F171" s="126"/>
      <c r="G171" s="141"/>
      <c r="H171" s="141"/>
      <c r="I171" s="141"/>
      <c r="J171" s="149"/>
      <c r="K171" s="133"/>
      <c r="L171" s="72"/>
      <c r="M171" s="120">
        <f t="shared" si="15"/>
        <v>10</v>
      </c>
      <c r="N171" s="71"/>
    </row>
    <row r="172" spans="1:14" s="9" customFormat="1" ht="15" hidden="1" customHeight="1" thickBot="1" x14ac:dyDescent="0.25">
      <c r="A172" s="25">
        <v>7</v>
      </c>
      <c r="B172" s="26">
        <v>5500045</v>
      </c>
      <c r="C172" s="26" t="s">
        <v>188</v>
      </c>
      <c r="D172" s="27">
        <v>30000</v>
      </c>
      <c r="E172" s="156">
        <v>28</v>
      </c>
      <c r="F172" s="126"/>
      <c r="G172" s="141"/>
      <c r="H172" s="141"/>
      <c r="I172" s="141"/>
      <c r="J172" s="149"/>
      <c r="K172" s="133"/>
      <c r="L172" s="72"/>
      <c r="M172" s="120">
        <f t="shared" si="15"/>
        <v>28</v>
      </c>
      <c r="N172" s="71"/>
    </row>
    <row r="173" spans="1:14" s="9" customFormat="1" ht="15" hidden="1" customHeight="1" thickBot="1" x14ac:dyDescent="0.25">
      <c r="A173" s="25">
        <v>8</v>
      </c>
      <c r="B173" s="25">
        <v>5510111</v>
      </c>
      <c r="C173" s="25" t="s">
        <v>189</v>
      </c>
      <c r="D173" s="30">
        <v>39000</v>
      </c>
      <c r="E173" s="156">
        <v>20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20</v>
      </c>
      <c r="N173" s="71"/>
    </row>
    <row r="174" spans="1:14" s="9" customFormat="1" ht="15" hidden="1" customHeight="1" thickBot="1" x14ac:dyDescent="0.25">
      <c r="A174" s="25">
        <v>9</v>
      </c>
      <c r="B174" s="25">
        <v>5510112</v>
      </c>
      <c r="C174" s="25" t="s">
        <v>190</v>
      </c>
      <c r="D174" s="30">
        <v>39000</v>
      </c>
      <c r="E174" s="155"/>
      <c r="F174" s="125"/>
      <c r="G174" s="125"/>
      <c r="H174" s="125"/>
      <c r="I174" s="125"/>
      <c r="J174" s="148"/>
      <c r="K174" s="132"/>
      <c r="L174" s="71"/>
      <c r="M174" s="120">
        <f t="shared" si="15"/>
        <v>0</v>
      </c>
      <c r="N174" s="71"/>
    </row>
    <row r="175" spans="1:14" s="9" customFormat="1" ht="15" hidden="1" customHeight="1" thickBot="1" x14ac:dyDescent="0.25">
      <c r="A175" s="25">
        <v>10</v>
      </c>
      <c r="B175" s="25">
        <v>5510113</v>
      </c>
      <c r="C175" s="25" t="s">
        <v>191</v>
      </c>
      <c r="D175" s="30">
        <v>39000</v>
      </c>
      <c r="E175" s="155">
        <v>17</v>
      </c>
      <c r="F175" s="125"/>
      <c r="G175" s="125"/>
      <c r="H175" s="125"/>
      <c r="I175" s="125"/>
      <c r="J175" s="148"/>
      <c r="K175" s="132"/>
      <c r="L175" s="71"/>
      <c r="M175" s="120">
        <f t="shared" si="15"/>
        <v>17</v>
      </c>
      <c r="N175" s="71"/>
    </row>
    <row r="176" spans="1:14" s="24" customFormat="1" ht="15" hidden="1" customHeight="1" thickBot="1" x14ac:dyDescent="0.25">
      <c r="A176" s="43"/>
      <c r="B176" s="43"/>
      <c r="C176" s="43"/>
      <c r="D176" s="48"/>
      <c r="E176" s="160"/>
      <c r="F176" s="128"/>
      <c r="G176" s="128"/>
      <c r="H176" s="128"/>
      <c r="I176" s="128"/>
      <c r="J176" s="152"/>
      <c r="K176" s="137"/>
      <c r="L176" s="76"/>
      <c r="M176" s="121">
        <f t="shared" si="15"/>
        <v>0</v>
      </c>
      <c r="N176" s="76"/>
    </row>
    <row r="177" spans="1:14" s="9" customFormat="1" ht="15" thickBot="1" x14ac:dyDescent="0.25">
      <c r="A177" s="94"/>
      <c r="B177" s="95"/>
      <c r="C177" s="95" t="s">
        <v>192</v>
      </c>
      <c r="D177" s="96"/>
      <c r="E177" s="105">
        <f t="shared" ref="E177:L177" si="19">SUM(E178:E186)</f>
        <v>117</v>
      </c>
      <c r="F177" s="105">
        <f t="shared" si="19"/>
        <v>0</v>
      </c>
      <c r="G177" s="105">
        <f t="shared" si="19"/>
        <v>0</v>
      </c>
      <c r="H177" s="105">
        <f t="shared" si="19"/>
        <v>0</v>
      </c>
      <c r="I177" s="105">
        <f t="shared" si="19"/>
        <v>0</v>
      </c>
      <c r="J177" s="105">
        <f t="shared" si="19"/>
        <v>0</v>
      </c>
      <c r="K177" s="105">
        <f t="shared" si="19"/>
        <v>0</v>
      </c>
      <c r="L177" s="105">
        <f t="shared" si="19"/>
        <v>629</v>
      </c>
      <c r="M177" s="119">
        <f t="shared" si="15"/>
        <v>-512</v>
      </c>
      <c r="N177" s="85"/>
    </row>
    <row r="178" spans="1:14" s="10" customFormat="1" x14ac:dyDescent="0.2">
      <c r="A178" s="87">
        <v>1</v>
      </c>
      <c r="B178" s="87">
        <v>5540032</v>
      </c>
      <c r="C178" s="87" t="s">
        <v>193</v>
      </c>
      <c r="D178" s="93">
        <v>18000</v>
      </c>
      <c r="E178" s="155">
        <f>'5'!L178</f>
        <v>0</v>
      </c>
      <c r="F178" s="125"/>
      <c r="G178" s="125"/>
      <c r="H178" s="125"/>
      <c r="I178" s="125"/>
      <c r="J178" s="148"/>
      <c r="K178" s="132"/>
      <c r="L178" s="71">
        <v>55</v>
      </c>
      <c r="M178" s="120">
        <f t="shared" si="15"/>
        <v>-55</v>
      </c>
      <c r="N178" s="71"/>
    </row>
    <row r="179" spans="1:14" s="10" customFormat="1" x14ac:dyDescent="0.2">
      <c r="A179" s="25">
        <v>2</v>
      </c>
      <c r="B179" s="26">
        <v>5540001</v>
      </c>
      <c r="C179" s="26" t="s">
        <v>194</v>
      </c>
      <c r="D179" s="27">
        <v>20000</v>
      </c>
      <c r="E179" s="155">
        <f>'5'!L179</f>
        <v>12</v>
      </c>
      <c r="F179" s="125"/>
      <c r="G179" s="125"/>
      <c r="H179" s="125"/>
      <c r="I179" s="125"/>
      <c r="J179" s="148"/>
      <c r="K179" s="132"/>
      <c r="L179" s="71">
        <v>55</v>
      </c>
      <c r="M179" s="120">
        <f t="shared" si="15"/>
        <v>-43</v>
      </c>
      <c r="N179" s="71"/>
    </row>
    <row r="180" spans="1:14" s="10" customFormat="1" x14ac:dyDescent="0.2">
      <c r="A180" s="25">
        <v>3</v>
      </c>
      <c r="B180" s="26">
        <v>5540029</v>
      </c>
      <c r="C180" s="26" t="s">
        <v>195</v>
      </c>
      <c r="D180" s="27">
        <v>20000</v>
      </c>
      <c r="E180" s="155">
        <f>'5'!L180</f>
        <v>0</v>
      </c>
      <c r="F180" s="125"/>
      <c r="G180" s="125"/>
      <c r="H180" s="125"/>
      <c r="I180" s="125"/>
      <c r="J180" s="148"/>
      <c r="K180" s="132"/>
      <c r="L180" s="71">
        <v>24</v>
      </c>
      <c r="M180" s="120">
        <f t="shared" si="15"/>
        <v>-24</v>
      </c>
      <c r="N180" s="71"/>
    </row>
    <row r="181" spans="1:14" s="10" customFormat="1" x14ac:dyDescent="0.2">
      <c r="A181" s="25">
        <v>4</v>
      </c>
      <c r="B181" s="26">
        <v>5540035</v>
      </c>
      <c r="C181" s="26" t="s">
        <v>196</v>
      </c>
      <c r="D181" s="27">
        <v>20000</v>
      </c>
      <c r="E181" s="155">
        <f>'5'!L181</f>
        <v>7</v>
      </c>
      <c r="F181" s="125"/>
      <c r="G181" s="125"/>
      <c r="H181" s="125"/>
      <c r="I181" s="125"/>
      <c r="J181" s="148"/>
      <c r="K181" s="132"/>
      <c r="L181" s="71">
        <v>7</v>
      </c>
      <c r="M181" s="120">
        <f t="shared" si="15"/>
        <v>0</v>
      </c>
      <c r="N181" s="71"/>
    </row>
    <row r="182" spans="1:14" s="10" customFormat="1" x14ac:dyDescent="0.2">
      <c r="A182" s="25">
        <v>6</v>
      </c>
      <c r="B182" s="26">
        <v>5540008</v>
      </c>
      <c r="C182" s="26" t="s">
        <v>198</v>
      </c>
      <c r="D182" s="27">
        <v>16000</v>
      </c>
      <c r="E182" s="155">
        <f>'5'!L182</f>
        <v>24</v>
      </c>
      <c r="F182" s="125"/>
      <c r="G182" s="125"/>
      <c r="H182" s="125"/>
      <c r="I182" s="125"/>
      <c r="J182" s="148"/>
      <c r="K182" s="132"/>
      <c r="L182" s="71">
        <v>274</v>
      </c>
      <c r="M182" s="120">
        <f t="shared" si="15"/>
        <v>-250</v>
      </c>
      <c r="N182" s="71"/>
    </row>
    <row r="183" spans="1:14" s="10" customFormat="1" x14ac:dyDescent="0.2">
      <c r="A183" s="25">
        <v>7</v>
      </c>
      <c r="B183" s="26">
        <v>5540030</v>
      </c>
      <c r="C183" s="26" t="s">
        <v>199</v>
      </c>
      <c r="D183" s="27">
        <v>22000</v>
      </c>
      <c r="E183" s="155">
        <f>'5'!L183</f>
        <v>12</v>
      </c>
      <c r="F183" s="125"/>
      <c r="G183" s="125"/>
      <c r="H183" s="125"/>
      <c r="I183" s="125"/>
      <c r="J183" s="148"/>
      <c r="K183" s="132"/>
      <c r="L183" s="71">
        <v>57</v>
      </c>
      <c r="M183" s="120">
        <f t="shared" si="15"/>
        <v>-45</v>
      </c>
      <c r="N183" s="71"/>
    </row>
    <row r="184" spans="1:14" s="10" customFormat="1" x14ac:dyDescent="0.2">
      <c r="A184" s="25">
        <v>8</v>
      </c>
      <c r="B184" s="26">
        <v>5540031</v>
      </c>
      <c r="C184" s="26" t="s">
        <v>200</v>
      </c>
      <c r="D184" s="27">
        <v>22000</v>
      </c>
      <c r="E184" s="155">
        <f>'5'!L184</f>
        <v>0</v>
      </c>
      <c r="F184" s="125"/>
      <c r="G184" s="125"/>
      <c r="H184" s="125"/>
      <c r="I184" s="125"/>
      <c r="J184" s="148"/>
      <c r="K184" s="132"/>
      <c r="L184" s="71">
        <v>48</v>
      </c>
      <c r="M184" s="120">
        <f t="shared" si="15"/>
        <v>-48</v>
      </c>
      <c r="N184" s="71"/>
    </row>
    <row r="185" spans="1:14" s="9" customFormat="1" x14ac:dyDescent="0.2">
      <c r="A185" s="25">
        <v>9</v>
      </c>
      <c r="B185" s="26">
        <v>5540003</v>
      </c>
      <c r="C185" s="26" t="s">
        <v>201</v>
      </c>
      <c r="D185" s="27">
        <v>20000</v>
      </c>
      <c r="E185" s="155">
        <f>'5'!L185</f>
        <v>35</v>
      </c>
      <c r="F185" s="125"/>
      <c r="G185" s="125"/>
      <c r="H185" s="125"/>
      <c r="I185" s="125"/>
      <c r="J185" s="148"/>
      <c r="K185" s="132"/>
      <c r="L185" s="71">
        <v>34</v>
      </c>
      <c r="M185" s="120">
        <f t="shared" si="15"/>
        <v>1</v>
      </c>
      <c r="N185" s="71"/>
    </row>
    <row r="186" spans="1:14" s="9" customFormat="1" x14ac:dyDescent="0.2">
      <c r="A186" s="25">
        <v>10</v>
      </c>
      <c r="B186" s="25">
        <v>5540033</v>
      </c>
      <c r="C186" s="25" t="s">
        <v>202</v>
      </c>
      <c r="D186" s="30">
        <v>18000</v>
      </c>
      <c r="E186" s="155">
        <f>'5'!L186</f>
        <v>27</v>
      </c>
      <c r="F186" s="125"/>
      <c r="G186" s="125"/>
      <c r="H186" s="125"/>
      <c r="I186" s="125"/>
      <c r="J186" s="148"/>
      <c r="K186" s="132"/>
      <c r="L186" s="71">
        <v>75</v>
      </c>
      <c r="M186" s="120">
        <f t="shared" si="15"/>
        <v>-48</v>
      </c>
      <c r="N186" s="71"/>
    </row>
    <row r="187" spans="1:14" s="20" customFormat="1" ht="15" thickBot="1" x14ac:dyDescent="0.25">
      <c r="A187" s="43"/>
      <c r="B187" s="43"/>
      <c r="C187" s="43"/>
      <c r="D187" s="48"/>
      <c r="E187" s="160"/>
      <c r="F187" s="128"/>
      <c r="G187" s="128"/>
      <c r="H187" s="128"/>
      <c r="I187" s="128"/>
      <c r="J187" s="152"/>
      <c r="K187" s="137"/>
      <c r="L187" s="76"/>
      <c r="M187" s="121">
        <f t="shared" si="15"/>
        <v>0</v>
      </c>
      <c r="N187" s="76"/>
    </row>
    <row r="188" spans="1:14" s="24" customFormat="1" ht="15" thickBot="1" x14ac:dyDescent="0.25">
      <c r="A188" s="81"/>
      <c r="B188" s="82"/>
      <c r="C188" s="82" t="s">
        <v>203</v>
      </c>
      <c r="D188" s="83"/>
      <c r="E188" s="106">
        <f t="shared" ref="E188:J188" si="20">SUM(E190:E191)</f>
        <v>3</v>
      </c>
      <c r="F188" s="106">
        <f t="shared" si="20"/>
        <v>0</v>
      </c>
      <c r="G188" s="106">
        <f t="shared" si="20"/>
        <v>0</v>
      </c>
      <c r="H188" s="106">
        <f t="shared" si="20"/>
        <v>0</v>
      </c>
      <c r="I188" s="106">
        <f t="shared" si="20"/>
        <v>0</v>
      </c>
      <c r="J188" s="106">
        <f t="shared" si="20"/>
        <v>0</v>
      </c>
      <c r="K188" s="106">
        <f>SUM(K190:K191)</f>
        <v>0</v>
      </c>
      <c r="L188" s="106">
        <f>SUM(L190:L191)</f>
        <v>3</v>
      </c>
      <c r="M188" s="119">
        <f>(E188+F188+G188+H188+I188)-J188-K188-L188</f>
        <v>0</v>
      </c>
      <c r="N188" s="85"/>
    </row>
    <row r="189" spans="1:14" s="10" customFormat="1" x14ac:dyDescent="0.2">
      <c r="A189" s="79"/>
      <c r="B189" s="79"/>
      <c r="C189" s="79" t="s">
        <v>204</v>
      </c>
      <c r="D189" s="80"/>
      <c r="E189" s="155"/>
      <c r="F189" s="125"/>
      <c r="G189" s="125"/>
      <c r="H189" s="125"/>
      <c r="I189" s="125"/>
      <c r="J189" s="148"/>
      <c r="K189" s="132"/>
      <c r="L189" s="71"/>
      <c r="M189" s="120">
        <f t="shared" si="15"/>
        <v>0</v>
      </c>
      <c r="N189" s="71"/>
    </row>
    <row r="190" spans="1:14" s="10" customFormat="1" x14ac:dyDescent="0.2">
      <c r="A190" s="25">
        <v>1</v>
      </c>
      <c r="B190" s="26">
        <v>7520023</v>
      </c>
      <c r="C190" s="26" t="s">
        <v>205</v>
      </c>
      <c r="D190" s="27">
        <v>20000</v>
      </c>
      <c r="E190" s="155">
        <f>'5'!L190</f>
        <v>0</v>
      </c>
      <c r="F190" s="125"/>
      <c r="G190" s="125"/>
      <c r="H190" s="125"/>
      <c r="I190" s="125"/>
      <c r="J190" s="148"/>
      <c r="K190" s="132"/>
      <c r="L190" s="71"/>
      <c r="M190" s="120">
        <f t="shared" si="15"/>
        <v>0</v>
      </c>
      <c r="N190" s="71"/>
    </row>
    <row r="191" spans="1:14" s="9" customFormat="1" x14ac:dyDescent="0.2">
      <c r="A191" s="25">
        <v>2</v>
      </c>
      <c r="B191" s="26">
        <v>7520001</v>
      </c>
      <c r="C191" s="26" t="s">
        <v>206</v>
      </c>
      <c r="D191" s="27">
        <v>80000</v>
      </c>
      <c r="E191" s="155">
        <f>'5'!L191</f>
        <v>3</v>
      </c>
      <c r="F191" s="125"/>
      <c r="G191" s="125"/>
      <c r="H191" s="125"/>
      <c r="I191" s="125"/>
      <c r="J191" s="148"/>
      <c r="K191" s="132"/>
      <c r="L191" s="71">
        <v>3</v>
      </c>
      <c r="M191" s="120">
        <f t="shared" si="15"/>
        <v>0</v>
      </c>
      <c r="N191" s="71"/>
    </row>
    <row r="192" spans="1:14" s="24" customFormat="1" ht="15" thickBot="1" x14ac:dyDescent="0.25">
      <c r="A192" s="43"/>
      <c r="B192" s="43"/>
      <c r="C192" s="43"/>
      <c r="D192" s="86"/>
      <c r="E192" s="157"/>
      <c r="F192" s="127"/>
      <c r="G192" s="127"/>
      <c r="H192" s="127"/>
      <c r="I192" s="127"/>
      <c r="J192" s="150"/>
      <c r="K192" s="134"/>
      <c r="L192" s="73"/>
      <c r="M192" s="122">
        <f t="shared" si="15"/>
        <v>0</v>
      </c>
      <c r="N192" s="73"/>
    </row>
    <row r="193" spans="1:14" s="10" customFormat="1" ht="15" thickBot="1" x14ac:dyDescent="0.25">
      <c r="A193" s="90"/>
      <c r="B193" s="91"/>
      <c r="C193" s="91" t="s">
        <v>207</v>
      </c>
      <c r="D193" s="92"/>
      <c r="E193" s="103">
        <f t="shared" ref="E193:L193" si="21">SUM(E194:E201)</f>
        <v>65</v>
      </c>
      <c r="F193" s="103">
        <f t="shared" si="21"/>
        <v>0</v>
      </c>
      <c r="G193" s="103">
        <f t="shared" si="21"/>
        <v>0</v>
      </c>
      <c r="H193" s="103">
        <f t="shared" si="21"/>
        <v>0</v>
      </c>
      <c r="I193" s="103">
        <f t="shared" si="21"/>
        <v>0</v>
      </c>
      <c r="J193" s="103">
        <f t="shared" si="21"/>
        <v>0</v>
      </c>
      <c r="K193" s="103">
        <f t="shared" si="21"/>
        <v>0</v>
      </c>
      <c r="L193" s="103">
        <f t="shared" si="21"/>
        <v>63</v>
      </c>
      <c r="M193" s="119">
        <f t="shared" si="15"/>
        <v>2</v>
      </c>
      <c r="N193" s="85"/>
    </row>
    <row r="194" spans="1:14" s="10" customFormat="1" x14ac:dyDescent="0.2">
      <c r="A194" s="87">
        <v>1</v>
      </c>
      <c r="B194" s="88">
        <v>7550011</v>
      </c>
      <c r="C194" s="88" t="s">
        <v>208</v>
      </c>
      <c r="D194" s="89">
        <v>16000</v>
      </c>
      <c r="E194" s="155">
        <f>'5'!L194</f>
        <v>12</v>
      </c>
      <c r="F194" s="125"/>
      <c r="G194" s="125"/>
      <c r="H194" s="125"/>
      <c r="I194" s="125"/>
      <c r="J194" s="148"/>
      <c r="K194" s="132"/>
      <c r="L194" s="71">
        <v>12</v>
      </c>
      <c r="M194" s="120">
        <f t="shared" si="15"/>
        <v>0</v>
      </c>
      <c r="N194" s="71"/>
    </row>
    <row r="195" spans="1:14" s="10" customFormat="1" x14ac:dyDescent="0.2">
      <c r="A195" s="25">
        <v>2</v>
      </c>
      <c r="B195" s="26">
        <v>7550019</v>
      </c>
      <c r="C195" s="26" t="s">
        <v>209</v>
      </c>
      <c r="D195" s="78">
        <v>14000</v>
      </c>
      <c r="E195" s="155">
        <f>'5'!L195</f>
        <v>0</v>
      </c>
      <c r="F195" s="126"/>
      <c r="G195" s="126"/>
      <c r="H195" s="126"/>
      <c r="I195" s="126"/>
      <c r="J195" s="149"/>
      <c r="K195" s="133"/>
      <c r="L195" s="72"/>
      <c r="M195" s="123">
        <f t="shared" si="15"/>
        <v>0</v>
      </c>
      <c r="N195" s="72"/>
    </row>
    <row r="196" spans="1:14" s="10" customFormat="1" x14ac:dyDescent="0.2">
      <c r="A196" s="25">
        <v>3</v>
      </c>
      <c r="B196" s="26">
        <v>7550026</v>
      </c>
      <c r="C196" s="26" t="s">
        <v>210</v>
      </c>
      <c r="D196" s="78">
        <v>26000</v>
      </c>
      <c r="E196" s="155">
        <f>'5'!L196</f>
        <v>0</v>
      </c>
      <c r="F196" s="126"/>
      <c r="G196" s="126"/>
      <c r="H196" s="126"/>
      <c r="I196" s="126"/>
      <c r="J196" s="149"/>
      <c r="K196" s="133"/>
      <c r="L196" s="72"/>
      <c r="M196" s="123">
        <f t="shared" si="15"/>
        <v>0</v>
      </c>
      <c r="N196" s="72"/>
    </row>
    <row r="197" spans="1:14" s="10" customFormat="1" x14ac:dyDescent="0.2">
      <c r="A197" s="25">
        <v>4</v>
      </c>
      <c r="B197" s="26">
        <v>7550006</v>
      </c>
      <c r="C197" s="26" t="s">
        <v>211</v>
      </c>
      <c r="D197" s="78">
        <v>12000</v>
      </c>
      <c r="E197" s="155">
        <f>'5'!L197</f>
        <v>0</v>
      </c>
      <c r="F197" s="126"/>
      <c r="G197" s="126"/>
      <c r="H197" s="126"/>
      <c r="I197" s="126"/>
      <c r="J197" s="149"/>
      <c r="K197" s="133"/>
      <c r="L197" s="72"/>
      <c r="M197" s="123">
        <f t="shared" si="15"/>
        <v>0</v>
      </c>
      <c r="N197" s="72"/>
    </row>
    <row r="198" spans="1:14" s="10" customFormat="1" x14ac:dyDescent="0.2">
      <c r="A198" s="25">
        <v>5</v>
      </c>
      <c r="B198" s="26">
        <v>7550007</v>
      </c>
      <c r="C198" s="26" t="s">
        <v>212</v>
      </c>
      <c r="D198" s="78">
        <v>9000</v>
      </c>
      <c r="E198" s="155">
        <f>'5'!L198</f>
        <v>12</v>
      </c>
      <c r="F198" s="126"/>
      <c r="G198" s="126"/>
      <c r="H198" s="126"/>
      <c r="I198" s="126"/>
      <c r="J198" s="149"/>
      <c r="K198" s="133"/>
      <c r="L198" s="72">
        <v>10</v>
      </c>
      <c r="M198" s="123">
        <f t="shared" si="15"/>
        <v>2</v>
      </c>
      <c r="N198" s="72"/>
    </row>
    <row r="199" spans="1:14" s="9" customFormat="1" x14ac:dyDescent="0.2">
      <c r="A199" s="25">
        <v>7</v>
      </c>
      <c r="B199" s="26">
        <v>7550017</v>
      </c>
      <c r="C199" s="26" t="s">
        <v>214</v>
      </c>
      <c r="D199" s="78">
        <v>14000</v>
      </c>
      <c r="E199" s="155">
        <f>'5'!L199</f>
        <v>22</v>
      </c>
      <c r="F199" s="126"/>
      <c r="G199" s="126"/>
      <c r="H199" s="126"/>
      <c r="I199" s="126"/>
      <c r="J199" s="149"/>
      <c r="K199" s="133"/>
      <c r="L199" s="72">
        <v>22</v>
      </c>
      <c r="M199" s="123">
        <f t="shared" si="15"/>
        <v>0</v>
      </c>
      <c r="N199" s="72"/>
    </row>
    <row r="200" spans="1:14" s="10" customFormat="1" x14ac:dyDescent="0.2">
      <c r="A200" s="25">
        <v>8</v>
      </c>
      <c r="B200" s="25">
        <v>7550016</v>
      </c>
      <c r="C200" s="25" t="s">
        <v>215</v>
      </c>
      <c r="D200" s="77">
        <v>14000</v>
      </c>
      <c r="E200" s="155">
        <f>'5'!L200</f>
        <v>10</v>
      </c>
      <c r="F200" s="126"/>
      <c r="G200" s="126"/>
      <c r="H200" s="126"/>
      <c r="I200" s="126"/>
      <c r="J200" s="149"/>
      <c r="K200" s="133"/>
      <c r="L200" s="72">
        <v>10</v>
      </c>
      <c r="M200" s="123">
        <f t="shared" si="15"/>
        <v>0</v>
      </c>
      <c r="N200" s="72"/>
    </row>
    <row r="201" spans="1:14" s="10" customFormat="1" x14ac:dyDescent="0.2">
      <c r="A201" s="25">
        <v>9</v>
      </c>
      <c r="B201" s="26">
        <v>7550015</v>
      </c>
      <c r="C201" s="26" t="s">
        <v>216</v>
      </c>
      <c r="D201" s="78">
        <v>14000</v>
      </c>
      <c r="E201" s="155">
        <f>'5'!L201</f>
        <v>9</v>
      </c>
      <c r="F201" s="126"/>
      <c r="G201" s="126"/>
      <c r="H201" s="126"/>
      <c r="I201" s="126"/>
      <c r="J201" s="149"/>
      <c r="K201" s="133"/>
      <c r="L201" s="72">
        <v>9</v>
      </c>
      <c r="M201" s="123">
        <f t="shared" si="15"/>
        <v>0</v>
      </c>
      <c r="N201" s="72"/>
    </row>
  </sheetData>
  <autoFilter ref="A3:D201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S205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L46" sqref="L46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9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9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 t="shared" ref="E5:M5" si="0">E6+E47+E62+E66+E76</f>
        <v>17</v>
      </c>
      <c r="F5" s="116">
        <f t="shared" si="0"/>
        <v>0</v>
      </c>
      <c r="G5" s="116">
        <f t="shared" si="0"/>
        <v>357</v>
      </c>
      <c r="H5" s="116">
        <f t="shared" si="0"/>
        <v>0</v>
      </c>
      <c r="I5" s="116">
        <f t="shared" si="0"/>
        <v>0</v>
      </c>
      <c r="J5" s="145">
        <f t="shared" si="0"/>
        <v>0</v>
      </c>
      <c r="K5" s="130">
        <f t="shared" si="0"/>
        <v>7</v>
      </c>
      <c r="L5" s="116">
        <f>L6+L47+L62+L66+L76</f>
        <v>29</v>
      </c>
      <c r="M5" s="118">
        <f t="shared" si="0"/>
        <v>338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 t="shared" ref="E6:J6" si="1">SUM(E7:E39)</f>
        <v>14</v>
      </c>
      <c r="F6" s="131">
        <f t="shared" si="1"/>
        <v>0</v>
      </c>
      <c r="G6" s="131">
        <f t="shared" si="1"/>
        <v>206</v>
      </c>
      <c r="H6" s="131">
        <f t="shared" si="1"/>
        <v>0</v>
      </c>
      <c r="I6" s="131">
        <f t="shared" si="1"/>
        <v>0</v>
      </c>
      <c r="J6" s="131">
        <f t="shared" si="1"/>
        <v>0</v>
      </c>
      <c r="K6" s="131">
        <f>SUM(K7:K39)</f>
        <v>7</v>
      </c>
      <c r="L6" s="131">
        <f t="shared" ref="L6:M6" si="2">SUM(L7:L39)</f>
        <v>28</v>
      </c>
      <c r="M6" s="131">
        <f t="shared" si="2"/>
        <v>185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'6'!L7</f>
        <v>2</v>
      </c>
      <c r="F7" s="125"/>
      <c r="G7" s="140"/>
      <c r="H7" s="140"/>
      <c r="I7" s="140"/>
      <c r="J7" s="148"/>
      <c r="K7" s="132"/>
      <c r="L7" s="71">
        <v>2</v>
      </c>
      <c r="M7" s="120">
        <f t="shared" ref="M7:M77" si="3">(E7+F7+G7+H7+I7)-J7-K7-L7</f>
        <v>0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'6'!L8</f>
        <v>0</v>
      </c>
      <c r="F8" s="126"/>
      <c r="G8" s="141">
        <v>9</v>
      </c>
      <c r="H8" s="141"/>
      <c r="I8" s="141"/>
      <c r="J8" s="149"/>
      <c r="K8" s="133"/>
      <c r="L8" s="72"/>
      <c r="M8" s="120">
        <f t="shared" si="3"/>
        <v>9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'6'!L9</f>
        <v>0</v>
      </c>
      <c r="F9" s="126"/>
      <c r="G9" s="141"/>
      <c r="H9" s="141"/>
      <c r="I9" s="141"/>
      <c r="J9" s="149"/>
      <c r="K9" s="133"/>
      <c r="L9" s="72"/>
      <c r="M9" s="120">
        <f t="shared" si="3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'6'!L10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3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'6'!L11</f>
        <v>0</v>
      </c>
      <c r="F11" s="126"/>
      <c r="G11" s="141">
        <v>6</v>
      </c>
      <c r="H11" s="141"/>
      <c r="I11" s="141"/>
      <c r="J11" s="149"/>
      <c r="K11" s="133">
        <v>3</v>
      </c>
      <c r="L11" s="72"/>
      <c r="M11" s="120">
        <f t="shared" si="3"/>
        <v>3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'6'!L12</f>
        <v>0</v>
      </c>
      <c r="F12" s="126"/>
      <c r="G12" s="141"/>
      <c r="H12" s="141"/>
      <c r="I12" s="141"/>
      <c r="J12" s="149"/>
      <c r="K12" s="133"/>
      <c r="L12" s="72"/>
      <c r="M12" s="120">
        <f t="shared" si="3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'6'!L13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3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'6'!L14</f>
        <v>0</v>
      </c>
      <c r="F14" s="126"/>
      <c r="G14" s="141">
        <v>6</v>
      </c>
      <c r="H14" s="141"/>
      <c r="I14" s="141"/>
      <c r="J14" s="149"/>
      <c r="K14" s="133"/>
      <c r="L14" s="72"/>
      <c r="M14" s="120">
        <f t="shared" si="3"/>
        <v>6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'6'!L15</f>
        <v>0</v>
      </c>
      <c r="F15" s="126"/>
      <c r="G15" s="141">
        <v>6</v>
      </c>
      <c r="H15" s="141"/>
      <c r="I15" s="141"/>
      <c r="J15" s="149"/>
      <c r="K15" s="133"/>
      <c r="L15" s="72"/>
      <c r="M15" s="120">
        <f t="shared" si="3"/>
        <v>6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'6'!L16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3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'6'!L17</f>
        <v>0</v>
      </c>
      <c r="F17" s="126"/>
      <c r="G17" s="141"/>
      <c r="H17" s="141"/>
      <c r="I17" s="141"/>
      <c r="J17" s="149"/>
      <c r="K17" s="133"/>
      <c r="L17" s="72"/>
      <c r="M17" s="120">
        <f t="shared" si="3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'6'!L18</f>
        <v>0</v>
      </c>
      <c r="F18" s="126"/>
      <c r="G18" s="141"/>
      <c r="H18" s="141"/>
      <c r="I18" s="141"/>
      <c r="J18" s="149"/>
      <c r="K18" s="133"/>
      <c r="L18" s="72"/>
      <c r="M18" s="120">
        <f t="shared" si="3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'6'!L19</f>
        <v>0</v>
      </c>
      <c r="F19" s="126"/>
      <c r="G19" s="141">
        <v>6</v>
      </c>
      <c r="H19" s="141"/>
      <c r="I19" s="141"/>
      <c r="J19" s="149"/>
      <c r="K19" s="133"/>
      <c r="L19" s="72"/>
      <c r="M19" s="120">
        <f t="shared" si="3"/>
        <v>6</v>
      </c>
      <c r="N19" s="72"/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'6'!L20</f>
        <v>5</v>
      </c>
      <c r="F20" s="126"/>
      <c r="G20" s="141">
        <v>11</v>
      </c>
      <c r="H20" s="141"/>
      <c r="I20" s="141"/>
      <c r="J20" s="149"/>
      <c r="K20" s="133"/>
      <c r="L20" s="72">
        <v>9</v>
      </c>
      <c r="M20" s="120">
        <f t="shared" si="3"/>
        <v>7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'6'!L21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3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'6'!L22</f>
        <v>7</v>
      </c>
      <c r="F22" s="126"/>
      <c r="G22" s="141">
        <v>20</v>
      </c>
      <c r="H22" s="141"/>
      <c r="I22" s="141"/>
      <c r="J22" s="149"/>
      <c r="K22" s="133"/>
      <c r="L22" s="72">
        <v>17</v>
      </c>
      <c r="M22" s="120">
        <f t="shared" si="3"/>
        <v>10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'6'!L23</f>
        <v>0</v>
      </c>
      <c r="F23" s="126"/>
      <c r="G23" s="141"/>
      <c r="H23" s="141"/>
      <c r="I23" s="141"/>
      <c r="J23" s="149"/>
      <c r="K23" s="133"/>
      <c r="L23" s="72"/>
      <c r="M23" s="120">
        <f t="shared" si="3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'6'!L24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3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'6'!L25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3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'6'!L26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3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'6'!L27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3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'6'!L28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3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'6'!L29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3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'6'!L30</f>
        <v>0</v>
      </c>
      <c r="F30" s="126"/>
      <c r="G30" s="141">
        <v>6</v>
      </c>
      <c r="H30" s="141"/>
      <c r="I30" s="141"/>
      <c r="J30" s="149"/>
      <c r="K30" s="133"/>
      <c r="L30" s="72"/>
      <c r="M30" s="120">
        <f t="shared" si="3"/>
        <v>6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'6'!L31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3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'6'!L32</f>
        <v>0</v>
      </c>
      <c r="F32" s="126"/>
      <c r="G32" s="141">
        <v>6</v>
      </c>
      <c r="H32" s="141"/>
      <c r="I32" s="141"/>
      <c r="J32" s="149"/>
      <c r="K32" s="133">
        <v>1</v>
      </c>
      <c r="L32" s="72"/>
      <c r="M32" s="120">
        <f t="shared" si="3"/>
        <v>5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'6'!L33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3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'6'!L34</f>
        <v>0</v>
      </c>
      <c r="F34" s="126"/>
      <c r="G34" s="141">
        <v>6</v>
      </c>
      <c r="H34" s="141"/>
      <c r="I34" s="141"/>
      <c r="J34" s="149"/>
      <c r="K34" s="133"/>
      <c r="L34" s="72"/>
      <c r="M34" s="120">
        <f t="shared" si="3"/>
        <v>6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'6'!L35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3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'6'!L36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3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'6'!L37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3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'6'!L38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3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'6'!L39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3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'6'!L40</f>
        <v>0</v>
      </c>
      <c r="F40" s="127"/>
      <c r="G40" s="142">
        <v>6</v>
      </c>
      <c r="H40" s="142"/>
      <c r="I40" s="142"/>
      <c r="J40" s="150"/>
      <c r="K40" s="134">
        <v>2</v>
      </c>
      <c r="L40" s="73"/>
      <c r="M40" s="120">
        <f t="shared" si="3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'6'!L41</f>
        <v>0</v>
      </c>
      <c r="F41" s="127"/>
      <c r="G41" s="142">
        <v>10</v>
      </c>
      <c r="H41" s="142"/>
      <c r="I41" s="142"/>
      <c r="J41" s="150"/>
      <c r="K41" s="134"/>
      <c r="L41" s="73"/>
      <c r="M41" s="121">
        <f t="shared" si="3"/>
        <v>10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'6'!L42</f>
        <v>0</v>
      </c>
      <c r="F42" s="127"/>
      <c r="G42" s="142">
        <v>6</v>
      </c>
      <c r="H42" s="142"/>
      <c r="I42" s="142"/>
      <c r="J42" s="150"/>
      <c r="K42" s="134"/>
      <c r="L42" s="73"/>
      <c r="M42" s="121">
        <f t="shared" si="3"/>
        <v>6</v>
      </c>
      <c r="N42" s="73"/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'6'!L43</f>
        <v>0</v>
      </c>
      <c r="F43" s="127"/>
      <c r="G43" s="142">
        <v>8</v>
      </c>
      <c r="H43" s="142"/>
      <c r="I43" s="142"/>
      <c r="J43" s="150">
        <v>1</v>
      </c>
      <c r="K43" s="134">
        <v>2</v>
      </c>
      <c r="L43" s="73"/>
      <c r="M43" s="121">
        <f t="shared" si="3"/>
        <v>5</v>
      </c>
      <c r="N43" s="73" t="s">
        <v>278</v>
      </c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'6'!L44</f>
        <v>3</v>
      </c>
      <c r="F44" s="127"/>
      <c r="G44" s="142"/>
      <c r="H44" s="142"/>
      <c r="I44" s="142"/>
      <c r="J44" s="150"/>
      <c r="K44" s="134"/>
      <c r="L44" s="73">
        <v>3</v>
      </c>
      <c r="M44" s="121">
        <f t="shared" si="3"/>
        <v>0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'6'!L45</f>
        <v>0</v>
      </c>
      <c r="F45" s="127"/>
      <c r="G45" s="142">
        <v>0</v>
      </c>
      <c r="H45" s="142"/>
      <c r="I45" s="142"/>
      <c r="J45" s="150"/>
      <c r="K45" s="134"/>
      <c r="L45" s="73"/>
      <c r="M45" s="121">
        <f t="shared" si="3"/>
        <v>0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3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 t="shared" ref="E47:L47" si="4">SUM(E48:E57)</f>
        <v>3</v>
      </c>
      <c r="F47" s="103">
        <f t="shared" si="4"/>
        <v>0</v>
      </c>
      <c r="G47" s="103">
        <f t="shared" si="4"/>
        <v>126</v>
      </c>
      <c r="H47" s="103">
        <f t="shared" si="4"/>
        <v>0</v>
      </c>
      <c r="I47" s="103">
        <f t="shared" si="4"/>
        <v>0</v>
      </c>
      <c r="J47" s="103">
        <f t="shared" si="4"/>
        <v>0</v>
      </c>
      <c r="K47" s="103">
        <f t="shared" si="4"/>
        <v>0</v>
      </c>
      <c r="L47" s="103">
        <f t="shared" si="4"/>
        <v>1</v>
      </c>
      <c r="M47" s="119">
        <f>(E47+F47+G47+H47+I47)-J47-K47-L47</f>
        <v>128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'6'!L45</f>
        <v>0</v>
      </c>
      <c r="F48" s="125"/>
      <c r="G48" s="140"/>
      <c r="H48" s="140"/>
      <c r="I48" s="140"/>
      <c r="J48" s="148"/>
      <c r="K48" s="132"/>
      <c r="L48" s="71"/>
      <c r="M48" s="120">
        <f t="shared" si="3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'6'!L46</f>
        <v>0</v>
      </c>
      <c r="F49" s="126"/>
      <c r="G49" s="141">
        <v>40</v>
      </c>
      <c r="H49" s="141"/>
      <c r="I49" s="141"/>
      <c r="J49" s="149"/>
      <c r="K49" s="133"/>
      <c r="L49" s="72"/>
      <c r="M49" s="120">
        <f t="shared" si="3"/>
        <v>40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'6'!L47</f>
        <v>0</v>
      </c>
      <c r="F50" s="126"/>
      <c r="G50" s="141">
        <v>20</v>
      </c>
      <c r="H50" s="141"/>
      <c r="I50" s="141"/>
      <c r="J50" s="149"/>
      <c r="K50" s="133"/>
      <c r="L50" s="72"/>
      <c r="M50" s="120">
        <f t="shared" si="3"/>
        <v>20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'6'!L48</f>
        <v>0</v>
      </c>
      <c r="F51" s="126"/>
      <c r="G51" s="141">
        <v>40</v>
      </c>
      <c r="H51" s="141"/>
      <c r="I51" s="141"/>
      <c r="J51" s="149"/>
      <c r="K51" s="133"/>
      <c r="L51" s="72"/>
      <c r="M51" s="120">
        <f t="shared" si="3"/>
        <v>40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'6'!L49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3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'6'!L50</f>
        <v>3</v>
      </c>
      <c r="F53" s="126"/>
      <c r="G53" s="141"/>
      <c r="H53" s="141"/>
      <c r="I53" s="141"/>
      <c r="J53" s="149"/>
      <c r="K53" s="133"/>
      <c r="L53" s="72">
        <v>1</v>
      </c>
      <c r="M53" s="120">
        <f t="shared" si="3"/>
        <v>2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'6'!L51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3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'6'!L52</f>
        <v>0</v>
      </c>
      <c r="F55" s="126"/>
      <c r="G55" s="141"/>
      <c r="H55" s="141"/>
      <c r="I55" s="141"/>
      <c r="J55" s="149"/>
      <c r="K55" s="133"/>
      <c r="L55" s="72"/>
      <c r="M55" s="120">
        <f t="shared" si="3"/>
        <v>0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'6'!L53</f>
        <v>0</v>
      </c>
      <c r="F56" s="126"/>
      <c r="G56" s="141">
        <v>8</v>
      </c>
      <c r="H56" s="141"/>
      <c r="I56" s="141"/>
      <c r="J56" s="149"/>
      <c r="K56" s="133"/>
      <c r="L56" s="72"/>
      <c r="M56" s="120">
        <f t="shared" si="3"/>
        <v>8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'6'!L54</f>
        <v>0</v>
      </c>
      <c r="F57" s="126"/>
      <c r="G57" s="141">
        <v>8</v>
      </c>
      <c r="H57" s="141"/>
      <c r="I57" s="141"/>
      <c r="J57" s="149"/>
      <c r="K57" s="133"/>
      <c r="L57" s="72"/>
      <c r="M57" s="120">
        <f t="shared" si="3"/>
        <v>8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'6'!L55</f>
        <v>0</v>
      </c>
      <c r="F58" s="127"/>
      <c r="G58" s="142"/>
      <c r="H58" s="142"/>
      <c r="I58" s="142"/>
      <c r="J58" s="150"/>
      <c r="K58" s="134"/>
      <c r="L58" s="73"/>
      <c r="M58" s="120">
        <f t="shared" si="3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'6'!L56</f>
        <v>0</v>
      </c>
      <c r="F59" s="127"/>
      <c r="G59" s="142">
        <v>10</v>
      </c>
      <c r="H59" s="142"/>
      <c r="I59" s="142"/>
      <c r="J59" s="150">
        <v>1</v>
      </c>
      <c r="K59" s="134">
        <v>1</v>
      </c>
      <c r="L59" s="73"/>
      <c r="M59" s="120">
        <f t="shared" si="3"/>
        <v>8</v>
      </c>
      <c r="N59" s="73" t="s">
        <v>278</v>
      </c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'6'!L57</f>
        <v>0</v>
      </c>
      <c r="F60" s="127"/>
      <c r="G60" s="142">
        <v>5</v>
      </c>
      <c r="H60" s="142"/>
      <c r="I60" s="142"/>
      <c r="J60" s="150">
        <v>1</v>
      </c>
      <c r="K60" s="134"/>
      <c r="L60" s="73"/>
      <c r="M60" s="73"/>
      <c r="N60" s="73" t="s">
        <v>278</v>
      </c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73"/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 t="shared" ref="E62:K62" si="5">SUM(E63:E64)</f>
        <v>0</v>
      </c>
      <c r="F62" s="107">
        <f t="shared" si="5"/>
        <v>0</v>
      </c>
      <c r="G62" s="107">
        <f t="shared" si="5"/>
        <v>0</v>
      </c>
      <c r="H62" s="107">
        <f t="shared" si="5"/>
        <v>0</v>
      </c>
      <c r="I62" s="107">
        <f t="shared" si="5"/>
        <v>0</v>
      </c>
      <c r="J62" s="107">
        <f t="shared" si="5"/>
        <v>0</v>
      </c>
      <c r="K62" s="107">
        <f t="shared" si="5"/>
        <v>0</v>
      </c>
      <c r="L62" s="107">
        <f>SUM(L63:L64)</f>
        <v>0</v>
      </c>
      <c r="M62" s="119">
        <f>(E62+F62+G62+H62+I62)-J62-K62-L62</f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'6'!L60</f>
        <v>0</v>
      </c>
      <c r="F63" s="126"/>
      <c r="G63" s="141"/>
      <c r="H63" s="141"/>
      <c r="I63" s="141"/>
      <c r="J63" s="149"/>
      <c r="K63" s="133"/>
      <c r="L63" s="72"/>
      <c r="M63" s="121">
        <f>(E63+F63+G63+H63+I63)-J63-K63-L63</f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'6'!L61</f>
        <v>0</v>
      </c>
      <c r="F64" s="126"/>
      <c r="G64" s="141"/>
      <c r="H64" s="141"/>
      <c r="I64" s="141"/>
      <c r="J64" s="149"/>
      <c r="K64" s="133"/>
      <c r="L64" s="72"/>
      <c r="M64" s="121">
        <f t="shared" si="3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3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 t="shared" ref="E66:L66" si="6">SUM(E67:E74)</f>
        <v>0</v>
      </c>
      <c r="F66" s="103">
        <f t="shared" si="6"/>
        <v>0</v>
      </c>
      <c r="G66" s="103">
        <f t="shared" si="6"/>
        <v>7</v>
      </c>
      <c r="H66" s="103">
        <f t="shared" si="6"/>
        <v>0</v>
      </c>
      <c r="I66" s="103">
        <f t="shared" si="6"/>
        <v>0</v>
      </c>
      <c r="J66" s="103">
        <f t="shared" si="6"/>
        <v>0</v>
      </c>
      <c r="K66" s="103">
        <f t="shared" si="6"/>
        <v>0</v>
      </c>
      <c r="L66" s="103">
        <f t="shared" si="6"/>
        <v>0</v>
      </c>
      <c r="M66" s="119">
        <f t="shared" si="3"/>
        <v>7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'6'!L64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3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'6'!L65</f>
        <v>0</v>
      </c>
      <c r="F68" s="126"/>
      <c r="G68" s="141">
        <v>1</v>
      </c>
      <c r="H68" s="141"/>
      <c r="I68" s="141"/>
      <c r="J68" s="149"/>
      <c r="K68" s="133"/>
      <c r="L68" s="72"/>
      <c r="M68" s="120">
        <f t="shared" si="3"/>
        <v>1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'6'!L66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3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'6'!L67</f>
        <v>0</v>
      </c>
      <c r="F70" s="126"/>
      <c r="G70" s="141"/>
      <c r="H70" s="141"/>
      <c r="I70" s="141"/>
      <c r="J70" s="149"/>
      <c r="K70" s="133"/>
      <c r="L70" s="72"/>
      <c r="M70" s="120">
        <f t="shared" si="3"/>
        <v>0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'6'!L68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3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'6'!L69</f>
        <v>0</v>
      </c>
      <c r="F72" s="126"/>
      <c r="G72" s="141">
        <v>1</v>
      </c>
      <c r="H72" s="141"/>
      <c r="I72" s="141"/>
      <c r="J72" s="149"/>
      <c r="K72" s="133"/>
      <c r="L72" s="72"/>
      <c r="M72" s="120">
        <f t="shared" si="3"/>
        <v>1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'6'!L70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3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'6'!L71</f>
        <v>0</v>
      </c>
      <c r="F74" s="126"/>
      <c r="G74" s="141">
        <v>1</v>
      </c>
      <c r="H74" s="141"/>
      <c r="I74" s="141"/>
      <c r="J74" s="149"/>
      <c r="K74" s="133"/>
      <c r="L74" s="72"/>
      <c r="M74" s="120">
        <f t="shared" si="3"/>
        <v>1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3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 t="shared" ref="E76:L76" si="7">SUM(E77:E83)</f>
        <v>0</v>
      </c>
      <c r="F76" s="106">
        <f t="shared" si="7"/>
        <v>0</v>
      </c>
      <c r="G76" s="106">
        <f t="shared" si="7"/>
        <v>18</v>
      </c>
      <c r="H76" s="106">
        <f t="shared" si="7"/>
        <v>0</v>
      </c>
      <c r="I76" s="106">
        <f t="shared" si="7"/>
        <v>0</v>
      </c>
      <c r="J76" s="106">
        <f t="shared" si="7"/>
        <v>0</v>
      </c>
      <c r="K76" s="106">
        <f t="shared" si="7"/>
        <v>0</v>
      </c>
      <c r="L76" s="106">
        <f t="shared" si="7"/>
        <v>0</v>
      </c>
      <c r="M76" s="119">
        <f t="shared" si="3"/>
        <v>18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'6'!L74</f>
        <v>0</v>
      </c>
      <c r="F77" s="126"/>
      <c r="G77" s="141">
        <v>4</v>
      </c>
      <c r="H77" s="141"/>
      <c r="I77" s="141"/>
      <c r="J77" s="149"/>
      <c r="K77" s="133"/>
      <c r="L77" s="72"/>
      <c r="M77" s="120">
        <f t="shared" si="3"/>
        <v>4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'6'!L75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1" si="8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'6'!L76</f>
        <v>0</v>
      </c>
      <c r="F79" s="126"/>
      <c r="G79" s="141"/>
      <c r="H79" s="141"/>
      <c r="I79" s="141"/>
      <c r="J79" s="149"/>
      <c r="K79" s="133"/>
      <c r="L79" s="72"/>
      <c r="M79" s="120">
        <f t="shared" si="8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'6'!L77</f>
        <v>0</v>
      </c>
      <c r="F80" s="126"/>
      <c r="G80" s="141">
        <v>7</v>
      </c>
      <c r="H80" s="141"/>
      <c r="I80" s="141"/>
      <c r="J80" s="149"/>
      <c r="K80" s="133"/>
      <c r="L80" s="72"/>
      <c r="M80" s="120">
        <f t="shared" si="8"/>
        <v>7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'6'!L78</f>
        <v>0</v>
      </c>
      <c r="F81" s="126"/>
      <c r="G81" s="141"/>
      <c r="H81" s="141"/>
      <c r="I81" s="141"/>
      <c r="J81" s="149"/>
      <c r="K81" s="133"/>
      <c r="L81" s="72"/>
      <c r="M81" s="120">
        <f t="shared" si="8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'6'!L79</f>
        <v>0</v>
      </c>
      <c r="F82" s="126"/>
      <c r="G82" s="141"/>
      <c r="H82" s="141"/>
      <c r="I82" s="141"/>
      <c r="J82" s="149"/>
      <c r="K82" s="133"/>
      <c r="L82" s="72"/>
      <c r="M82" s="120">
        <f t="shared" si="8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'6'!L80</f>
        <v>0</v>
      </c>
      <c r="F83" s="126"/>
      <c r="G83" s="141">
        <v>7</v>
      </c>
      <c r="H83" s="141"/>
      <c r="I83" s="141"/>
      <c r="J83" s="149"/>
      <c r="K83" s="133"/>
      <c r="L83" s="72"/>
      <c r="M83" s="120">
        <f t="shared" si="8"/>
        <v>7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'6'!L81</f>
        <v>0</v>
      </c>
      <c r="F84" s="127"/>
      <c r="G84" s="142">
        <v>8</v>
      </c>
      <c r="H84" s="142"/>
      <c r="I84" s="142"/>
      <c r="J84" s="150">
        <v>1</v>
      </c>
      <c r="K84" s="134"/>
      <c r="L84" s="73"/>
      <c r="M84" s="120">
        <f t="shared" si="8"/>
        <v>7</v>
      </c>
      <c r="N84" s="73" t="s">
        <v>278</v>
      </c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8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 t="shared" ref="E86:L86" si="9">SUM(E87:E95)</f>
        <v>62</v>
      </c>
      <c r="F86" s="108">
        <f t="shared" si="9"/>
        <v>0</v>
      </c>
      <c r="G86" s="108">
        <f t="shared" si="9"/>
        <v>12</v>
      </c>
      <c r="H86" s="108">
        <f t="shared" si="9"/>
        <v>0</v>
      </c>
      <c r="I86" s="108">
        <f t="shared" si="9"/>
        <v>0</v>
      </c>
      <c r="J86" s="108">
        <f t="shared" si="9"/>
        <v>6</v>
      </c>
      <c r="K86" s="108">
        <f t="shared" si="9"/>
        <v>0</v>
      </c>
      <c r="L86" s="108">
        <f t="shared" si="9"/>
        <v>38</v>
      </c>
      <c r="M86" s="119">
        <f t="shared" si="8"/>
        <v>30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'6'!L83</f>
        <v>0</v>
      </c>
      <c r="F87" s="125"/>
      <c r="G87" s="140"/>
      <c r="H87" s="140"/>
      <c r="I87" s="140"/>
      <c r="J87" s="148"/>
      <c r="K87" s="132"/>
      <c r="L87" s="71"/>
      <c r="M87" s="120">
        <f t="shared" si="8"/>
        <v>0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'6'!L84</f>
        <v>10</v>
      </c>
      <c r="F88" s="126"/>
      <c r="G88" s="141"/>
      <c r="H88" s="141"/>
      <c r="I88" s="141"/>
      <c r="J88" s="149"/>
      <c r="K88" s="133"/>
      <c r="L88" s="72">
        <v>8</v>
      </c>
      <c r="M88" s="120">
        <f t="shared" si="8"/>
        <v>2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'6'!L85</f>
        <v>0</v>
      </c>
      <c r="F89" s="126"/>
      <c r="G89" s="141"/>
      <c r="H89" s="141"/>
      <c r="I89" s="141"/>
      <c r="J89" s="149"/>
      <c r="K89" s="133"/>
      <c r="L89" s="72"/>
      <c r="M89" s="120">
        <f t="shared" si="8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'6'!L86</f>
        <v>10</v>
      </c>
      <c r="F90" s="126"/>
      <c r="G90" s="141"/>
      <c r="H90" s="141"/>
      <c r="I90" s="141"/>
      <c r="J90" s="149"/>
      <c r="K90" s="133"/>
      <c r="L90" s="72">
        <v>2</v>
      </c>
      <c r="M90" s="120">
        <f t="shared" si="8"/>
        <v>8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'6'!L87</f>
        <v>9</v>
      </c>
      <c r="F91" s="126"/>
      <c r="G91" s="141"/>
      <c r="H91" s="141"/>
      <c r="I91" s="141"/>
      <c r="J91" s="149"/>
      <c r="K91" s="133"/>
      <c r="L91" s="72">
        <v>1</v>
      </c>
      <c r="M91" s="120">
        <f t="shared" si="8"/>
        <v>8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'6'!L88</f>
        <v>11</v>
      </c>
      <c r="F92" s="126"/>
      <c r="G92" s="141"/>
      <c r="H92" s="141"/>
      <c r="I92" s="141"/>
      <c r="J92" s="149"/>
      <c r="K92" s="133"/>
      <c r="L92" s="72">
        <v>7</v>
      </c>
      <c r="M92" s="120">
        <f t="shared" si="8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'6'!L89</f>
        <v>7</v>
      </c>
      <c r="F93" s="126"/>
      <c r="G93" s="141"/>
      <c r="H93" s="141"/>
      <c r="I93" s="141"/>
      <c r="J93" s="149"/>
      <c r="K93" s="133"/>
      <c r="L93" s="72">
        <v>4</v>
      </c>
      <c r="M93" s="120">
        <f t="shared" si="8"/>
        <v>3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'6'!L90</f>
        <v>7</v>
      </c>
      <c r="F94" s="126"/>
      <c r="G94" s="141"/>
      <c r="H94" s="141"/>
      <c r="I94" s="141"/>
      <c r="J94" s="149">
        <v>4</v>
      </c>
      <c r="K94" s="133"/>
      <c r="L94" s="72"/>
      <c r="M94" s="120">
        <f t="shared" si="8"/>
        <v>3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'6'!L91</f>
        <v>8</v>
      </c>
      <c r="F95" s="126"/>
      <c r="G95" s="141">
        <v>12</v>
      </c>
      <c r="H95" s="141"/>
      <c r="I95" s="141"/>
      <c r="J95" s="149">
        <v>2</v>
      </c>
      <c r="K95" s="133"/>
      <c r="L95" s="72">
        <v>16</v>
      </c>
      <c r="M95" s="120">
        <f t="shared" si="8"/>
        <v>2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'6'!L92</f>
        <v>10</v>
      </c>
      <c r="F96" s="127"/>
      <c r="G96" s="142"/>
      <c r="H96" s="142"/>
      <c r="I96" s="142"/>
      <c r="J96" s="150"/>
      <c r="K96" s="134"/>
      <c r="L96" s="73">
        <v>6</v>
      </c>
      <c r="M96" s="120">
        <f t="shared" si="8"/>
        <v>4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8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 t="shared" ref="E98:G98" si="10">SUM(E99)</f>
        <v>8</v>
      </c>
      <c r="F98" s="106">
        <f t="shared" si="10"/>
        <v>0</v>
      </c>
      <c r="G98" s="106">
        <f t="shared" si="10"/>
        <v>0</v>
      </c>
      <c r="H98" s="106">
        <f>SUM(H99)</f>
        <v>0</v>
      </c>
      <c r="I98" s="106">
        <f t="shared" ref="I98:M98" si="11">SUM(I99)</f>
        <v>0</v>
      </c>
      <c r="J98" s="106">
        <f t="shared" si="11"/>
        <v>0</v>
      </c>
      <c r="K98" s="106">
        <f t="shared" si="11"/>
        <v>0</v>
      </c>
      <c r="L98" s="106">
        <f t="shared" si="11"/>
        <v>6</v>
      </c>
      <c r="M98" s="106">
        <f t="shared" si="11"/>
        <v>2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'6'!L95</f>
        <v>8</v>
      </c>
      <c r="F99" s="125"/>
      <c r="G99" s="140"/>
      <c r="H99" s="140"/>
      <c r="I99" s="140"/>
      <c r="J99" s="148"/>
      <c r="K99" s="132"/>
      <c r="L99" s="71">
        <v>6</v>
      </c>
      <c r="M99" s="120">
        <f t="shared" si="8"/>
        <v>2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8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 t="shared" ref="E101:L101" si="12">SUM(E102:E105)</f>
        <v>51</v>
      </c>
      <c r="F101" s="106">
        <f t="shared" si="12"/>
        <v>0</v>
      </c>
      <c r="G101" s="106">
        <f t="shared" si="12"/>
        <v>0</v>
      </c>
      <c r="H101" s="106">
        <f t="shared" si="12"/>
        <v>0</v>
      </c>
      <c r="I101" s="106">
        <f t="shared" si="12"/>
        <v>0</v>
      </c>
      <c r="J101" s="106">
        <f t="shared" si="12"/>
        <v>0</v>
      </c>
      <c r="K101" s="106">
        <f t="shared" si="12"/>
        <v>0</v>
      </c>
      <c r="L101" s="106">
        <f t="shared" si="12"/>
        <v>32</v>
      </c>
      <c r="M101" s="119">
        <f t="shared" si="8"/>
        <v>19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'6'!L98</f>
        <v>21</v>
      </c>
      <c r="F102" s="126"/>
      <c r="G102" s="141"/>
      <c r="H102" s="141"/>
      <c r="I102" s="141"/>
      <c r="J102" s="149"/>
      <c r="K102" s="133"/>
      <c r="L102" s="72">
        <v>17</v>
      </c>
      <c r="M102" s="120">
        <f t="shared" si="8"/>
        <v>4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'6'!L99</f>
        <v>14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8"/>
        <v>8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'6'!L100</f>
        <v>3</v>
      </c>
      <c r="F104" s="126"/>
      <c r="G104" s="141"/>
      <c r="H104" s="141"/>
      <c r="I104" s="141"/>
      <c r="J104" s="149"/>
      <c r="K104" s="133"/>
      <c r="L104" s="72"/>
      <c r="M104" s="120">
        <f t="shared" si="8"/>
        <v>3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'6'!L101</f>
        <v>13</v>
      </c>
      <c r="F105" s="126"/>
      <c r="G105" s="141"/>
      <c r="H105" s="141"/>
      <c r="I105" s="141"/>
      <c r="J105" s="149"/>
      <c r="K105" s="133"/>
      <c r="L105" s="72">
        <v>9</v>
      </c>
      <c r="M105" s="120">
        <f t="shared" si="8"/>
        <v>4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8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8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 t="shared" ref="E108:L108" si="13">SUM(E109:E137)</f>
        <v>3</v>
      </c>
      <c r="F108" s="105">
        <f t="shared" si="13"/>
        <v>0</v>
      </c>
      <c r="G108" s="105">
        <f t="shared" si="13"/>
        <v>6</v>
      </c>
      <c r="H108" s="105">
        <f t="shared" si="13"/>
        <v>0</v>
      </c>
      <c r="I108" s="105">
        <f t="shared" si="13"/>
        <v>0</v>
      </c>
      <c r="J108" s="105">
        <f t="shared" si="13"/>
        <v>0</v>
      </c>
      <c r="K108" s="105">
        <f t="shared" si="13"/>
        <v>0</v>
      </c>
      <c r="L108" s="105">
        <f t="shared" si="13"/>
        <v>5</v>
      </c>
      <c r="M108" s="119">
        <f t="shared" si="8"/>
        <v>4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'6'!L105</f>
        <v>0</v>
      </c>
      <c r="F109" s="128"/>
      <c r="G109" s="144"/>
      <c r="H109" s="144"/>
      <c r="I109" s="144"/>
      <c r="J109" s="152"/>
      <c r="K109" s="137"/>
      <c r="L109" s="76"/>
      <c r="M109" s="120">
        <f t="shared" si="8"/>
        <v>0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'6'!L106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8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'6'!L107</f>
        <v>1</v>
      </c>
      <c r="F111" s="127"/>
      <c r="G111" s="142"/>
      <c r="H111" s="142"/>
      <c r="I111" s="142"/>
      <c r="J111" s="150"/>
      <c r="K111" s="134"/>
      <c r="L111" s="73"/>
      <c r="M111" s="120">
        <f t="shared" si="8"/>
        <v>1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'6'!L108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8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'6'!L109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8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'6'!L110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8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'6'!L111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8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'6'!L112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8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'6'!L113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8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'6'!L114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8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'6'!L115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8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'6'!L116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8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'6'!L117</f>
        <v>1</v>
      </c>
      <c r="F121" s="126"/>
      <c r="G121" s="141">
        <v>6</v>
      </c>
      <c r="H121" s="141"/>
      <c r="I121" s="141"/>
      <c r="J121" s="149"/>
      <c r="K121" s="133"/>
      <c r="L121" s="72">
        <v>5</v>
      </c>
      <c r="M121" s="120">
        <f t="shared" si="8"/>
        <v>2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'6'!L118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8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'6'!L119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8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'6'!L120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8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'6'!L121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8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'6'!L122</f>
        <v>1</v>
      </c>
      <c r="F126" s="126"/>
      <c r="G126" s="141"/>
      <c r="H126" s="141"/>
      <c r="I126" s="141"/>
      <c r="J126" s="149"/>
      <c r="K126" s="133"/>
      <c r="L126" s="72"/>
      <c r="M126" s="120">
        <f t="shared" si="8"/>
        <v>1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'6'!L123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8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'6'!L124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8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'6'!L125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8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'6'!L126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8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'6'!L127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8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'6'!L128</f>
        <v>0</v>
      </c>
      <c r="F132" s="126"/>
      <c r="G132" s="141"/>
      <c r="H132" s="141"/>
      <c r="I132" s="141"/>
      <c r="J132" s="149"/>
      <c r="K132" s="133"/>
      <c r="L132" s="72"/>
      <c r="M132" s="120">
        <f t="shared" si="8"/>
        <v>0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'6'!L129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8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'6'!L130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8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'6'!L131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8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'6'!L132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8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'6'!L133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8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'6'!L134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8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'6'!L135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8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8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 t="shared" ref="E141:L141" si="14">SUM(E142:E148)</f>
        <v>4</v>
      </c>
      <c r="F141" s="105">
        <f t="shared" si="14"/>
        <v>0</v>
      </c>
      <c r="G141" s="105">
        <f t="shared" si="14"/>
        <v>30</v>
      </c>
      <c r="H141" s="105">
        <f t="shared" si="14"/>
        <v>0</v>
      </c>
      <c r="I141" s="105">
        <f t="shared" si="14"/>
        <v>0</v>
      </c>
      <c r="J141" s="105">
        <f t="shared" si="14"/>
        <v>0</v>
      </c>
      <c r="K141" s="105">
        <f t="shared" si="14"/>
        <v>0</v>
      </c>
      <c r="L141" s="105">
        <f t="shared" si="14"/>
        <v>24</v>
      </c>
      <c r="M141" s="119">
        <f t="shared" si="8"/>
        <v>10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'6'!L138</f>
        <v>0</v>
      </c>
      <c r="G142" s="140">
        <v>6</v>
      </c>
      <c r="H142" s="140"/>
      <c r="I142" s="140"/>
      <c r="J142" s="148"/>
      <c r="K142" s="132"/>
      <c r="L142" s="71">
        <v>3</v>
      </c>
      <c r="M142" s="120">
        <f>(E142+K146+G142+H142+I142)-J142-K142-L142</f>
        <v>3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'6'!L139</f>
        <v>0</v>
      </c>
      <c r="F143" s="126"/>
      <c r="G143" s="141">
        <v>10</v>
      </c>
      <c r="H143" s="141"/>
      <c r="I143" s="141"/>
      <c r="J143" s="149"/>
      <c r="K143" s="133"/>
      <c r="L143" s="72">
        <v>7</v>
      </c>
      <c r="M143" s="120">
        <f t="shared" ref="M143:M205" si="15">(E143+F143+G143+H143+I143)-J143-K143-L143</f>
        <v>3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'6'!L140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5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'6'!L141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5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'6'!L142</f>
        <v>0</v>
      </c>
      <c r="F146" s="126"/>
      <c r="G146" s="141">
        <v>8</v>
      </c>
      <c r="H146" s="141"/>
      <c r="I146" s="141"/>
      <c r="J146" s="149"/>
      <c r="K146" s="125"/>
      <c r="L146" s="72">
        <v>8</v>
      </c>
      <c r="M146" s="120">
        <f t="shared" si="15"/>
        <v>0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'6'!L143</f>
        <v>4</v>
      </c>
      <c r="F147" s="126"/>
      <c r="G147" s="141"/>
      <c r="H147" s="141"/>
      <c r="I147" s="141"/>
      <c r="J147" s="149"/>
      <c r="K147" s="133"/>
      <c r="L147" s="72">
        <v>1</v>
      </c>
      <c r="M147" s="120">
        <f t="shared" si="15"/>
        <v>3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'6'!L144</f>
        <v>0</v>
      </c>
      <c r="F148" s="126"/>
      <c r="G148" s="141">
        <v>6</v>
      </c>
      <c r="H148" s="141"/>
      <c r="I148" s="141"/>
      <c r="J148" s="149"/>
      <c r="K148" s="133"/>
      <c r="L148" s="72">
        <v>5</v>
      </c>
      <c r="M148" s="120">
        <f t="shared" si="15"/>
        <v>1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'6'!L145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5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5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 t="shared" ref="E151:L151" si="16">SUM(E152:E158)</f>
        <v>16</v>
      </c>
      <c r="F151" s="105">
        <f t="shared" si="16"/>
        <v>0</v>
      </c>
      <c r="G151" s="105">
        <f t="shared" si="16"/>
        <v>56</v>
      </c>
      <c r="H151" s="105">
        <f t="shared" si="16"/>
        <v>0</v>
      </c>
      <c r="I151" s="105">
        <f t="shared" si="16"/>
        <v>0</v>
      </c>
      <c r="J151" s="105">
        <f t="shared" si="16"/>
        <v>0</v>
      </c>
      <c r="K151" s="105">
        <f t="shared" si="16"/>
        <v>0</v>
      </c>
      <c r="L151" s="105">
        <f t="shared" si="16"/>
        <v>27</v>
      </c>
      <c r="M151" s="119">
        <f t="shared" si="15"/>
        <v>45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'6'!L148</f>
        <v>0</v>
      </c>
      <c r="F152" s="125"/>
      <c r="G152" s="140"/>
      <c r="H152" s="140"/>
      <c r="I152" s="140"/>
      <c r="J152" s="148"/>
      <c r="K152" s="132"/>
      <c r="L152" s="71"/>
      <c r="M152" s="120">
        <f t="shared" si="15"/>
        <v>0</v>
      </c>
      <c r="N152" s="71"/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'6'!L149</f>
        <v>2</v>
      </c>
      <c r="F153" s="126"/>
      <c r="G153" s="141"/>
      <c r="H153" s="141"/>
      <c r="I153" s="141"/>
      <c r="J153" s="149"/>
      <c r="K153" s="133"/>
      <c r="L153" s="72"/>
      <c r="M153" s="120">
        <f t="shared" si="15"/>
        <v>2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'6'!L150</f>
        <v>0</v>
      </c>
      <c r="F154" s="126"/>
      <c r="G154" s="141"/>
      <c r="H154" s="141"/>
      <c r="I154" s="141"/>
      <c r="J154" s="149"/>
      <c r="K154" s="133"/>
      <c r="L154" s="72"/>
      <c r="M154" s="120">
        <f t="shared" si="15"/>
        <v>0</v>
      </c>
      <c r="N154" s="72"/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'6'!L151</f>
        <v>6</v>
      </c>
      <c r="F155" s="127"/>
      <c r="G155" s="142"/>
      <c r="H155" s="142"/>
      <c r="I155" s="142"/>
      <c r="J155" s="150"/>
      <c r="K155" s="134"/>
      <c r="L155" s="73"/>
      <c r="M155" s="120">
        <f t="shared" si="15"/>
        <v>6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'6'!L152</f>
        <v>2</v>
      </c>
      <c r="F156" s="127"/>
      <c r="G156" s="142">
        <v>28</v>
      </c>
      <c r="H156" s="142"/>
      <c r="I156" s="142"/>
      <c r="J156" s="150"/>
      <c r="K156" s="134"/>
      <c r="L156" s="73">
        <v>11</v>
      </c>
      <c r="M156" s="120">
        <f t="shared" si="15"/>
        <v>19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'6'!L153</f>
        <v>6</v>
      </c>
      <c r="F157" s="127"/>
      <c r="G157" s="142">
        <v>28</v>
      </c>
      <c r="H157" s="142"/>
      <c r="I157" s="142"/>
      <c r="J157" s="150"/>
      <c r="K157" s="134"/>
      <c r="L157" s="73">
        <v>16</v>
      </c>
      <c r="M157" s="120">
        <f t="shared" si="15"/>
        <v>18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'6'!L154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5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'6'!L155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5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'6'!L156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5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'6'!L157</f>
        <v>1</v>
      </c>
      <c r="F161" s="126"/>
      <c r="G161" s="141">
        <v>12</v>
      </c>
      <c r="H161" s="141"/>
      <c r="I161" s="141"/>
      <c r="J161" s="149">
        <v>1</v>
      </c>
      <c r="K161" s="133"/>
      <c r="L161" s="72"/>
      <c r="M161" s="120">
        <f t="shared" si="15"/>
        <v>12</v>
      </c>
      <c r="N161" s="73" t="s">
        <v>291</v>
      </c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5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7">SUM(G164:G1828)</f>
        <v>0</v>
      </c>
      <c r="H163" s="103">
        <f t="shared" si="17"/>
        <v>0</v>
      </c>
      <c r="I163" s="103">
        <f t="shared" si="17"/>
        <v>0</v>
      </c>
      <c r="J163" s="103">
        <f t="shared" si="17"/>
        <v>0</v>
      </c>
      <c r="K163" s="103">
        <f t="shared" si="17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'6'!L160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5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'6'!L161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5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'6'!L162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5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5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8">SUM(F169:F179)</f>
        <v>0</v>
      </c>
      <c r="G168" s="106"/>
      <c r="H168" s="106"/>
      <c r="I168" s="106"/>
      <c r="J168" s="146"/>
      <c r="K168" s="135"/>
      <c r="L168" s="106"/>
      <c r="M168" s="119">
        <f t="shared" si="15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5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5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5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5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5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5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5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5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5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5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5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5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 t="shared" ref="E181:L181" si="19">SUM(E182:E190)</f>
        <v>629</v>
      </c>
      <c r="F181" s="105">
        <f t="shared" si="19"/>
        <v>0</v>
      </c>
      <c r="G181" s="105">
        <f t="shared" si="19"/>
        <v>0</v>
      </c>
      <c r="H181" s="105">
        <f t="shared" si="19"/>
        <v>0</v>
      </c>
      <c r="I181" s="105">
        <f t="shared" si="19"/>
        <v>0</v>
      </c>
      <c r="J181" s="105">
        <f t="shared" si="19"/>
        <v>0</v>
      </c>
      <c r="K181" s="105">
        <f t="shared" si="19"/>
        <v>0</v>
      </c>
      <c r="L181" s="105">
        <f t="shared" si="19"/>
        <v>606</v>
      </c>
      <c r="M181" s="119">
        <f t="shared" si="15"/>
        <v>23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'6'!L178</f>
        <v>55</v>
      </c>
      <c r="F182" s="125"/>
      <c r="G182" s="125"/>
      <c r="H182" s="125"/>
      <c r="I182" s="125"/>
      <c r="J182" s="148"/>
      <c r="K182" s="132"/>
      <c r="L182" s="71"/>
      <c r="M182" s="120">
        <f t="shared" si="15"/>
        <v>55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'6'!L179</f>
        <v>55</v>
      </c>
      <c r="F183" s="125"/>
      <c r="G183" s="125"/>
      <c r="H183" s="125"/>
      <c r="I183" s="125"/>
      <c r="J183" s="148"/>
      <c r="K183" s="132"/>
      <c r="L183" s="71">
        <v>54</v>
      </c>
      <c r="M183" s="120">
        <f t="shared" si="15"/>
        <v>1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'6'!L180</f>
        <v>24</v>
      </c>
      <c r="F184" s="125"/>
      <c r="G184" s="125"/>
      <c r="H184" s="125"/>
      <c r="I184" s="125"/>
      <c r="J184" s="148"/>
      <c r="K184" s="132"/>
      <c r="L184" s="71">
        <v>24</v>
      </c>
      <c r="M184" s="120">
        <f t="shared" si="15"/>
        <v>0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'6'!L181</f>
        <v>7</v>
      </c>
      <c r="F185" s="125"/>
      <c r="G185" s="125"/>
      <c r="H185" s="125"/>
      <c r="I185" s="125"/>
      <c r="J185" s="148"/>
      <c r="K185" s="132"/>
      <c r="L185" s="71">
        <v>7</v>
      </c>
      <c r="M185" s="120">
        <f t="shared" si="15"/>
        <v>0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'6'!L182</f>
        <v>274</v>
      </c>
      <c r="F186" s="125"/>
      <c r="G186" s="125"/>
      <c r="H186" s="125"/>
      <c r="I186" s="125"/>
      <c r="J186" s="148"/>
      <c r="K186" s="132"/>
      <c r="L186" s="71">
        <v>266</v>
      </c>
      <c r="M186" s="120">
        <f t="shared" si="15"/>
        <v>8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'6'!L183</f>
        <v>57</v>
      </c>
      <c r="F187" s="125"/>
      <c r="G187" s="125"/>
      <c r="H187" s="125"/>
      <c r="I187" s="125"/>
      <c r="J187" s="148"/>
      <c r="K187" s="132"/>
      <c r="L187" s="71">
        <v>50</v>
      </c>
      <c r="M187" s="120">
        <f t="shared" si="15"/>
        <v>7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'6'!L184</f>
        <v>48</v>
      </c>
      <c r="F188" s="125"/>
      <c r="G188" s="125"/>
      <c r="H188" s="125"/>
      <c r="I188" s="125"/>
      <c r="J188" s="148"/>
      <c r="K188" s="132"/>
      <c r="L188" s="71">
        <v>48</v>
      </c>
      <c r="M188" s="120">
        <f t="shared" si="15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'6'!L185</f>
        <v>34</v>
      </c>
      <c r="F189" s="125"/>
      <c r="G189" s="125"/>
      <c r="H189" s="125"/>
      <c r="I189" s="125"/>
      <c r="J189" s="148"/>
      <c r="K189" s="132"/>
      <c r="L189" s="71">
        <v>82</v>
      </c>
      <c r="M189" s="120">
        <f t="shared" si="15"/>
        <v>-48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'6'!L186</f>
        <v>75</v>
      </c>
      <c r="F190" s="125"/>
      <c r="G190" s="125"/>
      <c r="H190" s="125"/>
      <c r="I190" s="125"/>
      <c r="J190" s="148"/>
      <c r="K190" s="132"/>
      <c r="L190" s="71">
        <v>75</v>
      </c>
      <c r="M190" s="120">
        <f t="shared" si="15"/>
        <v>0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5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 t="shared" ref="E192:J192" si="20">SUM(E194:E195)</f>
        <v>3</v>
      </c>
      <c r="F192" s="106">
        <f t="shared" si="20"/>
        <v>0</v>
      </c>
      <c r="G192" s="106">
        <f t="shared" si="20"/>
        <v>0</v>
      </c>
      <c r="H192" s="106">
        <f t="shared" si="20"/>
        <v>0</v>
      </c>
      <c r="I192" s="106">
        <f t="shared" si="20"/>
        <v>0</v>
      </c>
      <c r="J192" s="106">
        <f t="shared" si="20"/>
        <v>0</v>
      </c>
      <c r="K192" s="106">
        <f>SUM(K194:K195)</f>
        <v>0</v>
      </c>
      <c r="L192" s="106">
        <f>SUM(L194:L195)</f>
        <v>3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5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'6'!L190</f>
        <v>0</v>
      </c>
      <c r="F194" s="125"/>
      <c r="G194" s="125"/>
      <c r="H194" s="125"/>
      <c r="I194" s="125"/>
      <c r="J194" s="148"/>
      <c r="K194" s="132"/>
      <c r="L194" s="71"/>
      <c r="M194" s="120">
        <f t="shared" si="15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'6'!L191</f>
        <v>3</v>
      </c>
      <c r="F195" s="125"/>
      <c r="G195" s="125"/>
      <c r="H195" s="125"/>
      <c r="I195" s="125"/>
      <c r="J195" s="148"/>
      <c r="K195" s="132"/>
      <c r="L195" s="71">
        <v>3</v>
      </c>
      <c r="M195" s="120">
        <f t="shared" si="15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5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 t="shared" ref="E197:L197" si="21">SUM(E198:E205)</f>
        <v>63</v>
      </c>
      <c r="F197" s="103">
        <f t="shared" si="21"/>
        <v>0</v>
      </c>
      <c r="G197" s="103">
        <f t="shared" si="21"/>
        <v>0</v>
      </c>
      <c r="H197" s="103">
        <f t="shared" si="21"/>
        <v>0</v>
      </c>
      <c r="I197" s="103">
        <f t="shared" si="21"/>
        <v>0</v>
      </c>
      <c r="J197" s="103">
        <f t="shared" si="21"/>
        <v>0</v>
      </c>
      <c r="K197" s="103">
        <f t="shared" si="21"/>
        <v>0</v>
      </c>
      <c r="L197" s="103">
        <f t="shared" si="21"/>
        <v>63</v>
      </c>
      <c r="M197" s="119">
        <f t="shared" si="15"/>
        <v>0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'6'!L194</f>
        <v>12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5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'6'!L195</f>
        <v>0</v>
      </c>
      <c r="F199" s="126"/>
      <c r="G199" s="126"/>
      <c r="H199" s="126"/>
      <c r="I199" s="126"/>
      <c r="J199" s="149"/>
      <c r="K199" s="133"/>
      <c r="L199" s="72"/>
      <c r="M199" s="123">
        <f t="shared" si="15"/>
        <v>0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'6'!L196</f>
        <v>0</v>
      </c>
      <c r="F200" s="126"/>
      <c r="G200" s="126"/>
      <c r="H200" s="126"/>
      <c r="I200" s="126"/>
      <c r="J200" s="149"/>
      <c r="K200" s="133"/>
      <c r="L200" s="72"/>
      <c r="M200" s="123">
        <f t="shared" si="15"/>
        <v>0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'6'!L197</f>
        <v>0</v>
      </c>
      <c r="F201" s="126"/>
      <c r="G201" s="126"/>
      <c r="H201" s="126"/>
      <c r="I201" s="126"/>
      <c r="J201" s="149"/>
      <c r="K201" s="133"/>
      <c r="L201" s="72"/>
      <c r="M201" s="123">
        <f t="shared" si="15"/>
        <v>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'6'!L198</f>
        <v>10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5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'6'!L199</f>
        <v>22</v>
      </c>
      <c r="F203" s="126"/>
      <c r="G203" s="126"/>
      <c r="H203" s="126"/>
      <c r="I203" s="126"/>
      <c r="J203" s="149"/>
      <c r="K203" s="133"/>
      <c r="L203" s="72">
        <v>22</v>
      </c>
      <c r="M203" s="123">
        <f t="shared" si="15"/>
        <v>0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'6'!L200</f>
        <v>10</v>
      </c>
      <c r="F204" s="126"/>
      <c r="G204" s="126"/>
      <c r="H204" s="126"/>
      <c r="I204" s="126"/>
      <c r="J204" s="149"/>
      <c r="K204" s="133"/>
      <c r="L204" s="72">
        <v>10</v>
      </c>
      <c r="M204" s="123">
        <f t="shared" si="15"/>
        <v>0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'6'!L201</f>
        <v>9</v>
      </c>
      <c r="F205" s="126"/>
      <c r="G205" s="126"/>
      <c r="H205" s="126"/>
      <c r="I205" s="126"/>
      <c r="J205" s="149"/>
      <c r="K205" s="133"/>
      <c r="L205" s="72">
        <v>9</v>
      </c>
      <c r="M205" s="123">
        <f t="shared" si="15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S205"/>
  <sheetViews>
    <sheetView workbookViewId="0">
      <pane xSplit="4" ySplit="4" topLeftCell="E5" activePane="bottomRight" state="frozen"/>
      <selection activeCell="O74" sqref="O74"/>
      <selection pane="topRight" activeCell="O74" sqref="O74"/>
      <selection pane="bottomLeft" activeCell="O74" sqref="O74"/>
      <selection pane="bottomRight" activeCell="A7" sqref="A7:XFD7"/>
    </sheetView>
  </sheetViews>
  <sheetFormatPr defaultRowHeight="14.25" x14ac:dyDescent="0.2"/>
  <cols>
    <col min="1" max="1" width="5.140625" style="1" customWidth="1"/>
    <col min="2" max="2" width="9.7109375" style="3" hidden="1" customWidth="1"/>
    <col min="3" max="3" width="28.42578125" style="3" customWidth="1"/>
    <col min="4" max="4" width="10.28515625" style="4" customWidth="1"/>
    <col min="5" max="5" width="9.42578125" style="153" customWidth="1"/>
    <col min="6" max="6" width="8.85546875" style="124" customWidth="1"/>
    <col min="7" max="7" width="9" style="138" bestFit="1" customWidth="1"/>
    <col min="8" max="8" width="9.28515625" style="138" customWidth="1"/>
    <col min="9" max="9" width="5.140625" style="138" customWidth="1"/>
    <col min="10" max="10" width="7" style="147" customWidth="1"/>
    <col min="11" max="11" width="7.7109375" style="129" customWidth="1"/>
    <col min="12" max="12" width="10.42578125" style="69" customWidth="1"/>
    <col min="13" max="13" width="13.7109375" style="117" customWidth="1"/>
    <col min="14" max="14" width="18.7109375" style="69" customWidth="1"/>
    <col min="15" max="16384" width="9.140625" style="6"/>
  </cols>
  <sheetData>
    <row r="1" spans="1:19" ht="21.75" customHeight="1" x14ac:dyDescent="0.2">
      <c r="A1" s="102" t="s">
        <v>260</v>
      </c>
      <c r="B1" s="102"/>
    </row>
    <row r="2" spans="1:19" ht="30" x14ac:dyDescent="0.2">
      <c r="B2" s="7"/>
      <c r="C2" s="201" t="s">
        <v>259</v>
      </c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70"/>
    </row>
    <row r="3" spans="1:19" s="16" customFormat="1" ht="25.5" customHeight="1" x14ac:dyDescent="0.2">
      <c r="A3" s="202" t="s">
        <v>261</v>
      </c>
      <c r="B3" s="202" t="s">
        <v>262</v>
      </c>
      <c r="C3" s="202" t="s">
        <v>263</v>
      </c>
      <c r="D3" s="204" t="s">
        <v>264</v>
      </c>
      <c r="E3" s="206" t="s">
        <v>248</v>
      </c>
      <c r="F3" s="208" t="s">
        <v>257</v>
      </c>
      <c r="G3" s="210" t="s">
        <v>249</v>
      </c>
      <c r="H3" s="211"/>
      <c r="I3" s="212"/>
      <c r="J3" s="213" t="s">
        <v>250</v>
      </c>
      <c r="K3" s="215" t="s">
        <v>258</v>
      </c>
      <c r="L3" s="197" t="s">
        <v>251</v>
      </c>
      <c r="M3" s="199" t="s">
        <v>252</v>
      </c>
      <c r="N3" s="197" t="s">
        <v>253</v>
      </c>
    </row>
    <row r="4" spans="1:19" s="20" customFormat="1" ht="25.5" x14ac:dyDescent="0.2">
      <c r="A4" s="203"/>
      <c r="B4" s="203"/>
      <c r="C4" s="203"/>
      <c r="D4" s="205"/>
      <c r="E4" s="207"/>
      <c r="F4" s="209"/>
      <c r="G4" s="139" t="s">
        <v>254</v>
      </c>
      <c r="H4" s="139" t="s">
        <v>255</v>
      </c>
      <c r="I4" s="139" t="s">
        <v>256</v>
      </c>
      <c r="J4" s="214"/>
      <c r="K4" s="216"/>
      <c r="L4" s="198"/>
      <c r="M4" s="200"/>
      <c r="N4" s="198"/>
    </row>
    <row r="5" spans="1:19" s="24" customFormat="1" ht="15" thickBot="1" x14ac:dyDescent="0.25">
      <c r="A5" s="113"/>
      <c r="B5" s="113"/>
      <c r="C5" s="113" t="s">
        <v>10</v>
      </c>
      <c r="D5" s="114"/>
      <c r="E5" s="154">
        <f>E6+E47+E62+E66+E76</f>
        <v>32</v>
      </c>
      <c r="F5" s="116">
        <f t="shared" ref="F5:M5" si="0">F6+F47+F62+F66+F76</f>
        <v>0</v>
      </c>
      <c r="G5" s="116">
        <f>G6+G47+G62+G66+G76</f>
        <v>376</v>
      </c>
      <c r="H5" s="116">
        <f t="shared" si="0"/>
        <v>0</v>
      </c>
      <c r="I5" s="116">
        <f t="shared" si="0"/>
        <v>0</v>
      </c>
      <c r="J5" s="145">
        <f t="shared" si="0"/>
        <v>1</v>
      </c>
      <c r="K5" s="130">
        <f t="shared" si="0"/>
        <v>29</v>
      </c>
      <c r="L5" s="116">
        <f t="shared" si="0"/>
        <v>14</v>
      </c>
      <c r="M5" s="118">
        <f t="shared" si="0"/>
        <v>364</v>
      </c>
      <c r="N5" s="115"/>
    </row>
    <row r="6" spans="1:19" s="10" customFormat="1" ht="15" thickBot="1" x14ac:dyDescent="0.25">
      <c r="A6" s="94"/>
      <c r="B6" s="95"/>
      <c r="C6" s="95" t="s">
        <v>11</v>
      </c>
      <c r="D6" s="96"/>
      <c r="E6" s="131">
        <f>SUM(E7:E45)</f>
        <v>31</v>
      </c>
      <c r="F6" s="131">
        <f t="shared" ref="F6:L6" si="1">SUM(F7:F45)</f>
        <v>0</v>
      </c>
      <c r="G6" s="131">
        <f>SUM(G7:G45)</f>
        <v>210</v>
      </c>
      <c r="H6" s="131">
        <f t="shared" si="1"/>
        <v>0</v>
      </c>
      <c r="I6" s="131">
        <f t="shared" si="1"/>
        <v>0</v>
      </c>
      <c r="J6" s="131">
        <f t="shared" si="1"/>
        <v>1</v>
      </c>
      <c r="K6" s="131">
        <f t="shared" si="1"/>
        <v>24</v>
      </c>
      <c r="L6" s="131">
        <f t="shared" si="1"/>
        <v>14</v>
      </c>
      <c r="M6" s="131">
        <f>SUM(M7:M45)</f>
        <v>202</v>
      </c>
      <c r="N6" s="85"/>
    </row>
    <row r="7" spans="1:19" s="10" customFormat="1" x14ac:dyDescent="0.2">
      <c r="A7" s="87">
        <v>1</v>
      </c>
      <c r="B7" s="88">
        <v>1500316</v>
      </c>
      <c r="C7" s="88" t="s">
        <v>12</v>
      </c>
      <c r="D7" s="97">
        <v>38000</v>
      </c>
      <c r="E7" s="155">
        <f>'7'!L7</f>
        <v>2</v>
      </c>
      <c r="F7" s="125"/>
      <c r="G7" s="141">
        <v>6</v>
      </c>
      <c r="H7" s="140"/>
      <c r="I7" s="140"/>
      <c r="J7" s="148"/>
      <c r="K7" s="132"/>
      <c r="L7" s="71">
        <v>7</v>
      </c>
      <c r="M7" s="120">
        <f t="shared" ref="M7:M77" si="2">(E7+F7+G7+H7+I7)-J7-K7-L7</f>
        <v>1</v>
      </c>
      <c r="N7" s="71"/>
    </row>
    <row r="8" spans="1:19" s="10" customFormat="1" x14ac:dyDescent="0.2">
      <c r="A8" s="25">
        <v>2</v>
      </c>
      <c r="B8" s="26">
        <v>1500300</v>
      </c>
      <c r="C8" s="26" t="s">
        <v>13</v>
      </c>
      <c r="D8" s="27">
        <v>25000</v>
      </c>
      <c r="E8" s="155">
        <f>'7'!L8</f>
        <v>0</v>
      </c>
      <c r="F8" s="126"/>
      <c r="G8" s="141">
        <v>6</v>
      </c>
      <c r="H8" s="141"/>
      <c r="I8" s="141"/>
      <c r="J8" s="149"/>
      <c r="K8" s="133"/>
      <c r="L8" s="72"/>
      <c r="M8" s="120">
        <f t="shared" si="2"/>
        <v>6</v>
      </c>
      <c r="N8" s="72"/>
    </row>
    <row r="9" spans="1:19" s="10" customFormat="1" x14ac:dyDescent="0.2">
      <c r="A9" s="25">
        <v>3</v>
      </c>
      <c r="B9" s="26"/>
      <c r="C9" s="26" t="s">
        <v>14</v>
      </c>
      <c r="D9" s="27">
        <v>20000</v>
      </c>
      <c r="E9" s="155">
        <f>'7'!L9</f>
        <v>0</v>
      </c>
      <c r="F9" s="126"/>
      <c r="G9" s="141"/>
      <c r="H9" s="141"/>
      <c r="I9" s="141"/>
      <c r="J9" s="149"/>
      <c r="K9" s="133"/>
      <c r="L9" s="72"/>
      <c r="M9" s="120">
        <f t="shared" si="2"/>
        <v>0</v>
      </c>
      <c r="N9" s="72"/>
    </row>
    <row r="10" spans="1:19" s="10" customFormat="1" x14ac:dyDescent="0.2">
      <c r="A10" s="25">
        <v>4</v>
      </c>
      <c r="B10" s="26">
        <v>1500304</v>
      </c>
      <c r="C10" s="26" t="s">
        <v>15</v>
      </c>
      <c r="D10" s="27">
        <v>18000</v>
      </c>
      <c r="E10" s="155">
        <f>'7'!L10</f>
        <v>0</v>
      </c>
      <c r="F10" s="126"/>
      <c r="G10" s="141">
        <v>6</v>
      </c>
      <c r="H10" s="141"/>
      <c r="I10" s="141"/>
      <c r="J10" s="149"/>
      <c r="K10" s="133"/>
      <c r="L10" s="72"/>
      <c r="M10" s="120">
        <f t="shared" si="2"/>
        <v>6</v>
      </c>
      <c r="N10" s="72"/>
    </row>
    <row r="11" spans="1:19" s="10" customFormat="1" x14ac:dyDescent="0.2">
      <c r="A11" s="25">
        <v>5</v>
      </c>
      <c r="B11" s="26">
        <v>1500023</v>
      </c>
      <c r="C11" s="26" t="s">
        <v>16</v>
      </c>
      <c r="D11" s="27">
        <v>17000</v>
      </c>
      <c r="E11" s="155">
        <f>'7'!L11</f>
        <v>0</v>
      </c>
      <c r="F11" s="126"/>
      <c r="G11" s="141">
        <v>6</v>
      </c>
      <c r="H11" s="141"/>
      <c r="I11" s="141"/>
      <c r="J11" s="149"/>
      <c r="K11" s="133"/>
      <c r="L11" s="72"/>
      <c r="M11" s="120">
        <f t="shared" si="2"/>
        <v>6</v>
      </c>
      <c r="N11" s="72"/>
    </row>
    <row r="12" spans="1:19" s="10" customFormat="1" x14ac:dyDescent="0.2">
      <c r="A12" s="25">
        <v>6</v>
      </c>
      <c r="B12" s="26">
        <v>1520042</v>
      </c>
      <c r="C12" s="26" t="s">
        <v>17</v>
      </c>
      <c r="D12" s="27">
        <v>48000</v>
      </c>
      <c r="E12" s="155">
        <f>'7'!L12</f>
        <v>0</v>
      </c>
      <c r="F12" s="126"/>
      <c r="G12" s="141"/>
      <c r="H12" s="141"/>
      <c r="I12" s="141"/>
      <c r="J12" s="149"/>
      <c r="K12" s="133"/>
      <c r="L12" s="72"/>
      <c r="M12" s="120">
        <f t="shared" si="2"/>
        <v>0</v>
      </c>
      <c r="N12" s="72"/>
    </row>
    <row r="13" spans="1:19" s="10" customFormat="1" x14ac:dyDescent="0.2">
      <c r="A13" s="25">
        <v>7</v>
      </c>
      <c r="B13" s="26">
        <v>1500022</v>
      </c>
      <c r="C13" s="26" t="s">
        <v>18</v>
      </c>
      <c r="D13" s="27">
        <v>19000</v>
      </c>
      <c r="E13" s="155">
        <f>'7'!L13</f>
        <v>0</v>
      </c>
      <c r="F13" s="126"/>
      <c r="G13" s="141">
        <v>6</v>
      </c>
      <c r="H13" s="141"/>
      <c r="I13" s="141"/>
      <c r="J13" s="149"/>
      <c r="K13" s="133">
        <v>1</v>
      </c>
      <c r="L13" s="72"/>
      <c r="M13" s="120">
        <f t="shared" si="2"/>
        <v>5</v>
      </c>
      <c r="N13" s="72"/>
    </row>
    <row r="14" spans="1:19" s="10" customFormat="1" x14ac:dyDescent="0.2">
      <c r="A14" s="25">
        <v>8</v>
      </c>
      <c r="B14" s="26">
        <v>1500134</v>
      </c>
      <c r="C14" s="26" t="s">
        <v>19</v>
      </c>
      <c r="D14" s="27">
        <v>24000</v>
      </c>
      <c r="E14" s="155">
        <f>'7'!L14</f>
        <v>0</v>
      </c>
      <c r="F14" s="126"/>
      <c r="G14" s="141">
        <v>6</v>
      </c>
      <c r="H14" s="141"/>
      <c r="I14" s="141"/>
      <c r="J14" s="149"/>
      <c r="K14" s="133">
        <v>2</v>
      </c>
      <c r="L14" s="72"/>
      <c r="M14" s="120">
        <f t="shared" si="2"/>
        <v>4</v>
      </c>
      <c r="N14" s="72"/>
    </row>
    <row r="15" spans="1:19" s="10" customFormat="1" x14ac:dyDescent="0.2">
      <c r="A15" s="25">
        <v>9</v>
      </c>
      <c r="B15" s="26">
        <v>1500003</v>
      </c>
      <c r="C15" s="26" t="s">
        <v>20</v>
      </c>
      <c r="D15" s="27">
        <v>24000</v>
      </c>
      <c r="E15" s="155">
        <f>'7'!L15</f>
        <v>0</v>
      </c>
      <c r="F15" s="126"/>
      <c r="G15" s="141">
        <v>5</v>
      </c>
      <c r="H15" s="141"/>
      <c r="I15" s="141"/>
      <c r="J15" s="149"/>
      <c r="K15" s="133"/>
      <c r="L15" s="72"/>
      <c r="M15" s="120">
        <f t="shared" si="2"/>
        <v>5</v>
      </c>
      <c r="N15" s="72"/>
      <c r="S15" s="10">
        <v>4</v>
      </c>
    </row>
    <row r="16" spans="1:19" s="9" customFormat="1" x14ac:dyDescent="0.2">
      <c r="A16" s="25">
        <v>10</v>
      </c>
      <c r="B16" s="26">
        <v>1500081</v>
      </c>
      <c r="C16" s="26" t="s">
        <v>21</v>
      </c>
      <c r="D16" s="27">
        <v>25000</v>
      </c>
      <c r="E16" s="155">
        <f>'7'!L16</f>
        <v>0</v>
      </c>
      <c r="F16" s="126"/>
      <c r="G16" s="141">
        <v>6</v>
      </c>
      <c r="H16" s="141"/>
      <c r="I16" s="141"/>
      <c r="J16" s="149"/>
      <c r="K16" s="133"/>
      <c r="L16" s="72"/>
      <c r="M16" s="120">
        <f t="shared" si="2"/>
        <v>6</v>
      </c>
      <c r="N16" s="72"/>
    </row>
    <row r="17" spans="1:14" s="9" customFormat="1" x14ac:dyDescent="0.2">
      <c r="A17" s="25">
        <v>11</v>
      </c>
      <c r="B17" s="25">
        <v>1500186</v>
      </c>
      <c r="C17" s="25" t="s">
        <v>22</v>
      </c>
      <c r="D17" s="30">
        <v>21000</v>
      </c>
      <c r="E17" s="155">
        <f>'7'!L17</f>
        <v>0</v>
      </c>
      <c r="F17" s="126"/>
      <c r="G17" s="141"/>
      <c r="H17" s="141"/>
      <c r="I17" s="141"/>
      <c r="J17" s="149"/>
      <c r="K17" s="133"/>
      <c r="L17" s="72"/>
      <c r="M17" s="120">
        <f t="shared" si="2"/>
        <v>0</v>
      </c>
      <c r="N17" s="72"/>
    </row>
    <row r="18" spans="1:14" s="10" customFormat="1" x14ac:dyDescent="0.2">
      <c r="A18" s="25">
        <v>13</v>
      </c>
      <c r="B18" s="25">
        <v>1500032</v>
      </c>
      <c r="C18" s="25" t="s">
        <v>24</v>
      </c>
      <c r="D18" s="30">
        <v>18000</v>
      </c>
      <c r="E18" s="155">
        <f>'7'!L18</f>
        <v>0</v>
      </c>
      <c r="F18" s="126"/>
      <c r="G18" s="141"/>
      <c r="H18" s="141"/>
      <c r="I18" s="141"/>
      <c r="J18" s="149"/>
      <c r="K18" s="133"/>
      <c r="L18" s="72"/>
      <c r="M18" s="120">
        <f t="shared" si="2"/>
        <v>0</v>
      </c>
      <c r="N18" s="72"/>
    </row>
    <row r="19" spans="1:14" s="10" customFormat="1" x14ac:dyDescent="0.2">
      <c r="A19" s="25">
        <v>14</v>
      </c>
      <c r="B19" s="26">
        <v>1500008</v>
      </c>
      <c r="C19" s="26" t="s">
        <v>25</v>
      </c>
      <c r="D19" s="27">
        <v>22000</v>
      </c>
      <c r="E19" s="155">
        <f>'7'!L19</f>
        <v>0</v>
      </c>
      <c r="F19" s="126"/>
      <c r="G19" s="141">
        <v>6</v>
      </c>
      <c r="H19" s="141"/>
      <c r="I19" s="141"/>
      <c r="J19" s="149">
        <v>1</v>
      </c>
      <c r="K19" s="133"/>
      <c r="L19" s="72"/>
      <c r="M19" s="120">
        <f t="shared" si="2"/>
        <v>5</v>
      </c>
      <c r="N19" s="72" t="s">
        <v>291</v>
      </c>
    </row>
    <row r="20" spans="1:14" s="10" customFormat="1" x14ac:dyDescent="0.2">
      <c r="A20" s="25">
        <v>15</v>
      </c>
      <c r="B20" s="26">
        <v>1500024</v>
      </c>
      <c r="C20" s="26" t="s">
        <v>26</v>
      </c>
      <c r="D20" s="27">
        <v>21000</v>
      </c>
      <c r="E20" s="155">
        <f>'7'!L20</f>
        <v>9</v>
      </c>
      <c r="F20" s="126"/>
      <c r="G20" s="141"/>
      <c r="H20" s="141"/>
      <c r="I20" s="141"/>
      <c r="J20" s="149"/>
      <c r="K20" s="133"/>
      <c r="L20" s="72">
        <v>7</v>
      </c>
      <c r="M20" s="120">
        <f t="shared" si="2"/>
        <v>2</v>
      </c>
      <c r="N20" s="72"/>
    </row>
    <row r="21" spans="1:14" s="10" customFormat="1" x14ac:dyDescent="0.2">
      <c r="A21" s="25">
        <v>16</v>
      </c>
      <c r="B21" s="26">
        <v>1500010</v>
      </c>
      <c r="C21" s="26" t="s">
        <v>27</v>
      </c>
      <c r="D21" s="27">
        <v>20000</v>
      </c>
      <c r="E21" s="155">
        <f>'7'!L21</f>
        <v>0</v>
      </c>
      <c r="F21" s="126"/>
      <c r="G21" s="141">
        <v>6</v>
      </c>
      <c r="H21" s="141"/>
      <c r="I21" s="141"/>
      <c r="J21" s="149"/>
      <c r="K21" s="133"/>
      <c r="L21" s="72"/>
      <c r="M21" s="120">
        <f t="shared" si="2"/>
        <v>6</v>
      </c>
      <c r="N21" s="72"/>
    </row>
    <row r="22" spans="1:14" s="10" customFormat="1" x14ac:dyDescent="0.2">
      <c r="A22" s="25">
        <v>17</v>
      </c>
      <c r="B22" s="26">
        <v>1500005</v>
      </c>
      <c r="C22" s="26" t="s">
        <v>28</v>
      </c>
      <c r="D22" s="27">
        <v>34000</v>
      </c>
      <c r="E22" s="155">
        <f>'7'!L22</f>
        <v>17</v>
      </c>
      <c r="F22" s="126"/>
      <c r="G22" s="141"/>
      <c r="H22" s="141"/>
      <c r="I22" s="141"/>
      <c r="J22" s="149"/>
      <c r="K22" s="133"/>
      <c r="L22" s="72"/>
      <c r="M22" s="120">
        <f t="shared" si="2"/>
        <v>17</v>
      </c>
      <c r="N22" s="72"/>
    </row>
    <row r="23" spans="1:14" s="10" customFormat="1" x14ac:dyDescent="0.2">
      <c r="A23" s="25">
        <v>18</v>
      </c>
      <c r="B23" s="26">
        <v>1500377</v>
      </c>
      <c r="C23" s="26" t="s">
        <v>29</v>
      </c>
      <c r="D23" s="27">
        <v>13000</v>
      </c>
      <c r="E23" s="155">
        <f>'7'!L23</f>
        <v>0</v>
      </c>
      <c r="F23" s="126"/>
      <c r="G23" s="141"/>
      <c r="H23" s="141"/>
      <c r="I23" s="141"/>
      <c r="J23" s="149"/>
      <c r="K23" s="133"/>
      <c r="L23" s="72"/>
      <c r="M23" s="120">
        <f t="shared" si="2"/>
        <v>0</v>
      </c>
      <c r="N23" s="72"/>
    </row>
    <row r="24" spans="1:14" s="10" customFormat="1" x14ac:dyDescent="0.2">
      <c r="A24" s="25">
        <v>19</v>
      </c>
      <c r="B24" s="26">
        <v>1500327</v>
      </c>
      <c r="C24" s="26" t="s">
        <v>30</v>
      </c>
      <c r="D24" s="27">
        <v>13000</v>
      </c>
      <c r="E24" s="155">
        <f>'7'!L24</f>
        <v>0</v>
      </c>
      <c r="F24" s="126"/>
      <c r="G24" s="141">
        <v>8</v>
      </c>
      <c r="H24" s="141"/>
      <c r="I24" s="141"/>
      <c r="J24" s="149"/>
      <c r="K24" s="133"/>
      <c r="L24" s="72"/>
      <c r="M24" s="120">
        <f t="shared" si="2"/>
        <v>8</v>
      </c>
      <c r="N24" s="72"/>
    </row>
    <row r="25" spans="1:14" s="10" customFormat="1" x14ac:dyDescent="0.2">
      <c r="A25" s="25">
        <v>20</v>
      </c>
      <c r="B25" s="26">
        <v>1500330</v>
      </c>
      <c r="C25" s="26" t="s">
        <v>31</v>
      </c>
      <c r="D25" s="27">
        <v>13000</v>
      </c>
      <c r="E25" s="155">
        <f>'7'!L25</f>
        <v>0</v>
      </c>
      <c r="F25" s="126"/>
      <c r="G25" s="141">
        <v>8</v>
      </c>
      <c r="H25" s="141"/>
      <c r="I25" s="141"/>
      <c r="J25" s="149"/>
      <c r="K25" s="133"/>
      <c r="L25" s="72"/>
      <c r="M25" s="120">
        <f t="shared" si="2"/>
        <v>8</v>
      </c>
      <c r="N25" s="72"/>
    </row>
    <row r="26" spans="1:14" s="10" customFormat="1" x14ac:dyDescent="0.2">
      <c r="A26" s="25">
        <v>21</v>
      </c>
      <c r="B26" s="26">
        <v>1500331</v>
      </c>
      <c r="C26" s="26" t="s">
        <v>32</v>
      </c>
      <c r="D26" s="27">
        <v>13000</v>
      </c>
      <c r="E26" s="155">
        <f>'7'!L26</f>
        <v>0</v>
      </c>
      <c r="F26" s="126"/>
      <c r="G26" s="141">
        <v>8</v>
      </c>
      <c r="H26" s="141"/>
      <c r="I26" s="141"/>
      <c r="J26" s="149"/>
      <c r="K26" s="133"/>
      <c r="L26" s="72"/>
      <c r="M26" s="120">
        <f t="shared" si="2"/>
        <v>8</v>
      </c>
      <c r="N26" s="72"/>
    </row>
    <row r="27" spans="1:14" s="10" customFormat="1" x14ac:dyDescent="0.2">
      <c r="A27" s="25">
        <v>22</v>
      </c>
      <c r="B27" s="26">
        <v>1500228</v>
      </c>
      <c r="C27" s="26" t="s">
        <v>33</v>
      </c>
      <c r="D27" s="27">
        <v>18000</v>
      </c>
      <c r="E27" s="155">
        <f>'7'!L27</f>
        <v>0</v>
      </c>
      <c r="F27" s="126"/>
      <c r="G27" s="141">
        <v>6</v>
      </c>
      <c r="H27" s="141"/>
      <c r="I27" s="141"/>
      <c r="J27" s="149"/>
      <c r="K27" s="133"/>
      <c r="L27" s="72"/>
      <c r="M27" s="120">
        <f t="shared" si="2"/>
        <v>6</v>
      </c>
      <c r="N27" s="72"/>
    </row>
    <row r="28" spans="1:14" s="10" customFormat="1" x14ac:dyDescent="0.2">
      <c r="A28" s="25">
        <v>23</v>
      </c>
      <c r="B28" s="26">
        <v>1500004</v>
      </c>
      <c r="C28" s="26" t="s">
        <v>34</v>
      </c>
      <c r="D28" s="27">
        <v>28000</v>
      </c>
      <c r="E28" s="155">
        <f>'7'!L28</f>
        <v>0</v>
      </c>
      <c r="F28" s="126"/>
      <c r="G28" s="141">
        <v>9</v>
      </c>
      <c r="H28" s="141"/>
      <c r="I28" s="141"/>
      <c r="J28" s="149"/>
      <c r="K28" s="133"/>
      <c r="L28" s="72"/>
      <c r="M28" s="120">
        <f t="shared" si="2"/>
        <v>9</v>
      </c>
      <c r="N28" s="72"/>
    </row>
    <row r="29" spans="1:14" s="10" customFormat="1" x14ac:dyDescent="0.2">
      <c r="A29" s="25">
        <v>24</v>
      </c>
      <c r="B29" s="26">
        <v>1500001</v>
      </c>
      <c r="C29" s="26" t="s">
        <v>35</v>
      </c>
      <c r="D29" s="27">
        <v>28000</v>
      </c>
      <c r="E29" s="155">
        <f>'7'!L29</f>
        <v>0</v>
      </c>
      <c r="F29" s="126"/>
      <c r="G29" s="141">
        <v>9</v>
      </c>
      <c r="H29" s="141"/>
      <c r="I29" s="141"/>
      <c r="J29" s="149"/>
      <c r="K29" s="133"/>
      <c r="L29" s="72"/>
      <c r="M29" s="120">
        <f t="shared" si="2"/>
        <v>9</v>
      </c>
      <c r="N29" s="72"/>
    </row>
    <row r="30" spans="1:14" s="10" customFormat="1" x14ac:dyDescent="0.2">
      <c r="A30" s="25">
        <v>25</v>
      </c>
      <c r="B30" s="26">
        <v>1500026</v>
      </c>
      <c r="C30" s="26" t="s">
        <v>36</v>
      </c>
      <c r="D30" s="27">
        <v>21000</v>
      </c>
      <c r="E30" s="155">
        <f>'7'!L30</f>
        <v>0</v>
      </c>
      <c r="F30" s="126"/>
      <c r="G30" s="141">
        <v>6</v>
      </c>
      <c r="H30" s="141"/>
      <c r="I30" s="141"/>
      <c r="J30" s="149"/>
      <c r="K30" s="133">
        <v>1</v>
      </c>
      <c r="L30" s="72"/>
      <c r="M30" s="120">
        <f t="shared" si="2"/>
        <v>5</v>
      </c>
      <c r="N30" s="72"/>
    </row>
    <row r="31" spans="1:14" s="10" customFormat="1" x14ac:dyDescent="0.2">
      <c r="A31" s="25">
        <v>26</v>
      </c>
      <c r="B31" s="26">
        <v>1505009</v>
      </c>
      <c r="C31" s="26" t="s">
        <v>37</v>
      </c>
      <c r="D31" s="27">
        <v>20000</v>
      </c>
      <c r="E31" s="155">
        <f>'7'!L31</f>
        <v>0</v>
      </c>
      <c r="F31" s="126"/>
      <c r="G31" s="141">
        <v>6</v>
      </c>
      <c r="H31" s="141"/>
      <c r="I31" s="141"/>
      <c r="J31" s="149"/>
      <c r="K31" s="133">
        <v>2</v>
      </c>
      <c r="L31" s="72"/>
      <c r="M31" s="120">
        <f t="shared" si="2"/>
        <v>4</v>
      </c>
      <c r="N31" s="72"/>
    </row>
    <row r="32" spans="1:14" s="10" customFormat="1" x14ac:dyDescent="0.2">
      <c r="A32" s="25">
        <v>27</v>
      </c>
      <c r="B32" s="26">
        <v>1500007</v>
      </c>
      <c r="C32" s="26" t="s">
        <v>38</v>
      </c>
      <c r="D32" s="27">
        <v>20000</v>
      </c>
      <c r="E32" s="155">
        <f>'7'!L32</f>
        <v>0</v>
      </c>
      <c r="F32" s="126"/>
      <c r="G32" s="141">
        <v>6</v>
      </c>
      <c r="H32" s="141"/>
      <c r="I32" s="141"/>
      <c r="J32" s="149"/>
      <c r="K32" s="133">
        <v>4</v>
      </c>
      <c r="L32" s="72"/>
      <c r="M32" s="120">
        <f t="shared" si="2"/>
        <v>2</v>
      </c>
      <c r="N32" s="72"/>
    </row>
    <row r="33" spans="1:14" s="10" customFormat="1" x14ac:dyDescent="0.2">
      <c r="A33" s="25">
        <v>32</v>
      </c>
      <c r="B33" s="26">
        <v>1500021</v>
      </c>
      <c r="C33" s="26" t="s">
        <v>43</v>
      </c>
      <c r="D33" s="27">
        <v>19000</v>
      </c>
      <c r="E33" s="155">
        <f>'7'!L33</f>
        <v>0</v>
      </c>
      <c r="F33" s="126"/>
      <c r="G33" s="141">
        <v>6</v>
      </c>
      <c r="H33" s="141"/>
      <c r="I33" s="141"/>
      <c r="J33" s="149"/>
      <c r="K33" s="133"/>
      <c r="L33" s="72"/>
      <c r="M33" s="120">
        <f t="shared" si="2"/>
        <v>6</v>
      </c>
      <c r="N33" s="72"/>
    </row>
    <row r="34" spans="1:14" s="10" customFormat="1" x14ac:dyDescent="0.2">
      <c r="A34" s="25">
        <v>33</v>
      </c>
      <c r="B34" s="26">
        <v>1500301</v>
      </c>
      <c r="C34" s="26" t="s">
        <v>44</v>
      </c>
      <c r="D34" s="27">
        <v>20000</v>
      </c>
      <c r="E34" s="155">
        <f>'7'!L34</f>
        <v>0</v>
      </c>
      <c r="F34" s="126"/>
      <c r="G34" s="141">
        <v>6</v>
      </c>
      <c r="H34" s="141"/>
      <c r="I34" s="141"/>
      <c r="J34" s="149"/>
      <c r="K34" s="133">
        <v>2</v>
      </c>
      <c r="L34" s="72"/>
      <c r="M34" s="120">
        <f t="shared" si="2"/>
        <v>4</v>
      </c>
      <c r="N34" s="72"/>
    </row>
    <row r="35" spans="1:14" s="10" customFormat="1" x14ac:dyDescent="0.2">
      <c r="A35" s="25">
        <v>35</v>
      </c>
      <c r="B35" s="25">
        <v>1500089</v>
      </c>
      <c r="C35" s="25" t="s">
        <v>46</v>
      </c>
      <c r="D35" s="30">
        <v>20000</v>
      </c>
      <c r="E35" s="155">
        <f>'7'!L35</f>
        <v>0</v>
      </c>
      <c r="F35" s="126"/>
      <c r="G35" s="141">
        <v>6</v>
      </c>
      <c r="H35" s="141"/>
      <c r="I35" s="141"/>
      <c r="J35" s="149"/>
      <c r="K35" s="133"/>
      <c r="L35" s="72"/>
      <c r="M35" s="120">
        <f t="shared" si="2"/>
        <v>6</v>
      </c>
      <c r="N35" s="72"/>
    </row>
    <row r="36" spans="1:14" s="10" customFormat="1" x14ac:dyDescent="0.2">
      <c r="A36" s="25">
        <v>36</v>
      </c>
      <c r="B36" s="26">
        <v>1500002</v>
      </c>
      <c r="C36" s="26" t="s">
        <v>47</v>
      </c>
      <c r="D36" s="27">
        <v>19000</v>
      </c>
      <c r="E36" s="155">
        <f>'7'!L36</f>
        <v>0</v>
      </c>
      <c r="F36" s="126"/>
      <c r="G36" s="141">
        <v>6</v>
      </c>
      <c r="H36" s="141"/>
      <c r="I36" s="141"/>
      <c r="J36" s="149"/>
      <c r="K36" s="133"/>
      <c r="L36" s="72"/>
      <c r="M36" s="120">
        <f t="shared" si="2"/>
        <v>6</v>
      </c>
      <c r="N36" s="72"/>
    </row>
    <row r="37" spans="1:14" s="10" customFormat="1" x14ac:dyDescent="0.2">
      <c r="A37" s="25">
        <v>37</v>
      </c>
      <c r="B37" s="26">
        <v>1500028</v>
      </c>
      <c r="C37" s="26" t="s">
        <v>48</v>
      </c>
      <c r="D37" s="27">
        <v>21000</v>
      </c>
      <c r="E37" s="155">
        <f>'7'!L37</f>
        <v>0</v>
      </c>
      <c r="F37" s="126"/>
      <c r="G37" s="141">
        <v>6</v>
      </c>
      <c r="H37" s="141"/>
      <c r="I37" s="141"/>
      <c r="J37" s="149"/>
      <c r="K37" s="133"/>
      <c r="L37" s="72"/>
      <c r="M37" s="120">
        <f t="shared" si="2"/>
        <v>6</v>
      </c>
      <c r="N37" s="72"/>
    </row>
    <row r="38" spans="1:14" s="10" customFormat="1" x14ac:dyDescent="0.2">
      <c r="A38" s="25">
        <v>38</v>
      </c>
      <c r="B38" s="26">
        <v>1500013</v>
      </c>
      <c r="C38" s="26" t="s">
        <v>49</v>
      </c>
      <c r="D38" s="27">
        <v>28000</v>
      </c>
      <c r="E38" s="155">
        <f>'7'!L38</f>
        <v>0</v>
      </c>
      <c r="F38" s="126"/>
      <c r="G38" s="141">
        <v>16</v>
      </c>
      <c r="H38" s="141"/>
      <c r="I38" s="141"/>
      <c r="J38" s="149"/>
      <c r="K38" s="133"/>
      <c r="L38" s="72"/>
      <c r="M38" s="120">
        <f t="shared" si="2"/>
        <v>16</v>
      </c>
      <c r="N38" s="72"/>
    </row>
    <row r="39" spans="1:14" s="10" customFormat="1" x14ac:dyDescent="0.2">
      <c r="A39" s="25">
        <v>39</v>
      </c>
      <c r="B39" s="26">
        <v>1500006</v>
      </c>
      <c r="C39" s="26" t="s">
        <v>50</v>
      </c>
      <c r="D39" s="27">
        <v>27000</v>
      </c>
      <c r="E39" s="155">
        <f>'7'!L39</f>
        <v>0</v>
      </c>
      <c r="F39" s="126"/>
      <c r="G39" s="141">
        <v>6</v>
      </c>
      <c r="H39" s="141"/>
      <c r="I39" s="141"/>
      <c r="J39" s="149"/>
      <c r="K39" s="133"/>
      <c r="L39" s="72"/>
      <c r="M39" s="120">
        <f t="shared" si="2"/>
        <v>6</v>
      </c>
      <c r="N39" s="72"/>
    </row>
    <row r="40" spans="1:14" s="10" customFormat="1" x14ac:dyDescent="0.2">
      <c r="A40" s="43">
        <v>40</v>
      </c>
      <c r="B40" s="99"/>
      <c r="C40" s="99" t="s">
        <v>268</v>
      </c>
      <c r="D40" s="100">
        <v>25000</v>
      </c>
      <c r="E40" s="155">
        <f>'7'!L40</f>
        <v>0</v>
      </c>
      <c r="F40" s="127"/>
      <c r="G40" s="142">
        <v>6</v>
      </c>
      <c r="H40" s="142"/>
      <c r="I40" s="142"/>
      <c r="J40" s="150"/>
      <c r="K40" s="134">
        <v>2</v>
      </c>
      <c r="L40" s="73"/>
      <c r="M40" s="120">
        <f t="shared" si="2"/>
        <v>4</v>
      </c>
      <c r="N40" s="73"/>
    </row>
    <row r="41" spans="1:14" s="10" customFormat="1" x14ac:dyDescent="0.2">
      <c r="A41" s="43">
        <v>41</v>
      </c>
      <c r="B41" s="99"/>
      <c r="C41" s="99" t="s">
        <v>273</v>
      </c>
      <c r="D41" s="100">
        <v>30000</v>
      </c>
      <c r="E41" s="155">
        <f>'7'!L41</f>
        <v>0</v>
      </c>
      <c r="F41" s="127"/>
      <c r="G41" s="142">
        <v>10</v>
      </c>
      <c r="H41" s="142"/>
      <c r="I41" s="142"/>
      <c r="J41" s="150"/>
      <c r="K41" s="134">
        <v>2</v>
      </c>
      <c r="L41" s="73"/>
      <c r="M41" s="121">
        <f t="shared" si="2"/>
        <v>8</v>
      </c>
      <c r="N41" s="73"/>
    </row>
    <row r="42" spans="1:14" s="10" customFormat="1" x14ac:dyDescent="0.2">
      <c r="A42" s="43">
        <v>42</v>
      </c>
      <c r="B42" s="99"/>
      <c r="C42" s="99" t="s">
        <v>274</v>
      </c>
      <c r="D42" s="100">
        <v>30000</v>
      </c>
      <c r="E42" s="155">
        <f>'7'!L42</f>
        <v>0</v>
      </c>
      <c r="F42" s="127"/>
      <c r="G42" s="142">
        <v>9</v>
      </c>
      <c r="H42" s="142"/>
      <c r="I42" s="142"/>
      <c r="J42" s="150"/>
      <c r="K42" s="134">
        <v>5</v>
      </c>
      <c r="L42" s="73"/>
      <c r="M42" s="121">
        <f t="shared" si="2"/>
        <v>4</v>
      </c>
      <c r="N42" s="73" t="s">
        <v>285</v>
      </c>
    </row>
    <row r="43" spans="1:14" s="10" customFormat="1" x14ac:dyDescent="0.2">
      <c r="A43" s="43">
        <v>43</v>
      </c>
      <c r="B43" s="99"/>
      <c r="C43" s="99" t="s">
        <v>280</v>
      </c>
      <c r="D43" s="100">
        <v>22000</v>
      </c>
      <c r="E43" s="155">
        <f>'7'!L43</f>
        <v>0</v>
      </c>
      <c r="F43" s="127"/>
      <c r="G43" s="142">
        <v>8</v>
      </c>
      <c r="H43" s="142"/>
      <c r="I43" s="142"/>
      <c r="J43" s="150"/>
      <c r="K43" s="134">
        <v>3</v>
      </c>
      <c r="L43" s="73"/>
      <c r="M43" s="121">
        <f t="shared" si="2"/>
        <v>5</v>
      </c>
      <c r="N43" s="73"/>
    </row>
    <row r="44" spans="1:14" s="10" customFormat="1" x14ac:dyDescent="0.2">
      <c r="A44" s="43">
        <v>44</v>
      </c>
      <c r="B44" s="99"/>
      <c r="C44" s="99" t="s">
        <v>281</v>
      </c>
      <c r="D44" s="100">
        <v>22000</v>
      </c>
      <c r="E44" s="155">
        <f>'7'!L44</f>
        <v>3</v>
      </c>
      <c r="F44" s="127"/>
      <c r="G44" s="142"/>
      <c r="H44" s="142"/>
      <c r="I44" s="142"/>
      <c r="J44" s="150"/>
      <c r="K44" s="134"/>
      <c r="L44" s="73"/>
      <c r="M44" s="121">
        <f t="shared" si="2"/>
        <v>3</v>
      </c>
      <c r="N44" s="73"/>
    </row>
    <row r="45" spans="1:14" s="10" customFormat="1" x14ac:dyDescent="0.2">
      <c r="A45" s="43">
        <v>45</v>
      </c>
      <c r="B45" s="99"/>
      <c r="C45" s="99" t="s">
        <v>282</v>
      </c>
      <c r="D45" s="100">
        <v>39000</v>
      </c>
      <c r="E45" s="155">
        <f>'7'!L45</f>
        <v>0</v>
      </c>
      <c r="F45" s="127"/>
      <c r="G45" s="142"/>
      <c r="H45" s="142"/>
      <c r="I45" s="142"/>
      <c r="J45" s="150"/>
      <c r="K45" s="134"/>
      <c r="L45" s="73"/>
      <c r="M45" s="121">
        <f t="shared" si="2"/>
        <v>0</v>
      </c>
      <c r="N45" s="73"/>
    </row>
    <row r="46" spans="1:14" s="24" customFormat="1" ht="15" thickBot="1" x14ac:dyDescent="0.25">
      <c r="A46" s="43"/>
      <c r="B46" s="43"/>
      <c r="C46" s="43"/>
      <c r="D46" s="48"/>
      <c r="E46" s="155"/>
      <c r="F46" s="127"/>
      <c r="G46" s="142"/>
      <c r="H46" s="142"/>
      <c r="I46" s="142"/>
      <c r="J46" s="150"/>
      <c r="K46" s="134"/>
      <c r="L46" s="73"/>
      <c r="M46" s="121">
        <f t="shared" si="2"/>
        <v>0</v>
      </c>
      <c r="N46" s="73"/>
    </row>
    <row r="47" spans="1:14" s="9" customFormat="1" ht="15" thickBot="1" x14ac:dyDescent="0.25">
      <c r="A47" s="94"/>
      <c r="B47" s="95"/>
      <c r="C47" s="95" t="s">
        <v>54</v>
      </c>
      <c r="D47" s="96"/>
      <c r="E47" s="103">
        <f>SUM(E48:E60)</f>
        <v>1</v>
      </c>
      <c r="F47" s="103">
        <f t="shared" ref="F47:L47" si="3">SUM(F48:F60)</f>
        <v>0</v>
      </c>
      <c r="G47" s="103">
        <f>SUM(G48:G60)</f>
        <v>132</v>
      </c>
      <c r="H47" s="103">
        <f t="shared" si="3"/>
        <v>0</v>
      </c>
      <c r="I47" s="103">
        <f t="shared" si="3"/>
        <v>0</v>
      </c>
      <c r="J47" s="103">
        <f t="shared" si="3"/>
        <v>0</v>
      </c>
      <c r="K47" s="103">
        <f>SUM(K48:K60)</f>
        <v>2</v>
      </c>
      <c r="L47" s="103">
        <f t="shared" si="3"/>
        <v>0</v>
      </c>
      <c r="M47" s="103">
        <f>SUM(M48:M60)</f>
        <v>131</v>
      </c>
      <c r="N47" s="85"/>
    </row>
    <row r="48" spans="1:14" s="10" customFormat="1" x14ac:dyDescent="0.2">
      <c r="A48" s="87">
        <v>1</v>
      </c>
      <c r="B48" s="87">
        <v>1520005</v>
      </c>
      <c r="C48" s="87" t="s">
        <v>55</v>
      </c>
      <c r="D48" s="93">
        <v>22000</v>
      </c>
      <c r="E48" s="155">
        <f>'7'!L48</f>
        <v>0</v>
      </c>
      <c r="F48" s="125"/>
      <c r="G48" s="140"/>
      <c r="H48" s="140"/>
      <c r="I48" s="140"/>
      <c r="J48" s="148"/>
      <c r="K48" s="132"/>
      <c r="L48" s="71"/>
      <c r="M48" s="120">
        <f t="shared" si="2"/>
        <v>0</v>
      </c>
      <c r="N48" s="71"/>
    </row>
    <row r="49" spans="1:14" s="10" customFormat="1" x14ac:dyDescent="0.2">
      <c r="A49" s="25">
        <v>3</v>
      </c>
      <c r="B49" s="26">
        <v>1520062</v>
      </c>
      <c r="C49" s="26" t="s">
        <v>57</v>
      </c>
      <c r="D49" s="27">
        <v>13000</v>
      </c>
      <c r="E49" s="155">
        <f>'7'!L49</f>
        <v>0</v>
      </c>
      <c r="F49" s="126"/>
      <c r="G49" s="141">
        <v>41</v>
      </c>
      <c r="H49" s="141"/>
      <c r="I49" s="141"/>
      <c r="J49" s="149"/>
      <c r="K49" s="133"/>
      <c r="L49" s="72"/>
      <c r="M49" s="120">
        <f t="shared" si="2"/>
        <v>41</v>
      </c>
      <c r="N49" s="72"/>
    </row>
    <row r="50" spans="1:14" s="10" customFormat="1" x14ac:dyDescent="0.2">
      <c r="A50" s="25">
        <v>4</v>
      </c>
      <c r="B50" s="26">
        <v>1523101</v>
      </c>
      <c r="C50" s="26" t="s">
        <v>58</v>
      </c>
      <c r="D50" s="27">
        <v>13000</v>
      </c>
      <c r="E50" s="155">
        <f>'7'!L50</f>
        <v>0</v>
      </c>
      <c r="F50" s="126"/>
      <c r="G50" s="141">
        <v>19</v>
      </c>
      <c r="H50" s="141"/>
      <c r="I50" s="141"/>
      <c r="J50" s="149"/>
      <c r="K50" s="133"/>
      <c r="L50" s="72"/>
      <c r="M50" s="120">
        <f t="shared" si="2"/>
        <v>19</v>
      </c>
      <c r="N50" s="72"/>
    </row>
    <row r="51" spans="1:14" s="10" customFormat="1" x14ac:dyDescent="0.2">
      <c r="A51" s="25">
        <v>5</v>
      </c>
      <c r="B51" s="26">
        <v>1523008</v>
      </c>
      <c r="C51" s="26" t="s">
        <v>59</v>
      </c>
      <c r="D51" s="27">
        <v>13000</v>
      </c>
      <c r="E51" s="155">
        <f>'7'!L51</f>
        <v>0</v>
      </c>
      <c r="F51" s="126"/>
      <c r="G51" s="141">
        <v>39</v>
      </c>
      <c r="H51" s="141"/>
      <c r="I51" s="141"/>
      <c r="J51" s="149"/>
      <c r="K51" s="133"/>
      <c r="L51" s="72"/>
      <c r="M51" s="120">
        <f t="shared" si="2"/>
        <v>39</v>
      </c>
      <c r="N51" s="72"/>
    </row>
    <row r="52" spans="1:14" s="10" customFormat="1" x14ac:dyDescent="0.2">
      <c r="A52" s="25">
        <v>8</v>
      </c>
      <c r="B52" s="26">
        <v>1520004</v>
      </c>
      <c r="C52" s="26" t="s">
        <v>62</v>
      </c>
      <c r="D52" s="27">
        <v>22000</v>
      </c>
      <c r="E52" s="155">
        <f>'7'!L52</f>
        <v>0</v>
      </c>
      <c r="F52" s="126"/>
      <c r="G52" s="141">
        <v>5</v>
      </c>
      <c r="H52" s="141"/>
      <c r="I52" s="141"/>
      <c r="J52" s="149"/>
      <c r="K52" s="133"/>
      <c r="L52" s="72"/>
      <c r="M52" s="120">
        <f t="shared" si="2"/>
        <v>5</v>
      </c>
      <c r="N52" s="72"/>
    </row>
    <row r="53" spans="1:14" s="10" customFormat="1" x14ac:dyDescent="0.2">
      <c r="A53" s="25">
        <v>9</v>
      </c>
      <c r="B53" s="26">
        <v>1520041</v>
      </c>
      <c r="C53" s="26" t="s">
        <v>63</v>
      </c>
      <c r="D53" s="27">
        <v>29000</v>
      </c>
      <c r="E53" s="155">
        <f>'7'!L53</f>
        <v>1</v>
      </c>
      <c r="F53" s="126"/>
      <c r="G53" s="141"/>
      <c r="H53" s="141"/>
      <c r="I53" s="141"/>
      <c r="J53" s="149"/>
      <c r="K53" s="133"/>
      <c r="L53" s="72"/>
      <c r="M53" s="120">
        <f t="shared" si="2"/>
        <v>1</v>
      </c>
      <c r="N53" s="72"/>
    </row>
    <row r="54" spans="1:14" s="10" customFormat="1" x14ac:dyDescent="0.2">
      <c r="A54" s="25">
        <v>10</v>
      </c>
      <c r="B54" s="26">
        <v>1522008</v>
      </c>
      <c r="C54" s="26" t="s">
        <v>64</v>
      </c>
      <c r="D54" s="27">
        <v>25000</v>
      </c>
      <c r="E54" s="155">
        <f>'7'!L54</f>
        <v>0</v>
      </c>
      <c r="F54" s="126"/>
      <c r="G54" s="141">
        <v>5</v>
      </c>
      <c r="H54" s="141"/>
      <c r="I54" s="141"/>
      <c r="J54" s="149"/>
      <c r="K54" s="133"/>
      <c r="L54" s="72"/>
      <c r="M54" s="120">
        <f t="shared" si="2"/>
        <v>5</v>
      </c>
      <c r="N54" s="72"/>
    </row>
    <row r="55" spans="1:14" s="10" customFormat="1" x14ac:dyDescent="0.2">
      <c r="A55" s="25">
        <v>11</v>
      </c>
      <c r="B55" s="26">
        <v>1522009</v>
      </c>
      <c r="C55" s="26" t="s">
        <v>65</v>
      </c>
      <c r="D55" s="27">
        <v>24000</v>
      </c>
      <c r="E55" s="155">
        <f>'7'!L55</f>
        <v>0</v>
      </c>
      <c r="F55" s="126"/>
      <c r="G55" s="141">
        <v>11</v>
      </c>
      <c r="H55" s="141"/>
      <c r="I55" s="141"/>
      <c r="J55" s="149"/>
      <c r="K55" s="133"/>
      <c r="L55" s="72"/>
      <c r="M55" s="120">
        <f t="shared" si="2"/>
        <v>11</v>
      </c>
      <c r="N55" s="72"/>
    </row>
    <row r="56" spans="1:14" s="10" customFormat="1" x14ac:dyDescent="0.2">
      <c r="A56" s="25">
        <v>12</v>
      </c>
      <c r="B56" s="26">
        <v>1523011</v>
      </c>
      <c r="C56" s="26" t="s">
        <v>66</v>
      </c>
      <c r="D56" s="27">
        <v>20000</v>
      </c>
      <c r="E56" s="155">
        <f>'7'!L56</f>
        <v>0</v>
      </c>
      <c r="F56" s="126"/>
      <c r="G56" s="141"/>
      <c r="H56" s="141"/>
      <c r="I56" s="141"/>
      <c r="J56" s="149"/>
      <c r="K56" s="133"/>
      <c r="L56" s="72"/>
      <c r="M56" s="120">
        <f t="shared" si="2"/>
        <v>0</v>
      </c>
      <c r="N56" s="72"/>
    </row>
    <row r="57" spans="1:14" s="9" customFormat="1" x14ac:dyDescent="0.2">
      <c r="A57" s="25">
        <v>13</v>
      </c>
      <c r="B57" s="26">
        <v>1523012</v>
      </c>
      <c r="C57" s="26" t="s">
        <v>67</v>
      </c>
      <c r="D57" s="27">
        <v>20000</v>
      </c>
      <c r="E57" s="155">
        <f>'7'!L57</f>
        <v>0</v>
      </c>
      <c r="F57" s="126"/>
      <c r="G57" s="141"/>
      <c r="H57" s="141"/>
      <c r="I57" s="141"/>
      <c r="J57" s="149"/>
      <c r="K57" s="133"/>
      <c r="L57" s="72"/>
      <c r="M57" s="120">
        <f t="shared" si="2"/>
        <v>0</v>
      </c>
      <c r="N57" s="72"/>
    </row>
    <row r="58" spans="1:14" s="9" customFormat="1" x14ac:dyDescent="0.2">
      <c r="A58" s="43">
        <v>14</v>
      </c>
      <c r="B58" s="99"/>
      <c r="C58" s="99" t="s">
        <v>266</v>
      </c>
      <c r="D58" s="100">
        <v>25000</v>
      </c>
      <c r="E58" s="155">
        <f>'7'!L58</f>
        <v>0</v>
      </c>
      <c r="F58" s="127"/>
      <c r="G58" s="142"/>
      <c r="H58" s="142"/>
      <c r="I58" s="142"/>
      <c r="J58" s="150"/>
      <c r="K58" s="134"/>
      <c r="L58" s="73"/>
      <c r="M58" s="120">
        <f t="shared" si="2"/>
        <v>0</v>
      </c>
      <c r="N58" s="73"/>
    </row>
    <row r="59" spans="1:14" s="9" customFormat="1" x14ac:dyDescent="0.2">
      <c r="A59" s="43">
        <v>15</v>
      </c>
      <c r="B59" s="99"/>
      <c r="C59" s="99" t="s">
        <v>275</v>
      </c>
      <c r="D59" s="100">
        <v>35000</v>
      </c>
      <c r="E59" s="155">
        <f>'7'!L59</f>
        <v>0</v>
      </c>
      <c r="F59" s="127"/>
      <c r="G59" s="142">
        <v>4</v>
      </c>
      <c r="H59" s="142"/>
      <c r="I59" s="142"/>
      <c r="J59" s="150"/>
      <c r="K59" s="134"/>
      <c r="L59" s="73"/>
      <c r="M59" s="120">
        <f t="shared" si="2"/>
        <v>4</v>
      </c>
      <c r="N59" s="73"/>
    </row>
    <row r="60" spans="1:14" s="9" customFormat="1" x14ac:dyDescent="0.2">
      <c r="A60" s="43">
        <v>16</v>
      </c>
      <c r="B60" s="99"/>
      <c r="C60" s="99" t="s">
        <v>276</v>
      </c>
      <c r="D60" s="100">
        <v>35000</v>
      </c>
      <c r="E60" s="155">
        <f>'7'!L60</f>
        <v>0</v>
      </c>
      <c r="F60" s="127"/>
      <c r="G60" s="142">
        <v>8</v>
      </c>
      <c r="H60" s="142"/>
      <c r="I60" s="142"/>
      <c r="J60" s="150"/>
      <c r="K60" s="134">
        <v>2</v>
      </c>
      <c r="L60" s="73"/>
      <c r="M60" s="120">
        <f t="shared" si="2"/>
        <v>6</v>
      </c>
      <c r="N60" s="73"/>
    </row>
    <row r="61" spans="1:14" s="24" customFormat="1" ht="15" thickBot="1" x14ac:dyDescent="0.25">
      <c r="A61" s="43"/>
      <c r="B61" s="43"/>
      <c r="C61" s="43"/>
      <c r="D61" s="48"/>
      <c r="E61" s="157"/>
      <c r="F61" s="127"/>
      <c r="G61" s="142"/>
      <c r="H61" s="142"/>
      <c r="I61" s="142"/>
      <c r="J61" s="150"/>
      <c r="K61" s="134"/>
      <c r="L61" s="73"/>
      <c r="M61" s="120">
        <f t="shared" si="2"/>
        <v>0</v>
      </c>
      <c r="N61" s="73"/>
    </row>
    <row r="62" spans="1:14" s="9" customFormat="1" ht="15" thickBot="1" x14ac:dyDescent="0.25">
      <c r="A62" s="94"/>
      <c r="B62" s="95"/>
      <c r="C62" s="95" t="s">
        <v>68</v>
      </c>
      <c r="D62" s="96"/>
      <c r="E62" s="107">
        <f>SUM(E63:E64)</f>
        <v>0</v>
      </c>
      <c r="F62" s="107">
        <f t="shared" ref="F62:L62" si="4">SUM(F63:F64)</f>
        <v>0</v>
      </c>
      <c r="G62" s="107">
        <f t="shared" si="4"/>
        <v>0</v>
      </c>
      <c r="H62" s="107">
        <f t="shared" si="4"/>
        <v>0</v>
      </c>
      <c r="I62" s="107">
        <f t="shared" si="4"/>
        <v>0</v>
      </c>
      <c r="J62" s="107">
        <f t="shared" si="4"/>
        <v>0</v>
      </c>
      <c r="K62" s="107">
        <f t="shared" si="4"/>
        <v>0</v>
      </c>
      <c r="L62" s="107">
        <f t="shared" si="4"/>
        <v>0</v>
      </c>
      <c r="M62" s="119">
        <f t="shared" si="2"/>
        <v>0</v>
      </c>
      <c r="N62" s="85"/>
    </row>
    <row r="63" spans="1:14" s="10" customFormat="1" x14ac:dyDescent="0.2">
      <c r="A63" s="25">
        <v>3</v>
      </c>
      <c r="B63" s="26">
        <v>1540034</v>
      </c>
      <c r="C63" s="26" t="s">
        <v>71</v>
      </c>
      <c r="D63" s="27">
        <v>16000</v>
      </c>
      <c r="E63" s="155">
        <f>'7'!L63</f>
        <v>0</v>
      </c>
      <c r="F63" s="126"/>
      <c r="G63" s="141"/>
      <c r="H63" s="141"/>
      <c r="I63" s="141"/>
      <c r="J63" s="149"/>
      <c r="K63" s="133"/>
      <c r="L63" s="72"/>
      <c r="M63" s="121">
        <f t="shared" si="2"/>
        <v>0</v>
      </c>
      <c r="N63" s="72"/>
    </row>
    <row r="64" spans="1:14" s="9" customFormat="1" x14ac:dyDescent="0.2">
      <c r="A64" s="25">
        <v>4</v>
      </c>
      <c r="B64" s="26"/>
      <c r="C64" s="26" t="s">
        <v>72</v>
      </c>
      <c r="D64" s="27">
        <v>29000</v>
      </c>
      <c r="E64" s="155">
        <f>'7'!L64</f>
        <v>0</v>
      </c>
      <c r="F64" s="126"/>
      <c r="G64" s="141"/>
      <c r="H64" s="141"/>
      <c r="I64" s="141"/>
      <c r="J64" s="149"/>
      <c r="K64" s="133"/>
      <c r="L64" s="72"/>
      <c r="M64" s="121">
        <f t="shared" si="2"/>
        <v>0</v>
      </c>
      <c r="N64" s="72"/>
    </row>
    <row r="65" spans="1:14" s="24" customFormat="1" ht="15" thickBot="1" x14ac:dyDescent="0.25">
      <c r="A65" s="43"/>
      <c r="B65" s="43"/>
      <c r="C65" s="43"/>
      <c r="D65" s="48"/>
      <c r="E65" s="157"/>
      <c r="F65" s="127"/>
      <c r="G65" s="142"/>
      <c r="H65" s="142"/>
      <c r="I65" s="142"/>
      <c r="J65" s="150"/>
      <c r="K65" s="134"/>
      <c r="L65" s="73"/>
      <c r="M65" s="121">
        <f t="shared" si="2"/>
        <v>0</v>
      </c>
      <c r="N65" s="73"/>
    </row>
    <row r="66" spans="1:14" s="9" customFormat="1" ht="15" thickBot="1" x14ac:dyDescent="0.25">
      <c r="A66" s="94"/>
      <c r="B66" s="95"/>
      <c r="C66" s="95" t="s">
        <v>73</v>
      </c>
      <c r="D66" s="96"/>
      <c r="E66" s="103">
        <f>SUM(E67:E74)</f>
        <v>0</v>
      </c>
      <c r="F66" s="103">
        <f t="shared" ref="F66:L66" si="5">SUM(F67:F74)</f>
        <v>0</v>
      </c>
      <c r="G66" s="103">
        <f t="shared" si="5"/>
        <v>12</v>
      </c>
      <c r="H66" s="103">
        <f t="shared" si="5"/>
        <v>0</v>
      </c>
      <c r="I66" s="103">
        <f t="shared" si="5"/>
        <v>0</v>
      </c>
      <c r="J66" s="103">
        <f t="shared" si="5"/>
        <v>0</v>
      </c>
      <c r="K66" s="103">
        <f t="shared" si="5"/>
        <v>0</v>
      </c>
      <c r="L66" s="103">
        <f t="shared" si="5"/>
        <v>0</v>
      </c>
      <c r="M66" s="119">
        <f t="shared" si="2"/>
        <v>12</v>
      </c>
      <c r="N66" s="85"/>
    </row>
    <row r="67" spans="1:14" s="10" customFormat="1" x14ac:dyDescent="0.2">
      <c r="A67" s="87">
        <v>1</v>
      </c>
      <c r="B67" s="87">
        <v>1540030</v>
      </c>
      <c r="C67" s="87" t="s">
        <v>74</v>
      </c>
      <c r="D67" s="93">
        <v>68000</v>
      </c>
      <c r="E67" s="155">
        <f>'7'!L67</f>
        <v>0</v>
      </c>
      <c r="F67" s="125"/>
      <c r="G67" s="140">
        <v>1</v>
      </c>
      <c r="H67" s="140"/>
      <c r="I67" s="140"/>
      <c r="J67" s="148"/>
      <c r="K67" s="132"/>
      <c r="L67" s="71"/>
      <c r="M67" s="120">
        <f t="shared" si="2"/>
        <v>1</v>
      </c>
      <c r="N67" s="71"/>
    </row>
    <row r="68" spans="1:14" s="10" customFormat="1" x14ac:dyDescent="0.2">
      <c r="A68" s="25">
        <v>2</v>
      </c>
      <c r="B68" s="26"/>
      <c r="C68" s="26" t="s">
        <v>75</v>
      </c>
      <c r="D68" s="27">
        <v>45000</v>
      </c>
      <c r="E68" s="155">
        <f>'7'!L68</f>
        <v>0</v>
      </c>
      <c r="F68" s="126"/>
      <c r="G68" s="141">
        <v>2</v>
      </c>
      <c r="H68" s="141"/>
      <c r="I68" s="141"/>
      <c r="J68" s="149"/>
      <c r="K68" s="133"/>
      <c r="L68" s="72"/>
      <c r="M68" s="120">
        <f t="shared" si="2"/>
        <v>2</v>
      </c>
      <c r="N68" s="72"/>
    </row>
    <row r="69" spans="1:14" s="10" customFormat="1" x14ac:dyDescent="0.2">
      <c r="A69" s="25">
        <v>3</v>
      </c>
      <c r="B69" s="26">
        <v>1540031</v>
      </c>
      <c r="C69" s="26" t="s">
        <v>76</v>
      </c>
      <c r="D69" s="27">
        <v>68000</v>
      </c>
      <c r="E69" s="155">
        <f>'7'!L69</f>
        <v>0</v>
      </c>
      <c r="F69" s="126"/>
      <c r="G69" s="141">
        <v>1</v>
      </c>
      <c r="H69" s="141"/>
      <c r="I69" s="141"/>
      <c r="J69" s="149"/>
      <c r="K69" s="133"/>
      <c r="L69" s="72"/>
      <c r="M69" s="120">
        <f t="shared" si="2"/>
        <v>1</v>
      </c>
      <c r="N69" s="72"/>
    </row>
    <row r="70" spans="1:14" s="10" customFormat="1" x14ac:dyDescent="0.2">
      <c r="A70" s="25">
        <v>4</v>
      </c>
      <c r="B70" s="26"/>
      <c r="C70" s="26" t="s">
        <v>77</v>
      </c>
      <c r="D70" s="27">
        <v>45000</v>
      </c>
      <c r="E70" s="155">
        <f>'7'!L70</f>
        <v>0</v>
      </c>
      <c r="F70" s="126"/>
      <c r="G70" s="141">
        <v>2</v>
      </c>
      <c r="H70" s="141"/>
      <c r="I70" s="141"/>
      <c r="J70" s="149"/>
      <c r="K70" s="133"/>
      <c r="L70" s="72"/>
      <c r="M70" s="120">
        <f t="shared" si="2"/>
        <v>2</v>
      </c>
      <c r="N70" s="72"/>
    </row>
    <row r="71" spans="1:14" s="10" customFormat="1" x14ac:dyDescent="0.2">
      <c r="A71" s="25">
        <v>5</v>
      </c>
      <c r="B71" s="26"/>
      <c r="C71" s="26" t="s">
        <v>78</v>
      </c>
      <c r="D71" s="27">
        <v>68000</v>
      </c>
      <c r="E71" s="155">
        <f>'7'!L71</f>
        <v>0</v>
      </c>
      <c r="F71" s="126"/>
      <c r="G71" s="141">
        <v>1</v>
      </c>
      <c r="H71" s="141"/>
      <c r="I71" s="141"/>
      <c r="J71" s="149"/>
      <c r="K71" s="133"/>
      <c r="L71" s="72"/>
      <c r="M71" s="120">
        <f t="shared" si="2"/>
        <v>1</v>
      </c>
      <c r="N71" s="72"/>
    </row>
    <row r="72" spans="1:14" s="10" customFormat="1" x14ac:dyDescent="0.2">
      <c r="A72" s="25">
        <v>6</v>
      </c>
      <c r="B72" s="26"/>
      <c r="C72" s="26" t="s">
        <v>79</v>
      </c>
      <c r="D72" s="27">
        <v>45000</v>
      </c>
      <c r="E72" s="155">
        <f>'7'!L72</f>
        <v>0</v>
      </c>
      <c r="F72" s="126"/>
      <c r="G72" s="141">
        <v>2</v>
      </c>
      <c r="H72" s="141"/>
      <c r="I72" s="141"/>
      <c r="J72" s="149"/>
      <c r="K72" s="133"/>
      <c r="L72" s="72"/>
      <c r="M72" s="120">
        <f t="shared" si="2"/>
        <v>2</v>
      </c>
      <c r="N72" s="72"/>
    </row>
    <row r="73" spans="1:14" s="10" customFormat="1" x14ac:dyDescent="0.2">
      <c r="A73" s="25">
        <v>7</v>
      </c>
      <c r="B73" s="26">
        <v>1540033</v>
      </c>
      <c r="C73" s="26" t="s">
        <v>80</v>
      </c>
      <c r="D73" s="27">
        <v>68000</v>
      </c>
      <c r="E73" s="155">
        <f>'7'!L73</f>
        <v>0</v>
      </c>
      <c r="F73" s="126"/>
      <c r="G73" s="141">
        <v>1</v>
      </c>
      <c r="H73" s="141"/>
      <c r="I73" s="141"/>
      <c r="J73" s="149"/>
      <c r="K73" s="133"/>
      <c r="L73" s="72"/>
      <c r="M73" s="120">
        <f t="shared" si="2"/>
        <v>1</v>
      </c>
      <c r="N73" s="72"/>
    </row>
    <row r="74" spans="1:14" s="9" customFormat="1" x14ac:dyDescent="0.2">
      <c r="A74" s="25">
        <v>8</v>
      </c>
      <c r="B74" s="26"/>
      <c r="C74" s="26" t="s">
        <v>81</v>
      </c>
      <c r="D74" s="27">
        <v>45000</v>
      </c>
      <c r="E74" s="155">
        <f>'7'!L74</f>
        <v>0</v>
      </c>
      <c r="F74" s="126"/>
      <c r="G74" s="141">
        <v>2</v>
      </c>
      <c r="H74" s="141"/>
      <c r="I74" s="141"/>
      <c r="J74" s="149"/>
      <c r="K74" s="133"/>
      <c r="L74" s="72"/>
      <c r="M74" s="120">
        <f t="shared" si="2"/>
        <v>2</v>
      </c>
      <c r="N74" s="72"/>
    </row>
    <row r="75" spans="1:14" s="24" customFormat="1" ht="15" thickBot="1" x14ac:dyDescent="0.25">
      <c r="A75" s="43"/>
      <c r="B75" s="43"/>
      <c r="C75" s="43"/>
      <c r="D75" s="48"/>
      <c r="E75" s="157"/>
      <c r="F75" s="127"/>
      <c r="G75" s="142"/>
      <c r="H75" s="142"/>
      <c r="I75" s="142"/>
      <c r="J75" s="150"/>
      <c r="K75" s="134"/>
      <c r="L75" s="73"/>
      <c r="M75" s="121">
        <f t="shared" si="2"/>
        <v>0</v>
      </c>
      <c r="N75" s="73"/>
    </row>
    <row r="76" spans="1:14" s="10" customFormat="1" ht="15" thickBot="1" x14ac:dyDescent="0.25">
      <c r="A76" s="94"/>
      <c r="B76" s="95"/>
      <c r="C76" s="95" t="s">
        <v>82</v>
      </c>
      <c r="D76" s="96"/>
      <c r="E76" s="106">
        <f>SUM(E77:E84)</f>
        <v>0</v>
      </c>
      <c r="F76" s="106">
        <f t="shared" ref="F76:M76" si="6">SUM(F77:F84)</f>
        <v>0</v>
      </c>
      <c r="G76" s="106">
        <f t="shared" si="6"/>
        <v>22</v>
      </c>
      <c r="H76" s="106">
        <f t="shared" si="6"/>
        <v>0</v>
      </c>
      <c r="I76" s="106">
        <f t="shared" si="6"/>
        <v>0</v>
      </c>
      <c r="J76" s="106">
        <f t="shared" si="6"/>
        <v>0</v>
      </c>
      <c r="K76" s="106">
        <f t="shared" si="6"/>
        <v>3</v>
      </c>
      <c r="L76" s="106">
        <f t="shared" si="6"/>
        <v>0</v>
      </c>
      <c r="M76" s="106">
        <f t="shared" si="6"/>
        <v>19</v>
      </c>
      <c r="N76" s="85"/>
    </row>
    <row r="77" spans="1:14" s="10" customFormat="1" x14ac:dyDescent="0.2">
      <c r="A77" s="25">
        <v>1</v>
      </c>
      <c r="B77" s="26">
        <v>1560002</v>
      </c>
      <c r="C77" s="26" t="s">
        <v>84</v>
      </c>
      <c r="D77" s="27">
        <v>28000</v>
      </c>
      <c r="E77" s="155">
        <f>'7'!L77</f>
        <v>0</v>
      </c>
      <c r="F77" s="126"/>
      <c r="G77" s="141"/>
      <c r="H77" s="141"/>
      <c r="I77" s="141"/>
      <c r="J77" s="149"/>
      <c r="K77" s="133"/>
      <c r="L77" s="72"/>
      <c r="M77" s="120">
        <f t="shared" si="2"/>
        <v>0</v>
      </c>
      <c r="N77" s="72"/>
    </row>
    <row r="78" spans="1:14" s="10" customFormat="1" x14ac:dyDescent="0.2">
      <c r="A78" s="25">
        <v>2</v>
      </c>
      <c r="B78" s="26">
        <v>1560048</v>
      </c>
      <c r="C78" s="26" t="s">
        <v>85</v>
      </c>
      <c r="D78" s="27">
        <v>28000</v>
      </c>
      <c r="E78" s="155">
        <f>'7'!L78</f>
        <v>0</v>
      </c>
      <c r="F78" s="126"/>
      <c r="G78" s="141"/>
      <c r="H78" s="141"/>
      <c r="I78" s="141"/>
      <c r="J78" s="149"/>
      <c r="K78" s="133"/>
      <c r="L78" s="72"/>
      <c r="M78" s="120">
        <f t="shared" ref="M78:M141" si="7">(E78+F78+G78+H78+I78)-J78-K78-L78</f>
        <v>0</v>
      </c>
      <c r="N78" s="72"/>
    </row>
    <row r="79" spans="1:14" s="10" customFormat="1" x14ac:dyDescent="0.2">
      <c r="A79" s="25">
        <v>3</v>
      </c>
      <c r="B79" s="26"/>
      <c r="C79" s="26" t="s">
        <v>265</v>
      </c>
      <c r="D79" s="27">
        <v>28000</v>
      </c>
      <c r="E79" s="155">
        <f>'7'!L79</f>
        <v>0</v>
      </c>
      <c r="F79" s="126"/>
      <c r="G79" s="141"/>
      <c r="H79" s="141"/>
      <c r="I79" s="141"/>
      <c r="J79" s="149"/>
      <c r="K79" s="133"/>
      <c r="L79" s="72"/>
      <c r="M79" s="120">
        <f t="shared" si="7"/>
        <v>0</v>
      </c>
      <c r="N79" s="72"/>
    </row>
    <row r="80" spans="1:14" s="9" customFormat="1" x14ac:dyDescent="0.2">
      <c r="A80" s="25">
        <v>4</v>
      </c>
      <c r="B80" s="26">
        <v>1560008</v>
      </c>
      <c r="C80" s="26" t="s">
        <v>86</v>
      </c>
      <c r="D80" s="27">
        <v>28000</v>
      </c>
      <c r="E80" s="155">
        <f>'7'!L80</f>
        <v>0</v>
      </c>
      <c r="F80" s="126"/>
      <c r="G80" s="141"/>
      <c r="H80" s="141"/>
      <c r="I80" s="141"/>
      <c r="J80" s="149"/>
      <c r="K80" s="133"/>
      <c r="L80" s="72"/>
      <c r="M80" s="120">
        <f t="shared" si="7"/>
        <v>0</v>
      </c>
      <c r="N80" s="72"/>
    </row>
    <row r="81" spans="1:14" s="9" customFormat="1" x14ac:dyDescent="0.2">
      <c r="A81" s="25">
        <v>7</v>
      </c>
      <c r="B81" s="25">
        <v>1500308</v>
      </c>
      <c r="C81" s="25" t="s">
        <v>89</v>
      </c>
      <c r="D81" s="30">
        <v>19000</v>
      </c>
      <c r="E81" s="155">
        <f>'7'!L81</f>
        <v>0</v>
      </c>
      <c r="F81" s="126"/>
      <c r="G81" s="141"/>
      <c r="H81" s="141"/>
      <c r="I81" s="141"/>
      <c r="J81" s="149"/>
      <c r="K81" s="133"/>
      <c r="L81" s="72"/>
      <c r="M81" s="120">
        <f t="shared" si="7"/>
        <v>0</v>
      </c>
      <c r="N81" s="72"/>
    </row>
    <row r="82" spans="1:14" s="10" customFormat="1" x14ac:dyDescent="0.2">
      <c r="A82" s="25">
        <v>8</v>
      </c>
      <c r="B82" s="25">
        <v>1560050</v>
      </c>
      <c r="C82" s="25" t="s">
        <v>90</v>
      </c>
      <c r="D82" s="30">
        <v>30000</v>
      </c>
      <c r="E82" s="155">
        <f>'7'!L82</f>
        <v>0</v>
      </c>
      <c r="F82" s="126"/>
      <c r="G82" s="141"/>
      <c r="H82" s="141"/>
      <c r="I82" s="141"/>
      <c r="J82" s="149"/>
      <c r="K82" s="133"/>
      <c r="L82" s="72"/>
      <c r="M82" s="120">
        <f t="shared" si="7"/>
        <v>0</v>
      </c>
      <c r="N82" s="72"/>
    </row>
    <row r="83" spans="1:14" s="9" customFormat="1" x14ac:dyDescent="0.2">
      <c r="A83" s="25">
        <v>9</v>
      </c>
      <c r="B83" s="26">
        <v>1560001</v>
      </c>
      <c r="C83" s="26" t="s">
        <v>91</v>
      </c>
      <c r="D83" s="27">
        <v>28000</v>
      </c>
      <c r="E83" s="155">
        <f>'7'!L83</f>
        <v>0</v>
      </c>
      <c r="F83" s="126"/>
      <c r="G83" s="141">
        <v>14</v>
      </c>
      <c r="H83" s="141"/>
      <c r="I83" s="141"/>
      <c r="J83" s="149"/>
      <c r="K83" s="133"/>
      <c r="L83" s="72"/>
      <c r="M83" s="120">
        <f t="shared" si="7"/>
        <v>14</v>
      </c>
      <c r="N83" s="72"/>
    </row>
    <row r="84" spans="1:14" s="9" customFormat="1" x14ac:dyDescent="0.2">
      <c r="A84" s="43">
        <v>10</v>
      </c>
      <c r="B84" s="99"/>
      <c r="C84" s="99" t="s">
        <v>279</v>
      </c>
      <c r="D84" s="100">
        <v>35000</v>
      </c>
      <c r="E84" s="155">
        <f>'7'!L84</f>
        <v>0</v>
      </c>
      <c r="F84" s="127"/>
      <c r="G84" s="142">
        <v>8</v>
      </c>
      <c r="H84" s="142"/>
      <c r="I84" s="142"/>
      <c r="J84" s="150"/>
      <c r="K84" s="134">
        <v>3</v>
      </c>
      <c r="L84" s="73"/>
      <c r="M84" s="120">
        <f t="shared" si="7"/>
        <v>5</v>
      </c>
      <c r="N84" s="73"/>
    </row>
    <row r="85" spans="1:14" s="20" customFormat="1" ht="15" thickBot="1" x14ac:dyDescent="0.25">
      <c r="A85" s="43"/>
      <c r="B85" s="43"/>
      <c r="C85" s="43"/>
      <c r="D85" s="48"/>
      <c r="E85" s="157"/>
      <c r="F85" s="127"/>
      <c r="G85" s="142"/>
      <c r="H85" s="142"/>
      <c r="I85" s="142"/>
      <c r="J85" s="150"/>
      <c r="K85" s="134"/>
      <c r="L85" s="73"/>
      <c r="M85" s="121">
        <f t="shared" si="7"/>
        <v>0</v>
      </c>
      <c r="N85" s="73"/>
    </row>
    <row r="86" spans="1:14" s="10" customFormat="1" ht="15" thickBot="1" x14ac:dyDescent="0.25">
      <c r="A86" s="81"/>
      <c r="B86" s="82"/>
      <c r="C86" s="82" t="s">
        <v>92</v>
      </c>
      <c r="D86" s="83"/>
      <c r="E86" s="108">
        <f>SUM(E87:E96)</f>
        <v>44</v>
      </c>
      <c r="F86" s="108">
        <f t="shared" ref="F86:L86" si="8">SUM(F87:F96)</f>
        <v>0</v>
      </c>
      <c r="G86" s="108">
        <f t="shared" si="8"/>
        <v>14</v>
      </c>
      <c r="H86" s="108">
        <f t="shared" si="8"/>
        <v>0</v>
      </c>
      <c r="I86" s="108">
        <f t="shared" si="8"/>
        <v>0</v>
      </c>
      <c r="J86" s="108">
        <f t="shared" si="8"/>
        <v>4</v>
      </c>
      <c r="K86" s="108">
        <f t="shared" si="8"/>
        <v>0</v>
      </c>
      <c r="L86" s="108">
        <f t="shared" si="8"/>
        <v>36</v>
      </c>
      <c r="M86" s="108">
        <f>SUM(M87:M96)</f>
        <v>18</v>
      </c>
      <c r="N86" s="85"/>
    </row>
    <row r="87" spans="1:14" s="10" customFormat="1" x14ac:dyDescent="0.2">
      <c r="A87" s="87">
        <v>1</v>
      </c>
      <c r="B87" s="88">
        <v>1510060</v>
      </c>
      <c r="C87" s="88" t="s">
        <v>93</v>
      </c>
      <c r="D87" s="97">
        <v>50000</v>
      </c>
      <c r="E87" s="155">
        <f>'7'!L87</f>
        <v>0</v>
      </c>
      <c r="F87" s="125"/>
      <c r="G87" s="140">
        <v>6</v>
      </c>
      <c r="H87" s="140"/>
      <c r="I87" s="140"/>
      <c r="J87" s="148"/>
      <c r="K87" s="132"/>
      <c r="L87" s="71">
        <v>5</v>
      </c>
      <c r="M87" s="120">
        <f t="shared" si="7"/>
        <v>1</v>
      </c>
      <c r="N87" s="71"/>
    </row>
    <row r="88" spans="1:14" s="10" customFormat="1" x14ac:dyDescent="0.2">
      <c r="A88" s="25">
        <v>2</v>
      </c>
      <c r="B88" s="26">
        <v>1510009</v>
      </c>
      <c r="C88" s="26" t="s">
        <v>94</v>
      </c>
      <c r="D88" s="27">
        <v>30000</v>
      </c>
      <c r="E88" s="155">
        <f>'7'!L88</f>
        <v>8</v>
      </c>
      <c r="F88" s="126"/>
      <c r="G88" s="141"/>
      <c r="H88" s="141"/>
      <c r="I88" s="141"/>
      <c r="J88" s="149"/>
      <c r="K88" s="133"/>
      <c r="L88" s="72">
        <v>4</v>
      </c>
      <c r="M88" s="120">
        <f t="shared" si="7"/>
        <v>4</v>
      </c>
      <c r="N88" s="72"/>
    </row>
    <row r="89" spans="1:14" s="10" customFormat="1" ht="14.25" hidden="1" customHeight="1" x14ac:dyDescent="0.2">
      <c r="A89" s="25">
        <v>3</v>
      </c>
      <c r="B89" s="26">
        <v>1512015</v>
      </c>
      <c r="C89" s="26" t="s">
        <v>95</v>
      </c>
      <c r="D89" s="27">
        <v>35000</v>
      </c>
      <c r="E89" s="155">
        <f>'7'!L89</f>
        <v>0</v>
      </c>
      <c r="F89" s="126"/>
      <c r="G89" s="141"/>
      <c r="H89" s="141"/>
      <c r="I89" s="141"/>
      <c r="J89" s="149"/>
      <c r="K89" s="133"/>
      <c r="L89" s="72"/>
      <c r="M89" s="120">
        <f t="shared" si="7"/>
        <v>0</v>
      </c>
      <c r="N89" s="72"/>
    </row>
    <row r="90" spans="1:14" s="10" customFormat="1" x14ac:dyDescent="0.2">
      <c r="A90" s="25">
        <v>4</v>
      </c>
      <c r="B90" s="26">
        <v>1510021</v>
      </c>
      <c r="C90" s="26" t="s">
        <v>96</v>
      </c>
      <c r="D90" s="27">
        <v>38000</v>
      </c>
      <c r="E90" s="155">
        <f>'7'!L90</f>
        <v>2</v>
      </c>
      <c r="F90" s="126"/>
      <c r="G90" s="141"/>
      <c r="H90" s="141"/>
      <c r="I90" s="141"/>
      <c r="J90" s="149"/>
      <c r="K90" s="133"/>
      <c r="L90" s="72">
        <v>1</v>
      </c>
      <c r="M90" s="120">
        <f t="shared" si="7"/>
        <v>1</v>
      </c>
      <c r="N90" s="72"/>
    </row>
    <row r="91" spans="1:14" s="10" customFormat="1" x14ac:dyDescent="0.2">
      <c r="A91" s="25">
        <v>5</v>
      </c>
      <c r="B91" s="26">
        <v>1510053</v>
      </c>
      <c r="C91" s="26" t="s">
        <v>97</v>
      </c>
      <c r="D91" s="27">
        <v>35000</v>
      </c>
      <c r="E91" s="155">
        <f>'7'!L91</f>
        <v>1</v>
      </c>
      <c r="F91" s="126"/>
      <c r="G91" s="141"/>
      <c r="H91" s="141"/>
      <c r="I91" s="141"/>
      <c r="J91" s="149"/>
      <c r="K91" s="133"/>
      <c r="L91" s="72"/>
      <c r="M91" s="120">
        <f t="shared" si="7"/>
        <v>1</v>
      </c>
      <c r="N91" s="72"/>
    </row>
    <row r="92" spans="1:14" s="10" customFormat="1" x14ac:dyDescent="0.2">
      <c r="A92" s="25">
        <v>6</v>
      </c>
      <c r="B92" s="26">
        <v>1510006</v>
      </c>
      <c r="C92" s="26" t="s">
        <v>98</v>
      </c>
      <c r="D92" s="27">
        <v>38000</v>
      </c>
      <c r="E92" s="155">
        <f>'7'!L92</f>
        <v>7</v>
      </c>
      <c r="F92" s="126"/>
      <c r="G92" s="141"/>
      <c r="H92" s="141"/>
      <c r="I92" s="141"/>
      <c r="J92" s="149"/>
      <c r="K92" s="133"/>
      <c r="L92" s="72">
        <v>3</v>
      </c>
      <c r="M92" s="120">
        <f t="shared" si="7"/>
        <v>4</v>
      </c>
      <c r="N92" s="72"/>
    </row>
    <row r="93" spans="1:14" s="10" customFormat="1" x14ac:dyDescent="0.2">
      <c r="A93" s="25">
        <v>7</v>
      </c>
      <c r="B93" s="26">
        <v>1510024</v>
      </c>
      <c r="C93" s="26" t="s">
        <v>99</v>
      </c>
      <c r="D93" s="27">
        <v>39000</v>
      </c>
      <c r="E93" s="155">
        <f>'7'!L93</f>
        <v>4</v>
      </c>
      <c r="F93" s="126"/>
      <c r="G93" s="141"/>
      <c r="H93" s="141"/>
      <c r="I93" s="141"/>
      <c r="J93" s="149"/>
      <c r="K93" s="133"/>
      <c r="L93" s="72">
        <v>4</v>
      </c>
      <c r="M93" s="120">
        <f t="shared" si="7"/>
        <v>0</v>
      </c>
      <c r="N93" s="72"/>
    </row>
    <row r="94" spans="1:14" s="10" customFormat="1" x14ac:dyDescent="0.2">
      <c r="A94" s="25">
        <v>8</v>
      </c>
      <c r="B94" s="26">
        <v>1510002</v>
      </c>
      <c r="C94" s="26" t="s">
        <v>100</v>
      </c>
      <c r="D94" s="27">
        <v>30000</v>
      </c>
      <c r="E94" s="155">
        <f>'7'!L94</f>
        <v>0</v>
      </c>
      <c r="F94" s="126"/>
      <c r="G94" s="141"/>
      <c r="H94" s="141"/>
      <c r="I94" s="141"/>
      <c r="J94" s="149"/>
      <c r="K94" s="133"/>
      <c r="L94" s="72"/>
      <c r="M94" s="120">
        <f t="shared" si="7"/>
        <v>0</v>
      </c>
      <c r="N94" s="72"/>
    </row>
    <row r="95" spans="1:14" s="10" customFormat="1" x14ac:dyDescent="0.2">
      <c r="A95" s="25">
        <v>9</v>
      </c>
      <c r="B95" s="26">
        <v>1510039</v>
      </c>
      <c r="C95" s="26" t="s">
        <v>101</v>
      </c>
      <c r="D95" s="27">
        <v>30000</v>
      </c>
      <c r="E95" s="155">
        <f>'7'!L95</f>
        <v>16</v>
      </c>
      <c r="F95" s="126"/>
      <c r="G95" s="141">
        <v>8</v>
      </c>
      <c r="H95" s="141"/>
      <c r="I95" s="141"/>
      <c r="J95" s="149">
        <v>4</v>
      </c>
      <c r="K95" s="133"/>
      <c r="L95" s="72">
        <v>14</v>
      </c>
      <c r="M95" s="120">
        <f t="shared" si="7"/>
        <v>6</v>
      </c>
      <c r="N95" s="72"/>
    </row>
    <row r="96" spans="1:14" s="10" customFormat="1" x14ac:dyDescent="0.2">
      <c r="A96" s="43">
        <v>10</v>
      </c>
      <c r="B96" s="99"/>
      <c r="C96" s="99" t="s">
        <v>267</v>
      </c>
      <c r="D96" s="100">
        <v>39000</v>
      </c>
      <c r="E96" s="155">
        <f>'7'!L96</f>
        <v>6</v>
      </c>
      <c r="F96" s="127"/>
      <c r="G96" s="142"/>
      <c r="H96" s="142"/>
      <c r="I96" s="142"/>
      <c r="J96" s="150"/>
      <c r="K96" s="134"/>
      <c r="L96" s="73">
        <v>5</v>
      </c>
      <c r="M96" s="120">
        <f t="shared" si="7"/>
        <v>1</v>
      </c>
      <c r="N96" s="73"/>
    </row>
    <row r="97" spans="1:14" s="42" customFormat="1" ht="15" thickBot="1" x14ac:dyDescent="0.25">
      <c r="A97" s="43"/>
      <c r="B97" s="99"/>
      <c r="C97" s="99"/>
      <c r="D97" s="100"/>
      <c r="E97" s="157"/>
      <c r="F97" s="127"/>
      <c r="G97" s="142"/>
      <c r="H97" s="142"/>
      <c r="I97" s="142"/>
      <c r="J97" s="150"/>
      <c r="K97" s="134"/>
      <c r="L97" s="73"/>
      <c r="M97" s="121">
        <f t="shared" si="7"/>
        <v>0</v>
      </c>
      <c r="N97" s="73"/>
    </row>
    <row r="98" spans="1:14" s="10" customFormat="1" ht="15" thickBot="1" x14ac:dyDescent="0.25">
      <c r="A98" s="94"/>
      <c r="B98" s="95"/>
      <c r="C98" s="95" t="s">
        <v>102</v>
      </c>
      <c r="D98" s="96"/>
      <c r="E98" s="106">
        <f>SUM(E99)</f>
        <v>6</v>
      </c>
      <c r="F98" s="106">
        <f t="shared" ref="F98:G98" si="9">SUM(F99)</f>
        <v>0</v>
      </c>
      <c r="G98" s="106">
        <f t="shared" si="9"/>
        <v>0</v>
      </c>
      <c r="H98" s="106">
        <f>SUM(H99)</f>
        <v>0</v>
      </c>
      <c r="I98" s="106">
        <f t="shared" ref="I98:M98" si="10">SUM(I99)</f>
        <v>0</v>
      </c>
      <c r="J98" s="106">
        <f t="shared" si="10"/>
        <v>0</v>
      </c>
      <c r="K98" s="106">
        <f t="shared" si="10"/>
        <v>0</v>
      </c>
      <c r="L98" s="106">
        <f t="shared" si="10"/>
        <v>3</v>
      </c>
      <c r="M98" s="106">
        <f t="shared" si="10"/>
        <v>3</v>
      </c>
      <c r="N98" s="101"/>
    </row>
    <row r="99" spans="1:14" s="10" customFormat="1" x14ac:dyDescent="0.2">
      <c r="A99" s="87">
        <v>1</v>
      </c>
      <c r="B99" s="88">
        <v>1532013</v>
      </c>
      <c r="C99" s="88" t="s">
        <v>103</v>
      </c>
      <c r="D99" s="97">
        <v>89000</v>
      </c>
      <c r="E99" s="155">
        <f>'7'!L99</f>
        <v>6</v>
      </c>
      <c r="F99" s="125"/>
      <c r="G99" s="140"/>
      <c r="H99" s="140"/>
      <c r="I99" s="140"/>
      <c r="J99" s="148"/>
      <c r="K99" s="132"/>
      <c r="L99" s="71">
        <v>3</v>
      </c>
      <c r="M99" s="120">
        <f t="shared" si="7"/>
        <v>3</v>
      </c>
      <c r="N99" s="71"/>
    </row>
    <row r="100" spans="1:14" s="20" customFormat="1" ht="15" thickBot="1" x14ac:dyDescent="0.25">
      <c r="A100" s="43"/>
      <c r="B100" s="99"/>
      <c r="C100" s="99"/>
      <c r="D100" s="100"/>
      <c r="E100" s="157"/>
      <c r="F100" s="127"/>
      <c r="G100" s="142"/>
      <c r="H100" s="142"/>
      <c r="I100" s="142"/>
      <c r="J100" s="150"/>
      <c r="K100" s="134"/>
      <c r="L100" s="73"/>
      <c r="M100" s="121">
        <f t="shared" si="7"/>
        <v>0</v>
      </c>
      <c r="N100" s="73"/>
    </row>
    <row r="101" spans="1:14" s="9" customFormat="1" ht="15" thickBot="1" x14ac:dyDescent="0.25">
      <c r="A101" s="81"/>
      <c r="B101" s="82"/>
      <c r="C101" s="82" t="s">
        <v>104</v>
      </c>
      <c r="D101" s="83"/>
      <c r="E101" s="106">
        <f>SUM(E102:E105)</f>
        <v>32</v>
      </c>
      <c r="F101" s="106">
        <f t="shared" ref="F101:K101" si="11">SUM(F102:F105)</f>
        <v>0</v>
      </c>
      <c r="G101" s="106">
        <f>SUM(G102:G105)</f>
        <v>19</v>
      </c>
      <c r="H101" s="106">
        <f t="shared" si="11"/>
        <v>0</v>
      </c>
      <c r="I101" s="106">
        <f t="shared" si="11"/>
        <v>0</v>
      </c>
      <c r="J101" s="106">
        <f t="shared" si="11"/>
        <v>0</v>
      </c>
      <c r="K101" s="106">
        <f t="shared" si="11"/>
        <v>1</v>
      </c>
      <c r="L101" s="106">
        <f>SUM(L102:L105)</f>
        <v>23</v>
      </c>
      <c r="M101" s="119">
        <f t="shared" si="7"/>
        <v>27</v>
      </c>
      <c r="N101" s="85"/>
    </row>
    <row r="102" spans="1:14" s="9" customFormat="1" x14ac:dyDescent="0.2">
      <c r="A102" s="25">
        <v>1</v>
      </c>
      <c r="B102" s="25">
        <v>5530013</v>
      </c>
      <c r="C102" s="25" t="s">
        <v>110</v>
      </c>
      <c r="D102" s="30">
        <v>33000</v>
      </c>
      <c r="E102" s="155">
        <f>'7'!L102</f>
        <v>17</v>
      </c>
      <c r="F102" s="126"/>
      <c r="G102" s="141"/>
      <c r="H102" s="141"/>
      <c r="I102" s="141"/>
      <c r="J102" s="149"/>
      <c r="K102" s="133"/>
      <c r="L102" s="72">
        <v>1</v>
      </c>
      <c r="M102" s="120">
        <f>(E102+F102+G102+H102+I102)-J102-K102-L102</f>
        <v>16</v>
      </c>
      <c r="N102" s="72"/>
    </row>
    <row r="103" spans="1:14" s="9" customFormat="1" x14ac:dyDescent="0.2">
      <c r="A103" s="25">
        <v>2</v>
      </c>
      <c r="B103" s="43"/>
      <c r="C103" s="43" t="s">
        <v>111</v>
      </c>
      <c r="D103" s="30">
        <v>33000</v>
      </c>
      <c r="E103" s="155">
        <f>'7'!L103</f>
        <v>6</v>
      </c>
      <c r="F103" s="126"/>
      <c r="G103" s="141"/>
      <c r="H103" s="141"/>
      <c r="I103" s="141"/>
      <c r="J103" s="149"/>
      <c r="K103" s="133"/>
      <c r="L103" s="72">
        <v>6</v>
      </c>
      <c r="M103" s="120">
        <f t="shared" si="7"/>
        <v>0</v>
      </c>
      <c r="N103" s="72"/>
    </row>
    <row r="104" spans="1:14" s="9" customFormat="1" x14ac:dyDescent="0.2">
      <c r="A104" s="25">
        <v>3</v>
      </c>
      <c r="B104" s="43"/>
      <c r="C104" s="43" t="s">
        <v>112</v>
      </c>
      <c r="D104" s="30">
        <v>33000</v>
      </c>
      <c r="E104" s="155">
        <f>'7'!L104</f>
        <v>0</v>
      </c>
      <c r="F104" s="126"/>
      <c r="G104" s="141">
        <v>5</v>
      </c>
      <c r="H104" s="141"/>
      <c r="I104" s="141"/>
      <c r="J104" s="149"/>
      <c r="K104" s="133"/>
      <c r="L104" s="72">
        <v>1</v>
      </c>
      <c r="M104" s="120">
        <f>(E104+F104+G104+H104+I104)-J104-K104-L104</f>
        <v>4</v>
      </c>
      <c r="N104" s="72"/>
    </row>
    <row r="105" spans="1:14" s="9" customFormat="1" x14ac:dyDescent="0.2">
      <c r="A105" s="25">
        <v>4</v>
      </c>
      <c r="B105" s="43"/>
      <c r="C105" s="43" t="s">
        <v>113</v>
      </c>
      <c r="D105" s="30">
        <v>33000</v>
      </c>
      <c r="E105" s="155">
        <f>'7'!L105</f>
        <v>9</v>
      </c>
      <c r="F105" s="126"/>
      <c r="G105" s="141">
        <v>14</v>
      </c>
      <c r="H105" s="141"/>
      <c r="I105" s="141"/>
      <c r="J105" s="149"/>
      <c r="K105" s="133">
        <v>1</v>
      </c>
      <c r="L105" s="72">
        <v>15</v>
      </c>
      <c r="M105" s="120">
        <f>(E105+F105+G105+H105+I105)-J105-K105-L105</f>
        <v>7</v>
      </c>
      <c r="N105" s="72"/>
    </row>
    <row r="106" spans="1:14" s="20" customFormat="1" ht="15" thickBot="1" x14ac:dyDescent="0.25">
      <c r="A106" s="43"/>
      <c r="B106" s="43"/>
      <c r="C106" s="43"/>
      <c r="D106" s="48"/>
      <c r="E106" s="157"/>
      <c r="F106" s="127"/>
      <c r="G106" s="142"/>
      <c r="H106" s="142"/>
      <c r="I106" s="142"/>
      <c r="J106" s="150"/>
      <c r="K106" s="134"/>
      <c r="L106" s="73"/>
      <c r="M106" s="121">
        <f t="shared" si="7"/>
        <v>0</v>
      </c>
      <c r="N106" s="73"/>
    </row>
    <row r="107" spans="1:14" s="24" customFormat="1" ht="15" thickBot="1" x14ac:dyDescent="0.25">
      <c r="A107" s="81"/>
      <c r="B107" s="82"/>
      <c r="C107" s="82" t="s">
        <v>114</v>
      </c>
      <c r="D107" s="83"/>
      <c r="E107" s="159"/>
      <c r="F107" s="104"/>
      <c r="G107" s="143"/>
      <c r="H107" s="143"/>
      <c r="I107" s="143"/>
      <c r="J107" s="151"/>
      <c r="K107" s="136"/>
      <c r="L107" s="84"/>
      <c r="M107" s="119">
        <f t="shared" si="7"/>
        <v>0</v>
      </c>
      <c r="N107" s="85"/>
    </row>
    <row r="108" spans="1:14" s="10" customFormat="1" ht="15" thickBot="1" x14ac:dyDescent="0.25">
      <c r="A108" s="94"/>
      <c r="B108" s="95"/>
      <c r="C108" s="95" t="s">
        <v>115</v>
      </c>
      <c r="D108" s="96"/>
      <c r="E108" s="105">
        <f>SUM(E109:E139)</f>
        <v>5</v>
      </c>
      <c r="F108" s="105">
        <f t="shared" ref="F108:L108" si="12">SUM(F109:F137)</f>
        <v>0</v>
      </c>
      <c r="G108" s="105">
        <f t="shared" si="12"/>
        <v>5</v>
      </c>
      <c r="H108" s="105">
        <f t="shared" si="12"/>
        <v>0</v>
      </c>
      <c r="I108" s="105">
        <f t="shared" si="12"/>
        <v>0</v>
      </c>
      <c r="J108" s="105">
        <f t="shared" si="12"/>
        <v>0</v>
      </c>
      <c r="K108" s="105">
        <f t="shared" si="12"/>
        <v>0</v>
      </c>
      <c r="L108" s="105">
        <f t="shared" si="12"/>
        <v>4</v>
      </c>
      <c r="M108" s="119">
        <f t="shared" si="7"/>
        <v>6</v>
      </c>
      <c r="N108" s="85"/>
    </row>
    <row r="109" spans="1:14" s="10" customFormat="1" x14ac:dyDescent="0.2">
      <c r="A109" s="87">
        <v>1</v>
      </c>
      <c r="B109" s="88">
        <v>3500003</v>
      </c>
      <c r="C109" s="88" t="s">
        <v>116</v>
      </c>
      <c r="D109" s="97">
        <v>390000</v>
      </c>
      <c r="E109" s="155">
        <f>'7'!L109</f>
        <v>0</v>
      </c>
      <c r="F109" s="128"/>
      <c r="G109" s="144">
        <v>1</v>
      </c>
      <c r="H109" s="144"/>
      <c r="I109" s="144"/>
      <c r="J109" s="152"/>
      <c r="K109" s="137"/>
      <c r="L109" s="76"/>
      <c r="M109" s="120">
        <f t="shared" si="7"/>
        <v>1</v>
      </c>
      <c r="N109" s="76"/>
    </row>
    <row r="110" spans="1:14" s="10" customFormat="1" x14ac:dyDescent="0.2">
      <c r="A110" s="25">
        <v>2</v>
      </c>
      <c r="B110" s="26">
        <v>3500004</v>
      </c>
      <c r="C110" s="26" t="s">
        <v>117</v>
      </c>
      <c r="D110" s="27">
        <v>300000</v>
      </c>
      <c r="E110" s="155">
        <f>'7'!L110</f>
        <v>0</v>
      </c>
      <c r="F110" s="127"/>
      <c r="G110" s="142"/>
      <c r="H110" s="142"/>
      <c r="I110" s="142"/>
      <c r="J110" s="150"/>
      <c r="K110" s="134"/>
      <c r="L110" s="73"/>
      <c r="M110" s="120">
        <f t="shared" si="7"/>
        <v>0</v>
      </c>
      <c r="N110" s="73"/>
    </row>
    <row r="111" spans="1:14" s="10" customFormat="1" x14ac:dyDescent="0.2">
      <c r="A111" s="25">
        <v>3</v>
      </c>
      <c r="B111" s="26">
        <v>3500009</v>
      </c>
      <c r="C111" s="26" t="s">
        <v>118</v>
      </c>
      <c r="D111" s="27">
        <v>390000</v>
      </c>
      <c r="E111" s="155">
        <f>'7'!L111</f>
        <v>0</v>
      </c>
      <c r="F111" s="127"/>
      <c r="G111" s="142"/>
      <c r="H111" s="142"/>
      <c r="I111" s="142"/>
      <c r="J111" s="150"/>
      <c r="K111" s="134"/>
      <c r="L111" s="73"/>
      <c r="M111" s="120">
        <f t="shared" si="7"/>
        <v>0</v>
      </c>
      <c r="N111" s="73"/>
    </row>
    <row r="112" spans="1:14" s="10" customFormat="1" x14ac:dyDescent="0.2">
      <c r="A112" s="25">
        <v>4</v>
      </c>
      <c r="B112" s="26">
        <v>3500010</v>
      </c>
      <c r="C112" s="26" t="s">
        <v>119</v>
      </c>
      <c r="D112" s="27">
        <v>300000</v>
      </c>
      <c r="E112" s="155">
        <f>'7'!L112</f>
        <v>0</v>
      </c>
      <c r="F112" s="127"/>
      <c r="G112" s="142"/>
      <c r="H112" s="142"/>
      <c r="I112" s="142"/>
      <c r="J112" s="150"/>
      <c r="K112" s="134"/>
      <c r="L112" s="73"/>
      <c r="M112" s="120">
        <f t="shared" si="7"/>
        <v>0</v>
      </c>
      <c r="N112" s="73"/>
    </row>
    <row r="113" spans="1:14" s="10" customFormat="1" x14ac:dyDescent="0.2">
      <c r="A113" s="25">
        <v>5</v>
      </c>
      <c r="B113" s="26"/>
      <c r="C113" s="26" t="s">
        <v>120</v>
      </c>
      <c r="D113" s="27">
        <v>490000</v>
      </c>
      <c r="E113" s="155">
        <f>'7'!L113</f>
        <v>0</v>
      </c>
      <c r="F113" s="126"/>
      <c r="G113" s="141"/>
      <c r="H113" s="141"/>
      <c r="I113" s="141"/>
      <c r="J113" s="149"/>
      <c r="K113" s="133"/>
      <c r="L113" s="72"/>
      <c r="M113" s="120">
        <f t="shared" si="7"/>
        <v>0</v>
      </c>
      <c r="N113" s="72"/>
    </row>
    <row r="114" spans="1:14" s="10" customFormat="1" x14ac:dyDescent="0.2">
      <c r="A114" s="25">
        <v>6</v>
      </c>
      <c r="B114" s="26">
        <v>3500008</v>
      </c>
      <c r="C114" s="26" t="s">
        <v>121</v>
      </c>
      <c r="D114" s="27">
        <v>350000</v>
      </c>
      <c r="E114" s="155">
        <f>'7'!L114</f>
        <v>0</v>
      </c>
      <c r="F114" s="126"/>
      <c r="G114" s="141"/>
      <c r="H114" s="141"/>
      <c r="I114" s="141"/>
      <c r="J114" s="149"/>
      <c r="K114" s="133"/>
      <c r="L114" s="72"/>
      <c r="M114" s="120">
        <f t="shared" si="7"/>
        <v>0</v>
      </c>
      <c r="N114" s="72"/>
    </row>
    <row r="115" spans="1:14" s="10" customFormat="1" x14ac:dyDescent="0.2">
      <c r="A115" s="25">
        <v>7</v>
      </c>
      <c r="B115" s="26"/>
      <c r="C115" s="26" t="s">
        <v>122</v>
      </c>
      <c r="D115" s="27">
        <v>490000</v>
      </c>
      <c r="E115" s="155">
        <f>'7'!L115</f>
        <v>0</v>
      </c>
      <c r="F115" s="126"/>
      <c r="G115" s="141"/>
      <c r="H115" s="141"/>
      <c r="I115" s="141"/>
      <c r="J115" s="149"/>
      <c r="K115" s="133"/>
      <c r="L115" s="72"/>
      <c r="M115" s="120">
        <f t="shared" si="7"/>
        <v>0</v>
      </c>
      <c r="N115" s="72"/>
    </row>
    <row r="116" spans="1:14" s="10" customFormat="1" x14ac:dyDescent="0.2">
      <c r="A116" s="25">
        <v>8</v>
      </c>
      <c r="B116" s="26">
        <v>3502042</v>
      </c>
      <c r="C116" s="26" t="s">
        <v>123</v>
      </c>
      <c r="D116" s="27">
        <v>350000</v>
      </c>
      <c r="E116" s="155">
        <f>'7'!L116</f>
        <v>0</v>
      </c>
      <c r="F116" s="126"/>
      <c r="G116" s="141"/>
      <c r="H116" s="141"/>
      <c r="I116" s="141"/>
      <c r="J116" s="149"/>
      <c r="K116" s="133"/>
      <c r="L116" s="72"/>
      <c r="M116" s="120">
        <f t="shared" si="7"/>
        <v>0</v>
      </c>
      <c r="N116" s="72"/>
    </row>
    <row r="117" spans="1:14" s="10" customFormat="1" x14ac:dyDescent="0.2">
      <c r="A117" s="25">
        <v>9</v>
      </c>
      <c r="B117" s="26">
        <v>3500182</v>
      </c>
      <c r="C117" s="26" t="s">
        <v>124</v>
      </c>
      <c r="D117" s="27">
        <v>390000</v>
      </c>
      <c r="E117" s="155">
        <f>'7'!L117</f>
        <v>0</v>
      </c>
      <c r="F117" s="126"/>
      <c r="G117" s="141"/>
      <c r="H117" s="141"/>
      <c r="I117" s="141"/>
      <c r="J117" s="149"/>
      <c r="K117" s="133"/>
      <c r="L117" s="72"/>
      <c r="M117" s="120">
        <f t="shared" si="7"/>
        <v>0</v>
      </c>
      <c r="N117" s="72"/>
    </row>
    <row r="118" spans="1:14" s="9" customFormat="1" x14ac:dyDescent="0.2">
      <c r="A118" s="25">
        <v>10</v>
      </c>
      <c r="B118" s="26">
        <v>3500181</v>
      </c>
      <c r="C118" s="26" t="s">
        <v>125</v>
      </c>
      <c r="D118" s="27">
        <v>300000</v>
      </c>
      <c r="E118" s="155">
        <f>'7'!L118</f>
        <v>0</v>
      </c>
      <c r="F118" s="126"/>
      <c r="G118" s="141"/>
      <c r="H118" s="141"/>
      <c r="I118" s="141"/>
      <c r="J118" s="149"/>
      <c r="K118" s="133"/>
      <c r="L118" s="72"/>
      <c r="M118" s="120">
        <f t="shared" si="7"/>
        <v>0</v>
      </c>
      <c r="N118" s="72"/>
    </row>
    <row r="119" spans="1:14" s="9" customFormat="1" x14ac:dyDescent="0.2">
      <c r="A119" s="25">
        <v>11</v>
      </c>
      <c r="B119" s="25">
        <v>3500159</v>
      </c>
      <c r="C119" s="25" t="s">
        <v>126</v>
      </c>
      <c r="D119" s="30">
        <v>300000</v>
      </c>
      <c r="E119" s="155">
        <f>'7'!L119</f>
        <v>0</v>
      </c>
      <c r="F119" s="126"/>
      <c r="G119" s="141"/>
      <c r="H119" s="141"/>
      <c r="I119" s="141"/>
      <c r="J119" s="149"/>
      <c r="K119" s="133"/>
      <c r="L119" s="72"/>
      <c r="M119" s="120">
        <f t="shared" si="7"/>
        <v>0</v>
      </c>
      <c r="N119" s="72"/>
    </row>
    <row r="120" spans="1:14" s="10" customFormat="1" x14ac:dyDescent="0.2">
      <c r="A120" s="25">
        <v>12</v>
      </c>
      <c r="B120" s="25">
        <v>3500143</v>
      </c>
      <c r="C120" s="25" t="s">
        <v>127</v>
      </c>
      <c r="D120" s="30">
        <v>220000</v>
      </c>
      <c r="E120" s="155">
        <f>'7'!L120</f>
        <v>0</v>
      </c>
      <c r="F120" s="126"/>
      <c r="G120" s="141"/>
      <c r="H120" s="141"/>
      <c r="I120" s="141"/>
      <c r="J120" s="149"/>
      <c r="K120" s="133"/>
      <c r="L120" s="72"/>
      <c r="M120" s="120">
        <f t="shared" si="7"/>
        <v>0</v>
      </c>
      <c r="N120" s="72"/>
    </row>
    <row r="121" spans="1:14" s="10" customFormat="1" x14ac:dyDescent="0.2">
      <c r="A121" s="25">
        <v>13</v>
      </c>
      <c r="B121" s="26">
        <v>3500144</v>
      </c>
      <c r="C121" s="26" t="s">
        <v>128</v>
      </c>
      <c r="D121" s="27">
        <v>260000</v>
      </c>
      <c r="E121" s="155">
        <f>'7'!L121</f>
        <v>5</v>
      </c>
      <c r="F121" s="126"/>
      <c r="G121" s="141">
        <v>1</v>
      </c>
      <c r="H121" s="141"/>
      <c r="I121" s="141"/>
      <c r="J121" s="149"/>
      <c r="K121" s="133"/>
      <c r="L121" s="72">
        <v>2</v>
      </c>
      <c r="M121" s="120">
        <f t="shared" si="7"/>
        <v>4</v>
      </c>
      <c r="N121" s="72"/>
    </row>
    <row r="122" spans="1:14" s="10" customFormat="1" x14ac:dyDescent="0.2">
      <c r="A122" s="25">
        <v>14</v>
      </c>
      <c r="B122" s="26">
        <v>3500145</v>
      </c>
      <c r="C122" s="26" t="s">
        <v>129</v>
      </c>
      <c r="D122" s="27">
        <v>350000</v>
      </c>
      <c r="E122" s="155">
        <f>'7'!L122</f>
        <v>0</v>
      </c>
      <c r="F122" s="126"/>
      <c r="G122" s="141"/>
      <c r="H122" s="141"/>
      <c r="I122" s="141"/>
      <c r="J122" s="149"/>
      <c r="K122" s="133"/>
      <c r="L122" s="72"/>
      <c r="M122" s="120">
        <f t="shared" si="7"/>
        <v>0</v>
      </c>
      <c r="N122" s="72"/>
    </row>
    <row r="123" spans="1:14" s="10" customFormat="1" x14ac:dyDescent="0.2">
      <c r="A123" s="25">
        <v>15</v>
      </c>
      <c r="B123" s="26">
        <v>3500147</v>
      </c>
      <c r="C123" s="26" t="s">
        <v>130</v>
      </c>
      <c r="D123" s="27">
        <v>480000</v>
      </c>
      <c r="E123" s="155">
        <f>'7'!L123</f>
        <v>0</v>
      </c>
      <c r="F123" s="126"/>
      <c r="G123" s="141"/>
      <c r="H123" s="141"/>
      <c r="I123" s="141"/>
      <c r="J123" s="149"/>
      <c r="K123" s="133"/>
      <c r="L123" s="72"/>
      <c r="M123" s="120">
        <f t="shared" si="7"/>
        <v>0</v>
      </c>
      <c r="N123" s="72"/>
    </row>
    <row r="124" spans="1:14" s="10" customFormat="1" x14ac:dyDescent="0.2">
      <c r="A124" s="25">
        <v>18</v>
      </c>
      <c r="B124" s="26">
        <v>3500142</v>
      </c>
      <c r="C124" s="26" t="s">
        <v>133</v>
      </c>
      <c r="D124" s="27">
        <v>390000</v>
      </c>
      <c r="E124" s="155">
        <f>'7'!L124</f>
        <v>0</v>
      </c>
      <c r="F124" s="126"/>
      <c r="G124" s="141"/>
      <c r="H124" s="141"/>
      <c r="I124" s="141"/>
      <c r="J124" s="149"/>
      <c r="K124" s="133"/>
      <c r="L124" s="72"/>
      <c r="M124" s="120">
        <f t="shared" si="7"/>
        <v>0</v>
      </c>
      <c r="N124" s="72"/>
    </row>
    <row r="125" spans="1:14" s="10" customFormat="1" x14ac:dyDescent="0.2">
      <c r="A125" s="25">
        <v>19</v>
      </c>
      <c r="B125" s="26">
        <v>3500141</v>
      </c>
      <c r="C125" s="26" t="s">
        <v>134</v>
      </c>
      <c r="D125" s="27">
        <v>300000</v>
      </c>
      <c r="E125" s="155">
        <f>'7'!L125</f>
        <v>0</v>
      </c>
      <c r="F125" s="126"/>
      <c r="G125" s="141"/>
      <c r="H125" s="141"/>
      <c r="I125" s="141"/>
      <c r="J125" s="149"/>
      <c r="K125" s="133"/>
      <c r="L125" s="72"/>
      <c r="M125" s="120">
        <f t="shared" si="7"/>
        <v>0</v>
      </c>
      <c r="N125" s="72"/>
    </row>
    <row r="126" spans="1:14" s="10" customFormat="1" x14ac:dyDescent="0.2">
      <c r="A126" s="25">
        <v>20</v>
      </c>
      <c r="B126" s="26">
        <v>3500021</v>
      </c>
      <c r="C126" s="26" t="s">
        <v>135</v>
      </c>
      <c r="D126" s="27">
        <v>390000</v>
      </c>
      <c r="E126" s="155">
        <f>'7'!L126</f>
        <v>0</v>
      </c>
      <c r="F126" s="126"/>
      <c r="G126" s="141">
        <v>2</v>
      </c>
      <c r="H126" s="141"/>
      <c r="I126" s="141"/>
      <c r="J126" s="149"/>
      <c r="K126" s="133"/>
      <c r="L126" s="72">
        <v>2</v>
      </c>
      <c r="M126" s="120">
        <f t="shared" si="7"/>
        <v>0</v>
      </c>
      <c r="N126" s="72"/>
    </row>
    <row r="127" spans="1:14" s="10" customFormat="1" x14ac:dyDescent="0.2">
      <c r="A127" s="25">
        <v>21</v>
      </c>
      <c r="B127" s="26">
        <v>3500022</v>
      </c>
      <c r="C127" s="26" t="s">
        <v>136</v>
      </c>
      <c r="D127" s="27">
        <v>300000</v>
      </c>
      <c r="E127" s="155">
        <f>'7'!L127</f>
        <v>0</v>
      </c>
      <c r="F127" s="126"/>
      <c r="G127" s="141"/>
      <c r="H127" s="141"/>
      <c r="I127" s="141"/>
      <c r="J127" s="149"/>
      <c r="K127" s="133"/>
      <c r="L127" s="72"/>
      <c r="M127" s="120">
        <f t="shared" si="7"/>
        <v>0</v>
      </c>
      <c r="N127" s="72"/>
    </row>
    <row r="128" spans="1:14" s="10" customFormat="1" x14ac:dyDescent="0.2">
      <c r="A128" s="25">
        <v>22</v>
      </c>
      <c r="B128" s="26">
        <v>3500152</v>
      </c>
      <c r="C128" s="26" t="s">
        <v>137</v>
      </c>
      <c r="D128" s="27">
        <v>390000</v>
      </c>
      <c r="E128" s="155">
        <f>'7'!L128</f>
        <v>0</v>
      </c>
      <c r="F128" s="126"/>
      <c r="G128" s="141"/>
      <c r="H128" s="141"/>
      <c r="I128" s="141"/>
      <c r="J128" s="149"/>
      <c r="K128" s="133"/>
      <c r="L128" s="72"/>
      <c r="M128" s="120">
        <f t="shared" si="7"/>
        <v>0</v>
      </c>
      <c r="N128" s="72"/>
    </row>
    <row r="129" spans="1:14" s="10" customFormat="1" x14ac:dyDescent="0.2">
      <c r="A129" s="25">
        <v>23</v>
      </c>
      <c r="B129" s="26">
        <v>3500049</v>
      </c>
      <c r="C129" s="26" t="s">
        <v>138</v>
      </c>
      <c r="D129" s="27">
        <v>390000</v>
      </c>
      <c r="E129" s="155">
        <f>'7'!L129</f>
        <v>0</v>
      </c>
      <c r="F129" s="126"/>
      <c r="G129" s="141"/>
      <c r="H129" s="141"/>
      <c r="I129" s="141"/>
      <c r="J129" s="149"/>
      <c r="K129" s="133"/>
      <c r="L129" s="72"/>
      <c r="M129" s="120">
        <f t="shared" si="7"/>
        <v>0</v>
      </c>
      <c r="N129" s="72"/>
    </row>
    <row r="130" spans="1:14" s="10" customFormat="1" x14ac:dyDescent="0.2">
      <c r="A130" s="25">
        <v>24</v>
      </c>
      <c r="B130" s="26">
        <v>3500156</v>
      </c>
      <c r="C130" s="26" t="s">
        <v>139</v>
      </c>
      <c r="D130" s="27">
        <v>390000</v>
      </c>
      <c r="E130" s="155">
        <f>'7'!L130</f>
        <v>0</v>
      </c>
      <c r="F130" s="126"/>
      <c r="G130" s="141"/>
      <c r="H130" s="141"/>
      <c r="I130" s="141"/>
      <c r="J130" s="149"/>
      <c r="K130" s="133"/>
      <c r="L130" s="72"/>
      <c r="M130" s="120">
        <f t="shared" si="7"/>
        <v>0</v>
      </c>
      <c r="N130" s="72"/>
    </row>
    <row r="131" spans="1:14" s="10" customFormat="1" x14ac:dyDescent="0.2">
      <c r="A131" s="25">
        <v>25</v>
      </c>
      <c r="B131" s="26">
        <v>3500155</v>
      </c>
      <c r="C131" s="26" t="s">
        <v>140</v>
      </c>
      <c r="D131" s="27">
        <v>300000</v>
      </c>
      <c r="E131" s="155">
        <f>'7'!L131</f>
        <v>0</v>
      </c>
      <c r="F131" s="126"/>
      <c r="G131" s="141"/>
      <c r="H131" s="141"/>
      <c r="I131" s="141"/>
      <c r="J131" s="149"/>
      <c r="K131" s="133"/>
      <c r="L131" s="72"/>
      <c r="M131" s="120">
        <f t="shared" si="7"/>
        <v>0</v>
      </c>
      <c r="N131" s="72"/>
    </row>
    <row r="132" spans="1:14" s="10" customFormat="1" x14ac:dyDescent="0.2">
      <c r="A132" s="25">
        <v>26</v>
      </c>
      <c r="B132" s="26">
        <v>3500029</v>
      </c>
      <c r="C132" s="26" t="s">
        <v>141</v>
      </c>
      <c r="D132" s="27">
        <v>390000</v>
      </c>
      <c r="E132" s="155">
        <f>'7'!L132</f>
        <v>0</v>
      </c>
      <c r="F132" s="126"/>
      <c r="G132" s="141">
        <v>1</v>
      </c>
      <c r="H132" s="141"/>
      <c r="I132" s="141"/>
      <c r="J132" s="149"/>
      <c r="K132" s="133"/>
      <c r="L132" s="72"/>
      <c r="M132" s="120">
        <f t="shared" si="7"/>
        <v>1</v>
      </c>
      <c r="N132" s="72"/>
    </row>
    <row r="133" spans="1:14" s="10" customFormat="1" x14ac:dyDescent="0.2">
      <c r="A133" s="25">
        <v>27</v>
      </c>
      <c r="B133" s="26">
        <v>3500030</v>
      </c>
      <c r="C133" s="26" t="s">
        <v>142</v>
      </c>
      <c r="D133" s="27">
        <v>300000</v>
      </c>
      <c r="E133" s="155">
        <f>'7'!L133</f>
        <v>0</v>
      </c>
      <c r="F133" s="126"/>
      <c r="G133" s="141"/>
      <c r="H133" s="141"/>
      <c r="I133" s="141"/>
      <c r="J133" s="149"/>
      <c r="K133" s="133"/>
      <c r="L133" s="72"/>
      <c r="M133" s="120">
        <f t="shared" si="7"/>
        <v>0</v>
      </c>
      <c r="N133" s="72"/>
    </row>
    <row r="134" spans="1:14" s="10" customFormat="1" x14ac:dyDescent="0.2">
      <c r="A134" s="25">
        <v>28</v>
      </c>
      <c r="B134" s="26">
        <v>3500186</v>
      </c>
      <c r="C134" s="26" t="s">
        <v>143</v>
      </c>
      <c r="D134" s="27">
        <v>480000</v>
      </c>
      <c r="E134" s="155">
        <f>'7'!L134</f>
        <v>0</v>
      </c>
      <c r="F134" s="126"/>
      <c r="G134" s="141"/>
      <c r="H134" s="141"/>
      <c r="I134" s="141"/>
      <c r="J134" s="149"/>
      <c r="K134" s="133"/>
      <c r="L134" s="72"/>
      <c r="M134" s="120">
        <f t="shared" si="7"/>
        <v>0</v>
      </c>
      <c r="N134" s="72"/>
    </row>
    <row r="135" spans="1:14" s="10" customFormat="1" x14ac:dyDescent="0.2">
      <c r="A135" s="25">
        <v>29</v>
      </c>
      <c r="B135" s="26">
        <v>3500184</v>
      </c>
      <c r="C135" s="26" t="s">
        <v>144</v>
      </c>
      <c r="D135" s="27">
        <v>350000</v>
      </c>
      <c r="E135" s="155">
        <f>'7'!L135</f>
        <v>0</v>
      </c>
      <c r="F135" s="126"/>
      <c r="G135" s="141"/>
      <c r="H135" s="141"/>
      <c r="I135" s="141"/>
      <c r="J135" s="149"/>
      <c r="K135" s="133"/>
      <c r="L135" s="72"/>
      <c r="M135" s="120">
        <f t="shared" si="7"/>
        <v>0</v>
      </c>
      <c r="N135" s="72"/>
    </row>
    <row r="136" spans="1:14" s="10" customFormat="1" x14ac:dyDescent="0.2">
      <c r="A136" s="25">
        <v>30</v>
      </c>
      <c r="B136" s="26">
        <v>3503021</v>
      </c>
      <c r="C136" s="26" t="s">
        <v>145</v>
      </c>
      <c r="D136" s="27">
        <v>390000</v>
      </c>
      <c r="E136" s="155">
        <f>'7'!L136</f>
        <v>0</v>
      </c>
      <c r="F136" s="126"/>
      <c r="G136" s="141"/>
      <c r="H136" s="141"/>
      <c r="I136" s="141"/>
      <c r="J136" s="149"/>
      <c r="K136" s="133"/>
      <c r="L136" s="72"/>
      <c r="M136" s="120">
        <f t="shared" si="7"/>
        <v>0</v>
      </c>
      <c r="N136" s="72"/>
    </row>
    <row r="137" spans="1:14" s="10" customFormat="1" x14ac:dyDescent="0.2">
      <c r="A137" s="25">
        <v>31</v>
      </c>
      <c r="B137" s="26">
        <v>3500200</v>
      </c>
      <c r="C137" s="26" t="s">
        <v>146</v>
      </c>
      <c r="D137" s="27">
        <v>280000</v>
      </c>
      <c r="E137" s="155">
        <f>'7'!L137</f>
        <v>0</v>
      </c>
      <c r="F137" s="126"/>
      <c r="G137" s="141"/>
      <c r="H137" s="141"/>
      <c r="I137" s="141"/>
      <c r="J137" s="149"/>
      <c r="K137" s="133"/>
      <c r="L137" s="72"/>
      <c r="M137" s="120">
        <f t="shared" si="7"/>
        <v>0</v>
      </c>
      <c r="N137" s="72"/>
    </row>
    <row r="138" spans="1:14" s="9" customFormat="1" x14ac:dyDescent="0.2">
      <c r="A138" s="43">
        <v>32</v>
      </c>
      <c r="B138" s="99"/>
      <c r="C138" s="99" t="s">
        <v>270</v>
      </c>
      <c r="D138" s="100">
        <v>320000</v>
      </c>
      <c r="E138" s="155">
        <f>'7'!L138</f>
        <v>0</v>
      </c>
      <c r="F138" s="127"/>
      <c r="G138" s="142"/>
      <c r="H138" s="142"/>
      <c r="I138" s="142"/>
      <c r="J138" s="150"/>
      <c r="K138" s="134"/>
      <c r="L138" s="73"/>
      <c r="M138" s="120">
        <f t="shared" si="7"/>
        <v>0</v>
      </c>
      <c r="N138" s="73"/>
    </row>
    <row r="139" spans="1:14" s="9" customFormat="1" x14ac:dyDescent="0.2">
      <c r="A139" s="43">
        <v>33</v>
      </c>
      <c r="B139" s="99"/>
      <c r="C139" s="99" t="s">
        <v>269</v>
      </c>
      <c r="D139" s="100">
        <v>350000</v>
      </c>
      <c r="E139" s="155">
        <f>'7'!L139</f>
        <v>0</v>
      </c>
      <c r="F139" s="127"/>
      <c r="G139" s="142"/>
      <c r="H139" s="142"/>
      <c r="I139" s="142"/>
      <c r="J139" s="150"/>
      <c r="K139" s="134"/>
      <c r="L139" s="73"/>
      <c r="M139" s="120">
        <f t="shared" si="7"/>
        <v>0</v>
      </c>
      <c r="N139" s="73"/>
    </row>
    <row r="140" spans="1:14" s="24" customFormat="1" ht="15" thickBot="1" x14ac:dyDescent="0.25">
      <c r="A140" s="43"/>
      <c r="B140" s="43"/>
      <c r="C140" s="43"/>
      <c r="D140" s="48"/>
      <c r="E140" s="157"/>
      <c r="F140" s="127"/>
      <c r="G140" s="142"/>
      <c r="H140" s="142"/>
      <c r="I140" s="142"/>
      <c r="J140" s="150"/>
      <c r="K140" s="134"/>
      <c r="L140" s="73"/>
      <c r="M140" s="121">
        <f t="shared" si="7"/>
        <v>0</v>
      </c>
      <c r="N140" s="73"/>
    </row>
    <row r="141" spans="1:14" s="9" customFormat="1" ht="15" thickBot="1" x14ac:dyDescent="0.25">
      <c r="A141" s="94"/>
      <c r="B141" s="95"/>
      <c r="C141" s="95" t="s">
        <v>148</v>
      </c>
      <c r="D141" s="96"/>
      <c r="E141" s="105">
        <f>SUM(E142:E149)</f>
        <v>24</v>
      </c>
      <c r="F141" s="105">
        <f t="shared" ref="F141:L141" si="13">SUM(F142:F148)</f>
        <v>0</v>
      </c>
      <c r="G141" s="105">
        <f t="shared" si="13"/>
        <v>18</v>
      </c>
      <c r="H141" s="105">
        <f t="shared" si="13"/>
        <v>0</v>
      </c>
      <c r="I141" s="105">
        <f t="shared" si="13"/>
        <v>0</v>
      </c>
      <c r="J141" s="105">
        <f t="shared" si="13"/>
        <v>0</v>
      </c>
      <c r="K141" s="105">
        <f t="shared" si="13"/>
        <v>0</v>
      </c>
      <c r="L141" s="105">
        <f t="shared" si="13"/>
        <v>21</v>
      </c>
      <c r="M141" s="119">
        <f t="shared" si="7"/>
        <v>21</v>
      </c>
      <c r="N141" s="85"/>
    </row>
    <row r="142" spans="1:14" s="9" customFormat="1" x14ac:dyDescent="0.2">
      <c r="A142" s="87">
        <v>1</v>
      </c>
      <c r="B142" s="87">
        <v>3510004</v>
      </c>
      <c r="C142" s="87" t="s">
        <v>149</v>
      </c>
      <c r="D142" s="93">
        <v>43000</v>
      </c>
      <c r="E142" s="155">
        <f>'7'!L142</f>
        <v>3</v>
      </c>
      <c r="G142" s="140">
        <v>6</v>
      </c>
      <c r="H142" s="140"/>
      <c r="I142" s="140"/>
      <c r="J142" s="148"/>
      <c r="K142" s="132"/>
      <c r="L142" s="71"/>
      <c r="M142" s="120">
        <f>(E142+K146+G142+H142+I142)-J142-K142-L142</f>
        <v>9</v>
      </c>
      <c r="N142" s="71"/>
    </row>
    <row r="143" spans="1:14" s="9" customFormat="1" x14ac:dyDescent="0.2">
      <c r="A143" s="25">
        <v>2</v>
      </c>
      <c r="B143" s="25">
        <v>3512008</v>
      </c>
      <c r="C143" s="25" t="s">
        <v>150</v>
      </c>
      <c r="D143" s="30">
        <v>44000</v>
      </c>
      <c r="E143" s="155">
        <f>'7'!L143</f>
        <v>7</v>
      </c>
      <c r="F143" s="126"/>
      <c r="G143" s="141"/>
      <c r="H143" s="141"/>
      <c r="I143" s="141"/>
      <c r="J143" s="149"/>
      <c r="K143" s="133"/>
      <c r="L143" s="72">
        <v>6</v>
      </c>
      <c r="M143" s="120">
        <f t="shared" ref="M143:M205" si="14">(E143+F143+G143+H143+I143)-J143-K143-L143</f>
        <v>1</v>
      </c>
      <c r="N143" s="72"/>
    </row>
    <row r="144" spans="1:14" s="9" customFormat="1" x14ac:dyDescent="0.2">
      <c r="A144" s="25">
        <v>3</v>
      </c>
      <c r="B144" s="25">
        <v>3510107</v>
      </c>
      <c r="C144" s="25" t="s">
        <v>151</v>
      </c>
      <c r="D144" s="30">
        <v>49000</v>
      </c>
      <c r="E144" s="155">
        <f>'7'!L144</f>
        <v>0</v>
      </c>
      <c r="F144" s="126"/>
      <c r="G144" s="141"/>
      <c r="H144" s="141"/>
      <c r="I144" s="141"/>
      <c r="J144" s="149"/>
      <c r="K144" s="133"/>
      <c r="L144" s="72"/>
      <c r="M144" s="120">
        <f t="shared" si="14"/>
        <v>0</v>
      </c>
      <c r="N144" s="72"/>
    </row>
    <row r="145" spans="1:14" s="9" customFormat="1" x14ac:dyDescent="0.2">
      <c r="A145" s="25">
        <v>4</v>
      </c>
      <c r="B145" s="25">
        <v>3510011</v>
      </c>
      <c r="C145" s="25" t="s">
        <v>152</v>
      </c>
      <c r="D145" s="30">
        <v>42000</v>
      </c>
      <c r="E145" s="155">
        <f>'7'!L145</f>
        <v>0</v>
      </c>
      <c r="F145" s="126"/>
      <c r="G145" s="141"/>
      <c r="H145" s="141"/>
      <c r="I145" s="141"/>
      <c r="J145" s="149"/>
      <c r="K145" s="133"/>
      <c r="L145" s="72"/>
      <c r="M145" s="120">
        <f t="shared" si="14"/>
        <v>0</v>
      </c>
      <c r="N145" s="72"/>
    </row>
    <row r="146" spans="1:14" s="9" customFormat="1" x14ac:dyDescent="0.2">
      <c r="A146" s="25">
        <v>5</v>
      </c>
      <c r="B146" s="25">
        <v>3510067</v>
      </c>
      <c r="C146" s="25" t="s">
        <v>153</v>
      </c>
      <c r="D146" s="30">
        <v>43000</v>
      </c>
      <c r="E146" s="155">
        <f>'7'!L146</f>
        <v>8</v>
      </c>
      <c r="F146" s="126"/>
      <c r="G146" s="141"/>
      <c r="H146" s="141"/>
      <c r="I146" s="141"/>
      <c r="J146" s="149"/>
      <c r="K146" s="125"/>
      <c r="L146" s="72">
        <v>4</v>
      </c>
      <c r="M146" s="120">
        <f t="shared" si="14"/>
        <v>4</v>
      </c>
      <c r="N146" s="72"/>
    </row>
    <row r="147" spans="1:14" s="9" customFormat="1" x14ac:dyDescent="0.2">
      <c r="A147" s="25">
        <v>6</v>
      </c>
      <c r="B147" s="25">
        <v>3510012</v>
      </c>
      <c r="C147" s="25" t="s">
        <v>154</v>
      </c>
      <c r="D147" s="30">
        <v>43000</v>
      </c>
      <c r="E147" s="155">
        <f>'7'!L147</f>
        <v>1</v>
      </c>
      <c r="F147" s="126"/>
      <c r="G147" s="141">
        <v>12</v>
      </c>
      <c r="H147" s="141"/>
      <c r="I147" s="141"/>
      <c r="J147" s="149"/>
      <c r="K147" s="133"/>
      <c r="L147" s="72">
        <v>10</v>
      </c>
      <c r="M147" s="120">
        <f t="shared" si="14"/>
        <v>3</v>
      </c>
      <c r="N147" s="72"/>
    </row>
    <row r="148" spans="1:14" s="9" customFormat="1" x14ac:dyDescent="0.2">
      <c r="A148" s="25">
        <v>7</v>
      </c>
      <c r="B148" s="25">
        <v>3510076</v>
      </c>
      <c r="C148" s="25" t="s">
        <v>155</v>
      </c>
      <c r="D148" s="30">
        <v>45000</v>
      </c>
      <c r="E148" s="155">
        <f>'7'!L148</f>
        <v>5</v>
      </c>
      <c r="F148" s="126"/>
      <c r="G148" s="141"/>
      <c r="H148" s="141"/>
      <c r="I148" s="141"/>
      <c r="J148" s="149"/>
      <c r="K148" s="133"/>
      <c r="L148" s="72">
        <v>1</v>
      </c>
      <c r="M148" s="120">
        <f t="shared" si="14"/>
        <v>4</v>
      </c>
      <c r="N148" s="72"/>
    </row>
    <row r="149" spans="1:14" s="9" customFormat="1" x14ac:dyDescent="0.2">
      <c r="A149" s="43">
        <v>9</v>
      </c>
      <c r="B149" s="43"/>
      <c r="C149" s="43" t="s">
        <v>271</v>
      </c>
      <c r="D149" s="48"/>
      <c r="E149" s="155">
        <f>'7'!L149</f>
        <v>0</v>
      </c>
      <c r="F149" s="127"/>
      <c r="G149" s="142"/>
      <c r="H149" s="142"/>
      <c r="I149" s="142"/>
      <c r="J149" s="150"/>
      <c r="K149" s="134"/>
      <c r="L149" s="73"/>
      <c r="M149" s="120">
        <f t="shared" si="14"/>
        <v>0</v>
      </c>
      <c r="N149" s="73"/>
    </row>
    <row r="150" spans="1:14" s="24" customFormat="1" ht="15" thickBot="1" x14ac:dyDescent="0.25">
      <c r="A150" s="43"/>
      <c r="B150" s="43"/>
      <c r="C150" s="43"/>
      <c r="D150" s="48"/>
      <c r="E150" s="157"/>
      <c r="F150" s="127"/>
      <c r="G150" s="142"/>
      <c r="H150" s="142"/>
      <c r="I150" s="142"/>
      <c r="J150" s="150"/>
      <c r="K150" s="134"/>
      <c r="L150" s="73"/>
      <c r="M150" s="121">
        <f t="shared" si="14"/>
        <v>0</v>
      </c>
      <c r="N150" s="73"/>
    </row>
    <row r="151" spans="1:14" s="10" customFormat="1" ht="15" thickBot="1" x14ac:dyDescent="0.25">
      <c r="A151" s="109"/>
      <c r="B151" s="110"/>
      <c r="C151" s="82" t="s">
        <v>156</v>
      </c>
      <c r="D151" s="111"/>
      <c r="E151" s="105">
        <f>SUM(E152:E158,E161)</f>
        <v>27</v>
      </c>
      <c r="F151" s="105">
        <f t="shared" ref="F151:M151" si="15">SUM(F152:F158,F161)</f>
        <v>0</v>
      </c>
      <c r="G151" s="105">
        <f t="shared" si="15"/>
        <v>188</v>
      </c>
      <c r="H151" s="105">
        <f t="shared" si="15"/>
        <v>0</v>
      </c>
      <c r="I151" s="105">
        <f t="shared" si="15"/>
        <v>0</v>
      </c>
      <c r="J151" s="105">
        <f t="shared" si="15"/>
        <v>2</v>
      </c>
      <c r="K151" s="105">
        <f t="shared" si="15"/>
        <v>0</v>
      </c>
      <c r="L151" s="105">
        <f t="shared" si="15"/>
        <v>129</v>
      </c>
      <c r="M151" s="105">
        <f t="shared" si="15"/>
        <v>84</v>
      </c>
      <c r="N151" s="112"/>
    </row>
    <row r="152" spans="1:14" s="10" customFormat="1" x14ac:dyDescent="0.2">
      <c r="A152" s="87">
        <v>1</v>
      </c>
      <c r="B152" s="88">
        <v>3530009</v>
      </c>
      <c r="C152" s="88" t="s">
        <v>157</v>
      </c>
      <c r="D152" s="97">
        <v>20000</v>
      </c>
      <c r="E152" s="155">
        <f>'7'!L152</f>
        <v>0</v>
      </c>
      <c r="F152" s="125"/>
      <c r="G152" s="140">
        <v>64</v>
      </c>
      <c r="H152" s="140"/>
      <c r="I152" s="140"/>
      <c r="J152" s="148">
        <v>1</v>
      </c>
      <c r="K152" s="132"/>
      <c r="L152" s="71">
        <v>41</v>
      </c>
      <c r="M152" s="120">
        <f t="shared" si="14"/>
        <v>22</v>
      </c>
      <c r="N152" s="71" t="s">
        <v>283</v>
      </c>
    </row>
    <row r="153" spans="1:14" s="10" customFormat="1" x14ac:dyDescent="0.2">
      <c r="A153" s="25">
        <v>2</v>
      </c>
      <c r="B153" s="26">
        <v>3530010</v>
      </c>
      <c r="C153" s="26" t="s">
        <v>158</v>
      </c>
      <c r="D153" s="27">
        <v>108000</v>
      </c>
      <c r="E153" s="155">
        <f>'7'!L153</f>
        <v>0</v>
      </c>
      <c r="F153" s="126"/>
      <c r="G153" s="141"/>
      <c r="H153" s="141"/>
      <c r="I153" s="141"/>
      <c r="J153" s="149"/>
      <c r="K153" s="133"/>
      <c r="L153" s="72"/>
      <c r="M153" s="120">
        <f t="shared" si="14"/>
        <v>0</v>
      </c>
      <c r="N153" s="72"/>
    </row>
    <row r="154" spans="1:14" s="10" customFormat="1" x14ac:dyDescent="0.2">
      <c r="A154" s="25">
        <v>6</v>
      </c>
      <c r="B154" s="26">
        <v>3530088</v>
      </c>
      <c r="C154" s="26" t="s">
        <v>162</v>
      </c>
      <c r="D154" s="27">
        <v>22000</v>
      </c>
      <c r="E154" s="155">
        <f>'7'!L154</f>
        <v>0</v>
      </c>
      <c r="F154" s="126"/>
      <c r="G154" s="141">
        <v>84</v>
      </c>
      <c r="H154" s="141"/>
      <c r="I154" s="141"/>
      <c r="J154" s="149">
        <v>1</v>
      </c>
      <c r="K154" s="133"/>
      <c r="L154" s="72">
        <v>74</v>
      </c>
      <c r="M154" s="120">
        <f t="shared" si="14"/>
        <v>9</v>
      </c>
      <c r="N154" s="71" t="s">
        <v>283</v>
      </c>
    </row>
    <row r="155" spans="1:14" s="10" customFormat="1" x14ac:dyDescent="0.2">
      <c r="A155" s="25">
        <v>11</v>
      </c>
      <c r="B155" s="26">
        <v>3550002</v>
      </c>
      <c r="C155" s="26" t="s">
        <v>167</v>
      </c>
      <c r="D155" s="27">
        <v>20000</v>
      </c>
      <c r="E155" s="155">
        <f>'7'!L155</f>
        <v>0</v>
      </c>
      <c r="F155" s="127"/>
      <c r="G155" s="142">
        <v>14</v>
      </c>
      <c r="H155" s="142"/>
      <c r="I155" s="142"/>
      <c r="J155" s="150"/>
      <c r="K155" s="134"/>
      <c r="L155" s="73">
        <v>3</v>
      </c>
      <c r="M155" s="120">
        <f t="shared" si="14"/>
        <v>11</v>
      </c>
      <c r="N155" s="72"/>
    </row>
    <row r="156" spans="1:14" s="10" customFormat="1" x14ac:dyDescent="0.2">
      <c r="A156" s="25">
        <v>12</v>
      </c>
      <c r="B156" s="26">
        <v>3550005</v>
      </c>
      <c r="C156" s="26" t="s">
        <v>168</v>
      </c>
      <c r="D156" s="27">
        <v>20000</v>
      </c>
      <c r="E156" s="155">
        <f>'7'!L156</f>
        <v>11</v>
      </c>
      <c r="F156" s="127"/>
      <c r="G156" s="142">
        <v>14</v>
      </c>
      <c r="H156" s="142"/>
      <c r="I156" s="142"/>
      <c r="J156" s="150"/>
      <c r="K156" s="134"/>
      <c r="L156" s="73">
        <v>7</v>
      </c>
      <c r="M156" s="120">
        <f t="shared" si="14"/>
        <v>18</v>
      </c>
      <c r="N156" s="72"/>
    </row>
    <row r="157" spans="1:14" s="10" customFormat="1" x14ac:dyDescent="0.2">
      <c r="A157" s="25">
        <v>13</v>
      </c>
      <c r="B157" s="26">
        <v>3550007</v>
      </c>
      <c r="C157" s="26" t="s">
        <v>169</v>
      </c>
      <c r="D157" s="27">
        <v>20000</v>
      </c>
      <c r="E157" s="155">
        <f>'7'!L157</f>
        <v>16</v>
      </c>
      <c r="F157" s="127"/>
      <c r="G157" s="142"/>
      <c r="H157" s="142"/>
      <c r="I157" s="142"/>
      <c r="J157" s="150"/>
      <c r="K157" s="134"/>
      <c r="L157" s="73">
        <v>3</v>
      </c>
      <c r="M157" s="120">
        <f t="shared" si="14"/>
        <v>13</v>
      </c>
      <c r="N157" s="72"/>
    </row>
    <row r="158" spans="1:14" s="9" customFormat="1" x14ac:dyDescent="0.2">
      <c r="A158" s="25">
        <v>14</v>
      </c>
      <c r="B158" s="26">
        <v>3530087</v>
      </c>
      <c r="C158" s="26" t="s">
        <v>170</v>
      </c>
      <c r="D158" s="27">
        <v>20000</v>
      </c>
      <c r="E158" s="155">
        <f>'7'!L158</f>
        <v>0</v>
      </c>
      <c r="F158" s="127"/>
      <c r="G158" s="142"/>
      <c r="H158" s="142"/>
      <c r="I158" s="142"/>
      <c r="J158" s="150"/>
      <c r="K158" s="134"/>
      <c r="L158" s="73"/>
      <c r="M158" s="120">
        <f t="shared" si="14"/>
        <v>0</v>
      </c>
      <c r="N158" s="72"/>
    </row>
    <row r="159" spans="1:14" s="9" customFormat="1" x14ac:dyDescent="0.2">
      <c r="A159" s="25">
        <v>15</v>
      </c>
      <c r="B159" s="43">
        <v>7560084</v>
      </c>
      <c r="C159" s="43" t="s">
        <v>171</v>
      </c>
      <c r="D159" s="48">
        <v>50000</v>
      </c>
      <c r="E159" s="155">
        <f>'7'!L159</f>
        <v>0</v>
      </c>
      <c r="F159" s="127"/>
      <c r="G159" s="142"/>
      <c r="H159" s="142"/>
      <c r="I159" s="142"/>
      <c r="J159" s="150"/>
      <c r="K159" s="134"/>
      <c r="L159" s="73"/>
      <c r="M159" s="120">
        <f t="shared" si="14"/>
        <v>0</v>
      </c>
      <c r="N159" s="72"/>
    </row>
    <row r="160" spans="1:14" s="9" customFormat="1" x14ac:dyDescent="0.2">
      <c r="A160" s="25">
        <v>16</v>
      </c>
      <c r="B160" s="43">
        <v>7560085</v>
      </c>
      <c r="C160" s="43" t="s">
        <v>172</v>
      </c>
      <c r="D160" s="48">
        <v>80000</v>
      </c>
      <c r="E160" s="155">
        <f>'7'!L160</f>
        <v>0</v>
      </c>
      <c r="F160" s="126"/>
      <c r="G160" s="141"/>
      <c r="H160" s="141"/>
      <c r="I160" s="141"/>
      <c r="J160" s="149"/>
      <c r="K160" s="133"/>
      <c r="L160" s="72"/>
      <c r="M160" s="120">
        <f t="shared" si="14"/>
        <v>0</v>
      </c>
      <c r="N160" s="72"/>
    </row>
    <row r="161" spans="1:14" s="9" customFormat="1" x14ac:dyDescent="0.2">
      <c r="A161" s="43">
        <v>21</v>
      </c>
      <c r="B161" s="43"/>
      <c r="C161" s="43" t="s">
        <v>272</v>
      </c>
      <c r="D161" s="48">
        <v>45000</v>
      </c>
      <c r="E161" s="155">
        <f>'7'!L161</f>
        <v>0</v>
      </c>
      <c r="F161" s="126"/>
      <c r="G161" s="141">
        <v>12</v>
      </c>
      <c r="H161" s="141"/>
      <c r="I161" s="141"/>
      <c r="J161" s="149"/>
      <c r="K161" s="133"/>
      <c r="L161" s="72">
        <v>1</v>
      </c>
      <c r="M161" s="120">
        <f t="shared" si="14"/>
        <v>11</v>
      </c>
      <c r="N161" s="73"/>
    </row>
    <row r="162" spans="1:14" s="24" customFormat="1" ht="15" thickBot="1" x14ac:dyDescent="0.25">
      <c r="A162" s="43"/>
      <c r="B162" s="43"/>
      <c r="C162" s="43"/>
      <c r="D162" s="48"/>
      <c r="E162" s="160"/>
      <c r="F162" s="128"/>
      <c r="G162" s="144"/>
      <c r="H162" s="144"/>
      <c r="I162" s="144"/>
      <c r="J162" s="152"/>
      <c r="K162" s="137"/>
      <c r="L162" s="76"/>
      <c r="M162" s="121">
        <f t="shared" si="14"/>
        <v>0</v>
      </c>
      <c r="N162" s="73"/>
    </row>
    <row r="163" spans="1:14" s="10" customFormat="1" ht="15" thickBot="1" x14ac:dyDescent="0.25">
      <c r="A163" s="90"/>
      <c r="B163" s="91"/>
      <c r="C163" s="91" t="s">
        <v>176</v>
      </c>
      <c r="D163" s="98"/>
      <c r="E163" s="103">
        <f>SUM(E164:E166)</f>
        <v>0</v>
      </c>
      <c r="F163" s="103">
        <f>SUM(F164:F166)</f>
        <v>0</v>
      </c>
      <c r="G163" s="103">
        <f t="shared" ref="G163:K163" si="16">SUM(G164:G1828)</f>
        <v>40</v>
      </c>
      <c r="H163" s="103">
        <f t="shared" si="16"/>
        <v>0</v>
      </c>
      <c r="I163" s="103">
        <f t="shared" si="16"/>
        <v>0</v>
      </c>
      <c r="J163" s="103">
        <f t="shared" si="16"/>
        <v>0</v>
      </c>
      <c r="K163" s="103">
        <f t="shared" si="16"/>
        <v>0</v>
      </c>
      <c r="L163" s="103">
        <f ca="1">SUM(L163:L166)</f>
        <v>0</v>
      </c>
      <c r="M163" s="103">
        <f ca="1">SUM(M163:M166)</f>
        <v>0</v>
      </c>
      <c r="N163" s="85"/>
    </row>
    <row r="164" spans="1:14" s="10" customFormat="1" x14ac:dyDescent="0.2">
      <c r="A164" s="87">
        <v>1</v>
      </c>
      <c r="B164" s="88">
        <v>4550013</v>
      </c>
      <c r="C164" s="88" t="s">
        <v>177</v>
      </c>
      <c r="D164" s="97">
        <v>38000</v>
      </c>
      <c r="E164" s="161">
        <f>'7'!L164</f>
        <v>0</v>
      </c>
      <c r="F164" s="125"/>
      <c r="G164" s="140"/>
      <c r="H164" s="140"/>
      <c r="I164" s="140"/>
      <c r="J164" s="148"/>
      <c r="K164" s="132"/>
      <c r="L164" s="71"/>
      <c r="M164" s="120">
        <f t="shared" si="14"/>
        <v>0</v>
      </c>
      <c r="N164" s="76"/>
    </row>
    <row r="165" spans="1:14" s="10" customFormat="1" x14ac:dyDescent="0.2">
      <c r="A165" s="25">
        <v>2</v>
      </c>
      <c r="B165" s="26">
        <v>4550025</v>
      </c>
      <c r="C165" s="26" t="s">
        <v>178</v>
      </c>
      <c r="D165" s="27">
        <v>38000</v>
      </c>
      <c r="E165" s="161">
        <f>'7'!L165</f>
        <v>0</v>
      </c>
      <c r="F165" s="125"/>
      <c r="G165" s="140"/>
      <c r="H165" s="140"/>
      <c r="I165" s="140"/>
      <c r="J165" s="148"/>
      <c r="K165" s="132"/>
      <c r="L165" s="71"/>
      <c r="M165" s="120">
        <f t="shared" si="14"/>
        <v>0</v>
      </c>
      <c r="N165" s="73"/>
    </row>
    <row r="166" spans="1:14" s="9" customFormat="1" x14ac:dyDescent="0.2">
      <c r="A166" s="25">
        <v>3</v>
      </c>
      <c r="B166" s="26">
        <v>4550044</v>
      </c>
      <c r="C166" s="26" t="s">
        <v>179</v>
      </c>
      <c r="D166" s="27">
        <v>38000</v>
      </c>
      <c r="E166" s="161">
        <f>'7'!L166</f>
        <v>0</v>
      </c>
      <c r="F166" s="125"/>
      <c r="G166" s="140"/>
      <c r="H166" s="140"/>
      <c r="I166" s="140"/>
      <c r="J166" s="148"/>
      <c r="K166" s="132"/>
      <c r="L166" s="71"/>
      <c r="M166" s="120">
        <f t="shared" si="14"/>
        <v>0</v>
      </c>
      <c r="N166" s="73"/>
    </row>
    <row r="167" spans="1:14" s="20" customFormat="1" ht="15" thickBot="1" x14ac:dyDescent="0.25">
      <c r="A167" s="43"/>
      <c r="B167" s="43"/>
      <c r="C167" s="43"/>
      <c r="D167" s="48"/>
      <c r="E167" s="160"/>
      <c r="F167" s="128"/>
      <c r="G167" s="144"/>
      <c r="H167" s="144"/>
      <c r="I167" s="144"/>
      <c r="J167" s="152"/>
      <c r="K167" s="137"/>
      <c r="L167" s="76"/>
      <c r="M167" s="121">
        <f t="shared" si="14"/>
        <v>0</v>
      </c>
      <c r="N167" s="73"/>
    </row>
    <row r="168" spans="1:14" s="24" customFormat="1" ht="15" hidden="1" customHeight="1" thickBot="1" x14ac:dyDescent="0.25">
      <c r="A168" s="81"/>
      <c r="B168" s="82"/>
      <c r="C168" s="82" t="s">
        <v>180</v>
      </c>
      <c r="D168" s="83"/>
      <c r="E168" s="158">
        <v>201</v>
      </c>
      <c r="F168" s="106">
        <f t="shared" ref="F168" si="17">SUM(F169:F179)</f>
        <v>0</v>
      </c>
      <c r="G168" s="106"/>
      <c r="H168" s="106"/>
      <c r="I168" s="106"/>
      <c r="J168" s="146"/>
      <c r="K168" s="135"/>
      <c r="L168" s="106"/>
      <c r="M168" s="119">
        <f t="shared" si="14"/>
        <v>201</v>
      </c>
      <c r="N168" s="85"/>
    </row>
    <row r="169" spans="1:14" s="10" customFormat="1" ht="15" hidden="1" customHeight="1" thickBot="1" x14ac:dyDescent="0.25">
      <c r="A169" s="74"/>
      <c r="B169" s="74"/>
      <c r="C169" s="74" t="s">
        <v>181</v>
      </c>
      <c r="D169" s="75"/>
      <c r="E169" s="155">
        <v>8</v>
      </c>
      <c r="F169" s="125"/>
      <c r="G169" s="140"/>
      <c r="H169" s="140"/>
      <c r="I169" s="140"/>
      <c r="J169" s="148"/>
      <c r="K169" s="132"/>
      <c r="L169" s="71"/>
      <c r="M169" s="120">
        <f t="shared" si="14"/>
        <v>8</v>
      </c>
      <c r="N169" s="76"/>
    </row>
    <row r="170" spans="1:14" s="10" customFormat="1" ht="15" hidden="1" customHeight="1" thickBot="1" x14ac:dyDescent="0.25">
      <c r="A170" s="25">
        <v>1</v>
      </c>
      <c r="B170" s="26">
        <v>5540020</v>
      </c>
      <c r="C170" s="26" t="s">
        <v>182</v>
      </c>
      <c r="D170" s="27">
        <v>40000</v>
      </c>
      <c r="E170" s="155">
        <v>43</v>
      </c>
      <c r="F170" s="125"/>
      <c r="G170" s="140"/>
      <c r="H170" s="140"/>
      <c r="I170" s="140"/>
      <c r="J170" s="148"/>
      <c r="K170" s="132"/>
      <c r="L170" s="71"/>
      <c r="M170" s="120">
        <f t="shared" si="14"/>
        <v>43</v>
      </c>
      <c r="N170" s="73"/>
    </row>
    <row r="171" spans="1:14" s="10" customFormat="1" ht="15" hidden="1" customHeight="1" thickBot="1" x14ac:dyDescent="0.25">
      <c r="A171" s="25">
        <v>2</v>
      </c>
      <c r="B171" s="26">
        <v>5540024</v>
      </c>
      <c r="C171" s="26" t="s">
        <v>183</v>
      </c>
      <c r="D171" s="27">
        <v>45000</v>
      </c>
      <c r="E171" s="155">
        <v>9</v>
      </c>
      <c r="F171" s="125"/>
      <c r="G171" s="140"/>
      <c r="H171" s="140"/>
      <c r="I171" s="140"/>
      <c r="J171" s="148"/>
      <c r="K171" s="132"/>
      <c r="L171" s="71"/>
      <c r="M171" s="120">
        <f t="shared" si="14"/>
        <v>9</v>
      </c>
      <c r="N171" s="73"/>
    </row>
    <row r="172" spans="1:14" s="10" customFormat="1" ht="15" hidden="1" customHeight="1" thickBot="1" x14ac:dyDescent="0.25">
      <c r="A172" s="25">
        <v>3</v>
      </c>
      <c r="B172" s="26">
        <v>5540018</v>
      </c>
      <c r="C172" s="26" t="s">
        <v>184</v>
      </c>
      <c r="D172" s="27">
        <v>32000</v>
      </c>
      <c r="E172" s="155">
        <v>24</v>
      </c>
      <c r="F172" s="125"/>
      <c r="G172" s="140"/>
      <c r="H172" s="140"/>
      <c r="I172" s="140"/>
      <c r="J172" s="148"/>
      <c r="K172" s="132"/>
      <c r="L172" s="71"/>
      <c r="M172" s="120">
        <f t="shared" si="14"/>
        <v>24</v>
      </c>
      <c r="N172" s="73"/>
    </row>
    <row r="173" spans="1:14" s="10" customFormat="1" ht="15" hidden="1" customHeight="1" thickBot="1" x14ac:dyDescent="0.25">
      <c r="A173" s="25">
        <v>4</v>
      </c>
      <c r="B173" s="26">
        <v>5540017</v>
      </c>
      <c r="C173" s="26" t="s">
        <v>185</v>
      </c>
      <c r="D173" s="27">
        <v>25000</v>
      </c>
      <c r="E173" s="156">
        <v>35</v>
      </c>
      <c r="F173" s="126"/>
      <c r="G173" s="141"/>
      <c r="H173" s="141"/>
      <c r="I173" s="141"/>
      <c r="J173" s="149"/>
      <c r="K173" s="133"/>
      <c r="L173" s="72"/>
      <c r="M173" s="120">
        <f t="shared" si="14"/>
        <v>35</v>
      </c>
      <c r="N173" s="72"/>
    </row>
    <row r="174" spans="1:14" s="10" customFormat="1" ht="15" hidden="1" customHeight="1" thickBot="1" x14ac:dyDescent="0.25">
      <c r="A174" s="25">
        <v>5</v>
      </c>
      <c r="B174" s="26">
        <v>5510070</v>
      </c>
      <c r="C174" s="26" t="s">
        <v>186</v>
      </c>
      <c r="D174" s="27">
        <v>28000</v>
      </c>
      <c r="E174" s="156">
        <v>24</v>
      </c>
      <c r="F174" s="126"/>
      <c r="G174" s="141"/>
      <c r="H174" s="141"/>
      <c r="I174" s="141"/>
      <c r="J174" s="149"/>
      <c r="K174" s="133"/>
      <c r="L174" s="72"/>
      <c r="M174" s="120">
        <f t="shared" si="14"/>
        <v>24</v>
      </c>
      <c r="N174" s="72"/>
    </row>
    <row r="175" spans="1:14" s="10" customFormat="1" ht="15" hidden="1" customHeight="1" thickBot="1" x14ac:dyDescent="0.25">
      <c r="A175" s="25">
        <v>6</v>
      </c>
      <c r="B175" s="26">
        <v>5500044</v>
      </c>
      <c r="C175" s="26" t="s">
        <v>187</v>
      </c>
      <c r="D175" s="27">
        <v>28000</v>
      </c>
      <c r="E175" s="156">
        <v>10</v>
      </c>
      <c r="F175" s="126"/>
      <c r="G175" s="141"/>
      <c r="H175" s="141"/>
      <c r="I175" s="141"/>
      <c r="J175" s="149"/>
      <c r="K175" s="133"/>
      <c r="L175" s="72"/>
      <c r="M175" s="120">
        <f t="shared" si="14"/>
        <v>10</v>
      </c>
      <c r="N175" s="71"/>
    </row>
    <row r="176" spans="1:14" s="9" customFormat="1" ht="15" hidden="1" customHeight="1" thickBot="1" x14ac:dyDescent="0.25">
      <c r="A176" s="25">
        <v>7</v>
      </c>
      <c r="B176" s="26">
        <v>5500045</v>
      </c>
      <c r="C176" s="26" t="s">
        <v>188</v>
      </c>
      <c r="D176" s="27">
        <v>30000</v>
      </c>
      <c r="E176" s="156">
        <v>28</v>
      </c>
      <c r="F176" s="126"/>
      <c r="G176" s="141"/>
      <c r="H176" s="141"/>
      <c r="I176" s="141"/>
      <c r="J176" s="149"/>
      <c r="K176" s="133"/>
      <c r="L176" s="72"/>
      <c r="M176" s="120">
        <f t="shared" si="14"/>
        <v>28</v>
      </c>
      <c r="N176" s="71"/>
    </row>
    <row r="177" spans="1:14" s="9" customFormat="1" ht="15" hidden="1" customHeight="1" thickBot="1" x14ac:dyDescent="0.25">
      <c r="A177" s="25">
        <v>8</v>
      </c>
      <c r="B177" s="25">
        <v>5510111</v>
      </c>
      <c r="C177" s="25" t="s">
        <v>189</v>
      </c>
      <c r="D177" s="30">
        <v>39000</v>
      </c>
      <c r="E177" s="156">
        <v>20</v>
      </c>
      <c r="F177" s="126"/>
      <c r="G177" s="141"/>
      <c r="H177" s="141"/>
      <c r="I177" s="141"/>
      <c r="J177" s="149"/>
      <c r="K177" s="133"/>
      <c r="L177" s="72"/>
      <c r="M177" s="120">
        <f t="shared" si="14"/>
        <v>20</v>
      </c>
      <c r="N177" s="71"/>
    </row>
    <row r="178" spans="1:14" s="9" customFormat="1" ht="15" hidden="1" customHeight="1" thickBot="1" x14ac:dyDescent="0.25">
      <c r="A178" s="25">
        <v>9</v>
      </c>
      <c r="B178" s="25">
        <v>5510112</v>
      </c>
      <c r="C178" s="25" t="s">
        <v>190</v>
      </c>
      <c r="D178" s="30">
        <v>39000</v>
      </c>
      <c r="E178" s="155"/>
      <c r="F178" s="125"/>
      <c r="G178" s="125"/>
      <c r="H178" s="125"/>
      <c r="I178" s="125"/>
      <c r="J178" s="148"/>
      <c r="K178" s="132"/>
      <c r="L178" s="71"/>
      <c r="M178" s="120">
        <f t="shared" si="14"/>
        <v>0</v>
      </c>
      <c r="N178" s="71"/>
    </row>
    <row r="179" spans="1:14" s="9" customFormat="1" ht="15" hidden="1" customHeight="1" thickBot="1" x14ac:dyDescent="0.25">
      <c r="A179" s="25">
        <v>10</v>
      </c>
      <c r="B179" s="25">
        <v>5510113</v>
      </c>
      <c r="C179" s="25" t="s">
        <v>191</v>
      </c>
      <c r="D179" s="30">
        <v>39000</v>
      </c>
      <c r="E179" s="155">
        <v>17</v>
      </c>
      <c r="F179" s="125"/>
      <c r="G179" s="125"/>
      <c r="H179" s="125"/>
      <c r="I179" s="125"/>
      <c r="J179" s="148"/>
      <c r="K179" s="132"/>
      <c r="L179" s="71"/>
      <c r="M179" s="120">
        <f t="shared" si="14"/>
        <v>17</v>
      </c>
      <c r="N179" s="71"/>
    </row>
    <row r="180" spans="1:14" s="24" customFormat="1" ht="15" hidden="1" customHeight="1" thickBot="1" x14ac:dyDescent="0.25">
      <c r="A180" s="43"/>
      <c r="B180" s="43"/>
      <c r="C180" s="43"/>
      <c r="D180" s="48"/>
      <c r="E180" s="160"/>
      <c r="F180" s="128"/>
      <c r="G180" s="128"/>
      <c r="H180" s="128"/>
      <c r="I180" s="128"/>
      <c r="J180" s="152"/>
      <c r="K180" s="137"/>
      <c r="L180" s="76"/>
      <c r="M180" s="121">
        <f t="shared" si="14"/>
        <v>0</v>
      </c>
      <c r="N180" s="76"/>
    </row>
    <row r="181" spans="1:14" s="9" customFormat="1" ht="15" thickBot="1" x14ac:dyDescent="0.25">
      <c r="A181" s="94"/>
      <c r="B181" s="95"/>
      <c r="C181" s="95" t="s">
        <v>192</v>
      </c>
      <c r="D181" s="96"/>
      <c r="E181" s="105">
        <f>SUM(E182:E190)</f>
        <v>606</v>
      </c>
      <c r="F181" s="105">
        <f t="shared" ref="F181:L181" si="18">SUM(F182:F190)</f>
        <v>0</v>
      </c>
      <c r="G181" s="105">
        <f t="shared" si="18"/>
        <v>0</v>
      </c>
      <c r="H181" s="105">
        <f t="shared" si="18"/>
        <v>0</v>
      </c>
      <c r="I181" s="105">
        <f t="shared" si="18"/>
        <v>0</v>
      </c>
      <c r="J181" s="105">
        <f t="shared" si="18"/>
        <v>0</v>
      </c>
      <c r="K181" s="105">
        <f t="shared" si="18"/>
        <v>0</v>
      </c>
      <c r="L181" s="105">
        <f t="shared" si="18"/>
        <v>578</v>
      </c>
      <c r="M181" s="119">
        <f t="shared" si="14"/>
        <v>28</v>
      </c>
      <c r="N181" s="85"/>
    </row>
    <row r="182" spans="1:14" s="10" customFormat="1" x14ac:dyDescent="0.2">
      <c r="A182" s="87">
        <v>1</v>
      </c>
      <c r="B182" s="87">
        <v>5540032</v>
      </c>
      <c r="C182" s="87" t="s">
        <v>193</v>
      </c>
      <c r="D182" s="93">
        <v>18000</v>
      </c>
      <c r="E182" s="155">
        <f>'7'!L182</f>
        <v>0</v>
      </c>
      <c r="F182" s="125"/>
      <c r="G182" s="125"/>
      <c r="H182" s="125"/>
      <c r="I182" s="125"/>
      <c r="J182" s="148"/>
      <c r="K182" s="132"/>
      <c r="L182" s="71"/>
      <c r="M182" s="120">
        <f t="shared" si="14"/>
        <v>0</v>
      </c>
      <c r="N182" s="71"/>
    </row>
    <row r="183" spans="1:14" s="10" customFormat="1" x14ac:dyDescent="0.2">
      <c r="A183" s="25">
        <v>2</v>
      </c>
      <c r="B183" s="26">
        <v>5540001</v>
      </c>
      <c r="C183" s="26" t="s">
        <v>194</v>
      </c>
      <c r="D183" s="27">
        <v>20000</v>
      </c>
      <c r="E183" s="155">
        <f>'7'!L183</f>
        <v>54</v>
      </c>
      <c r="F183" s="125"/>
      <c r="G183" s="125"/>
      <c r="H183" s="125"/>
      <c r="I183" s="125"/>
      <c r="J183" s="148"/>
      <c r="K183" s="132"/>
      <c r="L183" s="162">
        <v>50</v>
      </c>
      <c r="M183" s="163">
        <f t="shared" si="14"/>
        <v>4</v>
      </c>
      <c r="N183" s="71"/>
    </row>
    <row r="184" spans="1:14" s="10" customFormat="1" x14ac:dyDescent="0.2">
      <c r="A184" s="25">
        <v>3</v>
      </c>
      <c r="B184" s="26">
        <v>5540029</v>
      </c>
      <c r="C184" s="26" t="s">
        <v>195</v>
      </c>
      <c r="D184" s="27">
        <v>20000</v>
      </c>
      <c r="E184" s="155">
        <f>'7'!L184</f>
        <v>24</v>
      </c>
      <c r="F184" s="125"/>
      <c r="G184" s="125"/>
      <c r="H184" s="125"/>
      <c r="I184" s="125"/>
      <c r="J184" s="148"/>
      <c r="K184" s="132"/>
      <c r="L184" s="162">
        <v>16</v>
      </c>
      <c r="M184" s="163">
        <f t="shared" si="14"/>
        <v>8</v>
      </c>
      <c r="N184" s="71"/>
    </row>
    <row r="185" spans="1:14" s="10" customFormat="1" x14ac:dyDescent="0.2">
      <c r="A185" s="25">
        <v>4</v>
      </c>
      <c r="B185" s="26">
        <v>5540035</v>
      </c>
      <c r="C185" s="26" t="s">
        <v>196</v>
      </c>
      <c r="D185" s="27">
        <v>20000</v>
      </c>
      <c r="E185" s="155">
        <f>'7'!L185</f>
        <v>7</v>
      </c>
      <c r="F185" s="125"/>
      <c r="G185" s="125"/>
      <c r="H185" s="125"/>
      <c r="I185" s="125"/>
      <c r="J185" s="148"/>
      <c r="K185" s="132"/>
      <c r="L185" s="162">
        <v>6</v>
      </c>
      <c r="M185" s="163">
        <f t="shared" si="14"/>
        <v>1</v>
      </c>
      <c r="N185" s="71"/>
    </row>
    <row r="186" spans="1:14" s="10" customFormat="1" x14ac:dyDescent="0.2">
      <c r="A186" s="25">
        <v>6</v>
      </c>
      <c r="B186" s="26">
        <v>5540008</v>
      </c>
      <c r="C186" s="26" t="s">
        <v>198</v>
      </c>
      <c r="D186" s="27">
        <v>16000</v>
      </c>
      <c r="E186" s="155">
        <f>'7'!L186</f>
        <v>266</v>
      </c>
      <c r="F186" s="125"/>
      <c r="G186" s="125"/>
      <c r="H186" s="125"/>
      <c r="I186" s="125"/>
      <c r="J186" s="148"/>
      <c r="K186" s="132"/>
      <c r="L186" s="162">
        <v>255</v>
      </c>
      <c r="M186" s="163">
        <f t="shared" si="14"/>
        <v>11</v>
      </c>
      <c r="N186" s="71"/>
    </row>
    <row r="187" spans="1:14" s="10" customFormat="1" x14ac:dyDescent="0.2">
      <c r="A187" s="25">
        <v>7</v>
      </c>
      <c r="B187" s="26">
        <v>5540030</v>
      </c>
      <c r="C187" s="26" t="s">
        <v>199</v>
      </c>
      <c r="D187" s="27">
        <v>22000</v>
      </c>
      <c r="E187" s="155">
        <f>'7'!L187</f>
        <v>50</v>
      </c>
      <c r="F187" s="125"/>
      <c r="G187" s="125"/>
      <c r="H187" s="125"/>
      <c r="I187" s="125"/>
      <c r="J187" s="148"/>
      <c r="K187" s="132"/>
      <c r="L187" s="162">
        <v>49</v>
      </c>
      <c r="M187" s="163">
        <f t="shared" si="14"/>
        <v>1</v>
      </c>
      <c r="N187" s="71"/>
    </row>
    <row r="188" spans="1:14" s="10" customFormat="1" x14ac:dyDescent="0.2">
      <c r="A188" s="25">
        <v>8</v>
      </c>
      <c r="B188" s="26">
        <v>5540031</v>
      </c>
      <c r="C188" s="26" t="s">
        <v>200</v>
      </c>
      <c r="D188" s="27">
        <v>22000</v>
      </c>
      <c r="E188" s="155">
        <f>'7'!L188</f>
        <v>48</v>
      </c>
      <c r="F188" s="125"/>
      <c r="G188" s="125"/>
      <c r="H188" s="125"/>
      <c r="I188" s="125"/>
      <c r="J188" s="148"/>
      <c r="K188" s="132"/>
      <c r="L188" s="162">
        <v>48</v>
      </c>
      <c r="M188" s="163">
        <f t="shared" si="14"/>
        <v>0</v>
      </c>
      <c r="N188" s="71"/>
    </row>
    <row r="189" spans="1:14" s="9" customFormat="1" x14ac:dyDescent="0.2">
      <c r="A189" s="25">
        <v>9</v>
      </c>
      <c r="B189" s="26">
        <v>5540003</v>
      </c>
      <c r="C189" s="26" t="s">
        <v>201</v>
      </c>
      <c r="D189" s="27">
        <v>20000</v>
      </c>
      <c r="E189" s="155">
        <f>'7'!L189</f>
        <v>82</v>
      </c>
      <c r="F189" s="125"/>
      <c r="G189" s="125"/>
      <c r="H189" s="125"/>
      <c r="I189" s="125"/>
      <c r="J189" s="148"/>
      <c r="K189" s="132"/>
      <c r="L189" s="162">
        <v>82</v>
      </c>
      <c r="M189" s="163">
        <f t="shared" si="14"/>
        <v>0</v>
      </c>
      <c r="N189" s="71"/>
    </row>
    <row r="190" spans="1:14" s="9" customFormat="1" x14ac:dyDescent="0.2">
      <c r="A190" s="25">
        <v>10</v>
      </c>
      <c r="B190" s="25">
        <v>5540033</v>
      </c>
      <c r="C190" s="25" t="s">
        <v>202</v>
      </c>
      <c r="D190" s="30">
        <v>18000</v>
      </c>
      <c r="E190" s="155">
        <f>'7'!L190</f>
        <v>75</v>
      </c>
      <c r="F190" s="125"/>
      <c r="G190" s="125"/>
      <c r="H190" s="125"/>
      <c r="I190" s="125"/>
      <c r="J190" s="148"/>
      <c r="K190" s="132"/>
      <c r="L190" s="162">
        <v>72</v>
      </c>
      <c r="M190" s="163">
        <f t="shared" si="14"/>
        <v>3</v>
      </c>
      <c r="N190" s="71"/>
    </row>
    <row r="191" spans="1:14" s="20" customFormat="1" ht="15" thickBot="1" x14ac:dyDescent="0.25">
      <c r="A191" s="43"/>
      <c r="B191" s="43"/>
      <c r="C191" s="43"/>
      <c r="D191" s="48"/>
      <c r="E191" s="160"/>
      <c r="F191" s="128"/>
      <c r="G191" s="128"/>
      <c r="H191" s="128"/>
      <c r="I191" s="128"/>
      <c r="J191" s="152"/>
      <c r="K191" s="137"/>
      <c r="L191" s="76"/>
      <c r="M191" s="121">
        <f t="shared" si="14"/>
        <v>0</v>
      </c>
      <c r="N191" s="76"/>
    </row>
    <row r="192" spans="1:14" s="24" customFormat="1" ht="15" thickBot="1" x14ac:dyDescent="0.25">
      <c r="A192" s="81"/>
      <c r="B192" s="82"/>
      <c r="C192" s="82" t="s">
        <v>203</v>
      </c>
      <c r="D192" s="83"/>
      <c r="E192" s="106">
        <f>SUM(E194:E195)</f>
        <v>3</v>
      </c>
      <c r="F192" s="106">
        <f t="shared" ref="F192:J192" si="19">SUM(F194:F195)</f>
        <v>0</v>
      </c>
      <c r="G192" s="106">
        <f t="shared" si="19"/>
        <v>20</v>
      </c>
      <c r="H192" s="106">
        <f t="shared" si="19"/>
        <v>0</v>
      </c>
      <c r="I192" s="106">
        <f t="shared" si="19"/>
        <v>0</v>
      </c>
      <c r="J192" s="106">
        <f t="shared" si="19"/>
        <v>0</v>
      </c>
      <c r="K192" s="106">
        <f>SUM(K194:K195)</f>
        <v>0</v>
      </c>
      <c r="L192" s="106">
        <f>SUM(L194:L195)</f>
        <v>23</v>
      </c>
      <c r="M192" s="119">
        <f>(E192+F192+G192+H192+I192)-J192-K192-L192</f>
        <v>0</v>
      </c>
      <c r="N192" s="85"/>
    </row>
    <row r="193" spans="1:14" s="10" customFormat="1" x14ac:dyDescent="0.2">
      <c r="A193" s="79"/>
      <c r="B193" s="79"/>
      <c r="C193" s="79" t="s">
        <v>204</v>
      </c>
      <c r="D193" s="80"/>
      <c r="E193" s="155"/>
      <c r="F193" s="125"/>
      <c r="G193" s="125"/>
      <c r="H193" s="125"/>
      <c r="I193" s="125"/>
      <c r="J193" s="148"/>
      <c r="K193" s="132"/>
      <c r="L193" s="71"/>
      <c r="M193" s="120">
        <f t="shared" si="14"/>
        <v>0</v>
      </c>
      <c r="N193" s="71"/>
    </row>
    <row r="194" spans="1:14" s="10" customFormat="1" x14ac:dyDescent="0.2">
      <c r="A194" s="25">
        <v>1</v>
      </c>
      <c r="B194" s="26">
        <v>7520023</v>
      </c>
      <c r="C194" s="26" t="s">
        <v>205</v>
      </c>
      <c r="D194" s="27">
        <v>20000</v>
      </c>
      <c r="E194" s="155">
        <f>'7'!L194</f>
        <v>0</v>
      </c>
      <c r="F194" s="125"/>
      <c r="G194" s="125">
        <v>20</v>
      </c>
      <c r="H194" s="125"/>
      <c r="I194" s="125"/>
      <c r="J194" s="148"/>
      <c r="K194" s="132"/>
      <c r="L194" s="71">
        <v>20</v>
      </c>
      <c r="M194" s="120">
        <f t="shared" si="14"/>
        <v>0</v>
      </c>
      <c r="N194" s="71"/>
    </row>
    <row r="195" spans="1:14" s="9" customFormat="1" x14ac:dyDescent="0.2">
      <c r="A195" s="25">
        <v>2</v>
      </c>
      <c r="B195" s="26">
        <v>7520001</v>
      </c>
      <c r="C195" s="26" t="s">
        <v>206</v>
      </c>
      <c r="D195" s="27">
        <v>80000</v>
      </c>
      <c r="E195" s="155">
        <f>'7'!L195</f>
        <v>3</v>
      </c>
      <c r="F195" s="125"/>
      <c r="G195" s="125"/>
      <c r="H195" s="125"/>
      <c r="I195" s="125"/>
      <c r="J195" s="148"/>
      <c r="K195" s="132"/>
      <c r="L195" s="71">
        <v>3</v>
      </c>
      <c r="M195" s="120">
        <f t="shared" si="14"/>
        <v>0</v>
      </c>
      <c r="N195" s="71"/>
    </row>
    <row r="196" spans="1:14" s="24" customFormat="1" ht="15" thickBot="1" x14ac:dyDescent="0.25">
      <c r="A196" s="43"/>
      <c r="B196" s="43"/>
      <c r="C196" s="43"/>
      <c r="D196" s="86"/>
      <c r="E196" s="157"/>
      <c r="F196" s="127"/>
      <c r="G196" s="127"/>
      <c r="H196" s="127"/>
      <c r="I196" s="127"/>
      <c r="J196" s="150"/>
      <c r="K196" s="134"/>
      <c r="L196" s="73"/>
      <c r="M196" s="122">
        <f t="shared" si="14"/>
        <v>0</v>
      </c>
      <c r="N196" s="73"/>
    </row>
    <row r="197" spans="1:14" s="10" customFormat="1" ht="15" thickBot="1" x14ac:dyDescent="0.25">
      <c r="A197" s="90"/>
      <c r="B197" s="91"/>
      <c r="C197" s="91" t="s">
        <v>207</v>
      </c>
      <c r="D197" s="92"/>
      <c r="E197" s="103">
        <f>SUM(E198:E205)</f>
        <v>63</v>
      </c>
      <c r="F197" s="103">
        <f t="shared" ref="F197:L197" si="20">SUM(F198:F205)</f>
        <v>0</v>
      </c>
      <c r="G197" s="103">
        <f t="shared" si="20"/>
        <v>0</v>
      </c>
      <c r="H197" s="103">
        <f t="shared" si="20"/>
        <v>0</v>
      </c>
      <c r="I197" s="103">
        <f t="shared" si="20"/>
        <v>0</v>
      </c>
      <c r="J197" s="103">
        <f t="shared" si="20"/>
        <v>0</v>
      </c>
      <c r="K197" s="103">
        <f t="shared" si="20"/>
        <v>0</v>
      </c>
      <c r="L197" s="103">
        <f t="shared" si="20"/>
        <v>488</v>
      </c>
      <c r="M197" s="119">
        <f t="shared" si="14"/>
        <v>-425</v>
      </c>
      <c r="N197" s="85"/>
    </row>
    <row r="198" spans="1:14" s="10" customFormat="1" x14ac:dyDescent="0.2">
      <c r="A198" s="87">
        <v>1</v>
      </c>
      <c r="B198" s="88">
        <v>7550011</v>
      </c>
      <c r="C198" s="88" t="s">
        <v>208</v>
      </c>
      <c r="D198" s="89">
        <v>16000</v>
      </c>
      <c r="E198" s="155">
        <f>'7'!L198</f>
        <v>12</v>
      </c>
      <c r="F198" s="125"/>
      <c r="G198" s="125"/>
      <c r="H198" s="125"/>
      <c r="I198" s="125"/>
      <c r="J198" s="148"/>
      <c r="K198" s="132"/>
      <c r="L198" s="71">
        <v>12</v>
      </c>
      <c r="M198" s="120">
        <f t="shared" si="14"/>
        <v>0</v>
      </c>
      <c r="N198" s="71"/>
    </row>
    <row r="199" spans="1:14" s="10" customFormat="1" x14ac:dyDescent="0.2">
      <c r="A199" s="25">
        <v>2</v>
      </c>
      <c r="B199" s="26">
        <v>7550019</v>
      </c>
      <c r="C199" s="26" t="s">
        <v>209</v>
      </c>
      <c r="D199" s="78">
        <v>14000</v>
      </c>
      <c r="E199" s="155">
        <f>'7'!L199</f>
        <v>0</v>
      </c>
      <c r="F199" s="126"/>
      <c r="G199" s="126"/>
      <c r="H199" s="126"/>
      <c r="I199" s="126"/>
      <c r="J199" s="149"/>
      <c r="K199" s="133"/>
      <c r="L199" s="72">
        <v>297</v>
      </c>
      <c r="M199" s="123">
        <f t="shared" si="14"/>
        <v>-297</v>
      </c>
      <c r="N199" s="72"/>
    </row>
    <row r="200" spans="1:14" s="10" customFormat="1" x14ac:dyDescent="0.2">
      <c r="A200" s="25">
        <v>3</v>
      </c>
      <c r="B200" s="26">
        <v>7550026</v>
      </c>
      <c r="C200" s="26" t="s">
        <v>210</v>
      </c>
      <c r="D200" s="78">
        <v>26000</v>
      </c>
      <c r="E200" s="155">
        <f>'7'!L200</f>
        <v>0</v>
      </c>
      <c r="F200" s="126"/>
      <c r="G200" s="126"/>
      <c r="H200" s="126"/>
      <c r="I200" s="126"/>
      <c r="J200" s="149"/>
      <c r="K200" s="133"/>
      <c r="L200" s="72">
        <v>120</v>
      </c>
      <c r="M200" s="123">
        <f t="shared" si="14"/>
        <v>-120</v>
      </c>
      <c r="N200" s="72"/>
    </row>
    <row r="201" spans="1:14" s="10" customFormat="1" x14ac:dyDescent="0.2">
      <c r="A201" s="25">
        <v>4</v>
      </c>
      <c r="B201" s="26">
        <v>7550006</v>
      </c>
      <c r="C201" s="26" t="s">
        <v>211</v>
      </c>
      <c r="D201" s="78">
        <v>12000</v>
      </c>
      <c r="E201" s="155">
        <f>'7'!L201</f>
        <v>0</v>
      </c>
      <c r="F201" s="126"/>
      <c r="G201" s="126"/>
      <c r="H201" s="126"/>
      <c r="I201" s="126"/>
      <c r="J201" s="149"/>
      <c r="K201" s="133"/>
      <c r="L201" s="72">
        <v>10</v>
      </c>
      <c r="M201" s="123">
        <f t="shared" si="14"/>
        <v>-10</v>
      </c>
      <c r="N201" s="72"/>
    </row>
    <row r="202" spans="1:14" s="10" customFormat="1" x14ac:dyDescent="0.2">
      <c r="A202" s="25">
        <v>5</v>
      </c>
      <c r="B202" s="26">
        <v>7550007</v>
      </c>
      <c r="C202" s="26" t="s">
        <v>212</v>
      </c>
      <c r="D202" s="78">
        <v>9000</v>
      </c>
      <c r="E202" s="155">
        <f>'7'!L202</f>
        <v>10</v>
      </c>
      <c r="F202" s="126"/>
      <c r="G202" s="126"/>
      <c r="H202" s="126"/>
      <c r="I202" s="126"/>
      <c r="J202" s="149"/>
      <c r="K202" s="133"/>
      <c r="L202" s="72">
        <v>10</v>
      </c>
      <c r="M202" s="123">
        <f t="shared" si="14"/>
        <v>0</v>
      </c>
      <c r="N202" s="72"/>
    </row>
    <row r="203" spans="1:14" s="9" customFormat="1" x14ac:dyDescent="0.2">
      <c r="A203" s="25">
        <v>7</v>
      </c>
      <c r="B203" s="26">
        <v>7550017</v>
      </c>
      <c r="C203" s="26" t="s">
        <v>214</v>
      </c>
      <c r="D203" s="78">
        <v>14000</v>
      </c>
      <c r="E203" s="155">
        <f>'7'!L203</f>
        <v>22</v>
      </c>
      <c r="F203" s="126"/>
      <c r="G203" s="126"/>
      <c r="H203" s="126"/>
      <c r="I203" s="126"/>
      <c r="J203" s="149"/>
      <c r="K203" s="133"/>
      <c r="L203" s="72">
        <v>21</v>
      </c>
      <c r="M203" s="123">
        <f t="shared" si="14"/>
        <v>1</v>
      </c>
      <c r="N203" s="72"/>
    </row>
    <row r="204" spans="1:14" s="10" customFormat="1" x14ac:dyDescent="0.2">
      <c r="A204" s="25">
        <v>8</v>
      </c>
      <c r="B204" s="25">
        <v>7550016</v>
      </c>
      <c r="C204" s="25" t="s">
        <v>215</v>
      </c>
      <c r="D204" s="77">
        <v>14000</v>
      </c>
      <c r="E204" s="155">
        <f>'7'!L204</f>
        <v>10</v>
      </c>
      <c r="F204" s="126"/>
      <c r="G204" s="126"/>
      <c r="H204" s="126"/>
      <c r="I204" s="126"/>
      <c r="J204" s="149"/>
      <c r="K204" s="133"/>
      <c r="L204" s="72">
        <v>9</v>
      </c>
      <c r="M204" s="123">
        <f t="shared" si="14"/>
        <v>1</v>
      </c>
      <c r="N204" s="72"/>
    </row>
    <row r="205" spans="1:14" s="10" customFormat="1" x14ac:dyDescent="0.2">
      <c r="A205" s="25">
        <v>9</v>
      </c>
      <c r="B205" s="26">
        <v>7550015</v>
      </c>
      <c r="C205" s="26" t="s">
        <v>216</v>
      </c>
      <c r="D205" s="78">
        <v>14000</v>
      </c>
      <c r="E205" s="155">
        <f>'7'!L205</f>
        <v>9</v>
      </c>
      <c r="F205" s="126"/>
      <c r="G205" s="126"/>
      <c r="H205" s="126"/>
      <c r="I205" s="126"/>
      <c r="J205" s="149"/>
      <c r="K205" s="133"/>
      <c r="L205" s="72">
        <v>9</v>
      </c>
      <c r="M205" s="123">
        <f t="shared" si="14"/>
        <v>0</v>
      </c>
      <c r="N205" s="72"/>
    </row>
  </sheetData>
  <autoFilter ref="A3:D205"/>
  <mergeCells count="13">
    <mergeCell ref="L3:L4"/>
    <mergeCell ref="M3:M4"/>
    <mergeCell ref="N3:N4"/>
    <mergeCell ref="C2:M2"/>
    <mergeCell ref="A3:A4"/>
    <mergeCell ref="B3:B4"/>
    <mergeCell ref="C3:C4"/>
    <mergeCell ref="D3:D4"/>
    <mergeCell ref="E3:E4"/>
    <mergeCell ref="F3:F4"/>
    <mergeCell ref="G3:I3"/>
    <mergeCell ref="J3:J4"/>
    <mergeCell ref="K3:K4"/>
  </mergeCells>
  <pageMargins left="0.2" right="0.2" top="0.25" bottom="0.25" header="0.3" footer="0.3"/>
  <pageSetup paperSize="9" scale="7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62</vt:i4>
      </vt:variant>
    </vt:vector>
  </HeadingPairs>
  <TitlesOfParts>
    <vt:vector size="93" baseType="lpstr">
      <vt:lpstr>Menu ABC_STORE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'Menu ABC_STORE'!Print_Area</vt:lpstr>
      <vt:lpstr>'1'!Print_Titles</vt:lpstr>
      <vt:lpstr>'10'!Print_Titles</vt:lpstr>
      <vt:lpstr>'11'!Print_Titles</vt:lpstr>
      <vt:lpstr>'12'!Print_Titles</vt:lpstr>
      <vt:lpstr>'13'!Print_Titles</vt:lpstr>
      <vt:lpstr>'14'!Print_Titles</vt:lpstr>
      <vt:lpstr>'15'!Print_Titles</vt:lpstr>
      <vt:lpstr>'16'!Print_Titles</vt:lpstr>
      <vt:lpstr>'17'!Print_Titles</vt:lpstr>
      <vt:lpstr>'18'!Print_Titles</vt:lpstr>
      <vt:lpstr>'19'!Print_Titles</vt:lpstr>
      <vt:lpstr>'2'!Print_Titles</vt:lpstr>
      <vt:lpstr>'20'!Print_Titles</vt:lpstr>
      <vt:lpstr>'21'!Print_Titles</vt:lpstr>
      <vt:lpstr>'22'!Print_Titles</vt:lpstr>
      <vt:lpstr>'23'!Print_Titles</vt:lpstr>
      <vt:lpstr>'24'!Print_Titles</vt:lpstr>
      <vt:lpstr>'25'!Print_Titles</vt:lpstr>
      <vt:lpstr>'26'!Print_Titles</vt:lpstr>
      <vt:lpstr>'27'!Print_Titles</vt:lpstr>
      <vt:lpstr>'28'!Print_Titles</vt:lpstr>
      <vt:lpstr>'29'!Print_Titles</vt:lpstr>
      <vt:lpstr>'3'!Print_Titles</vt:lpstr>
      <vt:lpstr>'30'!Print_Titles</vt:lpstr>
      <vt:lpstr>'4'!Print_Titles</vt:lpstr>
      <vt:lpstr>'5'!Print_Titles</vt:lpstr>
      <vt:lpstr>'6'!Print_Titles</vt:lpstr>
      <vt:lpstr>'7'!Print_Titles</vt:lpstr>
      <vt:lpstr>'8'!Print_Titles</vt:lpstr>
      <vt:lpstr>'9'!Print_Titles</vt:lpstr>
      <vt:lpstr>'Menu ABC_STORE'!Print_Titles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2017-12-11T12:03:49Z</dcterms:created>
  <dcterms:modified xsi:type="dcterms:W3CDTF">2018-07-01T15:24:25Z</dcterms:modified>
</cp:coreProperties>
</file>