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460" windowHeight="6795"/>
  </bookViews>
  <sheets>
    <sheet name="Chi Tiet" sheetId="1" r:id="rId1"/>
  </sheets>
  <calcPr calcId="144525"/>
</workbook>
</file>

<file path=xl/calcChain.xml><?xml version="1.0" encoding="utf-8"?>
<calcChain xmlns="http://schemas.openxmlformats.org/spreadsheetml/2006/main">
  <c r="O1209" i="1" l="1"/>
  <c r="O1124" i="1"/>
  <c r="O1039" i="1"/>
  <c r="O1032" i="1"/>
  <c r="O954" i="1"/>
  <c r="O947" i="1"/>
  <c r="O869" i="1"/>
  <c r="O862" i="1"/>
  <c r="O784" i="1"/>
  <c r="O777" i="1"/>
  <c r="O699" i="1"/>
  <c r="O692" i="1"/>
  <c r="O469" i="1"/>
  <c r="O383" i="1"/>
  <c r="O376" i="1"/>
  <c r="O298" i="1"/>
  <c r="O291" i="1"/>
  <c r="O213" i="1"/>
  <c r="O128" i="1"/>
  <c r="O42" i="1"/>
  <c r="O35" i="1"/>
  <c r="G213" i="1" l="1"/>
  <c r="O206" i="1" s="1"/>
  <c r="G1209" i="1"/>
  <c r="O1202" i="1" s="1"/>
  <c r="G1124" i="1"/>
  <c r="O1117" i="1" s="1"/>
  <c r="G469" i="1"/>
  <c r="O462" i="1" s="1"/>
  <c r="G128" i="1"/>
  <c r="O121" i="1" s="1"/>
  <c r="G43" i="1"/>
  <c r="I1209" i="1"/>
  <c r="K1209" i="1" s="1"/>
  <c r="L1209" i="1" s="1"/>
  <c r="H1209" i="1"/>
  <c r="I1208" i="1"/>
  <c r="J1208" i="1" s="1"/>
  <c r="H1208" i="1"/>
  <c r="I1123" i="1"/>
  <c r="K1123" i="1" s="1"/>
  <c r="L1123" i="1" s="1"/>
  <c r="H1123" i="1"/>
  <c r="H1038" i="1"/>
  <c r="I1038" i="1"/>
  <c r="J1038" i="1"/>
  <c r="K1038" i="1"/>
  <c r="L1038" i="1" s="1"/>
  <c r="H1039" i="1"/>
  <c r="I1039" i="1"/>
  <c r="J1039" i="1"/>
  <c r="K1039" i="1"/>
  <c r="L1039" i="1"/>
  <c r="H953" i="1"/>
  <c r="I953" i="1"/>
  <c r="J953" i="1" s="1"/>
  <c r="H868" i="1"/>
  <c r="I868" i="1"/>
  <c r="J868" i="1" s="1"/>
  <c r="H869" i="1"/>
  <c r="I869" i="1"/>
  <c r="J869" i="1" s="1"/>
  <c r="H784" i="1"/>
  <c r="I784" i="1"/>
  <c r="J784" i="1" s="1"/>
  <c r="H699" i="1"/>
  <c r="I699" i="1"/>
  <c r="J699" i="1" s="1"/>
  <c r="K699" i="1"/>
  <c r="L699" i="1" s="1"/>
  <c r="H468" i="1"/>
  <c r="I468" i="1"/>
  <c r="J468" i="1" s="1"/>
  <c r="I383" i="1"/>
  <c r="K383" i="1" s="1"/>
  <c r="L383" i="1" s="1"/>
  <c r="H383" i="1"/>
  <c r="I382" i="1"/>
  <c r="J382" i="1" s="1"/>
  <c r="H382" i="1"/>
  <c r="H297" i="1"/>
  <c r="I297" i="1"/>
  <c r="J297" i="1" s="1"/>
  <c r="H298" i="1"/>
  <c r="I298" i="1"/>
  <c r="J298" i="1" s="1"/>
  <c r="H213" i="1"/>
  <c r="I213" i="1"/>
  <c r="K213" i="1" s="1"/>
  <c r="L213" i="1" s="1"/>
  <c r="H127" i="1"/>
  <c r="I127" i="1"/>
  <c r="J127" i="1"/>
  <c r="K127" i="1"/>
  <c r="L127" i="1" s="1"/>
  <c r="H128" i="1"/>
  <c r="I128" i="1"/>
  <c r="J128" i="1"/>
  <c r="K128" i="1"/>
  <c r="L128" i="1"/>
  <c r="I42" i="1"/>
  <c r="K42" i="1" s="1"/>
  <c r="L42" i="1" s="1"/>
  <c r="H42" i="1"/>
  <c r="I41" i="1"/>
  <c r="K41" i="1" s="1"/>
  <c r="L41" i="1" s="1"/>
  <c r="H41" i="1"/>
  <c r="K297" i="1" l="1"/>
  <c r="L297" i="1" s="1"/>
  <c r="K869" i="1"/>
  <c r="L869" i="1" s="1"/>
  <c r="K298" i="1"/>
  <c r="L298" i="1" s="1"/>
  <c r="K868" i="1"/>
  <c r="L868" i="1" s="1"/>
  <c r="J41" i="1"/>
  <c r="J1123" i="1"/>
  <c r="K1208" i="1"/>
  <c r="L1208" i="1" s="1"/>
  <c r="J1209" i="1"/>
  <c r="K953" i="1"/>
  <c r="L953" i="1" s="1"/>
  <c r="K784" i="1"/>
  <c r="L784" i="1" s="1"/>
  <c r="K468" i="1"/>
  <c r="L468" i="1" s="1"/>
  <c r="K382" i="1"/>
  <c r="L382" i="1" s="1"/>
  <c r="J383" i="1"/>
  <c r="J42" i="1"/>
  <c r="J16" i="1"/>
  <c r="J21" i="1"/>
  <c r="J1206" i="1"/>
  <c r="K1206" i="1"/>
  <c r="L1206" i="1" s="1"/>
  <c r="H1206" i="1"/>
  <c r="I1205" i="1"/>
  <c r="K1205" i="1" s="1"/>
  <c r="L1205" i="1" s="1"/>
  <c r="H1205" i="1"/>
  <c r="I1204" i="1"/>
  <c r="K1204" i="1" s="1"/>
  <c r="L1204" i="1" s="1"/>
  <c r="H1204" i="1"/>
  <c r="I1203" i="1"/>
  <c r="K1203" i="1" s="1"/>
  <c r="L1203" i="1" s="1"/>
  <c r="H1203" i="1"/>
  <c r="I1202" i="1"/>
  <c r="K1202" i="1" s="1"/>
  <c r="L1202" i="1" s="1"/>
  <c r="H1202" i="1"/>
  <c r="I1201" i="1"/>
  <c r="K1201" i="1" s="1"/>
  <c r="L1201" i="1" s="1"/>
  <c r="H1201" i="1"/>
  <c r="H1117" i="1"/>
  <c r="I1117" i="1"/>
  <c r="K1117" i="1" s="1"/>
  <c r="L1117" i="1" s="1"/>
  <c r="H1118" i="1"/>
  <c r="I1118" i="1"/>
  <c r="J1118" i="1" s="1"/>
  <c r="H1119" i="1"/>
  <c r="I1119" i="1"/>
  <c r="K1119" i="1" s="1"/>
  <c r="L1119" i="1" s="1"/>
  <c r="H1120" i="1"/>
  <c r="I1120" i="1"/>
  <c r="J1120" i="1" s="1"/>
  <c r="H1121" i="1"/>
  <c r="I1121" i="1"/>
  <c r="J1121" i="1" s="1"/>
  <c r="H1122" i="1"/>
  <c r="I1122" i="1"/>
  <c r="K1122" i="1" s="1"/>
  <c r="L1122" i="1" s="1"/>
  <c r="H1031" i="1"/>
  <c r="I1031" i="1"/>
  <c r="J1031" i="1" s="1"/>
  <c r="K1031" i="1"/>
  <c r="L1031" i="1" s="1"/>
  <c r="H1032" i="1"/>
  <c r="I1032" i="1"/>
  <c r="J1032" i="1" s="1"/>
  <c r="H1033" i="1"/>
  <c r="I1033" i="1"/>
  <c r="J1033" i="1" s="1"/>
  <c r="H1034" i="1"/>
  <c r="I1034" i="1"/>
  <c r="J1034" i="1" s="1"/>
  <c r="H1036" i="1"/>
  <c r="I1036" i="1"/>
  <c r="J1036" i="1" s="1"/>
  <c r="H1037" i="1"/>
  <c r="I1037" i="1"/>
  <c r="J1037" i="1" s="1"/>
  <c r="H946" i="1"/>
  <c r="I946" i="1"/>
  <c r="J946" i="1" s="1"/>
  <c r="H948" i="1"/>
  <c r="I948" i="1"/>
  <c r="J948" i="1" s="1"/>
  <c r="H949" i="1"/>
  <c r="I949" i="1"/>
  <c r="J949" i="1" s="1"/>
  <c r="K949" i="1"/>
  <c r="L949" i="1" s="1"/>
  <c r="H950" i="1"/>
  <c r="I950" i="1"/>
  <c r="J950" i="1" s="1"/>
  <c r="H951" i="1"/>
  <c r="I951" i="1"/>
  <c r="J951" i="1" s="1"/>
  <c r="H952" i="1"/>
  <c r="I952" i="1"/>
  <c r="J952" i="1" s="1"/>
  <c r="H861" i="1"/>
  <c r="I861" i="1"/>
  <c r="J861" i="1" s="1"/>
  <c r="H862" i="1"/>
  <c r="I862" i="1"/>
  <c r="J862" i="1" s="1"/>
  <c r="H863" i="1"/>
  <c r="I863" i="1"/>
  <c r="J863" i="1" s="1"/>
  <c r="H865" i="1"/>
  <c r="I865" i="1"/>
  <c r="J865" i="1" s="1"/>
  <c r="H866" i="1"/>
  <c r="I866" i="1"/>
  <c r="J866" i="1" s="1"/>
  <c r="H867" i="1"/>
  <c r="I867" i="1"/>
  <c r="J867" i="1" s="1"/>
  <c r="H777" i="1"/>
  <c r="I777" i="1"/>
  <c r="J777" i="1" s="1"/>
  <c r="H778" i="1"/>
  <c r="I778" i="1"/>
  <c r="J778" i="1" s="1"/>
  <c r="H779" i="1"/>
  <c r="I779" i="1"/>
  <c r="J779" i="1" s="1"/>
  <c r="H780" i="1"/>
  <c r="I780" i="1"/>
  <c r="J780" i="1" s="1"/>
  <c r="K780" i="1"/>
  <c r="L780" i="1" s="1"/>
  <c r="H781" i="1"/>
  <c r="I781" i="1"/>
  <c r="J781" i="1" s="1"/>
  <c r="H782" i="1"/>
  <c r="I782" i="1"/>
  <c r="J782" i="1" s="1"/>
  <c r="H691" i="1"/>
  <c r="I691" i="1"/>
  <c r="J691" i="1" s="1"/>
  <c r="H692" i="1"/>
  <c r="I692" i="1"/>
  <c r="J692" i="1" s="1"/>
  <c r="L693" i="1"/>
  <c r="H694" i="1"/>
  <c r="I694" i="1"/>
  <c r="K694" i="1" s="1"/>
  <c r="L694" i="1" s="1"/>
  <c r="H695" i="1"/>
  <c r="I695" i="1"/>
  <c r="J695" i="1" s="1"/>
  <c r="H696" i="1"/>
  <c r="I696" i="1"/>
  <c r="J696" i="1" s="1"/>
  <c r="H697" i="1"/>
  <c r="I697" i="1"/>
  <c r="K697" i="1" s="1"/>
  <c r="L697" i="1" s="1"/>
  <c r="H461" i="1"/>
  <c r="I461" i="1"/>
  <c r="J461" i="1" s="1"/>
  <c r="H463" i="1"/>
  <c r="I463" i="1"/>
  <c r="J463" i="1" s="1"/>
  <c r="H464" i="1"/>
  <c r="I464" i="1"/>
  <c r="K464" i="1" s="1"/>
  <c r="L464" i="1" s="1"/>
  <c r="H465" i="1"/>
  <c r="I465" i="1"/>
  <c r="J465" i="1" s="1"/>
  <c r="H466" i="1"/>
  <c r="I466" i="1"/>
  <c r="J466" i="1" s="1"/>
  <c r="H467" i="1"/>
  <c r="I467" i="1"/>
  <c r="K467" i="1" s="1"/>
  <c r="L467" i="1" s="1"/>
  <c r="H375" i="1"/>
  <c r="I375" i="1"/>
  <c r="J375" i="1" s="1"/>
  <c r="H376" i="1"/>
  <c r="I376" i="1"/>
  <c r="J376" i="1" s="1"/>
  <c r="H377" i="1"/>
  <c r="I377" i="1"/>
  <c r="K377" i="1" s="1"/>
  <c r="L377" i="1" s="1"/>
  <c r="H379" i="1"/>
  <c r="I379" i="1"/>
  <c r="J379" i="1" s="1"/>
  <c r="H380" i="1"/>
  <c r="I380" i="1"/>
  <c r="J380" i="1" s="1"/>
  <c r="H381" i="1"/>
  <c r="I381" i="1"/>
  <c r="K381" i="1" s="1"/>
  <c r="L381" i="1" s="1"/>
  <c r="F296" i="1"/>
  <c r="I296" i="1"/>
  <c r="K296" i="1" s="1"/>
  <c r="L296" i="1" s="1"/>
  <c r="H296" i="1"/>
  <c r="I295" i="1"/>
  <c r="K295" i="1" s="1"/>
  <c r="L295" i="1" s="1"/>
  <c r="H295" i="1"/>
  <c r="I294" i="1"/>
  <c r="K294" i="1" s="1"/>
  <c r="L294" i="1" s="1"/>
  <c r="H294" i="1"/>
  <c r="I293" i="1"/>
  <c r="K293" i="1" s="1"/>
  <c r="L293" i="1" s="1"/>
  <c r="H293" i="1"/>
  <c r="I291" i="1"/>
  <c r="K291" i="1" s="1"/>
  <c r="L291" i="1" s="1"/>
  <c r="H291" i="1"/>
  <c r="I290" i="1"/>
  <c r="H290" i="1"/>
  <c r="H205" i="1"/>
  <c r="I205" i="1"/>
  <c r="K205" i="1" s="1"/>
  <c r="L205" i="1" s="1"/>
  <c r="H206" i="1"/>
  <c r="I206" i="1"/>
  <c r="K206" i="1" s="1"/>
  <c r="L206" i="1" s="1"/>
  <c r="H207" i="1"/>
  <c r="I207" i="1"/>
  <c r="K207" i="1" s="1"/>
  <c r="L207" i="1" s="1"/>
  <c r="H209" i="1"/>
  <c r="I209" i="1"/>
  <c r="H210" i="1"/>
  <c r="I210" i="1"/>
  <c r="K210" i="1" s="1"/>
  <c r="L210" i="1" s="1"/>
  <c r="H211" i="1"/>
  <c r="I211" i="1"/>
  <c r="K211" i="1" s="1"/>
  <c r="L211" i="1" s="1"/>
  <c r="F126" i="1"/>
  <c r="I126" i="1"/>
  <c r="K126" i="1" s="1"/>
  <c r="L126" i="1" s="1"/>
  <c r="H126" i="1"/>
  <c r="I125" i="1"/>
  <c r="K125" i="1" s="1"/>
  <c r="L125" i="1" s="1"/>
  <c r="H125" i="1"/>
  <c r="I124" i="1"/>
  <c r="K124" i="1" s="1"/>
  <c r="L124" i="1" s="1"/>
  <c r="H124" i="1"/>
  <c r="I123" i="1"/>
  <c r="K123" i="1" s="1"/>
  <c r="L123" i="1" s="1"/>
  <c r="H123" i="1"/>
  <c r="I122" i="1"/>
  <c r="K122" i="1" s="1"/>
  <c r="L122" i="1" s="1"/>
  <c r="H122" i="1"/>
  <c r="I121" i="1"/>
  <c r="K121" i="1" s="1"/>
  <c r="L121" i="1" s="1"/>
  <c r="H121" i="1"/>
  <c r="I40" i="1"/>
  <c r="K40" i="1" s="1"/>
  <c r="L40" i="1" s="1"/>
  <c r="H40" i="1"/>
  <c r="I39" i="1"/>
  <c r="J39" i="1" s="1"/>
  <c r="H39" i="1"/>
  <c r="I38" i="1"/>
  <c r="K38" i="1" s="1"/>
  <c r="L38" i="1" s="1"/>
  <c r="H38" i="1"/>
  <c r="I37" i="1"/>
  <c r="J37" i="1" s="1"/>
  <c r="H37" i="1"/>
  <c r="I35" i="1"/>
  <c r="H35" i="1"/>
  <c r="I34" i="1"/>
  <c r="K34" i="1" s="1"/>
  <c r="L34" i="1" s="1"/>
  <c r="H34" i="1"/>
  <c r="I1199" i="1"/>
  <c r="K1199" i="1" s="1"/>
  <c r="L1199" i="1" s="1"/>
  <c r="H1199" i="1"/>
  <c r="I1198" i="1"/>
  <c r="K1198" i="1" s="1"/>
  <c r="L1198" i="1" s="1"/>
  <c r="H1198" i="1"/>
  <c r="I1197" i="1"/>
  <c r="K1197" i="1" s="1"/>
  <c r="L1197" i="1" s="1"/>
  <c r="H1197" i="1"/>
  <c r="I1196" i="1"/>
  <c r="K1196" i="1" s="1"/>
  <c r="L1196" i="1" s="1"/>
  <c r="H1196" i="1"/>
  <c r="I1195" i="1"/>
  <c r="K1195" i="1" s="1"/>
  <c r="L1195" i="1" s="1"/>
  <c r="H1195" i="1"/>
  <c r="I1194" i="1"/>
  <c r="K1194" i="1" s="1"/>
  <c r="L1194" i="1" s="1"/>
  <c r="H1194" i="1"/>
  <c r="I1193" i="1"/>
  <c r="K1193" i="1" s="1"/>
  <c r="L1193" i="1" s="1"/>
  <c r="H1193" i="1"/>
  <c r="I1192" i="1"/>
  <c r="K1192" i="1" s="1"/>
  <c r="L1192" i="1" s="1"/>
  <c r="H1192" i="1"/>
  <c r="J1189" i="1"/>
  <c r="K1189" i="1"/>
  <c r="L1189" i="1" s="1"/>
  <c r="H1189" i="1"/>
  <c r="J1187" i="1"/>
  <c r="K1187" i="1"/>
  <c r="L1187" i="1" s="1"/>
  <c r="H1187" i="1"/>
  <c r="H1102" i="1"/>
  <c r="I1102" i="1"/>
  <c r="J1102" i="1" s="1"/>
  <c r="H1103" i="1"/>
  <c r="I1103" i="1"/>
  <c r="J1103" i="1"/>
  <c r="K1103" i="1"/>
  <c r="L1103" i="1"/>
  <c r="H1104" i="1"/>
  <c r="I1104" i="1"/>
  <c r="J1104" i="1" s="1"/>
  <c r="H1106" i="1"/>
  <c r="I1106" i="1"/>
  <c r="K1106" i="1" s="1"/>
  <c r="L1106" i="1" s="1"/>
  <c r="H1107" i="1"/>
  <c r="I1107" i="1"/>
  <c r="J1107" i="1" s="1"/>
  <c r="H1108" i="1"/>
  <c r="I1108" i="1"/>
  <c r="J1108" i="1" s="1"/>
  <c r="H1109" i="1"/>
  <c r="I1109" i="1"/>
  <c r="J1109" i="1" s="1"/>
  <c r="H1110" i="1"/>
  <c r="I1110" i="1"/>
  <c r="J1110" i="1" s="1"/>
  <c r="H1112" i="1"/>
  <c r="I1112" i="1"/>
  <c r="K1112" i="1" s="1"/>
  <c r="L1112" i="1" s="1"/>
  <c r="H1113" i="1"/>
  <c r="I1113" i="1"/>
  <c r="J1113" i="1" s="1"/>
  <c r="H1114" i="1"/>
  <c r="I1114" i="1"/>
  <c r="K1114" i="1" s="1"/>
  <c r="L1114" i="1" s="1"/>
  <c r="H1115" i="1"/>
  <c r="I1115" i="1"/>
  <c r="K1115" i="1" s="1"/>
  <c r="L1115" i="1" s="1"/>
  <c r="I1030" i="1"/>
  <c r="K1030" i="1" s="1"/>
  <c r="L1030" i="1" s="1"/>
  <c r="H1030" i="1"/>
  <c r="I1029" i="1"/>
  <c r="K1029" i="1" s="1"/>
  <c r="L1029" i="1" s="1"/>
  <c r="H1029" i="1"/>
  <c r="I1027" i="1"/>
  <c r="K1027" i="1" s="1"/>
  <c r="L1027" i="1" s="1"/>
  <c r="H1027" i="1"/>
  <c r="I1026" i="1"/>
  <c r="K1026" i="1" s="1"/>
  <c r="L1026" i="1" s="1"/>
  <c r="H1026" i="1"/>
  <c r="I1025" i="1"/>
  <c r="K1025" i="1" s="1"/>
  <c r="L1025" i="1" s="1"/>
  <c r="H1025" i="1"/>
  <c r="I1024" i="1"/>
  <c r="K1024" i="1" s="1"/>
  <c r="L1024" i="1" s="1"/>
  <c r="H1024" i="1"/>
  <c r="I1023" i="1"/>
  <c r="K1023" i="1" s="1"/>
  <c r="L1023" i="1" s="1"/>
  <c r="H1023" i="1"/>
  <c r="I1022" i="1"/>
  <c r="K1022" i="1" s="1"/>
  <c r="L1022" i="1" s="1"/>
  <c r="H1022" i="1"/>
  <c r="I1021" i="1"/>
  <c r="K1021" i="1" s="1"/>
  <c r="L1021" i="1" s="1"/>
  <c r="H1021" i="1"/>
  <c r="I1020" i="1"/>
  <c r="K1020" i="1" s="1"/>
  <c r="L1020" i="1" s="1"/>
  <c r="H1020" i="1"/>
  <c r="I1018" i="1"/>
  <c r="K1018" i="1" s="1"/>
  <c r="L1018" i="1" s="1"/>
  <c r="H1018" i="1"/>
  <c r="I1017" i="1"/>
  <c r="K1017" i="1" s="1"/>
  <c r="L1017" i="1" s="1"/>
  <c r="H1017" i="1"/>
  <c r="J1115" i="1" l="1"/>
  <c r="K1036" i="1"/>
  <c r="L1036" i="1" s="1"/>
  <c r="K1108" i="1"/>
  <c r="L1108" i="1" s="1"/>
  <c r="K866" i="1"/>
  <c r="L866" i="1" s="1"/>
  <c r="K1110" i="1"/>
  <c r="L1110" i="1" s="1"/>
  <c r="K1120" i="1"/>
  <c r="L1120" i="1" s="1"/>
  <c r="J1202" i="1"/>
  <c r="K952" i="1"/>
  <c r="L952" i="1" s="1"/>
  <c r="J1025" i="1"/>
  <c r="K1113" i="1"/>
  <c r="L1113" i="1" s="1"/>
  <c r="K1109" i="1"/>
  <c r="L1109" i="1" s="1"/>
  <c r="K1107" i="1"/>
  <c r="L1107" i="1" s="1"/>
  <c r="J1195" i="1"/>
  <c r="J1199" i="1"/>
  <c r="K1033" i="1"/>
  <c r="L1033" i="1" s="1"/>
  <c r="K1121" i="1"/>
  <c r="L1121" i="1" s="1"/>
  <c r="J1201" i="1"/>
  <c r="J1203" i="1"/>
  <c r="J1205" i="1"/>
  <c r="K466" i="1"/>
  <c r="L466" i="1" s="1"/>
  <c r="K695" i="1"/>
  <c r="L695" i="1" s="1"/>
  <c r="K692" i="1"/>
  <c r="L692" i="1" s="1"/>
  <c r="K950" i="1"/>
  <c r="L950" i="1" s="1"/>
  <c r="K1034" i="1"/>
  <c r="L1034" i="1" s="1"/>
  <c r="K1032" i="1"/>
  <c r="L1032" i="1" s="1"/>
  <c r="K1118" i="1"/>
  <c r="L1118" i="1" s="1"/>
  <c r="K862" i="1"/>
  <c r="L862" i="1" s="1"/>
  <c r="K951" i="1"/>
  <c r="L951" i="1" s="1"/>
  <c r="K946" i="1"/>
  <c r="L946" i="1" s="1"/>
  <c r="K1037" i="1"/>
  <c r="L1037" i="1" s="1"/>
  <c r="K782" i="1"/>
  <c r="L782" i="1" s="1"/>
  <c r="K778" i="1"/>
  <c r="L778" i="1" s="1"/>
  <c r="K863" i="1"/>
  <c r="L863" i="1" s="1"/>
  <c r="K861" i="1"/>
  <c r="L861" i="1" s="1"/>
  <c r="K948" i="1"/>
  <c r="L948" i="1" s="1"/>
  <c r="K865" i="1"/>
  <c r="L865" i="1" s="1"/>
  <c r="K867" i="1"/>
  <c r="L867" i="1" s="1"/>
  <c r="K696" i="1"/>
  <c r="L696" i="1" s="1"/>
  <c r="K781" i="1"/>
  <c r="L781" i="1" s="1"/>
  <c r="K779" i="1"/>
  <c r="L779" i="1" s="1"/>
  <c r="K777" i="1"/>
  <c r="L777" i="1" s="1"/>
  <c r="K379" i="1"/>
  <c r="L379" i="1" s="1"/>
  <c r="K461" i="1"/>
  <c r="L461" i="1" s="1"/>
  <c r="K691" i="1"/>
  <c r="L691" i="1" s="1"/>
  <c r="J697" i="1"/>
  <c r="K376" i="1"/>
  <c r="L376" i="1" s="1"/>
  <c r="J291" i="1"/>
  <c r="K380" i="1"/>
  <c r="L380" i="1" s="1"/>
  <c r="K463" i="1"/>
  <c r="L463" i="1" s="1"/>
  <c r="K465" i="1"/>
  <c r="L465" i="1" s="1"/>
  <c r="J467" i="1"/>
  <c r="J125" i="1"/>
  <c r="J295" i="1"/>
  <c r="K375" i="1"/>
  <c r="L375" i="1" s="1"/>
  <c r="K290" i="1"/>
  <c r="L290" i="1" s="1"/>
  <c r="J294" i="1"/>
  <c r="J296" i="1"/>
  <c r="J121" i="1"/>
  <c r="K209" i="1"/>
  <c r="L209" i="1" s="1"/>
  <c r="J211" i="1"/>
  <c r="J123" i="1"/>
  <c r="J122" i="1"/>
  <c r="J124" i="1"/>
  <c r="J126" i="1"/>
  <c r="J38" i="1"/>
  <c r="K37" i="1"/>
  <c r="L37" i="1" s="1"/>
  <c r="K39" i="1"/>
  <c r="L39" i="1" s="1"/>
  <c r="K35" i="1"/>
  <c r="L35" i="1" s="1"/>
  <c r="J1194" i="1"/>
  <c r="J1196" i="1"/>
  <c r="J1198" i="1"/>
  <c r="J1021" i="1"/>
  <c r="J1029" i="1"/>
  <c r="K1104" i="1"/>
  <c r="L1104" i="1" s="1"/>
  <c r="K1102" i="1"/>
  <c r="L1102" i="1" s="1"/>
  <c r="J1114" i="1"/>
  <c r="J1112" i="1"/>
  <c r="J1017" i="1"/>
  <c r="J1023" i="1"/>
  <c r="J1027" i="1"/>
  <c r="J1018" i="1"/>
  <c r="J1020" i="1"/>
  <c r="J1022" i="1"/>
  <c r="J1024" i="1"/>
  <c r="J1026" i="1"/>
  <c r="J1030" i="1"/>
  <c r="H932" i="1"/>
  <c r="I932" i="1"/>
  <c r="J932" i="1" s="1"/>
  <c r="H933" i="1"/>
  <c r="I933" i="1"/>
  <c r="J933" i="1" s="1"/>
  <c r="H934" i="1"/>
  <c r="I934" i="1"/>
  <c r="J934" i="1" s="1"/>
  <c r="H935" i="1"/>
  <c r="I935" i="1"/>
  <c r="J935" i="1" s="1"/>
  <c r="H937" i="1"/>
  <c r="I937" i="1"/>
  <c r="J937" i="1" s="1"/>
  <c r="H938" i="1"/>
  <c r="I938" i="1"/>
  <c r="J938" i="1" s="1"/>
  <c r="H941" i="1"/>
  <c r="J941" i="1"/>
  <c r="K941" i="1"/>
  <c r="L941" i="1" s="1"/>
  <c r="H942" i="1"/>
  <c r="I942" i="1"/>
  <c r="J942" i="1" s="1"/>
  <c r="H943" i="1"/>
  <c r="I943" i="1"/>
  <c r="J943" i="1" s="1"/>
  <c r="H944" i="1"/>
  <c r="I944" i="1"/>
  <c r="J944" i="1" s="1"/>
  <c r="H945" i="1"/>
  <c r="I945" i="1"/>
  <c r="J945" i="1" s="1"/>
  <c r="H847" i="1"/>
  <c r="I847" i="1"/>
  <c r="J847" i="1" s="1"/>
  <c r="H848" i="1"/>
  <c r="I848" i="1"/>
  <c r="J848" i="1" s="1"/>
  <c r="K848" i="1"/>
  <c r="L848" i="1" s="1"/>
  <c r="H849" i="1"/>
  <c r="I849" i="1"/>
  <c r="J849" i="1" s="1"/>
  <c r="H851" i="1"/>
  <c r="I851" i="1"/>
  <c r="J851" i="1" s="1"/>
  <c r="H852" i="1"/>
  <c r="I852" i="1"/>
  <c r="J852" i="1" s="1"/>
  <c r="H853" i="1"/>
  <c r="I853" i="1"/>
  <c r="J853" i="1" s="1"/>
  <c r="H854" i="1"/>
  <c r="I854" i="1"/>
  <c r="J854" i="1" s="1"/>
  <c r="H855" i="1"/>
  <c r="I855" i="1"/>
  <c r="J855" i="1" s="1"/>
  <c r="H856" i="1"/>
  <c r="I856" i="1"/>
  <c r="J856" i="1" s="1"/>
  <c r="H858" i="1"/>
  <c r="I858" i="1"/>
  <c r="J858" i="1" s="1"/>
  <c r="H859" i="1"/>
  <c r="I859" i="1"/>
  <c r="J859" i="1" s="1"/>
  <c r="H860" i="1"/>
  <c r="I860" i="1"/>
  <c r="J860" i="1" s="1"/>
  <c r="H763" i="1"/>
  <c r="I763" i="1"/>
  <c r="J763" i="1" s="1"/>
  <c r="H764" i="1"/>
  <c r="I764" i="1"/>
  <c r="J764" i="1" s="1"/>
  <c r="H765" i="1"/>
  <c r="I765" i="1"/>
  <c r="J765" i="1" s="1"/>
  <c r="H766" i="1"/>
  <c r="I766" i="1"/>
  <c r="J766" i="1" s="1"/>
  <c r="H767" i="1"/>
  <c r="I767" i="1"/>
  <c r="J767" i="1" s="1"/>
  <c r="H768" i="1"/>
  <c r="I768" i="1"/>
  <c r="J768" i="1" s="1"/>
  <c r="H769" i="1"/>
  <c r="I769" i="1"/>
  <c r="J769" i="1" s="1"/>
  <c r="H771" i="1"/>
  <c r="I771" i="1"/>
  <c r="J771" i="1" s="1"/>
  <c r="H772" i="1"/>
  <c r="I772" i="1"/>
  <c r="J772" i="1" s="1"/>
  <c r="H773" i="1"/>
  <c r="I773" i="1"/>
  <c r="J773" i="1" s="1"/>
  <c r="H774" i="1"/>
  <c r="I774" i="1"/>
  <c r="K774" i="1" s="1"/>
  <c r="L774" i="1" s="1"/>
  <c r="H775" i="1"/>
  <c r="I775" i="1"/>
  <c r="J775" i="1" s="1"/>
  <c r="H677" i="1"/>
  <c r="I677" i="1"/>
  <c r="J677" i="1" s="1"/>
  <c r="H678" i="1"/>
  <c r="I678" i="1"/>
  <c r="J678" i="1" s="1"/>
  <c r="H680" i="1"/>
  <c r="I680" i="1"/>
  <c r="J680" i="1" s="1"/>
  <c r="K680" i="1"/>
  <c r="L680" i="1" s="1"/>
  <c r="H681" i="1"/>
  <c r="I681" i="1"/>
  <c r="J681" i="1" s="1"/>
  <c r="H682" i="1"/>
  <c r="I682" i="1"/>
  <c r="J682" i="1" s="1"/>
  <c r="H683" i="1"/>
  <c r="I683" i="1"/>
  <c r="J683" i="1" s="1"/>
  <c r="H684" i="1"/>
  <c r="I684" i="1"/>
  <c r="J684" i="1" s="1"/>
  <c r="H685" i="1"/>
  <c r="I685" i="1"/>
  <c r="J685" i="1" s="1"/>
  <c r="H687" i="1"/>
  <c r="I687" i="1"/>
  <c r="J687" i="1" s="1"/>
  <c r="H688" i="1"/>
  <c r="I688" i="1"/>
  <c r="K688" i="1" s="1"/>
  <c r="L688" i="1" s="1"/>
  <c r="H689" i="1"/>
  <c r="I689" i="1"/>
  <c r="J689" i="1" s="1"/>
  <c r="H690" i="1"/>
  <c r="I690" i="1"/>
  <c r="J690" i="1" s="1"/>
  <c r="F460" i="1"/>
  <c r="F467" i="1" s="1"/>
  <c r="H447" i="1"/>
  <c r="I447" i="1"/>
  <c r="K447" i="1" s="1"/>
  <c r="L447" i="1" s="1"/>
  <c r="I449" i="1"/>
  <c r="J449" i="1" s="1"/>
  <c r="H450" i="1"/>
  <c r="I450" i="1"/>
  <c r="J450" i="1" s="1"/>
  <c r="H451" i="1"/>
  <c r="I451" i="1"/>
  <c r="K451" i="1" s="1"/>
  <c r="L451" i="1" s="1"/>
  <c r="H452" i="1"/>
  <c r="I452" i="1"/>
  <c r="J452" i="1" s="1"/>
  <c r="H453" i="1"/>
  <c r="I453" i="1"/>
  <c r="J453" i="1" s="1"/>
  <c r="H454" i="1"/>
  <c r="I454" i="1"/>
  <c r="J454" i="1" s="1"/>
  <c r="H456" i="1"/>
  <c r="I456" i="1"/>
  <c r="K456" i="1" s="1"/>
  <c r="L456" i="1" s="1"/>
  <c r="H457" i="1"/>
  <c r="I457" i="1"/>
  <c r="J457" i="1" s="1"/>
  <c r="H458" i="1"/>
  <c r="I458" i="1"/>
  <c r="J458" i="1" s="1"/>
  <c r="H459" i="1"/>
  <c r="I459" i="1"/>
  <c r="J459" i="1" s="1"/>
  <c r="H460" i="1"/>
  <c r="I460" i="1"/>
  <c r="J460" i="1" s="1"/>
  <c r="H361" i="1"/>
  <c r="I361" i="1"/>
  <c r="J361" i="1" s="1"/>
  <c r="H362" i="1"/>
  <c r="I362" i="1"/>
  <c r="J362" i="1" s="1"/>
  <c r="H364" i="1"/>
  <c r="I364" i="1"/>
  <c r="J364" i="1" s="1"/>
  <c r="H365" i="1"/>
  <c r="I365" i="1"/>
  <c r="J365" i="1" s="1"/>
  <c r="H366" i="1"/>
  <c r="I366" i="1"/>
  <c r="J366" i="1" s="1"/>
  <c r="H368" i="1"/>
  <c r="I368" i="1"/>
  <c r="J368" i="1" s="1"/>
  <c r="H369" i="1"/>
  <c r="I369" i="1"/>
  <c r="J369" i="1" s="1"/>
  <c r="H370" i="1"/>
  <c r="I370" i="1"/>
  <c r="J370" i="1" s="1"/>
  <c r="H372" i="1"/>
  <c r="I372" i="1"/>
  <c r="J372" i="1" s="1"/>
  <c r="H373" i="1"/>
  <c r="I373" i="1"/>
  <c r="J373" i="1" s="1"/>
  <c r="H374" i="1"/>
  <c r="I374" i="1"/>
  <c r="J374" i="1" s="1"/>
  <c r="H289" i="1"/>
  <c r="I289" i="1"/>
  <c r="K289" i="1" s="1"/>
  <c r="L289" i="1" s="1"/>
  <c r="H276" i="1"/>
  <c r="I276" i="1"/>
  <c r="K276" i="1" s="1"/>
  <c r="L276" i="1" s="1"/>
  <c r="H277" i="1"/>
  <c r="I277" i="1"/>
  <c r="J277" i="1" s="1"/>
  <c r="H279" i="1"/>
  <c r="I279" i="1"/>
  <c r="K279" i="1" s="1"/>
  <c r="L279" i="1" s="1"/>
  <c r="H280" i="1"/>
  <c r="I280" i="1"/>
  <c r="J280" i="1" s="1"/>
  <c r="H281" i="1"/>
  <c r="I281" i="1"/>
  <c r="J281" i="1" s="1"/>
  <c r="H282" i="1"/>
  <c r="I282" i="1"/>
  <c r="J282" i="1" s="1"/>
  <c r="H283" i="1"/>
  <c r="I283" i="1"/>
  <c r="J283" i="1" s="1"/>
  <c r="H284" i="1"/>
  <c r="I284" i="1"/>
  <c r="J284" i="1" s="1"/>
  <c r="H286" i="1"/>
  <c r="I286" i="1"/>
  <c r="J286" i="1" s="1"/>
  <c r="H287" i="1"/>
  <c r="I287" i="1"/>
  <c r="J287" i="1" s="1"/>
  <c r="H288" i="1"/>
  <c r="I288" i="1"/>
  <c r="J288" i="1" s="1"/>
  <c r="H191" i="1"/>
  <c r="J191" i="1"/>
  <c r="K191" i="1"/>
  <c r="L191" i="1" s="1"/>
  <c r="H192" i="1"/>
  <c r="J192" i="1"/>
  <c r="K192" i="1"/>
  <c r="L192" i="1" s="1"/>
  <c r="H193" i="1"/>
  <c r="I193" i="1"/>
  <c r="J193" i="1" s="1"/>
  <c r="H195" i="1"/>
  <c r="I195" i="1"/>
  <c r="J195" i="1" s="1"/>
  <c r="H196" i="1"/>
  <c r="J196" i="1"/>
  <c r="K196" i="1"/>
  <c r="L196" i="1" s="1"/>
  <c r="H197" i="1"/>
  <c r="I197" i="1"/>
  <c r="J197" i="1" s="1"/>
  <c r="H199" i="1"/>
  <c r="I199" i="1"/>
  <c r="K199" i="1" s="1"/>
  <c r="L199" i="1" s="1"/>
  <c r="H200" i="1"/>
  <c r="I200" i="1"/>
  <c r="K200" i="1" s="1"/>
  <c r="L200" i="1" s="1"/>
  <c r="H202" i="1"/>
  <c r="I202" i="1"/>
  <c r="K202" i="1" s="1"/>
  <c r="L202" i="1" s="1"/>
  <c r="H203" i="1"/>
  <c r="I203" i="1"/>
  <c r="K203" i="1" s="1"/>
  <c r="L203" i="1" s="1"/>
  <c r="H204" i="1"/>
  <c r="I204" i="1"/>
  <c r="J204" i="1" s="1"/>
  <c r="H106" i="1"/>
  <c r="I106" i="1"/>
  <c r="J106" i="1" s="1"/>
  <c r="H107" i="1"/>
  <c r="I107" i="1"/>
  <c r="J107" i="1" s="1"/>
  <c r="H108" i="1"/>
  <c r="I108" i="1"/>
  <c r="J108" i="1" s="1"/>
  <c r="H109" i="1"/>
  <c r="I109" i="1"/>
  <c r="J109" i="1" s="1"/>
  <c r="H110" i="1"/>
  <c r="I110" i="1"/>
  <c r="J110" i="1" s="1"/>
  <c r="H112" i="1"/>
  <c r="I112" i="1"/>
  <c r="K112" i="1" s="1"/>
  <c r="L112" i="1" s="1"/>
  <c r="H113" i="1"/>
  <c r="I113" i="1"/>
  <c r="J113" i="1" s="1"/>
  <c r="H114" i="1"/>
  <c r="I114" i="1"/>
  <c r="J114" i="1" s="1"/>
  <c r="H115" i="1"/>
  <c r="I115" i="1"/>
  <c r="J115" i="1" s="1"/>
  <c r="H116" i="1"/>
  <c r="I116" i="1"/>
  <c r="J116" i="1" s="1"/>
  <c r="H117" i="1"/>
  <c r="I117" i="1"/>
  <c r="J117" i="1" s="1"/>
  <c r="H118" i="1"/>
  <c r="I118" i="1"/>
  <c r="J118" i="1" s="1"/>
  <c r="F33" i="1"/>
  <c r="I33" i="1"/>
  <c r="K33" i="1" s="1"/>
  <c r="L33" i="1" s="1"/>
  <c r="H33" i="1"/>
  <c r="I32" i="1"/>
  <c r="K32" i="1" s="1"/>
  <c r="L32" i="1" s="1"/>
  <c r="H32" i="1"/>
  <c r="I31" i="1"/>
  <c r="K31" i="1" s="1"/>
  <c r="L31" i="1" s="1"/>
  <c r="H31" i="1"/>
  <c r="I30" i="1"/>
  <c r="K30" i="1" s="1"/>
  <c r="L30" i="1" s="1"/>
  <c r="H30" i="1"/>
  <c r="I28" i="1"/>
  <c r="K28" i="1" s="1"/>
  <c r="L28" i="1" s="1"/>
  <c r="H28" i="1"/>
  <c r="I27" i="1"/>
  <c r="K27" i="1" s="1"/>
  <c r="L27" i="1" s="1"/>
  <c r="H27" i="1"/>
  <c r="I25" i="1"/>
  <c r="K25" i="1" s="1"/>
  <c r="L25" i="1" s="1"/>
  <c r="H25" i="1"/>
  <c r="I24" i="1"/>
  <c r="K24" i="1" s="1"/>
  <c r="L24" i="1" s="1"/>
  <c r="H24" i="1"/>
  <c r="I22" i="1"/>
  <c r="K22" i="1" s="1"/>
  <c r="L22" i="1" s="1"/>
  <c r="H22" i="1"/>
  <c r="H21" i="1"/>
  <c r="I20" i="1"/>
  <c r="K20" i="1" s="1"/>
  <c r="L20" i="1" s="1"/>
  <c r="H20" i="1"/>
  <c r="I19" i="1"/>
  <c r="H19" i="1"/>
  <c r="H1182" i="1"/>
  <c r="I1182" i="1"/>
  <c r="J1182" i="1" s="1"/>
  <c r="H1183" i="1"/>
  <c r="I1183" i="1"/>
  <c r="J1183" i="1" s="1"/>
  <c r="H1184" i="1"/>
  <c r="I1184" i="1"/>
  <c r="J1184" i="1" s="1"/>
  <c r="H1185" i="1"/>
  <c r="I1185" i="1"/>
  <c r="J1185" i="1" s="1"/>
  <c r="H1096" i="1"/>
  <c r="I1096" i="1"/>
  <c r="J1096" i="1" s="1"/>
  <c r="H1098" i="1"/>
  <c r="I1098" i="1"/>
  <c r="K1098" i="1" s="1"/>
  <c r="L1098" i="1" s="1"/>
  <c r="H1099" i="1"/>
  <c r="I1099" i="1"/>
  <c r="J1099" i="1" s="1"/>
  <c r="K1099" i="1"/>
  <c r="L1099" i="1" s="1"/>
  <c r="H1100" i="1"/>
  <c r="I1100" i="1"/>
  <c r="J1100" i="1" s="1"/>
  <c r="H1101" i="1"/>
  <c r="I1101" i="1"/>
  <c r="J1101" i="1" s="1"/>
  <c r="I1095" i="1"/>
  <c r="K1095" i="1" s="1"/>
  <c r="L1095" i="1" s="1"/>
  <c r="H1095" i="1"/>
  <c r="I1094" i="1"/>
  <c r="K1094" i="1" s="1"/>
  <c r="L1094" i="1" s="1"/>
  <c r="H1094" i="1"/>
  <c r="O1123" i="1" s="1"/>
  <c r="H1012" i="1"/>
  <c r="I1012" i="1"/>
  <c r="J1012" i="1" s="1"/>
  <c r="H1014" i="1"/>
  <c r="J1014" i="1"/>
  <c r="K1014" i="1"/>
  <c r="L1014" i="1" s="1"/>
  <c r="H1015" i="1"/>
  <c r="I1015" i="1"/>
  <c r="J1015" i="1" s="1"/>
  <c r="H1016" i="1"/>
  <c r="J1016" i="1"/>
  <c r="K1016" i="1"/>
  <c r="L1016" i="1" s="1"/>
  <c r="H1009" i="1"/>
  <c r="I1009" i="1"/>
  <c r="K1009" i="1" s="1"/>
  <c r="L1009" i="1" s="1"/>
  <c r="H1010" i="1"/>
  <c r="I1010" i="1"/>
  <c r="J1010" i="1" s="1"/>
  <c r="I1011" i="1"/>
  <c r="K1011" i="1" s="1"/>
  <c r="L1011" i="1" s="1"/>
  <c r="H1011" i="1"/>
  <c r="H926" i="1"/>
  <c r="I926" i="1"/>
  <c r="J926" i="1" s="1"/>
  <c r="H927" i="1"/>
  <c r="I927" i="1"/>
  <c r="J927" i="1" s="1"/>
  <c r="H928" i="1"/>
  <c r="J928" i="1"/>
  <c r="K928" i="1"/>
  <c r="L928" i="1" s="1"/>
  <c r="H929" i="1"/>
  <c r="I929" i="1"/>
  <c r="J929" i="1" s="1"/>
  <c r="H930" i="1"/>
  <c r="I930" i="1"/>
  <c r="J930" i="1" s="1"/>
  <c r="H931" i="1"/>
  <c r="I931" i="1"/>
  <c r="J931" i="1" s="1"/>
  <c r="H924" i="1"/>
  <c r="O953" i="1" s="1"/>
  <c r="K924" i="1"/>
  <c r="L924" i="1" s="1"/>
  <c r="H841" i="1"/>
  <c r="I841" i="1"/>
  <c r="J841" i="1" s="1"/>
  <c r="H842" i="1"/>
  <c r="I842" i="1"/>
  <c r="J842" i="1" s="1"/>
  <c r="H844" i="1"/>
  <c r="I844" i="1"/>
  <c r="J844" i="1"/>
  <c r="K844" i="1"/>
  <c r="L844" i="1"/>
  <c r="H845" i="1"/>
  <c r="I845" i="1"/>
  <c r="J845" i="1" s="1"/>
  <c r="H846" i="1"/>
  <c r="I846" i="1"/>
  <c r="J846" i="1" s="1"/>
  <c r="I840" i="1"/>
  <c r="K840" i="1" s="1"/>
  <c r="L840" i="1" s="1"/>
  <c r="H840" i="1"/>
  <c r="I839" i="1"/>
  <c r="K839" i="1" s="1"/>
  <c r="L839" i="1" s="1"/>
  <c r="H839" i="1"/>
  <c r="O868" i="1" s="1"/>
  <c r="H757" i="1"/>
  <c r="I757" i="1"/>
  <c r="J757" i="1" s="1"/>
  <c r="H758" i="1"/>
  <c r="I758" i="1"/>
  <c r="J758" i="1" s="1"/>
  <c r="H759" i="1"/>
  <c r="I759" i="1"/>
  <c r="J759" i="1" s="1"/>
  <c r="H760" i="1"/>
  <c r="I760" i="1"/>
  <c r="J760" i="1" s="1"/>
  <c r="H761" i="1"/>
  <c r="I761" i="1"/>
  <c r="J761" i="1" s="1"/>
  <c r="K761" i="1"/>
  <c r="L761" i="1" s="1"/>
  <c r="I755" i="1"/>
  <c r="K755" i="1" s="1"/>
  <c r="L755" i="1" s="1"/>
  <c r="H755" i="1"/>
  <c r="I754" i="1"/>
  <c r="K754" i="1" s="1"/>
  <c r="L754" i="1" s="1"/>
  <c r="H754" i="1"/>
  <c r="O783" i="1" s="1"/>
  <c r="I676" i="1"/>
  <c r="K676" i="1" s="1"/>
  <c r="L676" i="1" s="1"/>
  <c r="H676" i="1"/>
  <c r="I675" i="1"/>
  <c r="J675" i="1" s="1"/>
  <c r="H675" i="1"/>
  <c r="I673" i="1"/>
  <c r="J673" i="1" s="1"/>
  <c r="H673" i="1"/>
  <c r="I672" i="1"/>
  <c r="K672" i="1" s="1"/>
  <c r="L672" i="1" s="1"/>
  <c r="H672" i="1"/>
  <c r="I671" i="1"/>
  <c r="J671" i="1" s="1"/>
  <c r="H671" i="1"/>
  <c r="I670" i="1"/>
  <c r="K670" i="1" s="1"/>
  <c r="L670" i="1" s="1"/>
  <c r="H670" i="1"/>
  <c r="I669" i="1"/>
  <c r="H669" i="1"/>
  <c r="O698" i="1" s="1"/>
  <c r="I524" i="1"/>
  <c r="K524" i="1" s="1"/>
  <c r="L524" i="1" s="1"/>
  <c r="H524" i="1"/>
  <c r="H441" i="1"/>
  <c r="I441" i="1"/>
  <c r="J441" i="1" s="1"/>
  <c r="H442" i="1"/>
  <c r="J442" i="1"/>
  <c r="K442" i="1"/>
  <c r="L442" i="1" s="1"/>
  <c r="H443" i="1"/>
  <c r="I443" i="1"/>
  <c r="J443" i="1" s="1"/>
  <c r="H444" i="1"/>
  <c r="I444" i="1"/>
  <c r="J444" i="1" s="1"/>
  <c r="H445" i="1"/>
  <c r="I445" i="1"/>
  <c r="J445" i="1" s="1"/>
  <c r="H446" i="1"/>
  <c r="I446" i="1"/>
  <c r="J446" i="1" s="1"/>
  <c r="I439" i="1"/>
  <c r="K439" i="1" s="1"/>
  <c r="L439" i="1" s="1"/>
  <c r="H439" i="1"/>
  <c r="H356" i="1"/>
  <c r="I356" i="1"/>
  <c r="J356" i="1" s="1"/>
  <c r="H357" i="1"/>
  <c r="I357" i="1"/>
  <c r="J357" i="1" s="1"/>
  <c r="H358" i="1"/>
  <c r="I358" i="1"/>
  <c r="J358" i="1" s="1"/>
  <c r="H359" i="1"/>
  <c r="I359" i="1"/>
  <c r="J359" i="1" s="1"/>
  <c r="H360" i="1"/>
  <c r="I360" i="1"/>
  <c r="J360" i="1" s="1"/>
  <c r="I354" i="1"/>
  <c r="K354" i="1" s="1"/>
  <c r="L354" i="1" s="1"/>
  <c r="H354" i="1"/>
  <c r="I353" i="1"/>
  <c r="K353" i="1" s="1"/>
  <c r="L353" i="1" s="1"/>
  <c r="H353" i="1"/>
  <c r="I275" i="1"/>
  <c r="K275" i="1" s="1"/>
  <c r="L275" i="1" s="1"/>
  <c r="H275" i="1"/>
  <c r="K274" i="1"/>
  <c r="L274" i="1" s="1"/>
  <c r="K273" i="1"/>
  <c r="L273" i="1" s="1"/>
  <c r="K272" i="1"/>
  <c r="L272" i="1" s="1"/>
  <c r="K271" i="1"/>
  <c r="L271" i="1" s="1"/>
  <c r="I269" i="1"/>
  <c r="K269" i="1" s="1"/>
  <c r="L269" i="1" s="1"/>
  <c r="H269" i="1"/>
  <c r="I268" i="1"/>
  <c r="K268" i="1" s="1"/>
  <c r="L268" i="1" s="1"/>
  <c r="H268" i="1"/>
  <c r="O297" i="1" s="1"/>
  <c r="I190" i="1"/>
  <c r="K190" i="1" s="1"/>
  <c r="L190" i="1" s="1"/>
  <c r="H190" i="1"/>
  <c r="I189" i="1"/>
  <c r="J189" i="1" s="1"/>
  <c r="H189" i="1"/>
  <c r="I188" i="1"/>
  <c r="K188" i="1" s="1"/>
  <c r="L188" i="1" s="1"/>
  <c r="H188" i="1"/>
  <c r="I186" i="1"/>
  <c r="K186" i="1" s="1"/>
  <c r="L186" i="1" s="1"/>
  <c r="H186" i="1"/>
  <c r="I185" i="1"/>
  <c r="J185" i="1" s="1"/>
  <c r="H185" i="1"/>
  <c r="I184" i="1"/>
  <c r="K184" i="1" s="1"/>
  <c r="L184" i="1" s="1"/>
  <c r="H184" i="1"/>
  <c r="I183" i="1"/>
  <c r="H183" i="1"/>
  <c r="O212" i="1" s="1"/>
  <c r="H102" i="1"/>
  <c r="I102" i="1"/>
  <c r="J102" i="1" s="1"/>
  <c r="K102" i="1"/>
  <c r="L102" i="1" s="1"/>
  <c r="H103" i="1"/>
  <c r="I103" i="1"/>
  <c r="J103" i="1" s="1"/>
  <c r="H104" i="1"/>
  <c r="I104" i="1"/>
  <c r="J104" i="1" s="1"/>
  <c r="H105" i="1"/>
  <c r="I105" i="1"/>
  <c r="J105" i="1" s="1"/>
  <c r="H98" i="1"/>
  <c r="I98" i="1"/>
  <c r="K98" i="1" s="1"/>
  <c r="L98" i="1" s="1"/>
  <c r="H99" i="1"/>
  <c r="J99" i="1"/>
  <c r="K99" i="1"/>
  <c r="L99" i="1" s="1"/>
  <c r="I100" i="1"/>
  <c r="K100" i="1" s="1"/>
  <c r="L100" i="1" s="1"/>
  <c r="H100" i="1"/>
  <c r="H14" i="1"/>
  <c r="I14" i="1"/>
  <c r="J14" i="1" s="1"/>
  <c r="J15" i="1"/>
  <c r="K15" i="1"/>
  <c r="L15" i="1" s="1"/>
  <c r="K16" i="1"/>
  <c r="L16" i="1" s="1"/>
  <c r="I17" i="1"/>
  <c r="K17" i="1" s="1"/>
  <c r="L17" i="1" s="1"/>
  <c r="I18" i="1"/>
  <c r="I12" i="1"/>
  <c r="K12" i="1" s="1"/>
  <c r="L12" i="1" s="1"/>
  <c r="H12" i="1"/>
  <c r="O41" i="1" s="1"/>
  <c r="O382" i="1" l="1"/>
  <c r="O468" i="1"/>
  <c r="K757" i="1"/>
  <c r="L757" i="1" s="1"/>
  <c r="K930" i="1"/>
  <c r="L930" i="1" s="1"/>
  <c r="K926" i="1"/>
  <c r="L926" i="1" s="1"/>
  <c r="K860" i="1"/>
  <c r="L860" i="1" s="1"/>
  <c r="O1206" i="1"/>
  <c r="O1204" i="1"/>
  <c r="O1207" i="1"/>
  <c r="O1205" i="1"/>
  <c r="O1203" i="1"/>
  <c r="O1038" i="1"/>
  <c r="K771" i="1"/>
  <c r="L771" i="1" s="1"/>
  <c r="K935" i="1"/>
  <c r="L935" i="1" s="1"/>
  <c r="O466" i="1"/>
  <c r="O464" i="1"/>
  <c r="O467" i="1"/>
  <c r="O465" i="1"/>
  <c r="O463" i="1"/>
  <c r="O951" i="1"/>
  <c r="O949" i="1"/>
  <c r="O952" i="1"/>
  <c r="O950" i="1"/>
  <c r="O948" i="1"/>
  <c r="O127" i="1"/>
  <c r="K446" i="1"/>
  <c r="L446" i="1" s="1"/>
  <c r="K1100" i="1"/>
  <c r="L1100" i="1" s="1"/>
  <c r="K1184" i="1"/>
  <c r="L1184" i="1" s="1"/>
  <c r="O1208" i="1"/>
  <c r="K18" i="1"/>
  <c r="L18" i="1" s="1"/>
  <c r="J18" i="1"/>
  <c r="K104" i="1"/>
  <c r="L104" i="1" s="1"/>
  <c r="K359" i="1"/>
  <c r="L359" i="1" s="1"/>
  <c r="K841" i="1"/>
  <c r="L841" i="1" s="1"/>
  <c r="K1182" i="1"/>
  <c r="L1182" i="1" s="1"/>
  <c r="K943" i="1"/>
  <c r="L943" i="1" s="1"/>
  <c r="K357" i="1"/>
  <c r="L357" i="1" s="1"/>
  <c r="K444" i="1"/>
  <c r="L444" i="1" s="1"/>
  <c r="K441" i="1"/>
  <c r="L441" i="1" s="1"/>
  <c r="K759" i="1"/>
  <c r="L759" i="1" s="1"/>
  <c r="K846" i="1"/>
  <c r="L846" i="1" s="1"/>
  <c r="K1010" i="1"/>
  <c r="L1010" i="1" s="1"/>
  <c r="K1015" i="1"/>
  <c r="L1015" i="1" s="1"/>
  <c r="K1012" i="1"/>
  <c r="L1012" i="1" s="1"/>
  <c r="K1096" i="1"/>
  <c r="L1096" i="1" s="1"/>
  <c r="K856" i="1"/>
  <c r="L856" i="1" s="1"/>
  <c r="K938" i="1"/>
  <c r="L938" i="1" s="1"/>
  <c r="K932" i="1"/>
  <c r="L932" i="1" s="1"/>
  <c r="K690" i="1"/>
  <c r="L690" i="1" s="1"/>
  <c r="K775" i="1"/>
  <c r="L775" i="1" s="1"/>
  <c r="K852" i="1"/>
  <c r="L852" i="1" s="1"/>
  <c r="K945" i="1"/>
  <c r="L945" i="1" s="1"/>
  <c r="K937" i="1"/>
  <c r="L937" i="1" s="1"/>
  <c r="K933" i="1"/>
  <c r="L933" i="1" s="1"/>
  <c r="K362" i="1"/>
  <c r="L362" i="1" s="1"/>
  <c r="K684" i="1"/>
  <c r="L684" i="1" s="1"/>
  <c r="K766" i="1"/>
  <c r="L766" i="1" s="1"/>
  <c r="K858" i="1"/>
  <c r="L858" i="1" s="1"/>
  <c r="K854" i="1"/>
  <c r="L854" i="1" s="1"/>
  <c r="K851" i="1"/>
  <c r="L851" i="1" s="1"/>
  <c r="K934" i="1"/>
  <c r="L934" i="1" s="1"/>
  <c r="K773" i="1"/>
  <c r="L773" i="1" s="1"/>
  <c r="K768" i="1"/>
  <c r="L768" i="1" s="1"/>
  <c r="K764" i="1"/>
  <c r="L764" i="1" s="1"/>
  <c r="K855" i="1"/>
  <c r="L855" i="1" s="1"/>
  <c r="K853" i="1"/>
  <c r="L853" i="1" s="1"/>
  <c r="K682" i="1"/>
  <c r="L682" i="1" s="1"/>
  <c r="K944" i="1"/>
  <c r="L944" i="1" s="1"/>
  <c r="K942" i="1"/>
  <c r="L942" i="1" s="1"/>
  <c r="K277" i="1"/>
  <c r="L277" i="1" s="1"/>
  <c r="K374" i="1"/>
  <c r="L374" i="1" s="1"/>
  <c r="K453" i="1"/>
  <c r="L453" i="1" s="1"/>
  <c r="K687" i="1"/>
  <c r="L687" i="1" s="1"/>
  <c r="K678" i="1"/>
  <c r="L678" i="1" s="1"/>
  <c r="K769" i="1"/>
  <c r="L769" i="1" s="1"/>
  <c r="K767" i="1"/>
  <c r="L767" i="1" s="1"/>
  <c r="K765" i="1"/>
  <c r="L765" i="1" s="1"/>
  <c r="K763" i="1"/>
  <c r="L763" i="1" s="1"/>
  <c r="K859" i="1"/>
  <c r="L859" i="1" s="1"/>
  <c r="K849" i="1"/>
  <c r="L849" i="1" s="1"/>
  <c r="K847" i="1"/>
  <c r="L847" i="1" s="1"/>
  <c r="K368" i="1"/>
  <c r="L368" i="1" s="1"/>
  <c r="K458" i="1"/>
  <c r="L458" i="1" s="1"/>
  <c r="K449" i="1"/>
  <c r="L449" i="1" s="1"/>
  <c r="K677" i="1"/>
  <c r="L677" i="1" s="1"/>
  <c r="K772" i="1"/>
  <c r="L772" i="1" s="1"/>
  <c r="K109" i="1"/>
  <c r="L109" i="1" s="1"/>
  <c r="K283" i="1"/>
  <c r="L283" i="1" s="1"/>
  <c r="K370" i="1"/>
  <c r="L370" i="1" s="1"/>
  <c r="K365" i="1"/>
  <c r="L365" i="1" s="1"/>
  <c r="K460" i="1"/>
  <c r="L460" i="1" s="1"/>
  <c r="K689" i="1"/>
  <c r="L689" i="1" s="1"/>
  <c r="K685" i="1"/>
  <c r="L685" i="1" s="1"/>
  <c r="K683" i="1"/>
  <c r="L683" i="1" s="1"/>
  <c r="K681" i="1"/>
  <c r="L681" i="1" s="1"/>
  <c r="K288" i="1"/>
  <c r="L288" i="1" s="1"/>
  <c r="K281" i="1"/>
  <c r="L281" i="1" s="1"/>
  <c r="K372" i="1"/>
  <c r="L372" i="1" s="1"/>
  <c r="K459" i="1"/>
  <c r="L459" i="1" s="1"/>
  <c r="K457" i="1"/>
  <c r="L457" i="1" s="1"/>
  <c r="K454" i="1"/>
  <c r="L454" i="1" s="1"/>
  <c r="K452" i="1"/>
  <c r="L452" i="1" s="1"/>
  <c r="K450" i="1"/>
  <c r="L450" i="1" s="1"/>
  <c r="K204" i="1"/>
  <c r="L204" i="1" s="1"/>
  <c r="K115" i="1"/>
  <c r="L115" i="1" s="1"/>
  <c r="K286" i="1"/>
  <c r="L286" i="1" s="1"/>
  <c r="K373" i="1"/>
  <c r="L373" i="1" s="1"/>
  <c r="K366" i="1"/>
  <c r="L366" i="1" s="1"/>
  <c r="K364" i="1"/>
  <c r="L364" i="1" s="1"/>
  <c r="K287" i="1"/>
  <c r="L287" i="1" s="1"/>
  <c r="K369" i="1"/>
  <c r="L369" i="1" s="1"/>
  <c r="K361" i="1"/>
  <c r="L361" i="1" s="1"/>
  <c r="K117" i="1"/>
  <c r="L117" i="1" s="1"/>
  <c r="K113" i="1"/>
  <c r="L113" i="1" s="1"/>
  <c r="K107" i="1"/>
  <c r="L107" i="1" s="1"/>
  <c r="K197" i="1"/>
  <c r="L197" i="1" s="1"/>
  <c r="K193" i="1"/>
  <c r="L193" i="1" s="1"/>
  <c r="K284" i="1"/>
  <c r="L284" i="1" s="1"/>
  <c r="K282" i="1"/>
  <c r="L282" i="1" s="1"/>
  <c r="K280" i="1"/>
  <c r="L280" i="1" s="1"/>
  <c r="J30" i="1"/>
  <c r="K118" i="1"/>
  <c r="L118" i="1" s="1"/>
  <c r="K116" i="1"/>
  <c r="L116" i="1" s="1"/>
  <c r="K114" i="1"/>
  <c r="L114" i="1" s="1"/>
  <c r="K195" i="1"/>
  <c r="L195" i="1" s="1"/>
  <c r="J24" i="1"/>
  <c r="K110" i="1"/>
  <c r="L110" i="1" s="1"/>
  <c r="K108" i="1"/>
  <c r="L108" i="1" s="1"/>
  <c r="K106" i="1"/>
  <c r="L106" i="1" s="1"/>
  <c r="K14" i="1"/>
  <c r="L14" i="1" s="1"/>
  <c r="J28" i="1"/>
  <c r="K19" i="1"/>
  <c r="L19" i="1" s="1"/>
  <c r="K21" i="1"/>
  <c r="L21" i="1" s="1"/>
  <c r="J25" i="1"/>
  <c r="J27" i="1"/>
  <c r="J31" i="1"/>
  <c r="J354" i="1"/>
  <c r="K445" i="1"/>
  <c r="L445" i="1" s="1"/>
  <c r="K443" i="1"/>
  <c r="L443" i="1" s="1"/>
  <c r="K842" i="1"/>
  <c r="L842" i="1" s="1"/>
  <c r="K931" i="1"/>
  <c r="L931" i="1" s="1"/>
  <c r="K929" i="1"/>
  <c r="L929" i="1" s="1"/>
  <c r="K927" i="1"/>
  <c r="L927" i="1" s="1"/>
  <c r="J1011" i="1"/>
  <c r="O1034" i="1" s="1"/>
  <c r="K1185" i="1"/>
  <c r="L1185" i="1" s="1"/>
  <c r="K105" i="1"/>
  <c r="L105" i="1" s="1"/>
  <c r="K103" i="1"/>
  <c r="L103" i="1" s="1"/>
  <c r="K760" i="1"/>
  <c r="L760" i="1" s="1"/>
  <c r="K758" i="1"/>
  <c r="L758" i="1" s="1"/>
  <c r="K845" i="1"/>
  <c r="L845" i="1" s="1"/>
  <c r="K1101" i="1"/>
  <c r="L1101" i="1" s="1"/>
  <c r="K1183" i="1"/>
  <c r="L1183" i="1" s="1"/>
  <c r="J1095" i="1"/>
  <c r="J840" i="1"/>
  <c r="J755" i="1"/>
  <c r="K669" i="1"/>
  <c r="L669" i="1" s="1"/>
  <c r="J670" i="1"/>
  <c r="K671" i="1"/>
  <c r="L671" i="1" s="1"/>
  <c r="J672" i="1"/>
  <c r="K673" i="1"/>
  <c r="L673" i="1" s="1"/>
  <c r="K675" i="1"/>
  <c r="L675" i="1" s="1"/>
  <c r="J676" i="1"/>
  <c r="K360" i="1"/>
  <c r="L360" i="1" s="1"/>
  <c r="K358" i="1"/>
  <c r="L358" i="1" s="1"/>
  <c r="K356" i="1"/>
  <c r="L356" i="1" s="1"/>
  <c r="J269" i="1"/>
  <c r="J275" i="1"/>
  <c r="K183" i="1"/>
  <c r="L183" i="1" s="1"/>
  <c r="J184" i="1"/>
  <c r="K185" i="1"/>
  <c r="L185" i="1" s="1"/>
  <c r="J186" i="1"/>
  <c r="J188" i="1"/>
  <c r="K189" i="1"/>
  <c r="L189" i="1" s="1"/>
  <c r="J190" i="1"/>
  <c r="J100" i="1"/>
  <c r="O123" i="1" s="1"/>
  <c r="O39" i="1" l="1"/>
  <c r="O295" i="1"/>
  <c r="O293" i="1"/>
  <c r="O296" i="1"/>
  <c r="O294" i="1"/>
  <c r="O292" i="1"/>
  <c r="O866" i="1"/>
  <c r="O864" i="1"/>
  <c r="O867" i="1"/>
  <c r="O865" i="1"/>
  <c r="O863" i="1"/>
  <c r="O1033" i="1"/>
  <c r="O1037" i="1"/>
  <c r="O1036" i="1"/>
  <c r="O38" i="1"/>
  <c r="O37" i="1"/>
  <c r="O122" i="1"/>
  <c r="O126" i="1"/>
  <c r="O125" i="1"/>
  <c r="O210" i="1"/>
  <c r="O208" i="1"/>
  <c r="O211" i="1"/>
  <c r="O209" i="1"/>
  <c r="O207" i="1"/>
  <c r="O696" i="1"/>
  <c r="O694" i="1"/>
  <c r="O697" i="1"/>
  <c r="O695" i="1"/>
  <c r="O693" i="1"/>
  <c r="O781" i="1"/>
  <c r="O779" i="1"/>
  <c r="O782" i="1"/>
  <c r="O780" i="1"/>
  <c r="O778" i="1"/>
  <c r="O1121" i="1"/>
  <c r="O1119" i="1"/>
  <c r="O1122" i="1"/>
  <c r="O1120" i="1"/>
  <c r="O1118" i="1"/>
  <c r="O380" i="1"/>
  <c r="O378" i="1"/>
  <c r="O381" i="1"/>
  <c r="O379" i="1"/>
  <c r="O377" i="1"/>
  <c r="O1035" i="1"/>
  <c r="O36" i="1"/>
  <c r="O40" i="1"/>
  <c r="O124" i="1"/>
</calcChain>
</file>

<file path=xl/sharedStrings.xml><?xml version="1.0" encoding="utf-8"?>
<sst xmlns="http://schemas.openxmlformats.org/spreadsheetml/2006/main" count="4082" uniqueCount="445">
  <si>
    <t>BẢNG CHI TIẾT CHẤM CÔNG</t>
  </si>
  <si>
    <t>Mã nhân viên: 00053   Tên nhân viên: Pham Duong Duy Nhan   Bộ phận: Bep</t>
  </si>
  <si>
    <t>Ngày thường</t>
  </si>
  <si>
    <t/>
  </si>
  <si>
    <t>Tăng ca 1</t>
  </si>
  <si>
    <t>Đi trễ</t>
  </si>
  <si>
    <t>Về sớm</t>
  </si>
  <si>
    <t>Cuối tuần</t>
  </si>
  <si>
    <t>Tăng ca 2</t>
  </si>
  <si>
    <t>Số lần</t>
  </si>
  <si>
    <t>TỔNG</t>
  </si>
  <si>
    <t>Tăng ca 3</t>
  </si>
  <si>
    <t>Số phút</t>
  </si>
  <si>
    <t>Các loại vắng</t>
  </si>
  <si>
    <t>V</t>
  </si>
  <si>
    <t>OM</t>
  </si>
  <si>
    <t>TS</t>
  </si>
  <si>
    <t>R</t>
  </si>
  <si>
    <t>Ro</t>
  </si>
  <si>
    <t>P</t>
  </si>
  <si>
    <t>F</t>
  </si>
  <si>
    <t>CO</t>
  </si>
  <si>
    <t>CD</t>
  </si>
  <si>
    <t>H</t>
  </si>
  <si>
    <t>CT</t>
  </si>
  <si>
    <t>Le</t>
  </si>
  <si>
    <t>Chi tiết</t>
  </si>
  <si>
    <t>Ngày</t>
  </si>
  <si>
    <t>Thứ</t>
  </si>
  <si>
    <t>Trễ</t>
  </si>
  <si>
    <t>Sớm</t>
  </si>
  <si>
    <t>Công</t>
  </si>
  <si>
    <t>T.Giờ</t>
  </si>
  <si>
    <t>T.Ca1</t>
  </si>
  <si>
    <t>T.Ca2</t>
  </si>
  <si>
    <t>T.Ca3</t>
  </si>
  <si>
    <t>Kí hiệu</t>
  </si>
  <si>
    <t>Vào</t>
  </si>
  <si>
    <t>Ra</t>
  </si>
  <si>
    <t>CN</t>
  </si>
  <si>
    <t>08:20</t>
  </si>
  <si>
    <t>16:29</t>
  </si>
  <si>
    <t>Tr:</t>
  </si>
  <si>
    <t>Hai</t>
  </si>
  <si>
    <t>V:V</t>
  </si>
  <si>
    <t>Ba</t>
  </si>
  <si>
    <t>07:44</t>
  </si>
  <si>
    <t>16:10</t>
  </si>
  <si>
    <t>Tư</t>
  </si>
  <si>
    <t>Năm</t>
  </si>
  <si>
    <t>Sáu</t>
  </si>
  <si>
    <t>18:32</t>
  </si>
  <si>
    <t>22:05</t>
  </si>
  <si>
    <t>Bảy</t>
  </si>
  <si>
    <t>22:09</t>
  </si>
  <si>
    <t>08:02</t>
  </si>
  <si>
    <t>16:50</t>
  </si>
  <si>
    <t>Kí tên</t>
  </si>
  <si>
    <t>Pham Duong Duy Nhan</t>
  </si>
  <si>
    <t>Mã nhân viên: 00054   Tên nhân viên: Luu Bao Ngan   Bộ phận: Bep</t>
  </si>
  <si>
    <t>07:48</t>
  </si>
  <si>
    <t>16:16</t>
  </si>
  <si>
    <t>07:53</t>
  </si>
  <si>
    <t>16:07</t>
  </si>
  <si>
    <t>16:46</t>
  </si>
  <si>
    <t>07:58</t>
  </si>
  <si>
    <t>16:05</t>
  </si>
  <si>
    <t>08:00</t>
  </si>
  <si>
    <t>18:15</t>
  </si>
  <si>
    <t>07:57</t>
  </si>
  <si>
    <t>16:59</t>
  </si>
  <si>
    <t>Luu Bao Ngan</t>
  </si>
  <si>
    <t>Mã nhân viên: 00055   Tên nhân viên: Tran Thi Thuy An   Bộ phận: Bep</t>
  </si>
  <si>
    <t>10:54</t>
  </si>
  <si>
    <t>20:33</t>
  </si>
  <si>
    <t>10:24</t>
  </si>
  <si>
    <t>22:04</t>
  </si>
  <si>
    <t>10:15</t>
  </si>
  <si>
    <t>21:18</t>
  </si>
  <si>
    <t>09:14</t>
  </si>
  <si>
    <t>19:47</t>
  </si>
  <si>
    <t>10:45</t>
  </si>
  <si>
    <t>20:45</t>
  </si>
  <si>
    <t>09:42</t>
  </si>
  <si>
    <t>10:18</t>
  </si>
  <si>
    <t>19:01</t>
  </si>
  <si>
    <t>Tran Thi Thuy An</t>
  </si>
  <si>
    <t>Mã nhân viên: 00056   Tên nhân viên: Tran Quoc Bao   Bộ phận: Bep</t>
  </si>
  <si>
    <t>08:03</t>
  </si>
  <si>
    <t>16:12</t>
  </si>
  <si>
    <t>20:36</t>
  </si>
  <si>
    <t>16:41</t>
  </si>
  <si>
    <t>Tran Quoc Bao</t>
  </si>
  <si>
    <t>Mã nhân viên: 00060   Tên nhân viên: Le Van Nhon   Bộ phận: Bep</t>
  </si>
  <si>
    <t>07:47</t>
  </si>
  <si>
    <t>17:21</t>
  </si>
  <si>
    <t>18:14</t>
  </si>
  <si>
    <t>07:34</t>
  </si>
  <si>
    <t>21:21</t>
  </si>
  <si>
    <t>08:07</t>
  </si>
  <si>
    <t>21:44</t>
  </si>
  <si>
    <t>Le Van Nhon</t>
  </si>
  <si>
    <t>Mã nhân viên: 00067   Tên nhân viên: Nguyen Van Doan   Bộ phận: Bep</t>
  </si>
  <si>
    <t>07:40</t>
  </si>
  <si>
    <t>07:56</t>
  </si>
  <si>
    <t>16:18</t>
  </si>
  <si>
    <t>07:54</t>
  </si>
  <si>
    <t>17:38</t>
  </si>
  <si>
    <t>08:10</t>
  </si>
  <si>
    <t>16:22</t>
  </si>
  <si>
    <t>16:11</t>
  </si>
  <si>
    <t>Nguyen Van Doan</t>
  </si>
  <si>
    <t>Mã nhân viên: 00073   Tên nhân viên: ĐÀO MINH KHOA   Bộ phận: Bep</t>
  </si>
  <si>
    <t>09:29</t>
  </si>
  <si>
    <t>17:24</t>
  </si>
  <si>
    <t>--:</t>
  </si>
  <si>
    <t>ĐÀO MINH KHOA</t>
  </si>
  <si>
    <t>Mã nhân viên: 00050   Tên nhân viên: Nguyen Thi My Nh   Bộ phận: Cashier</t>
  </si>
  <si>
    <t>09:10</t>
  </si>
  <si>
    <t>17:41</t>
  </si>
  <si>
    <t>Nguyen Thi My Nh</t>
  </si>
  <si>
    <t>Mã nhân viên: 00051   Tên nhân viên: Truong Thi Hong Nhung   Bộ phận: Cashier</t>
  </si>
  <si>
    <t>13:23</t>
  </si>
  <si>
    <t>13:45</t>
  </si>
  <si>
    <t>22:00</t>
  </si>
  <si>
    <t>07:55</t>
  </si>
  <si>
    <t>16:20</t>
  </si>
  <si>
    <t>13:38</t>
  </si>
  <si>
    <t>22:21</t>
  </si>
  <si>
    <t>13:57</t>
  </si>
  <si>
    <t>22:13</t>
  </si>
  <si>
    <t>07:41</t>
  </si>
  <si>
    <t>Truong Thi Hong Nhung</t>
  </si>
  <si>
    <t>Mã nhân viên: 00052   Tên nhân viên: Nguyen Thi Ngoc   Bộ phận: Cashier</t>
  </si>
  <si>
    <t>13:56</t>
  </si>
  <si>
    <t>22:02</t>
  </si>
  <si>
    <t>16:23</t>
  </si>
  <si>
    <t>13:47</t>
  </si>
  <si>
    <t>07:49</t>
  </si>
  <si>
    <t>16:19</t>
  </si>
  <si>
    <t>13:53</t>
  </si>
  <si>
    <t>22:12</t>
  </si>
  <si>
    <t>Nguyen Thi Ngoc</t>
  </si>
  <si>
    <t>Mã nhân viên: 00057   Tên nhân viên: Vo Ngoc Yen Nhi   Bộ phận: Cashier</t>
  </si>
  <si>
    <t>13:59</t>
  </si>
  <si>
    <t>16:34</t>
  </si>
  <si>
    <t>13:58</t>
  </si>
  <si>
    <t>22:01</t>
  </si>
  <si>
    <t>13:50</t>
  </si>
  <si>
    <t>13:52</t>
  </si>
  <si>
    <t>22:10</t>
  </si>
  <si>
    <t>Vo Ngoc Yen Nhi</t>
  </si>
  <si>
    <t>Mã nhân viên: 00059   Tên nhân viên: Tran Trieu Kim Ngan   Bộ phận: Cashier</t>
  </si>
  <si>
    <t>13:40</t>
  </si>
  <si>
    <t>13:44</t>
  </si>
  <si>
    <t>07:50</t>
  </si>
  <si>
    <t>17:13</t>
  </si>
  <si>
    <t>13:30</t>
  </si>
  <si>
    <t>Tran Trieu Kim Ngan</t>
  </si>
  <si>
    <t>Mã nhân viên: 00063   Tên nhân viên: Doan Thi Kim Yen   Bộ phận: Cashier</t>
  </si>
  <si>
    <t>07:45</t>
  </si>
  <si>
    <t>16:06</t>
  </si>
  <si>
    <t>13:31</t>
  </si>
  <si>
    <t>07:36</t>
  </si>
  <si>
    <t>17:01</t>
  </si>
  <si>
    <t>12:12</t>
  </si>
  <si>
    <t>07:31</t>
  </si>
  <si>
    <t>Doan Thi Kim Yen</t>
  </si>
  <si>
    <t>Mã nhân viên: 00065   Tên nhân viên: Vo Ngoc  Phuong Anh   Bộ phận: Cashier</t>
  </si>
  <si>
    <t>13:46</t>
  </si>
  <si>
    <t>22:06</t>
  </si>
  <si>
    <t>08:12</t>
  </si>
  <si>
    <t>16:33</t>
  </si>
  <si>
    <t>16:04</t>
  </si>
  <si>
    <t>08:18</t>
  </si>
  <si>
    <t>17:15</t>
  </si>
  <si>
    <t>Vo Ngoc  Phuong Anh</t>
  </si>
  <si>
    <t>Mã nhân viên: 00071   Tên nhân viên: Huỳnh Thị Tiết Oanh   Bộ phận: Cashier</t>
  </si>
  <si>
    <t>08:51</t>
  </si>
  <si>
    <t>17:23</t>
  </si>
  <si>
    <t>08:56</t>
  </si>
  <si>
    <t>17:06</t>
  </si>
  <si>
    <t>08:29</t>
  </si>
  <si>
    <t>17:48</t>
  </si>
  <si>
    <t>08:38</t>
  </si>
  <si>
    <t>16:38</t>
  </si>
  <si>
    <t>Huỳnh Thị Tiết Oanh</t>
  </si>
  <si>
    <t>OFF</t>
  </si>
  <si>
    <t>Đi học ở PXL</t>
  </si>
  <si>
    <t>Đi học ở PXL, tăng ca làm bánh cho CH từ 18h30 đến 22h</t>
  </si>
  <si>
    <t>Ngân quên bấm giờ ra</t>
  </si>
  <si>
    <t>Nhơn tăng ca từ 16h đến 19h</t>
  </si>
  <si>
    <t>Nhơn tăng ca từ 16h đến 18h</t>
  </si>
  <si>
    <t>Nhơn tăng ca từ 16h đến 21h</t>
  </si>
  <si>
    <t>Đoán quên bấm giờ ra</t>
  </si>
  <si>
    <t>Yến quên bấm giờ ra</t>
  </si>
  <si>
    <t>tang ca</t>
  </si>
  <si>
    <t>D</t>
  </si>
  <si>
    <t>h lam</t>
  </si>
  <si>
    <t>cong</t>
  </si>
  <si>
    <t>LAM TRON</t>
  </si>
  <si>
    <t>ph</t>
  </si>
  <si>
    <t>off</t>
  </si>
  <si>
    <t>-2h</t>
  </si>
  <si>
    <t>le</t>
  </si>
  <si>
    <t>Al-bl</t>
  </si>
  <si>
    <t>16:28</t>
  </si>
  <si>
    <t>08:23</t>
  </si>
  <si>
    <t>16:08</t>
  </si>
  <si>
    <t>08:37</t>
  </si>
  <si>
    <t>15:58</t>
  </si>
  <si>
    <t>07:59</t>
  </si>
  <si>
    <t>16:48</t>
  </si>
  <si>
    <t>16:57</t>
  </si>
  <si>
    <t>17:47</t>
  </si>
  <si>
    <t>07:43</t>
  </si>
  <si>
    <t>17:07</t>
  </si>
  <si>
    <t>08:15</t>
  </si>
  <si>
    <t>17:19</t>
  </si>
  <si>
    <t>08:13</t>
  </si>
  <si>
    <t>16:09</t>
  </si>
  <si>
    <t>ro</t>
  </si>
  <si>
    <t>-1h</t>
  </si>
  <si>
    <t>19:06</t>
  </si>
  <si>
    <t>16:45</t>
  </si>
  <si>
    <t>14:56</t>
  </si>
  <si>
    <t>16:02</t>
  </si>
  <si>
    <t>16:15</t>
  </si>
  <si>
    <t>07:19</t>
  </si>
  <si>
    <t>17:18</t>
  </si>
  <si>
    <t>16:47</t>
  </si>
  <si>
    <t>11:40</t>
  </si>
  <si>
    <t>10:48</t>
  </si>
  <si>
    <t>09:59</t>
  </si>
  <si>
    <t>20:02</t>
  </si>
  <si>
    <t>10:13</t>
  </si>
  <si>
    <t>21:33</t>
  </si>
  <si>
    <t>09:53</t>
  </si>
  <si>
    <t>10:44</t>
  </si>
  <si>
    <t>20:23</t>
  </si>
  <si>
    <t>09:04</t>
  </si>
  <si>
    <t>16:54</t>
  </si>
  <si>
    <t>09:08</t>
  </si>
  <si>
    <t>09:34</t>
  </si>
  <si>
    <t>16:56</t>
  </si>
  <si>
    <t>09:11</t>
  </si>
  <si>
    <t>16:52</t>
  </si>
  <si>
    <t>18:08</t>
  </si>
  <si>
    <t>al-ph</t>
  </si>
  <si>
    <t>08:08</t>
  </si>
  <si>
    <t>08:01</t>
  </si>
  <si>
    <t>16:03</t>
  </si>
  <si>
    <t>16:37</t>
  </si>
  <si>
    <t>16:25</t>
  </si>
  <si>
    <t>08:06</t>
  </si>
  <si>
    <t>16:14</t>
  </si>
  <si>
    <t>17:14</t>
  </si>
  <si>
    <t>07:10</t>
  </si>
  <si>
    <t>17:40</t>
  </si>
  <si>
    <t>07:20</t>
  </si>
  <si>
    <t>17:10</t>
  </si>
  <si>
    <t>08:11</t>
  </si>
  <si>
    <t>15:56</t>
  </si>
  <si>
    <t>-0.5h</t>
  </si>
  <si>
    <t>07:52</t>
  </si>
  <si>
    <t>18:55</t>
  </si>
  <si>
    <t>07:46</t>
  </si>
  <si>
    <t>18:44</t>
  </si>
  <si>
    <t>17:31</t>
  </si>
  <si>
    <t>17:04</t>
  </si>
  <si>
    <t>19:26</t>
  </si>
  <si>
    <t>07:51</t>
  </si>
  <si>
    <t>19:25</t>
  </si>
  <si>
    <t>17:30</t>
  </si>
  <si>
    <t>16:42</t>
  </si>
  <si>
    <t>09:12</t>
  </si>
  <si>
    <t>16:01</t>
  </si>
  <si>
    <t>08:09</t>
  </si>
  <si>
    <t>17:22</t>
  </si>
  <si>
    <t>-1.5h</t>
  </si>
  <si>
    <t>10:22</t>
  </si>
  <si>
    <t>**:</t>
  </si>
  <si>
    <t>11:03</t>
  </si>
  <si>
    <t>22:07</t>
  </si>
  <si>
    <t>12:23</t>
  </si>
  <si>
    <t>21:16</t>
  </si>
  <si>
    <t>08:05</t>
  </si>
  <si>
    <t>12:35</t>
  </si>
  <si>
    <t>22:17</t>
  </si>
  <si>
    <t>13:51</t>
  </si>
  <si>
    <t>13:55</t>
  </si>
  <si>
    <t>22:20</t>
  </si>
  <si>
    <t>16:13</t>
  </si>
  <si>
    <t>22:11</t>
  </si>
  <si>
    <t>16:00</t>
  </si>
  <si>
    <t>22:16</t>
  </si>
  <si>
    <t>16:36</t>
  </si>
  <si>
    <t>08:04</t>
  </si>
  <si>
    <t>13:33</t>
  </si>
  <si>
    <t>22:03</t>
  </si>
  <si>
    <t>16:39</t>
  </si>
  <si>
    <t>17:17</t>
  </si>
  <si>
    <t>22:08</t>
  </si>
  <si>
    <t>12:24</t>
  </si>
  <si>
    <t>13:41</t>
  </si>
  <si>
    <t>13:26</t>
  </si>
  <si>
    <t>13:22</t>
  </si>
  <si>
    <t>13:35</t>
  </si>
  <si>
    <t>14:05</t>
  </si>
  <si>
    <t>17:26</t>
  </si>
  <si>
    <t>17:39</t>
  </si>
  <si>
    <t>13:27</t>
  </si>
  <si>
    <t>-2.5h</t>
  </si>
  <si>
    <t>08:31</t>
  </si>
  <si>
    <t>09:47</t>
  </si>
  <si>
    <t>12:30</t>
  </si>
  <si>
    <t>08:48</t>
  </si>
  <si>
    <t>16:44</t>
  </si>
  <si>
    <t>08:14</t>
  </si>
  <si>
    <t>08:16</t>
  </si>
  <si>
    <t>10:38</t>
  </si>
  <si>
    <t>18:36</t>
  </si>
  <si>
    <t>15:52</t>
  </si>
  <si>
    <t>16:24</t>
  </si>
  <si>
    <t>08:34</t>
  </si>
  <si>
    <t>08:22</t>
  </si>
  <si>
    <t>08:30</t>
  </si>
  <si>
    <t>18:20</t>
  </si>
  <si>
    <t>09:33</t>
  </si>
  <si>
    <t>17:08</t>
  </si>
  <si>
    <t>16:58</t>
  </si>
  <si>
    <t>09:43</t>
  </si>
  <si>
    <t>09:44</t>
  </si>
  <si>
    <t>17:00</t>
  </si>
  <si>
    <t>09:21</t>
  </si>
  <si>
    <t>17:32</t>
  </si>
  <si>
    <t>-5.5h</t>
  </si>
  <si>
    <t>17:02</t>
  </si>
  <si>
    <t>08:24</t>
  </si>
  <si>
    <t>17:33</t>
  </si>
  <si>
    <t>07:39</t>
  </si>
  <si>
    <t>16:51</t>
  </si>
  <si>
    <t>17:25</t>
  </si>
  <si>
    <t>16:35</t>
  </si>
  <si>
    <t>07:07</t>
  </si>
  <si>
    <t>16:49</t>
  </si>
  <si>
    <t>15:10</t>
  </si>
  <si>
    <t>18:50</t>
  </si>
  <si>
    <t>TrSm:</t>
  </si>
  <si>
    <t>14:30</t>
  </si>
  <si>
    <t>18:43</t>
  </si>
  <si>
    <t>14:02</t>
  </si>
  <si>
    <t>13:49</t>
  </si>
  <si>
    <t>21:58</t>
  </si>
  <si>
    <t>15:59</t>
  </si>
  <si>
    <t>13:42</t>
  </si>
  <si>
    <t>13:13</t>
  </si>
  <si>
    <t>07:42</t>
  </si>
  <si>
    <t>-3h</t>
  </si>
  <si>
    <t>08:25</t>
  </si>
  <si>
    <t>16:17</t>
  </si>
  <si>
    <t>nhớ làm tròn số nha</t>
  </si>
  <si>
    <t>ko tính</t>
  </si>
  <si>
    <t>doi chieu de tinh ngay cong cho Nhan</t>
  </si>
  <si>
    <t>-3.5h</t>
  </si>
  <si>
    <t>09:51</t>
  </si>
  <si>
    <t>18:56</t>
  </si>
  <si>
    <t>16:21</t>
  </si>
  <si>
    <t>ok</t>
  </si>
  <si>
    <t>NC</t>
  </si>
  <si>
    <t>AL</t>
  </si>
  <si>
    <t>PH</t>
  </si>
  <si>
    <t>RO</t>
  </si>
  <si>
    <t>Tang ca</t>
  </si>
  <si>
    <t>10:11</t>
  </si>
  <si>
    <t>11:08</t>
  </si>
  <si>
    <t>13:36</t>
  </si>
  <si>
    <t>14:08</t>
  </si>
  <si>
    <t>06:56</t>
  </si>
  <si>
    <t>17:44</t>
  </si>
  <si>
    <t>01 CN</t>
  </si>
  <si>
    <t>Vắng</t>
  </si>
  <si>
    <t>02 T2</t>
  </si>
  <si>
    <t>12:51</t>
  </si>
  <si>
    <t>03 T3</t>
  </si>
  <si>
    <t>09:35</t>
  </si>
  <si>
    <t>18:18</t>
  </si>
  <si>
    <t>04 T4</t>
  </si>
  <si>
    <t>08:57</t>
  </si>
  <si>
    <t>18:48</t>
  </si>
  <si>
    <t>05 T5</t>
  </si>
  <si>
    <t>14:07</t>
  </si>
  <si>
    <t>22:14</t>
  </si>
  <si>
    <t>06 T6</t>
  </si>
  <si>
    <t>12:42</t>
  </si>
  <si>
    <t>21:59</t>
  </si>
  <si>
    <t>07 T7</t>
  </si>
  <si>
    <t>19:10</t>
  </si>
  <si>
    <t>08 CN</t>
  </si>
  <si>
    <t>19:12</t>
  </si>
  <si>
    <t>09 T2</t>
  </si>
  <si>
    <t>10 T3</t>
  </si>
  <si>
    <t>10:02</t>
  </si>
  <si>
    <t>18:33</t>
  </si>
  <si>
    <t>11 T4</t>
  </si>
  <si>
    <t>12 T5</t>
  </si>
  <si>
    <t>13 T6</t>
  </si>
  <si>
    <t>14 T7</t>
  </si>
  <si>
    <t>17:16</t>
  </si>
  <si>
    <t>15 CN</t>
  </si>
  <si>
    <t>10:12</t>
  </si>
  <si>
    <t>16 T2</t>
  </si>
  <si>
    <t>13:12</t>
  </si>
  <si>
    <t>17 T3</t>
  </si>
  <si>
    <t>18 T4</t>
  </si>
  <si>
    <t>19:13</t>
  </si>
  <si>
    <t>19 T5</t>
  </si>
  <si>
    <t>18:07</t>
  </si>
  <si>
    <t>20 T6</t>
  </si>
  <si>
    <t>18:57</t>
  </si>
  <si>
    <t>21 T7</t>
  </si>
  <si>
    <t>19:57</t>
  </si>
  <si>
    <t>22 CN</t>
  </si>
  <si>
    <t>16:31</t>
  </si>
  <si>
    <t>23 T2</t>
  </si>
  <si>
    <t>09:18</t>
  </si>
  <si>
    <t>18:52</t>
  </si>
  <si>
    <t>24 T3</t>
  </si>
  <si>
    <t>25 T4</t>
  </si>
  <si>
    <t>10:08</t>
  </si>
  <si>
    <t>20:58</t>
  </si>
  <si>
    <t>26 T5</t>
  </si>
  <si>
    <t>10:30</t>
  </si>
  <si>
    <t>27 T6</t>
  </si>
  <si>
    <t>09:40</t>
  </si>
  <si>
    <t>28 T7</t>
  </si>
  <si>
    <t>12:31</t>
  </si>
  <si>
    <t>29 CN</t>
  </si>
  <si>
    <t>30 T2</t>
  </si>
  <si>
    <t>31 T3</t>
  </si>
  <si>
    <t>29 công</t>
  </si>
  <si>
    <t>Tăng ca 16H- 20H30</t>
  </si>
  <si>
    <t>Tăng ca sớm 7h-8h và 16h0-17h (đơn  hàng )</t>
  </si>
  <si>
    <t>Tăng ca sớm đơn hàng</t>
  </si>
  <si>
    <t>Tăng ca 19h-21h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</si>
</sst>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1"/>
      <color indexed="8"/>
      <name val="VNI-Times"/>
    </font>
    <font>
      <sz val="11"/>
      <color indexed="8"/>
      <name val="VNI-Times"/>
    </font>
    <font>
      <i/>
      <sz val="8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20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14" fontId="21" fillId="34" borderId="18" xfId="0" applyNumberFormat="1" applyFont="1" applyFill="1" applyBorder="1" applyAlignment="1">
      <alignment horizontal="left" vertical="center"/>
    </xf>
    <xf numFmtId="0" fontId="21" fillId="34" borderId="18" xfId="0" applyFont="1" applyFill="1" applyBorder="1" applyAlignment="1">
      <alignment horizontal="left" vertical="center"/>
    </xf>
    <xf numFmtId="14" fontId="21" fillId="0" borderId="18" xfId="0" applyNumberFormat="1" applyFont="1" applyBorder="1" applyAlignment="1">
      <alignment horizontal="left" vertical="center"/>
    </xf>
    <xf numFmtId="0" fontId="21" fillId="0" borderId="18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9" fillId="0" borderId="11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18" fillId="33" borderId="13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19" xfId="0" applyFont="1" applyBorder="1" applyAlignment="1">
      <alignment vertical="center"/>
    </xf>
    <xf numFmtId="0" fontId="0" fillId="0" borderId="20" xfId="0" applyBorder="1"/>
    <xf numFmtId="0" fontId="0" fillId="0" borderId="20" xfId="0" applyFont="1" applyBorder="1"/>
    <xf numFmtId="0" fontId="22" fillId="0" borderId="20" xfId="0" applyFont="1" applyFill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23" fillId="0" borderId="20" xfId="0" applyFont="1" applyFill="1" applyBorder="1" applyAlignment="1">
      <alignment horizontal="center"/>
    </xf>
    <xf numFmtId="0" fontId="24" fillId="0" borderId="20" xfId="0" applyFont="1" applyBorder="1" applyAlignment="1">
      <alignment horizontal="center" vertical="center"/>
    </xf>
    <xf numFmtId="0" fontId="21" fillId="34" borderId="18" xfId="0" quotePrefix="1" applyFont="1" applyFill="1" applyBorder="1" applyAlignment="1">
      <alignment horizontal="left" vertical="center"/>
    </xf>
    <xf numFmtId="14" fontId="21" fillId="34" borderId="21" xfId="0" applyNumberFormat="1" applyFont="1" applyFill="1" applyBorder="1" applyAlignment="1">
      <alignment horizontal="left" vertical="center"/>
    </xf>
    <xf numFmtId="0" fontId="21" fillId="34" borderId="21" xfId="0" applyFont="1" applyFill="1" applyBorder="1" applyAlignment="1">
      <alignment horizontal="left" vertical="center"/>
    </xf>
    <xf numFmtId="14" fontId="21" fillId="0" borderId="21" xfId="0" applyNumberFormat="1" applyFont="1" applyBorder="1" applyAlignment="1">
      <alignment horizontal="left" vertical="center"/>
    </xf>
    <xf numFmtId="0" fontId="21" fillId="0" borderId="21" xfId="0" applyFont="1" applyBorder="1" applyAlignment="1">
      <alignment horizontal="left" vertical="center"/>
    </xf>
    <xf numFmtId="0" fontId="21" fillId="34" borderId="21" xfId="0" quotePrefix="1" applyFont="1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5" fillId="0" borderId="14" xfId="0" applyFont="1" applyBorder="1" applyAlignment="1">
      <alignment horizontal="left" vertical="center"/>
    </xf>
    <xf numFmtId="0" fontId="24" fillId="0" borderId="22" xfId="0" applyFont="1" applyBorder="1" applyAlignment="1">
      <alignment horizontal="center" vertical="center"/>
    </xf>
    <xf numFmtId="0" fontId="0" fillId="0" borderId="22" xfId="0" applyBorder="1"/>
    <xf numFmtId="0" fontId="0" fillId="0" borderId="22" xfId="0" applyFont="1" applyBorder="1"/>
    <xf numFmtId="14" fontId="21" fillId="0" borderId="0" xfId="0" applyNumberFormat="1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6" fillId="0" borderId="21" xfId="0" applyFont="1" applyBorder="1" applyAlignment="1">
      <alignment horizontal="left" vertical="center"/>
    </xf>
    <xf numFmtId="0" fontId="23" fillId="0" borderId="23" xfId="0" applyFont="1" applyFill="1" applyBorder="1"/>
    <xf numFmtId="0" fontId="21" fillId="0" borderId="23" xfId="0" applyFont="1" applyFill="1" applyBorder="1" applyAlignment="1">
      <alignment horizontal="left" vertical="center"/>
    </xf>
    <xf numFmtId="14" fontId="21" fillId="34" borderId="24" xfId="0" applyNumberFormat="1" applyFont="1" applyFill="1" applyBorder="1" applyAlignment="1">
      <alignment horizontal="left" vertical="center"/>
    </xf>
    <xf numFmtId="0" fontId="21" fillId="34" borderId="24" xfId="0" applyFont="1" applyFill="1" applyBorder="1" applyAlignment="1">
      <alignment horizontal="left" vertical="center"/>
    </xf>
    <xf numFmtId="14" fontId="21" fillId="0" borderId="24" xfId="0" applyNumberFormat="1" applyFont="1" applyBorder="1" applyAlignment="1">
      <alignment horizontal="left" vertical="center"/>
    </xf>
    <xf numFmtId="0" fontId="21" fillId="0" borderId="24" xfId="0" applyFont="1" applyBorder="1" applyAlignment="1">
      <alignment horizontal="left" vertical="center"/>
    </xf>
    <xf numFmtId="0" fontId="24" fillId="33" borderId="23" xfId="0" applyFont="1" applyFill="1" applyBorder="1" applyAlignment="1">
      <alignment horizontal="center" vertical="center"/>
    </xf>
    <xf numFmtId="0" fontId="24" fillId="33" borderId="25" xfId="0" applyFont="1" applyFill="1" applyBorder="1" applyAlignment="1">
      <alignment vertical="center"/>
    </xf>
    <xf numFmtId="0" fontId="24" fillId="33" borderId="26" xfId="0" applyFont="1" applyFill="1" applyBorder="1" applyAlignment="1">
      <alignment vertical="center"/>
    </xf>
    <xf numFmtId="0" fontId="24" fillId="0" borderId="23" xfId="0" applyFont="1" applyBorder="1" applyAlignment="1">
      <alignment horizontal="center" vertical="center"/>
    </xf>
    <xf numFmtId="0" fontId="24" fillId="0" borderId="25" xfId="0" applyFont="1" applyBorder="1" applyAlignment="1">
      <alignment vertical="center"/>
    </xf>
    <xf numFmtId="0" fontId="24" fillId="0" borderId="26" xfId="0" applyFont="1" applyBorder="1" applyAlignment="1">
      <alignment vertical="center"/>
    </xf>
    <xf numFmtId="0" fontId="21" fillId="33" borderId="21" xfId="0" applyFont="1" applyFill="1" applyBorder="1" applyAlignment="1">
      <alignment horizontal="left"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4"/>
  <sheetViews>
    <sheetView tabSelected="1" topLeftCell="A982" workbookViewId="0">
      <selection activeCell="Q1010" sqref="Q1010"/>
    </sheetView>
  </sheetViews>
  <sheetFormatPr defaultRowHeight="12.75" x14ac:dyDescent="0.2"/>
  <cols>
    <col min="1" max="1" width="11.42578125" bestFit="1" customWidth="1"/>
    <col min="2" max="6" width="6.140625" bestFit="1" customWidth="1"/>
    <col min="7" max="7" width="8.85546875" bestFit="1" customWidth="1"/>
    <col min="8" max="11" width="6.140625" bestFit="1" customWidth="1"/>
    <col min="12" max="12" width="12.7109375" bestFit="1" customWidth="1"/>
    <col min="13" max="13" width="6.140625" bestFit="1" customWidth="1"/>
    <col min="14" max="14" width="8.5703125" bestFit="1" customWidth="1"/>
    <col min="15" max="15" width="6.140625" bestFit="1" customWidth="1"/>
    <col min="17" max="17" width="10.28515625" customWidth="1"/>
  </cols>
  <sheetData>
    <row r="1" spans="1:17" ht="21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2" spans="1:17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17" x14ac:dyDescent="0.2">
      <c r="A3" s="14" t="s">
        <v>2</v>
      </c>
      <c r="B3" s="15"/>
      <c r="C3" s="1">
        <v>4</v>
      </c>
      <c r="D3" s="1">
        <v>32</v>
      </c>
      <c r="E3" s="16" t="s">
        <v>3</v>
      </c>
      <c r="F3" s="14" t="s">
        <v>4</v>
      </c>
      <c r="G3" s="15"/>
      <c r="H3" s="1">
        <v>0</v>
      </c>
      <c r="I3" s="16" t="s">
        <v>3</v>
      </c>
      <c r="J3" s="14" t="s">
        <v>5</v>
      </c>
      <c r="K3" s="17"/>
      <c r="L3" s="15"/>
      <c r="M3" s="16" t="s">
        <v>3</v>
      </c>
      <c r="N3" s="14" t="s">
        <v>6</v>
      </c>
      <c r="O3" s="17"/>
      <c r="P3" s="15"/>
    </row>
    <row r="4" spans="1:17" x14ac:dyDescent="0.2">
      <c r="A4" s="14" t="s">
        <v>7</v>
      </c>
      <c r="B4" s="15"/>
      <c r="C4" s="1">
        <v>0</v>
      </c>
      <c r="D4" s="1">
        <v>0</v>
      </c>
      <c r="E4" s="18"/>
      <c r="F4" s="14" t="s">
        <v>8</v>
      </c>
      <c r="G4" s="15"/>
      <c r="H4" s="1">
        <v>0</v>
      </c>
      <c r="I4" s="18"/>
      <c r="J4" s="14" t="s">
        <v>9</v>
      </c>
      <c r="K4" s="15"/>
      <c r="L4" s="1">
        <v>5</v>
      </c>
      <c r="M4" s="18"/>
      <c r="N4" s="14" t="s">
        <v>9</v>
      </c>
      <c r="O4" s="15"/>
      <c r="P4" s="1">
        <v>0</v>
      </c>
    </row>
    <row r="5" spans="1:17" x14ac:dyDescent="0.2">
      <c r="A5" s="14" t="s">
        <v>10</v>
      </c>
      <c r="B5" s="15"/>
      <c r="C5" s="1">
        <v>4</v>
      </c>
      <c r="D5" s="1">
        <v>32</v>
      </c>
      <c r="E5" s="19"/>
      <c r="F5" s="14" t="s">
        <v>11</v>
      </c>
      <c r="G5" s="15"/>
      <c r="H5" s="1">
        <v>0</v>
      </c>
      <c r="I5" s="19"/>
      <c r="J5" s="14" t="s">
        <v>12</v>
      </c>
      <c r="K5" s="15"/>
      <c r="L5" s="1">
        <v>695</v>
      </c>
      <c r="M5" s="19"/>
      <c r="N5" s="14" t="s">
        <v>12</v>
      </c>
      <c r="O5" s="15"/>
      <c r="P5" s="1">
        <v>0</v>
      </c>
    </row>
    <row r="6" spans="1:17" x14ac:dyDescent="0.2">
      <c r="A6" s="16" t="s">
        <v>3</v>
      </c>
      <c r="B6" s="20" t="s">
        <v>13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  <c r="P6" s="23" t="s">
        <v>3</v>
      </c>
    </row>
    <row r="7" spans="1:17" x14ac:dyDescent="0.2">
      <c r="A7" s="18"/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3</v>
      </c>
      <c r="O7" s="2" t="s">
        <v>3</v>
      </c>
      <c r="P7" s="24"/>
    </row>
    <row r="8" spans="1:17" x14ac:dyDescent="0.2">
      <c r="A8" s="19"/>
      <c r="B8" s="2">
        <v>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" t="s">
        <v>3</v>
      </c>
      <c r="O8" s="1" t="s">
        <v>3</v>
      </c>
      <c r="P8" s="25"/>
    </row>
    <row r="9" spans="1:17" x14ac:dyDescent="0.2">
      <c r="A9" s="20" t="s">
        <v>26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</row>
    <row r="10" spans="1:17" ht="17.25" x14ac:dyDescent="0.3">
      <c r="A10" s="23" t="s">
        <v>27</v>
      </c>
      <c r="B10" s="23" t="s">
        <v>28</v>
      </c>
      <c r="C10" s="26">
        <v>1</v>
      </c>
      <c r="D10" s="27"/>
      <c r="E10" s="26">
        <v>2</v>
      </c>
      <c r="F10" s="27"/>
      <c r="G10" s="26">
        <v>3</v>
      </c>
      <c r="H10" s="29"/>
      <c r="I10" s="30"/>
      <c r="J10" s="31"/>
      <c r="K10" s="32" t="s">
        <v>196</v>
      </c>
      <c r="L10" s="32"/>
      <c r="M10" s="23"/>
      <c r="N10" s="23"/>
      <c r="O10" s="23"/>
      <c r="P10" s="23"/>
    </row>
    <row r="11" spans="1:17" ht="17.25" x14ac:dyDescent="0.3">
      <c r="A11" s="25"/>
      <c r="B11" s="25"/>
      <c r="C11" s="2" t="s">
        <v>37</v>
      </c>
      <c r="D11" s="2" t="s">
        <v>38</v>
      </c>
      <c r="E11" s="2" t="s">
        <v>37</v>
      </c>
      <c r="F11" s="2" t="s">
        <v>38</v>
      </c>
      <c r="G11" s="2" t="s">
        <v>37</v>
      </c>
      <c r="H11" s="33" t="s">
        <v>197</v>
      </c>
      <c r="I11" s="32" t="s">
        <v>198</v>
      </c>
      <c r="J11" s="34" t="s">
        <v>199</v>
      </c>
      <c r="K11" s="32" t="s">
        <v>23</v>
      </c>
      <c r="L11" s="32" t="s">
        <v>200</v>
      </c>
      <c r="M11" s="25"/>
      <c r="N11" s="25"/>
      <c r="O11" s="25"/>
      <c r="P11" s="25"/>
    </row>
    <row r="12" spans="1:17" x14ac:dyDescent="0.2">
      <c r="A12" s="3">
        <v>42491</v>
      </c>
      <c r="B12" s="4" t="s">
        <v>39</v>
      </c>
      <c r="C12" s="4" t="s">
        <v>40</v>
      </c>
      <c r="D12" s="4" t="s">
        <v>41</v>
      </c>
      <c r="E12" s="4" t="s">
        <v>3</v>
      </c>
      <c r="F12" s="4" t="s">
        <v>3</v>
      </c>
      <c r="G12" s="4">
        <v>26</v>
      </c>
      <c r="H12" s="35" t="str">
        <f>IF(AND(C12*24&lt;6,6-C12*24&gt;0.5),6-C12*24,"")</f>
        <v/>
      </c>
      <c r="I12" s="30">
        <f>(D12-C12)*24</f>
        <v>8.1499999999999986</v>
      </c>
      <c r="J12" s="30" t="s">
        <v>201</v>
      </c>
      <c r="K12" s="30">
        <f>IF(I12&gt;8,ROUND(I12-8,1),"")</f>
        <v>0.1</v>
      </c>
      <c r="L12" s="30" t="str">
        <f>IF(K12&lt;0.5,"",K12)</f>
        <v/>
      </c>
      <c r="M12" s="4"/>
      <c r="N12" s="4"/>
      <c r="O12" s="4"/>
      <c r="P12" s="4"/>
    </row>
    <row r="13" spans="1:17" x14ac:dyDescent="0.2">
      <c r="A13" s="5">
        <v>42492</v>
      </c>
      <c r="B13" s="6" t="s">
        <v>43</v>
      </c>
      <c r="C13" s="6" t="s">
        <v>3</v>
      </c>
      <c r="D13" s="6" t="s">
        <v>3</v>
      </c>
      <c r="E13" s="6" t="s">
        <v>3</v>
      </c>
      <c r="F13" s="6" t="s">
        <v>3</v>
      </c>
      <c r="G13" s="6" t="s">
        <v>3</v>
      </c>
      <c r="H13" s="35" t="s">
        <v>202</v>
      </c>
      <c r="I13" s="35" t="s">
        <v>202</v>
      </c>
      <c r="J13" s="35" t="s">
        <v>202</v>
      </c>
      <c r="K13" s="35" t="s">
        <v>202</v>
      </c>
      <c r="L13" s="35" t="s">
        <v>202</v>
      </c>
      <c r="M13" s="6"/>
      <c r="N13" s="6"/>
      <c r="O13" s="6"/>
      <c r="P13" s="6"/>
      <c r="Q13" t="s">
        <v>187</v>
      </c>
    </row>
    <row r="14" spans="1:17" x14ac:dyDescent="0.2">
      <c r="A14" s="5">
        <v>42493</v>
      </c>
      <c r="B14" s="6" t="s">
        <v>45</v>
      </c>
      <c r="C14" s="6" t="s">
        <v>46</v>
      </c>
      <c r="D14" s="6" t="s">
        <v>47</v>
      </c>
      <c r="E14" s="6" t="s">
        <v>3</v>
      </c>
      <c r="F14" s="6" t="s">
        <v>3</v>
      </c>
      <c r="G14" s="6" t="s">
        <v>3</v>
      </c>
      <c r="H14" s="35" t="str">
        <f t="shared" ref="H14" si="0">IF(AND(C14*24&lt;6,6-C14*24&gt;0.5),6-C14*24,"")</f>
        <v/>
      </c>
      <c r="I14" s="30">
        <f t="shared" ref="I14:I18" si="1">(D14-C14)*24</f>
        <v>8.4333333333333336</v>
      </c>
      <c r="J14" s="31">
        <f t="shared" ref="J14:J21" si="2">IF(I14&gt;8,8,I14)</f>
        <v>8</v>
      </c>
      <c r="K14" s="30">
        <f t="shared" ref="K14:K18" si="3">IF(I14&gt;8,ROUND(I14-8,1),"")</f>
        <v>0.4</v>
      </c>
      <c r="L14" s="30" t="str">
        <f t="shared" ref="L14:L18" si="4">IF(K14&lt;0.5,"",K14)</f>
        <v/>
      </c>
      <c r="M14" s="6"/>
      <c r="N14" s="6"/>
      <c r="O14" s="6"/>
      <c r="P14" s="6"/>
    </row>
    <row r="15" spans="1:17" x14ac:dyDescent="0.2">
      <c r="A15" s="5">
        <v>42494</v>
      </c>
      <c r="B15" s="6" t="s">
        <v>48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35"/>
      <c r="I15" s="30">
        <v>8</v>
      </c>
      <c r="J15" s="31">
        <f t="shared" si="2"/>
        <v>8</v>
      </c>
      <c r="K15" s="30" t="str">
        <f t="shared" si="3"/>
        <v/>
      </c>
      <c r="L15" s="30" t="str">
        <f t="shared" si="4"/>
        <v/>
      </c>
      <c r="M15" s="6"/>
      <c r="N15" s="6"/>
      <c r="O15" s="6"/>
      <c r="P15" s="6"/>
      <c r="Q15" t="s">
        <v>188</v>
      </c>
    </row>
    <row r="16" spans="1:17" x14ac:dyDescent="0.2">
      <c r="A16" s="5">
        <v>42495</v>
      </c>
      <c r="B16" s="6" t="s">
        <v>49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35"/>
      <c r="I16" s="30">
        <v>8</v>
      </c>
      <c r="J16" s="31">
        <f t="shared" si="2"/>
        <v>8</v>
      </c>
      <c r="K16" s="30" t="str">
        <f t="shared" si="3"/>
        <v/>
      </c>
      <c r="L16" s="30" t="str">
        <f t="shared" si="4"/>
        <v/>
      </c>
      <c r="M16" s="6"/>
      <c r="N16" s="6"/>
      <c r="O16" s="6"/>
      <c r="P16" s="6"/>
      <c r="Q16" t="s">
        <v>188</v>
      </c>
    </row>
    <row r="17" spans="1:17" x14ac:dyDescent="0.2">
      <c r="A17" s="5">
        <v>42496</v>
      </c>
      <c r="B17" s="6" t="s">
        <v>50</v>
      </c>
      <c r="C17" s="6" t="s">
        <v>51</v>
      </c>
      <c r="D17" s="6" t="s">
        <v>52</v>
      </c>
      <c r="E17" s="6" t="s">
        <v>3</v>
      </c>
      <c r="F17" s="6" t="s">
        <v>3</v>
      </c>
      <c r="G17" s="6" t="s">
        <v>3</v>
      </c>
      <c r="H17" s="35"/>
      <c r="I17" s="30">
        <f t="shared" si="1"/>
        <v>3.549999999999998</v>
      </c>
      <c r="J17" s="31">
        <v>8</v>
      </c>
      <c r="K17" s="30" t="str">
        <f t="shared" si="3"/>
        <v/>
      </c>
      <c r="L17" s="30" t="str">
        <f t="shared" si="4"/>
        <v/>
      </c>
      <c r="M17" s="6">
        <v>2</v>
      </c>
      <c r="N17" s="6"/>
      <c r="O17" s="6"/>
      <c r="P17" s="6"/>
      <c r="Q17" t="s">
        <v>189</v>
      </c>
    </row>
    <row r="18" spans="1:17" x14ac:dyDescent="0.2">
      <c r="A18" s="5">
        <v>42497</v>
      </c>
      <c r="B18" s="6" t="s">
        <v>53</v>
      </c>
      <c r="C18" s="6"/>
      <c r="D18" s="6" t="s">
        <v>54</v>
      </c>
      <c r="E18" s="6" t="s">
        <v>3</v>
      </c>
      <c r="F18" s="6" t="s">
        <v>3</v>
      </c>
      <c r="G18" s="6" t="s">
        <v>3</v>
      </c>
      <c r="H18" s="35"/>
      <c r="I18" s="30">
        <f t="shared" si="1"/>
        <v>22.15</v>
      </c>
      <c r="J18" s="31">
        <f t="shared" si="2"/>
        <v>8</v>
      </c>
      <c r="K18" s="30">
        <f t="shared" si="3"/>
        <v>14.2</v>
      </c>
      <c r="L18" s="30">
        <f t="shared" si="4"/>
        <v>14.2</v>
      </c>
      <c r="M18" s="6">
        <v>4.5</v>
      </c>
      <c r="N18" s="6"/>
      <c r="O18" s="6"/>
      <c r="P18" s="6"/>
      <c r="Q18" t="s">
        <v>189</v>
      </c>
    </row>
    <row r="19" spans="1:17" x14ac:dyDescent="0.2">
      <c r="A19" s="37">
        <v>42498</v>
      </c>
      <c r="B19" s="38" t="s">
        <v>39</v>
      </c>
      <c r="C19" s="38" t="s">
        <v>56</v>
      </c>
      <c r="D19" s="38" t="s">
        <v>62</v>
      </c>
      <c r="E19" s="38" t="s">
        <v>3</v>
      </c>
      <c r="F19" s="38" t="s">
        <v>3</v>
      </c>
      <c r="G19" s="38" t="s">
        <v>3</v>
      </c>
      <c r="H19" s="35" t="str">
        <f t="shared" ref="H19:H33" si="5">IF(AND(C19*24&lt;6,6-C19*24&gt;0.5),6-C19*24,"")</f>
        <v/>
      </c>
      <c r="I19" s="30">
        <f t="shared" ref="I19:I33" si="6">(D19-C19)*24</f>
        <v>-8.9499999999999993</v>
      </c>
      <c r="J19" s="31">
        <v>8</v>
      </c>
      <c r="K19" s="30" t="str">
        <f t="shared" ref="K19:K33" si="7">IF(I19&gt;8,ROUND(I19-8,1),"")</f>
        <v/>
      </c>
      <c r="L19" s="30" t="str">
        <f t="shared" ref="L19:L33" si="8">IF(K19&lt;0.5,"",K19)</f>
        <v/>
      </c>
      <c r="M19" s="38"/>
      <c r="N19" s="38"/>
      <c r="O19" s="38"/>
      <c r="P19" s="38"/>
    </row>
    <row r="20" spans="1:17" x14ac:dyDescent="0.2">
      <c r="A20" s="39">
        <v>42499</v>
      </c>
      <c r="B20" s="40" t="s">
        <v>43</v>
      </c>
      <c r="C20" s="40" t="s">
        <v>206</v>
      </c>
      <c r="D20" s="40" t="s">
        <v>207</v>
      </c>
      <c r="E20" s="40" t="s">
        <v>3</v>
      </c>
      <c r="F20" s="40" t="s">
        <v>3</v>
      </c>
      <c r="G20" s="40" t="s">
        <v>3</v>
      </c>
      <c r="H20" s="35" t="str">
        <f t="shared" si="5"/>
        <v/>
      </c>
      <c r="I20" s="30">
        <f t="shared" si="6"/>
        <v>-8.0833333333333321</v>
      </c>
      <c r="J20" s="31">
        <v>8</v>
      </c>
      <c r="K20" s="30" t="str">
        <f t="shared" si="7"/>
        <v/>
      </c>
      <c r="L20" s="30" t="str">
        <f t="shared" si="8"/>
        <v/>
      </c>
      <c r="M20" s="40"/>
      <c r="N20" s="40"/>
      <c r="O20" s="40"/>
      <c r="P20" s="40"/>
    </row>
    <row r="21" spans="1:17" x14ac:dyDescent="0.2">
      <c r="A21" s="39">
        <v>42500</v>
      </c>
      <c r="B21" s="40" t="s">
        <v>45</v>
      </c>
      <c r="C21" s="40" t="s">
        <v>208</v>
      </c>
      <c r="D21" s="40" t="s">
        <v>3</v>
      </c>
      <c r="E21" s="40" t="s">
        <v>3</v>
      </c>
      <c r="F21" s="40" t="s">
        <v>3</v>
      </c>
      <c r="G21" s="40" t="s">
        <v>3</v>
      </c>
      <c r="H21" s="35" t="str">
        <f t="shared" si="5"/>
        <v/>
      </c>
      <c r="I21" s="30">
        <v>8</v>
      </c>
      <c r="J21" s="31">
        <f t="shared" si="2"/>
        <v>8</v>
      </c>
      <c r="K21" s="30" t="str">
        <f t="shared" si="7"/>
        <v/>
      </c>
      <c r="L21" s="30" t="str">
        <f t="shared" si="8"/>
        <v/>
      </c>
      <c r="M21" s="40"/>
      <c r="N21" s="40"/>
      <c r="O21" s="40"/>
      <c r="P21" s="40"/>
    </row>
    <row r="22" spans="1:17" x14ac:dyDescent="0.2">
      <c r="A22" s="39">
        <v>42501</v>
      </c>
      <c r="B22" s="40" t="s">
        <v>48</v>
      </c>
      <c r="C22" s="40" t="s">
        <v>209</v>
      </c>
      <c r="D22" s="40" t="s">
        <v>210</v>
      </c>
      <c r="E22" s="40" t="s">
        <v>3</v>
      </c>
      <c r="F22" s="40" t="s">
        <v>3</v>
      </c>
      <c r="G22" s="40" t="s">
        <v>3</v>
      </c>
      <c r="H22" s="35" t="str">
        <f t="shared" si="5"/>
        <v/>
      </c>
      <c r="I22" s="30">
        <f t="shared" si="6"/>
        <v>7.35</v>
      </c>
      <c r="J22" s="31">
        <v>7</v>
      </c>
      <c r="K22" s="30" t="str">
        <f t="shared" si="7"/>
        <v/>
      </c>
      <c r="L22" s="30" t="str">
        <f t="shared" si="8"/>
        <v/>
      </c>
      <c r="M22" s="40"/>
      <c r="N22" s="40"/>
      <c r="O22" s="40"/>
      <c r="P22" s="40"/>
    </row>
    <row r="23" spans="1:17" x14ac:dyDescent="0.2">
      <c r="A23" s="39">
        <v>42502</v>
      </c>
      <c r="B23" s="40" t="s">
        <v>49</v>
      </c>
      <c r="C23" s="40" t="s">
        <v>3</v>
      </c>
      <c r="D23" s="40" t="s">
        <v>3</v>
      </c>
      <c r="E23" s="40" t="s">
        <v>3</v>
      </c>
      <c r="F23" s="40" t="s">
        <v>3</v>
      </c>
      <c r="G23" s="40" t="s">
        <v>3</v>
      </c>
      <c r="H23" s="35" t="s">
        <v>202</v>
      </c>
      <c r="I23" s="35" t="s">
        <v>202</v>
      </c>
      <c r="J23" s="35" t="s">
        <v>202</v>
      </c>
      <c r="K23" s="35" t="s">
        <v>202</v>
      </c>
      <c r="L23" s="35" t="s">
        <v>202</v>
      </c>
      <c r="M23" s="40"/>
      <c r="N23" s="40"/>
      <c r="O23" s="40"/>
      <c r="P23" s="40"/>
    </row>
    <row r="24" spans="1:17" x14ac:dyDescent="0.2">
      <c r="A24" s="39">
        <v>42503</v>
      </c>
      <c r="B24" s="40" t="s">
        <v>50</v>
      </c>
      <c r="C24" s="40" t="s">
        <v>211</v>
      </c>
      <c r="D24" s="40" t="s">
        <v>212</v>
      </c>
      <c r="E24" s="40" t="s">
        <v>3</v>
      </c>
      <c r="F24" s="40" t="s">
        <v>3</v>
      </c>
      <c r="G24" s="40" t="s">
        <v>3</v>
      </c>
      <c r="H24" s="35" t="str">
        <f t="shared" si="5"/>
        <v/>
      </c>
      <c r="I24" s="30">
        <f t="shared" si="6"/>
        <v>8.8166666666666682</v>
      </c>
      <c r="J24" s="31">
        <f t="shared" ref="J24:J31" si="9">IF(I24&gt;8,8,I24)</f>
        <v>8</v>
      </c>
      <c r="K24" s="30">
        <f t="shared" si="7"/>
        <v>0.8</v>
      </c>
      <c r="L24" s="30">
        <f t="shared" si="8"/>
        <v>0.8</v>
      </c>
      <c r="M24" s="40"/>
      <c r="N24" s="40"/>
      <c r="O24" s="40"/>
      <c r="P24" s="40"/>
    </row>
    <row r="25" spans="1:17" x14ac:dyDescent="0.2">
      <c r="A25" s="39">
        <v>42504</v>
      </c>
      <c r="B25" s="40" t="s">
        <v>53</v>
      </c>
      <c r="C25" s="40" t="s">
        <v>55</v>
      </c>
      <c r="D25" s="40" t="s">
        <v>213</v>
      </c>
      <c r="E25" s="40" t="s">
        <v>3</v>
      </c>
      <c r="F25" s="40" t="s">
        <v>3</v>
      </c>
      <c r="G25" s="40" t="s">
        <v>3</v>
      </c>
      <c r="H25" s="35" t="str">
        <f t="shared" si="5"/>
        <v/>
      </c>
      <c r="I25" s="30">
        <f t="shared" si="6"/>
        <v>8.9166666666666661</v>
      </c>
      <c r="J25" s="31">
        <f t="shared" si="9"/>
        <v>8</v>
      </c>
      <c r="K25" s="30">
        <f t="shared" si="7"/>
        <v>0.9</v>
      </c>
      <c r="L25" s="30">
        <f t="shared" si="8"/>
        <v>0.9</v>
      </c>
      <c r="M25" s="40"/>
      <c r="N25" s="40"/>
      <c r="O25" s="40"/>
      <c r="P25" s="40"/>
    </row>
    <row r="26" spans="1:17" x14ac:dyDescent="0.2">
      <c r="A26" s="37">
        <v>42505</v>
      </c>
      <c r="B26" s="38" t="s">
        <v>39</v>
      </c>
      <c r="C26" s="38" t="s">
        <v>3</v>
      </c>
      <c r="D26" s="38" t="s">
        <v>3</v>
      </c>
      <c r="E26" s="38" t="s">
        <v>3</v>
      </c>
      <c r="F26" s="41" t="s">
        <v>222</v>
      </c>
      <c r="G26" s="38">
        <v>25</v>
      </c>
      <c r="H26" s="35" t="s">
        <v>221</v>
      </c>
      <c r="I26" s="35" t="s">
        <v>221</v>
      </c>
      <c r="J26" s="35" t="s">
        <v>221</v>
      </c>
      <c r="K26" s="35" t="s">
        <v>221</v>
      </c>
      <c r="L26" s="35" t="s">
        <v>221</v>
      </c>
      <c r="M26" s="38"/>
      <c r="N26" s="38"/>
      <c r="O26" s="38"/>
      <c r="P26" s="38"/>
    </row>
    <row r="27" spans="1:17" x14ac:dyDescent="0.2">
      <c r="A27" s="39">
        <v>42506</v>
      </c>
      <c r="B27" s="40" t="s">
        <v>43</v>
      </c>
      <c r="C27" s="40" t="s">
        <v>131</v>
      </c>
      <c r="D27" s="40" t="s">
        <v>214</v>
      </c>
      <c r="E27" s="40" t="s">
        <v>3</v>
      </c>
      <c r="F27" s="40" t="s">
        <v>3</v>
      </c>
      <c r="G27" s="40" t="s">
        <v>3</v>
      </c>
      <c r="H27" s="35" t="str">
        <f t="shared" si="5"/>
        <v/>
      </c>
      <c r="I27" s="30">
        <f t="shared" si="6"/>
        <v>10.1</v>
      </c>
      <c r="J27" s="31">
        <f t="shared" si="9"/>
        <v>8</v>
      </c>
      <c r="K27" s="30">
        <f t="shared" si="7"/>
        <v>2.1</v>
      </c>
      <c r="L27" s="30">
        <f t="shared" si="8"/>
        <v>2.1</v>
      </c>
      <c r="M27" s="40"/>
      <c r="N27" s="40"/>
      <c r="O27" s="40"/>
      <c r="P27" s="40"/>
    </row>
    <row r="28" spans="1:17" x14ac:dyDescent="0.2">
      <c r="A28" s="39">
        <v>42507</v>
      </c>
      <c r="B28" s="40" t="s">
        <v>45</v>
      </c>
      <c r="C28" s="40" t="s">
        <v>215</v>
      </c>
      <c r="D28" s="40" t="s">
        <v>216</v>
      </c>
      <c r="E28" s="40" t="s">
        <v>3</v>
      </c>
      <c r="F28" s="40" t="s">
        <v>3</v>
      </c>
      <c r="G28" s="40" t="s">
        <v>3</v>
      </c>
      <c r="H28" s="35" t="str">
        <f t="shared" si="5"/>
        <v/>
      </c>
      <c r="I28" s="30">
        <f t="shared" si="6"/>
        <v>9.4</v>
      </c>
      <c r="J28" s="31">
        <f t="shared" si="9"/>
        <v>8</v>
      </c>
      <c r="K28" s="30">
        <f t="shared" si="7"/>
        <v>1.4</v>
      </c>
      <c r="L28" s="30">
        <f t="shared" si="8"/>
        <v>1.4</v>
      </c>
      <c r="M28" s="40"/>
      <c r="N28" s="40"/>
      <c r="O28" s="40"/>
      <c r="P28" s="40"/>
    </row>
    <row r="29" spans="1:17" x14ac:dyDescent="0.2">
      <c r="A29" s="39">
        <v>42508</v>
      </c>
      <c r="B29" s="40" t="s">
        <v>48</v>
      </c>
      <c r="C29" s="40" t="s">
        <v>3</v>
      </c>
      <c r="D29" s="40" t="s">
        <v>3</v>
      </c>
      <c r="E29" s="40" t="s">
        <v>3</v>
      </c>
      <c r="F29" s="40" t="s">
        <v>3</v>
      </c>
      <c r="G29" s="40" t="s">
        <v>3</v>
      </c>
      <c r="H29" s="35" t="s">
        <v>202</v>
      </c>
      <c r="I29" s="35" t="s">
        <v>202</v>
      </c>
      <c r="J29" s="35" t="s">
        <v>202</v>
      </c>
      <c r="K29" s="35" t="s">
        <v>202</v>
      </c>
      <c r="L29" s="35" t="s">
        <v>202</v>
      </c>
      <c r="M29" s="40"/>
      <c r="N29" s="40"/>
      <c r="O29" s="40"/>
      <c r="P29" s="40"/>
    </row>
    <row r="30" spans="1:17" x14ac:dyDescent="0.2">
      <c r="A30" s="39">
        <v>42509</v>
      </c>
      <c r="B30" s="40" t="s">
        <v>49</v>
      </c>
      <c r="C30" s="40" t="s">
        <v>217</v>
      </c>
      <c r="D30" s="40" t="s">
        <v>218</v>
      </c>
      <c r="E30" s="40" t="s">
        <v>3</v>
      </c>
      <c r="F30" s="40" t="s">
        <v>3</v>
      </c>
      <c r="G30" s="40" t="s">
        <v>3</v>
      </c>
      <c r="H30" s="35" t="str">
        <f t="shared" si="5"/>
        <v/>
      </c>
      <c r="I30" s="30">
        <f t="shared" si="6"/>
        <v>9.0666666666666664</v>
      </c>
      <c r="J30" s="31">
        <f t="shared" si="9"/>
        <v>8</v>
      </c>
      <c r="K30" s="30">
        <f t="shared" si="7"/>
        <v>1.1000000000000001</v>
      </c>
      <c r="L30" s="30">
        <f t="shared" si="8"/>
        <v>1.1000000000000001</v>
      </c>
      <c r="M30" s="40"/>
      <c r="N30" s="40"/>
      <c r="O30" s="40"/>
      <c r="P30" s="40"/>
    </row>
    <row r="31" spans="1:17" x14ac:dyDescent="0.2">
      <c r="A31" s="39">
        <v>42510</v>
      </c>
      <c r="B31" s="40" t="s">
        <v>50</v>
      </c>
      <c r="C31" s="40" t="s">
        <v>160</v>
      </c>
      <c r="D31" s="40" t="s">
        <v>213</v>
      </c>
      <c r="E31" s="40" t="s">
        <v>3</v>
      </c>
      <c r="F31" s="40" t="s">
        <v>3</v>
      </c>
      <c r="G31" s="40" t="s">
        <v>3</v>
      </c>
      <c r="H31" s="35" t="str">
        <f t="shared" si="5"/>
        <v/>
      </c>
      <c r="I31" s="30">
        <f t="shared" si="6"/>
        <v>9.1999999999999975</v>
      </c>
      <c r="J31" s="31">
        <f t="shared" si="9"/>
        <v>8</v>
      </c>
      <c r="K31" s="30">
        <f t="shared" si="7"/>
        <v>1.2</v>
      </c>
      <c r="L31" s="30">
        <f t="shared" si="8"/>
        <v>1.2</v>
      </c>
      <c r="M31" s="40"/>
      <c r="N31" s="40"/>
      <c r="O31" s="40"/>
      <c r="P31" s="40"/>
    </row>
    <row r="32" spans="1:17" x14ac:dyDescent="0.2">
      <c r="A32" s="39">
        <v>42511</v>
      </c>
      <c r="B32" s="40" t="s">
        <v>53</v>
      </c>
      <c r="C32" s="40" t="s">
        <v>174</v>
      </c>
      <c r="D32" s="40" t="s">
        <v>61</v>
      </c>
      <c r="E32" s="40" t="s">
        <v>3</v>
      </c>
      <c r="F32" s="40" t="s">
        <v>3</v>
      </c>
      <c r="G32" s="40" t="s">
        <v>3</v>
      </c>
      <c r="H32" s="35" t="str">
        <f t="shared" si="5"/>
        <v/>
      </c>
      <c r="I32" s="30">
        <f t="shared" si="6"/>
        <v>7.9666666666666632</v>
      </c>
      <c r="J32" s="31">
        <v>8</v>
      </c>
      <c r="K32" s="30" t="str">
        <f t="shared" si="7"/>
        <v/>
      </c>
      <c r="L32" s="30" t="str">
        <f t="shared" si="8"/>
        <v/>
      </c>
      <c r="M32" s="40"/>
      <c r="N32" s="40"/>
      <c r="O32" s="40"/>
      <c r="P32" s="40"/>
    </row>
    <row r="33" spans="1:16" x14ac:dyDescent="0.2">
      <c r="A33" s="37">
        <v>42512</v>
      </c>
      <c r="B33" s="38" t="s">
        <v>39</v>
      </c>
      <c r="C33" s="38" t="s">
        <v>219</v>
      </c>
      <c r="D33" s="38" t="s">
        <v>220</v>
      </c>
      <c r="E33" s="38" t="s">
        <v>3</v>
      </c>
      <c r="F33" s="38" t="str">
        <f>F26</f>
        <v>-1h</v>
      </c>
      <c r="G33" s="38">
        <v>25</v>
      </c>
      <c r="H33" s="35" t="str">
        <f t="shared" si="5"/>
        <v/>
      </c>
      <c r="I33" s="30">
        <f t="shared" si="6"/>
        <v>7.9333333333333318</v>
      </c>
      <c r="J33" s="31">
        <v>8</v>
      </c>
      <c r="K33" s="30" t="str">
        <f t="shared" si="7"/>
        <v/>
      </c>
      <c r="L33" s="30" t="str">
        <f t="shared" si="8"/>
        <v/>
      </c>
      <c r="M33" s="38"/>
      <c r="N33" s="38"/>
      <c r="O33" s="38"/>
      <c r="P33" s="38"/>
    </row>
    <row r="34" spans="1:16" x14ac:dyDescent="0.2">
      <c r="A34" s="39">
        <v>42513</v>
      </c>
      <c r="B34" s="40" t="s">
        <v>43</v>
      </c>
      <c r="C34" s="40" t="s">
        <v>249</v>
      </c>
      <c r="D34" s="40" t="s">
        <v>173</v>
      </c>
      <c r="E34" s="40" t="s">
        <v>3</v>
      </c>
      <c r="F34" s="40" t="s">
        <v>3</v>
      </c>
      <c r="G34" s="40" t="s">
        <v>3</v>
      </c>
      <c r="H34" s="35" t="str">
        <f t="shared" ref="H34:H40" si="10">IF(AND(C34*24&lt;6,6-C34*24&gt;0.5),6-C34*24,"")</f>
        <v/>
      </c>
      <c r="I34" s="30">
        <f t="shared" ref="I34:I40" si="11">(D34-C34)*24</f>
        <v>7.9333333333333336</v>
      </c>
      <c r="J34" s="31">
        <v>8</v>
      </c>
      <c r="K34" s="30" t="str">
        <f t="shared" ref="K34:K40" si="12">IF(I34&gt;8,ROUND(I34-8,1),"")</f>
        <v/>
      </c>
      <c r="L34" s="30" t="str">
        <f t="shared" ref="L34:L40" si="13">IF(K34&lt;0.5,"",K34)</f>
        <v/>
      </c>
      <c r="M34" s="40"/>
      <c r="N34" s="40"/>
      <c r="O34" s="40"/>
      <c r="P34" s="40"/>
    </row>
    <row r="35" spans="1:16" ht="16.5" x14ac:dyDescent="0.3">
      <c r="A35" s="39">
        <v>42514</v>
      </c>
      <c r="B35" s="40" t="s">
        <v>45</v>
      </c>
      <c r="C35" s="40" t="s">
        <v>182</v>
      </c>
      <c r="D35" s="40" t="s">
        <v>322</v>
      </c>
      <c r="E35" s="40" t="s">
        <v>3</v>
      </c>
      <c r="F35" s="40" t="s">
        <v>3</v>
      </c>
      <c r="G35" s="40" t="s">
        <v>3</v>
      </c>
      <c r="H35" s="35" t="str">
        <f t="shared" si="10"/>
        <v/>
      </c>
      <c r="I35" s="30">
        <f t="shared" si="11"/>
        <v>7.3833333333333337</v>
      </c>
      <c r="J35" s="31">
        <v>7</v>
      </c>
      <c r="K35" s="30" t="str">
        <f t="shared" si="12"/>
        <v/>
      </c>
      <c r="L35" s="30" t="str">
        <f t="shared" si="13"/>
        <v/>
      </c>
      <c r="M35" s="40"/>
      <c r="N35" s="50" t="s">
        <v>369</v>
      </c>
      <c r="O35" s="51">
        <f>G42</f>
        <v>0</v>
      </c>
      <c r="P35" s="40"/>
    </row>
    <row r="36" spans="1:16" x14ac:dyDescent="0.2">
      <c r="A36" s="39">
        <v>42515</v>
      </c>
      <c r="B36" s="40" t="s">
        <v>48</v>
      </c>
      <c r="C36" s="40" t="s">
        <v>3</v>
      </c>
      <c r="D36" s="40" t="s">
        <v>3</v>
      </c>
      <c r="E36" s="40" t="s">
        <v>3</v>
      </c>
      <c r="F36" s="40" t="s">
        <v>3</v>
      </c>
      <c r="G36" s="40" t="s">
        <v>3</v>
      </c>
      <c r="H36" s="35" t="s">
        <v>202</v>
      </c>
      <c r="I36" s="35" t="s">
        <v>202</v>
      </c>
      <c r="J36" s="35" t="s">
        <v>202</v>
      </c>
      <c r="K36" s="35" t="s">
        <v>202</v>
      </c>
      <c r="L36" s="35" t="s">
        <v>202</v>
      </c>
      <c r="M36" s="40"/>
      <c r="N36" s="51" t="s">
        <v>370</v>
      </c>
      <c r="O36" s="51">
        <f>COUNTIF(J12:J42,"AL*")</f>
        <v>0</v>
      </c>
      <c r="P36" s="40"/>
    </row>
    <row r="37" spans="1:16" x14ac:dyDescent="0.2">
      <c r="A37" s="39">
        <v>42516</v>
      </c>
      <c r="B37" s="40" t="s">
        <v>49</v>
      </c>
      <c r="C37" s="40" t="s">
        <v>318</v>
      </c>
      <c r="D37" s="40" t="s">
        <v>323</v>
      </c>
      <c r="E37" s="40" t="s">
        <v>3</v>
      </c>
      <c r="F37" s="40" t="s">
        <v>3</v>
      </c>
      <c r="G37" s="40" t="s">
        <v>3</v>
      </c>
      <c r="H37" s="35" t="str">
        <f t="shared" si="10"/>
        <v/>
      </c>
      <c r="I37" s="30">
        <f t="shared" si="11"/>
        <v>8.1666666666666661</v>
      </c>
      <c r="J37" s="31">
        <f t="shared" ref="J37:J39" si="14">IF(I37&gt;8,8,I37)</f>
        <v>8</v>
      </c>
      <c r="K37" s="30">
        <f t="shared" si="12"/>
        <v>0.2</v>
      </c>
      <c r="L37" s="30" t="str">
        <f t="shared" si="13"/>
        <v/>
      </c>
      <c r="M37" s="40"/>
      <c r="N37" s="51" t="s">
        <v>371</v>
      </c>
      <c r="O37" s="51">
        <f>COUNTIF(J12:J42,"PH*")</f>
        <v>1</v>
      </c>
      <c r="P37" s="40"/>
    </row>
    <row r="38" spans="1:16" x14ac:dyDescent="0.2">
      <c r="A38" s="39">
        <v>42517</v>
      </c>
      <c r="B38" s="40" t="s">
        <v>50</v>
      </c>
      <c r="C38" s="40" t="s">
        <v>324</v>
      </c>
      <c r="D38" s="40" t="s">
        <v>95</v>
      </c>
      <c r="E38" s="40" t="s">
        <v>3</v>
      </c>
      <c r="F38" s="40" t="s">
        <v>3</v>
      </c>
      <c r="G38" s="40" t="s">
        <v>3</v>
      </c>
      <c r="H38" s="35" t="str">
        <f t="shared" si="10"/>
        <v/>
      </c>
      <c r="I38" s="30">
        <f t="shared" si="11"/>
        <v>8.783333333333335</v>
      </c>
      <c r="J38" s="31">
        <f t="shared" si="14"/>
        <v>8</v>
      </c>
      <c r="K38" s="30">
        <f t="shared" si="12"/>
        <v>0.8</v>
      </c>
      <c r="L38" s="30">
        <f t="shared" si="13"/>
        <v>0.8</v>
      </c>
      <c r="M38" s="40"/>
      <c r="N38" s="51" t="s">
        <v>372</v>
      </c>
      <c r="O38" s="51">
        <f>COUNTIF(J12:J42,"RO*")</f>
        <v>1</v>
      </c>
      <c r="P38" s="40"/>
    </row>
    <row r="39" spans="1:16" x14ac:dyDescent="0.2">
      <c r="A39" s="39">
        <v>42518</v>
      </c>
      <c r="B39" s="40" t="s">
        <v>53</v>
      </c>
      <c r="C39" s="40" t="s">
        <v>325</v>
      </c>
      <c r="D39" s="40" t="s">
        <v>309</v>
      </c>
      <c r="E39" s="40" t="s">
        <v>3</v>
      </c>
      <c r="F39" s="40" t="s">
        <v>3</v>
      </c>
      <c r="G39" s="40" t="s">
        <v>3</v>
      </c>
      <c r="H39" s="35" t="str">
        <f t="shared" si="10"/>
        <v/>
      </c>
      <c r="I39" s="30">
        <f t="shared" si="11"/>
        <v>9.0666666666666647</v>
      </c>
      <c r="J39" s="31">
        <f t="shared" si="14"/>
        <v>8</v>
      </c>
      <c r="K39" s="30">
        <f t="shared" si="12"/>
        <v>1.1000000000000001</v>
      </c>
      <c r="L39" s="30">
        <f t="shared" si="13"/>
        <v>1.1000000000000001</v>
      </c>
      <c r="M39" s="40"/>
      <c r="N39" s="51" t="s">
        <v>187</v>
      </c>
      <c r="O39" s="51">
        <f>COUNTIF(J12:J42,"OFF*")</f>
        <v>4</v>
      </c>
      <c r="P39" s="40"/>
    </row>
    <row r="40" spans="1:16" x14ac:dyDescent="0.2">
      <c r="A40" s="37">
        <v>42519</v>
      </c>
      <c r="B40" s="38" t="s">
        <v>39</v>
      </c>
      <c r="C40" s="38" t="s">
        <v>326</v>
      </c>
      <c r="D40" s="38" t="s">
        <v>66</v>
      </c>
      <c r="E40" s="38" t="s">
        <v>3</v>
      </c>
      <c r="F40" s="41" t="s">
        <v>312</v>
      </c>
      <c r="G40" s="38">
        <v>25</v>
      </c>
      <c r="H40" s="35" t="str">
        <f t="shared" si="10"/>
        <v/>
      </c>
      <c r="I40" s="30">
        <f t="shared" si="11"/>
        <v>7.5833333333333321</v>
      </c>
      <c r="J40" s="31">
        <v>7.5</v>
      </c>
      <c r="K40" s="30" t="str">
        <f t="shared" si="12"/>
        <v/>
      </c>
      <c r="L40" s="30" t="str">
        <f t="shared" si="13"/>
        <v/>
      </c>
      <c r="M40" s="38"/>
      <c r="N40" s="51" t="s">
        <v>39</v>
      </c>
      <c r="O40" s="51">
        <f>COUNTIF(J12:J42,"CN*")</f>
        <v>0</v>
      </c>
      <c r="P40" s="38"/>
    </row>
    <row r="41" spans="1:16" x14ac:dyDescent="0.2">
      <c r="A41" s="39">
        <v>42520</v>
      </c>
      <c r="B41" s="40" t="s">
        <v>43</v>
      </c>
      <c r="C41" s="40" t="s">
        <v>55</v>
      </c>
      <c r="D41" s="40" t="s">
        <v>95</v>
      </c>
      <c r="E41" s="40" t="s">
        <v>3</v>
      </c>
      <c r="F41" s="40" t="s">
        <v>3</v>
      </c>
      <c r="G41" s="40" t="s">
        <v>3</v>
      </c>
      <c r="H41" s="35" t="str">
        <f t="shared" ref="H41:H42" si="15">IF(AND(C41*24&lt;6,6-C41*24&gt;0.5),6-C41*24,"")</f>
        <v/>
      </c>
      <c r="I41" s="30">
        <f t="shared" ref="I41:I42" si="16">(D41-C41)*24</f>
        <v>9.31666666666667</v>
      </c>
      <c r="J41" s="31">
        <f t="shared" ref="J41:J42" si="17">IF(I41&gt;8,8,I41)</f>
        <v>8</v>
      </c>
      <c r="K41" s="30">
        <f t="shared" ref="K41:K42" si="18">IF(I41&gt;8,ROUND(I41-8,1),"")</f>
        <v>1.3</v>
      </c>
      <c r="L41" s="30">
        <f t="shared" ref="L41:L42" si="19">IF(K41&lt;0.5,"",K41)</f>
        <v>1.3</v>
      </c>
      <c r="M41" s="40"/>
      <c r="N41" s="51" t="s">
        <v>197</v>
      </c>
      <c r="O41" s="51">
        <f>ROUND(SUM(H12:H42)/8,2)</f>
        <v>0</v>
      </c>
      <c r="P41" s="40"/>
    </row>
    <row r="42" spans="1:16" ht="16.5" x14ac:dyDescent="0.3">
      <c r="A42" s="39">
        <v>42521</v>
      </c>
      <c r="B42" s="40" t="s">
        <v>45</v>
      </c>
      <c r="C42" s="40" t="s">
        <v>88</v>
      </c>
      <c r="D42" s="40" t="s">
        <v>136</v>
      </c>
      <c r="E42" s="40" t="s">
        <v>3</v>
      </c>
      <c r="F42" s="40" t="s">
        <v>3</v>
      </c>
      <c r="G42" s="40"/>
      <c r="H42" s="35" t="str">
        <f t="shared" si="15"/>
        <v/>
      </c>
      <c r="I42" s="30">
        <f t="shared" si="16"/>
        <v>8.3333333333333321</v>
      </c>
      <c r="J42" s="31">
        <f t="shared" si="17"/>
        <v>8</v>
      </c>
      <c r="K42" s="30">
        <f t="shared" si="18"/>
        <v>0.3</v>
      </c>
      <c r="L42" s="30" t="str">
        <f t="shared" si="19"/>
        <v/>
      </c>
      <c r="M42" s="40"/>
      <c r="N42" s="50" t="s">
        <v>373</v>
      </c>
      <c r="O42" s="50">
        <f>ROUND(SUM(M12:M42)/8,2)</f>
        <v>0.81</v>
      </c>
      <c r="P42" s="40"/>
    </row>
    <row r="43" spans="1:16" x14ac:dyDescent="0.2">
      <c r="A43" s="47"/>
      <c r="B43" s="48"/>
      <c r="C43" s="48"/>
      <c r="D43" s="48"/>
      <c r="E43" s="48"/>
      <c r="F43" s="48"/>
      <c r="G43" s="48">
        <f>ROUND(25-2.5/8,0)</f>
        <v>25</v>
      </c>
      <c r="H43" s="44"/>
      <c r="I43" s="45"/>
      <c r="J43" s="46"/>
      <c r="K43" s="45"/>
      <c r="L43" s="45"/>
      <c r="M43" s="48"/>
      <c r="N43" s="48"/>
      <c r="O43" s="48"/>
      <c r="P43" s="48"/>
    </row>
    <row r="44" spans="1:16" x14ac:dyDescent="0.2">
      <c r="A44" s="7"/>
      <c r="B44" s="7"/>
      <c r="C44" s="7"/>
      <c r="D44" s="7"/>
      <c r="E44" s="7"/>
      <c r="F44" s="43" t="s">
        <v>361</v>
      </c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">
      <c r="J45" s="28" t="s">
        <v>57</v>
      </c>
      <c r="K45" s="28"/>
      <c r="L45" s="28"/>
      <c r="M45" s="28"/>
    </row>
    <row r="48" spans="1:16" x14ac:dyDescent="0.2">
      <c r="J48" s="28" t="s">
        <v>58</v>
      </c>
      <c r="K48" s="28"/>
      <c r="L48" s="28"/>
      <c r="M48" s="28"/>
    </row>
    <row r="87" spans="1:16" ht="21" customHeight="1" x14ac:dyDescent="0.2">
      <c r="A87" s="8" t="s">
        <v>0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10"/>
    </row>
    <row r="88" spans="1:16" x14ac:dyDescent="0.2">
      <c r="A88" s="11" t="s">
        <v>59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3"/>
    </row>
    <row r="89" spans="1:16" x14ac:dyDescent="0.2">
      <c r="A89" s="14" t="s">
        <v>2</v>
      </c>
      <c r="B89" s="15"/>
      <c r="C89" s="1">
        <v>6</v>
      </c>
      <c r="D89" s="1">
        <v>48</v>
      </c>
      <c r="E89" s="16" t="s">
        <v>3</v>
      </c>
      <c r="F89" s="14" t="s">
        <v>4</v>
      </c>
      <c r="G89" s="15"/>
      <c r="H89" s="1">
        <v>0</v>
      </c>
      <c r="I89" s="16" t="s">
        <v>3</v>
      </c>
      <c r="J89" s="14" t="s">
        <v>5</v>
      </c>
      <c r="K89" s="17"/>
      <c r="L89" s="15"/>
      <c r="M89" s="16" t="s">
        <v>3</v>
      </c>
      <c r="N89" s="14" t="s">
        <v>6</v>
      </c>
      <c r="O89" s="17"/>
      <c r="P89" s="15"/>
    </row>
    <row r="90" spans="1:16" x14ac:dyDescent="0.2">
      <c r="A90" s="14" t="s">
        <v>7</v>
      </c>
      <c r="B90" s="15"/>
      <c r="C90" s="1">
        <v>0</v>
      </c>
      <c r="D90" s="1">
        <v>0</v>
      </c>
      <c r="E90" s="18"/>
      <c r="F90" s="14" t="s">
        <v>8</v>
      </c>
      <c r="G90" s="15"/>
      <c r="H90" s="1">
        <v>0</v>
      </c>
      <c r="I90" s="18"/>
      <c r="J90" s="14" t="s">
        <v>9</v>
      </c>
      <c r="K90" s="15"/>
      <c r="L90" s="1">
        <v>7</v>
      </c>
      <c r="M90" s="18"/>
      <c r="N90" s="14" t="s">
        <v>9</v>
      </c>
      <c r="O90" s="15"/>
      <c r="P90" s="1">
        <v>0</v>
      </c>
    </row>
    <row r="91" spans="1:16" x14ac:dyDescent="0.2">
      <c r="A91" s="14" t="s">
        <v>10</v>
      </c>
      <c r="B91" s="15"/>
      <c r="C91" s="1">
        <v>6</v>
      </c>
      <c r="D91" s="1">
        <v>48</v>
      </c>
      <c r="E91" s="19"/>
      <c r="F91" s="14" t="s">
        <v>11</v>
      </c>
      <c r="G91" s="15"/>
      <c r="H91" s="1">
        <v>0</v>
      </c>
      <c r="I91" s="19"/>
      <c r="J91" s="14" t="s">
        <v>12</v>
      </c>
      <c r="K91" s="15"/>
      <c r="L91" s="1">
        <v>806</v>
      </c>
      <c r="M91" s="19"/>
      <c r="N91" s="14" t="s">
        <v>12</v>
      </c>
      <c r="O91" s="15"/>
      <c r="P91" s="1">
        <v>0</v>
      </c>
    </row>
    <row r="92" spans="1:16" x14ac:dyDescent="0.2">
      <c r="A92" s="16" t="s">
        <v>3</v>
      </c>
      <c r="B92" s="20" t="s">
        <v>13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2"/>
      <c r="P92" s="23" t="s">
        <v>3</v>
      </c>
    </row>
    <row r="93" spans="1:16" x14ac:dyDescent="0.2">
      <c r="A93" s="18"/>
      <c r="B93" s="2" t="s">
        <v>14</v>
      </c>
      <c r="C93" s="2" t="s">
        <v>15</v>
      </c>
      <c r="D93" s="2" t="s">
        <v>16</v>
      </c>
      <c r="E93" s="2" t="s">
        <v>17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 t="s">
        <v>23</v>
      </c>
      <c r="L93" s="2" t="s">
        <v>24</v>
      </c>
      <c r="M93" s="2" t="s">
        <v>25</v>
      </c>
      <c r="N93" s="2" t="s">
        <v>3</v>
      </c>
      <c r="O93" s="2" t="s">
        <v>3</v>
      </c>
      <c r="P93" s="24"/>
    </row>
    <row r="94" spans="1:16" x14ac:dyDescent="0.2">
      <c r="A94" s="19"/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1" t="s">
        <v>3</v>
      </c>
      <c r="O94" s="1" t="s">
        <v>3</v>
      </c>
      <c r="P94" s="25"/>
    </row>
    <row r="95" spans="1:16" x14ac:dyDescent="0.2">
      <c r="A95" s="20" t="s">
        <v>26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2"/>
    </row>
    <row r="96" spans="1:16" ht="17.25" x14ac:dyDescent="0.3">
      <c r="A96" s="23" t="s">
        <v>27</v>
      </c>
      <c r="B96" s="23" t="s">
        <v>28</v>
      </c>
      <c r="C96" s="26">
        <v>1</v>
      </c>
      <c r="D96" s="27"/>
      <c r="E96" s="26">
        <v>2</v>
      </c>
      <c r="F96" s="27"/>
      <c r="G96" s="26">
        <v>3</v>
      </c>
      <c r="H96" s="29"/>
      <c r="I96" s="30"/>
      <c r="J96" s="31"/>
      <c r="K96" s="32" t="s">
        <v>196</v>
      </c>
      <c r="L96" s="32"/>
      <c r="M96" s="23"/>
      <c r="N96" s="23"/>
      <c r="O96" s="23"/>
      <c r="P96" s="23"/>
    </row>
    <row r="97" spans="1:17" ht="17.25" x14ac:dyDescent="0.3">
      <c r="A97" s="25"/>
      <c r="B97" s="25"/>
      <c r="C97" s="2" t="s">
        <v>37</v>
      </c>
      <c r="D97" s="2" t="s">
        <v>38</v>
      </c>
      <c r="E97" s="2" t="s">
        <v>37</v>
      </c>
      <c r="F97" s="2" t="s">
        <v>38</v>
      </c>
      <c r="G97" s="2" t="s">
        <v>37</v>
      </c>
      <c r="H97" s="33" t="s">
        <v>197</v>
      </c>
      <c r="I97" s="32" t="s">
        <v>198</v>
      </c>
      <c r="J97" s="34" t="s">
        <v>199</v>
      </c>
      <c r="K97" s="32" t="s">
        <v>23</v>
      </c>
      <c r="L97" s="32" t="s">
        <v>200</v>
      </c>
      <c r="M97" s="25"/>
      <c r="N97" s="25"/>
      <c r="O97" s="25"/>
      <c r="P97" s="25"/>
    </row>
    <row r="98" spans="1:17" x14ac:dyDescent="0.2">
      <c r="A98" s="3">
        <v>42491</v>
      </c>
      <c r="B98" s="4" t="s">
        <v>39</v>
      </c>
      <c r="C98" s="4" t="s">
        <v>60</v>
      </c>
      <c r="D98" s="4" t="s">
        <v>61</v>
      </c>
      <c r="E98" s="4" t="s">
        <v>3</v>
      </c>
      <c r="F98" s="4" t="s">
        <v>3</v>
      </c>
      <c r="G98" s="4" t="s">
        <v>3</v>
      </c>
      <c r="H98" s="35" t="str">
        <f t="shared" ref="H98:H99" si="20">IF(AND(C98*24&lt;6,6-C98*24&gt;0.5),6-C98*24,"")</f>
        <v/>
      </c>
      <c r="I98" s="30">
        <f t="shared" ref="I98" si="21">(D98-C98)*24</f>
        <v>8.466666666666665</v>
      </c>
      <c r="J98" s="30" t="s">
        <v>201</v>
      </c>
      <c r="K98" s="30">
        <f t="shared" ref="K98:K99" si="22">IF(I98&gt;8,ROUND(I98-8,1),"")</f>
        <v>0.5</v>
      </c>
      <c r="L98" s="30">
        <f t="shared" ref="L98:L105" si="23">IF(K98&lt;0.5,"",K98)</f>
        <v>0.5</v>
      </c>
      <c r="M98" s="4"/>
      <c r="N98" s="4"/>
      <c r="O98" s="4"/>
      <c r="P98" s="4"/>
    </row>
    <row r="99" spans="1:17" x14ac:dyDescent="0.2">
      <c r="A99" s="5">
        <v>42492</v>
      </c>
      <c r="B99" s="6" t="s">
        <v>43</v>
      </c>
      <c r="C99" s="6" t="s">
        <v>62</v>
      </c>
      <c r="D99" s="6" t="s">
        <v>3</v>
      </c>
      <c r="E99" s="6" t="s">
        <v>3</v>
      </c>
      <c r="F99" s="6" t="s">
        <v>3</v>
      </c>
      <c r="G99" s="6" t="s">
        <v>3</v>
      </c>
      <c r="H99" s="35" t="str">
        <f t="shared" si="20"/>
        <v/>
      </c>
      <c r="I99" s="30">
        <v>8</v>
      </c>
      <c r="J99" s="31">
        <f t="shared" ref="J99:J105" si="24">IF(I99&gt;8,8,I99)</f>
        <v>8</v>
      </c>
      <c r="K99" s="30" t="str">
        <f t="shared" si="22"/>
        <v/>
      </c>
      <c r="L99" s="30" t="str">
        <f t="shared" si="23"/>
        <v/>
      </c>
      <c r="M99" s="6"/>
      <c r="N99" s="6"/>
      <c r="O99" s="6"/>
      <c r="P99" s="6"/>
      <c r="Q99" t="s">
        <v>190</v>
      </c>
    </row>
    <row r="100" spans="1:17" x14ac:dyDescent="0.2">
      <c r="A100" s="5">
        <v>42493</v>
      </c>
      <c r="B100" s="6" t="s">
        <v>45</v>
      </c>
      <c r="C100" s="6" t="s">
        <v>60</v>
      </c>
      <c r="D100" s="6" t="s">
        <v>63</v>
      </c>
      <c r="E100" s="6" t="s">
        <v>3</v>
      </c>
      <c r="F100" s="6" t="s">
        <v>3</v>
      </c>
      <c r="G100" s="6" t="s">
        <v>3</v>
      </c>
      <c r="H100" s="35" t="str">
        <f t="shared" ref="H100" si="25">IF(AND(C100*24&lt;6,6-C100*24&gt;0.5),6-C100*24,"")</f>
        <v/>
      </c>
      <c r="I100" s="30">
        <f t="shared" ref="I100" si="26">(D100-C100)*24</f>
        <v>8.3166666666666682</v>
      </c>
      <c r="J100" s="31">
        <f t="shared" si="24"/>
        <v>8</v>
      </c>
      <c r="K100" s="30">
        <f t="shared" ref="K100" si="27">IF(I100&gt;8,ROUND(I100-8,1),"")</f>
        <v>0.3</v>
      </c>
      <c r="L100" s="30" t="str">
        <f t="shared" si="23"/>
        <v/>
      </c>
      <c r="M100" s="6"/>
      <c r="N100" s="6"/>
      <c r="O100" s="6"/>
      <c r="P100" s="6"/>
    </row>
    <row r="101" spans="1:17" x14ac:dyDescent="0.2">
      <c r="A101" s="5">
        <v>42494</v>
      </c>
      <c r="B101" s="6" t="s">
        <v>48</v>
      </c>
      <c r="C101" s="6" t="s">
        <v>3</v>
      </c>
      <c r="D101" s="6" t="s">
        <v>3</v>
      </c>
      <c r="E101" s="6" t="s">
        <v>3</v>
      </c>
      <c r="F101" s="6" t="s">
        <v>3</v>
      </c>
      <c r="G101" s="6" t="s">
        <v>3</v>
      </c>
      <c r="H101" s="35" t="s">
        <v>202</v>
      </c>
      <c r="I101" s="35" t="s">
        <v>202</v>
      </c>
      <c r="J101" s="35" t="s">
        <v>202</v>
      </c>
      <c r="K101" s="35" t="s">
        <v>202</v>
      </c>
      <c r="L101" s="35" t="s">
        <v>202</v>
      </c>
      <c r="M101" s="6"/>
      <c r="N101" s="6"/>
      <c r="O101" s="6"/>
      <c r="P101" s="6"/>
    </row>
    <row r="102" spans="1:17" x14ac:dyDescent="0.2">
      <c r="A102" s="5">
        <v>42495</v>
      </c>
      <c r="B102" s="6" t="s">
        <v>49</v>
      </c>
      <c r="C102" s="6" t="s">
        <v>55</v>
      </c>
      <c r="D102" s="6" t="s">
        <v>64</v>
      </c>
      <c r="E102" s="6" t="s">
        <v>3</v>
      </c>
      <c r="F102" s="6" t="s">
        <v>3</v>
      </c>
      <c r="G102" s="6" t="s">
        <v>3</v>
      </c>
      <c r="H102" s="35" t="str">
        <f t="shared" ref="H102:H105" si="28">IF(AND(C102*24&lt;6,6-C102*24&gt;0.5),6-C102*24,"")</f>
        <v/>
      </c>
      <c r="I102" s="30">
        <f t="shared" ref="I102:I105" si="29">(D102-C102)*24</f>
        <v>8.7333333333333325</v>
      </c>
      <c r="J102" s="31">
        <f t="shared" si="24"/>
        <v>8</v>
      </c>
      <c r="K102" s="30">
        <f t="shared" ref="K102:K105" si="30">IF(I102&gt;8,ROUND(I102-8,1),"")</f>
        <v>0.7</v>
      </c>
      <c r="L102" s="30">
        <f t="shared" si="23"/>
        <v>0.7</v>
      </c>
      <c r="M102" s="6"/>
      <c r="N102" s="6"/>
      <c r="O102" s="6"/>
      <c r="P102" s="6"/>
    </row>
    <row r="103" spans="1:17" x14ac:dyDescent="0.2">
      <c r="A103" s="5">
        <v>42496</v>
      </c>
      <c r="B103" s="6" t="s">
        <v>50</v>
      </c>
      <c r="C103" s="6" t="s">
        <v>65</v>
      </c>
      <c r="D103" s="6" t="s">
        <v>66</v>
      </c>
      <c r="E103" s="6" t="s">
        <v>3</v>
      </c>
      <c r="F103" s="6" t="s">
        <v>3</v>
      </c>
      <c r="G103" s="6" t="s">
        <v>3</v>
      </c>
      <c r="H103" s="35" t="str">
        <f t="shared" si="28"/>
        <v/>
      </c>
      <c r="I103" s="30">
        <f t="shared" si="29"/>
        <v>8.1166666666666654</v>
      </c>
      <c r="J103" s="31">
        <f t="shared" si="24"/>
        <v>8</v>
      </c>
      <c r="K103" s="30">
        <f t="shared" si="30"/>
        <v>0.1</v>
      </c>
      <c r="L103" s="30" t="str">
        <f t="shared" si="23"/>
        <v/>
      </c>
      <c r="M103" s="6"/>
      <c r="N103" s="6"/>
      <c r="O103" s="6"/>
      <c r="P103" s="6"/>
    </row>
    <row r="104" spans="1:17" x14ac:dyDescent="0.2">
      <c r="A104" s="5">
        <v>42497</v>
      </c>
      <c r="B104" s="6" t="s">
        <v>53</v>
      </c>
      <c r="C104" s="6" t="s">
        <v>67</v>
      </c>
      <c r="D104" s="6" t="s">
        <v>68</v>
      </c>
      <c r="E104" s="6" t="s">
        <v>3</v>
      </c>
      <c r="F104" s="6" t="s">
        <v>3</v>
      </c>
      <c r="G104" s="6" t="s">
        <v>3</v>
      </c>
      <c r="H104" s="35" t="str">
        <f t="shared" si="28"/>
        <v/>
      </c>
      <c r="I104" s="30">
        <f t="shared" si="29"/>
        <v>10.25</v>
      </c>
      <c r="J104" s="31">
        <f t="shared" si="24"/>
        <v>8</v>
      </c>
      <c r="K104" s="30">
        <f t="shared" si="30"/>
        <v>2.2999999999999998</v>
      </c>
      <c r="L104" s="30">
        <f t="shared" si="23"/>
        <v>2.2999999999999998</v>
      </c>
      <c r="M104" s="6"/>
      <c r="N104" s="6"/>
      <c r="O104" s="6"/>
      <c r="P104" s="6"/>
    </row>
    <row r="105" spans="1:17" x14ac:dyDescent="0.2">
      <c r="A105" s="3">
        <v>42498</v>
      </c>
      <c r="B105" s="4" t="s">
        <v>39</v>
      </c>
      <c r="C105" s="4" t="s">
        <v>69</v>
      </c>
      <c r="D105" s="4" t="s">
        <v>70</v>
      </c>
      <c r="E105" s="4" t="s">
        <v>3</v>
      </c>
      <c r="F105" s="4" t="s">
        <v>3</v>
      </c>
      <c r="G105" s="4">
        <v>26</v>
      </c>
      <c r="H105" s="35" t="str">
        <f t="shared" si="28"/>
        <v/>
      </c>
      <c r="I105" s="30">
        <f t="shared" si="29"/>
        <v>9.033333333333335</v>
      </c>
      <c r="J105" s="31">
        <f t="shared" si="24"/>
        <v>8</v>
      </c>
      <c r="K105" s="30">
        <f t="shared" si="30"/>
        <v>1</v>
      </c>
      <c r="L105" s="30">
        <f t="shared" si="23"/>
        <v>1</v>
      </c>
      <c r="M105" s="4"/>
      <c r="N105" s="4"/>
      <c r="O105" s="4"/>
      <c r="P105" s="4"/>
    </row>
    <row r="106" spans="1:17" x14ac:dyDescent="0.2">
      <c r="A106" s="39">
        <v>42499</v>
      </c>
      <c r="B106" s="40" t="s">
        <v>43</v>
      </c>
      <c r="C106" s="40" t="s">
        <v>211</v>
      </c>
      <c r="D106" s="40" t="s">
        <v>206</v>
      </c>
      <c r="E106" s="40" t="s">
        <v>3</v>
      </c>
      <c r="F106" s="40" t="s">
        <v>3</v>
      </c>
      <c r="G106" s="40" t="s">
        <v>3</v>
      </c>
      <c r="H106" s="35" t="str">
        <f t="shared" ref="H106:H118" si="31">IF(AND(C106*24&lt;6,6-C106*24&gt;0.5),6-C106*24,"")</f>
        <v/>
      </c>
      <c r="I106" s="30">
        <f t="shared" ref="I106:I118" si="32">(D106-C106)*24</f>
        <v>8.4833333333333307</v>
      </c>
      <c r="J106" s="31">
        <f t="shared" ref="J106:J118" si="33">IF(I106&gt;8,8,I106)</f>
        <v>8</v>
      </c>
      <c r="K106" s="30">
        <f t="shared" ref="K106:K118" si="34">IF(I106&gt;8,ROUND(I106-8,1),"")</f>
        <v>0.5</v>
      </c>
      <c r="L106" s="30">
        <f t="shared" ref="L106:L118" si="35">IF(K106&lt;0.5,"",K106)</f>
        <v>0.5</v>
      </c>
      <c r="M106" s="40"/>
      <c r="N106" s="40"/>
      <c r="O106" s="40"/>
      <c r="P106" s="40"/>
    </row>
    <row r="107" spans="1:17" x14ac:dyDescent="0.2">
      <c r="A107" s="39">
        <v>42500</v>
      </c>
      <c r="B107" s="40" t="s">
        <v>45</v>
      </c>
      <c r="C107" s="40" t="s">
        <v>106</v>
      </c>
      <c r="D107" s="40" t="s">
        <v>161</v>
      </c>
      <c r="E107" s="40" t="s">
        <v>3</v>
      </c>
      <c r="F107" s="40" t="s">
        <v>3</v>
      </c>
      <c r="G107" s="40" t="s">
        <v>3</v>
      </c>
      <c r="H107" s="35" t="str">
        <f t="shared" si="31"/>
        <v/>
      </c>
      <c r="I107" s="30">
        <f t="shared" si="32"/>
        <v>8.2000000000000011</v>
      </c>
      <c r="J107" s="31">
        <f t="shared" si="33"/>
        <v>8</v>
      </c>
      <c r="K107" s="30">
        <f t="shared" si="34"/>
        <v>0.2</v>
      </c>
      <c r="L107" s="30" t="str">
        <f t="shared" si="35"/>
        <v/>
      </c>
      <c r="M107" s="40"/>
      <c r="N107" s="40"/>
      <c r="O107" s="40"/>
      <c r="P107" s="40"/>
    </row>
    <row r="108" spans="1:17" x14ac:dyDescent="0.2">
      <c r="A108" s="39">
        <v>42501</v>
      </c>
      <c r="B108" s="40" t="s">
        <v>48</v>
      </c>
      <c r="C108" s="40" t="s">
        <v>106</v>
      </c>
      <c r="D108" s="40" t="s">
        <v>223</v>
      </c>
      <c r="E108" s="40" t="s">
        <v>3</v>
      </c>
      <c r="F108" s="40" t="s">
        <v>3</v>
      </c>
      <c r="G108" s="40" t="s">
        <v>3</v>
      </c>
      <c r="H108" s="35" t="str">
        <f t="shared" si="31"/>
        <v/>
      </c>
      <c r="I108" s="30">
        <f t="shared" si="32"/>
        <v>11.200000000000001</v>
      </c>
      <c r="J108" s="31">
        <f t="shared" si="33"/>
        <v>8</v>
      </c>
      <c r="K108" s="30">
        <f t="shared" si="34"/>
        <v>3.2</v>
      </c>
      <c r="L108" s="30">
        <f t="shared" si="35"/>
        <v>3.2</v>
      </c>
      <c r="M108" s="40"/>
      <c r="N108" s="40"/>
      <c r="O108" s="40"/>
      <c r="P108" s="40"/>
    </row>
    <row r="109" spans="1:17" x14ac:dyDescent="0.2">
      <c r="A109" s="39">
        <v>42502</v>
      </c>
      <c r="B109" s="40" t="s">
        <v>49</v>
      </c>
      <c r="C109" s="40" t="s">
        <v>219</v>
      </c>
      <c r="D109" s="40" t="s">
        <v>224</v>
      </c>
      <c r="E109" s="40" t="s">
        <v>3</v>
      </c>
      <c r="F109" s="40" t="s">
        <v>3</v>
      </c>
      <c r="G109" s="40" t="s">
        <v>3</v>
      </c>
      <c r="H109" s="35" t="str">
        <f t="shared" si="31"/>
        <v/>
      </c>
      <c r="I109" s="30">
        <f t="shared" si="32"/>
        <v>8.5333333333333314</v>
      </c>
      <c r="J109" s="31">
        <f t="shared" si="33"/>
        <v>8</v>
      </c>
      <c r="K109" s="30">
        <f t="shared" si="34"/>
        <v>0.5</v>
      </c>
      <c r="L109" s="30">
        <f t="shared" si="35"/>
        <v>0.5</v>
      </c>
      <c r="M109" s="40"/>
      <c r="N109" s="40"/>
      <c r="O109" s="40"/>
      <c r="P109" s="40"/>
    </row>
    <row r="110" spans="1:17" x14ac:dyDescent="0.2">
      <c r="A110" s="39">
        <v>42503</v>
      </c>
      <c r="B110" s="40" t="s">
        <v>50</v>
      </c>
      <c r="C110" s="40" t="s">
        <v>104</v>
      </c>
      <c r="D110" s="40" t="s">
        <v>173</v>
      </c>
      <c r="E110" s="40" t="s">
        <v>3</v>
      </c>
      <c r="F110" s="40" t="s">
        <v>3</v>
      </c>
      <c r="G110" s="40" t="s">
        <v>3</v>
      </c>
      <c r="H110" s="35" t="str">
        <f t="shared" si="31"/>
        <v/>
      </c>
      <c r="I110" s="30">
        <f t="shared" si="32"/>
        <v>8.1333333333333329</v>
      </c>
      <c r="J110" s="31">
        <f t="shared" si="33"/>
        <v>8</v>
      </c>
      <c r="K110" s="30">
        <f t="shared" si="34"/>
        <v>0.1</v>
      </c>
      <c r="L110" s="30" t="str">
        <f t="shared" si="35"/>
        <v/>
      </c>
      <c r="M110" s="40"/>
      <c r="N110" s="40"/>
      <c r="O110" s="40"/>
      <c r="P110" s="40"/>
    </row>
    <row r="111" spans="1:17" x14ac:dyDescent="0.2">
      <c r="A111" s="39">
        <v>42504</v>
      </c>
      <c r="B111" s="40" t="s">
        <v>53</v>
      </c>
      <c r="C111" s="40" t="s">
        <v>3</v>
      </c>
      <c r="D111" s="40" t="s">
        <v>3</v>
      </c>
      <c r="E111" s="40" t="s">
        <v>3</v>
      </c>
      <c r="F111" s="40" t="s">
        <v>3</v>
      </c>
      <c r="G111" s="40" t="s">
        <v>3</v>
      </c>
      <c r="H111" s="35" t="s">
        <v>202</v>
      </c>
      <c r="I111" s="35" t="s">
        <v>202</v>
      </c>
      <c r="J111" s="35" t="s">
        <v>202</v>
      </c>
      <c r="K111" s="35" t="s">
        <v>202</v>
      </c>
      <c r="L111" s="35" t="s">
        <v>202</v>
      </c>
      <c r="M111" s="40"/>
      <c r="N111" s="40"/>
      <c r="O111" s="40"/>
      <c r="P111" s="40"/>
    </row>
    <row r="112" spans="1:17" x14ac:dyDescent="0.2">
      <c r="A112" s="37">
        <v>42505</v>
      </c>
      <c r="B112" s="38" t="s">
        <v>39</v>
      </c>
      <c r="C112" s="38" t="s">
        <v>69</v>
      </c>
      <c r="D112" s="38" t="s">
        <v>225</v>
      </c>
      <c r="E112" s="38" t="s">
        <v>3</v>
      </c>
      <c r="F112" s="38" t="s">
        <v>3</v>
      </c>
      <c r="G112" s="38" t="s">
        <v>3</v>
      </c>
      <c r="H112" s="35" t="str">
        <f t="shared" si="31"/>
        <v/>
      </c>
      <c r="I112" s="30">
        <f t="shared" si="32"/>
        <v>6.9833333333333343</v>
      </c>
      <c r="J112" s="31">
        <v>7</v>
      </c>
      <c r="K112" s="30" t="str">
        <f t="shared" si="34"/>
        <v/>
      </c>
      <c r="L112" s="30" t="str">
        <f t="shared" si="35"/>
        <v/>
      </c>
      <c r="M112" s="38"/>
      <c r="N112" s="38"/>
      <c r="O112" s="38"/>
      <c r="P112" s="38"/>
    </row>
    <row r="113" spans="1:16" x14ac:dyDescent="0.2">
      <c r="A113" s="39">
        <v>42506</v>
      </c>
      <c r="B113" s="40" t="s">
        <v>43</v>
      </c>
      <c r="C113" s="40" t="s">
        <v>125</v>
      </c>
      <c r="D113" s="40" t="s">
        <v>226</v>
      </c>
      <c r="E113" s="40" t="s">
        <v>3</v>
      </c>
      <c r="F113" s="40" t="s">
        <v>3</v>
      </c>
      <c r="G113" s="40" t="s">
        <v>3</v>
      </c>
      <c r="H113" s="35" t="str">
        <f t="shared" si="31"/>
        <v/>
      </c>
      <c r="I113" s="30">
        <f t="shared" si="32"/>
        <v>8.1166666666666689</v>
      </c>
      <c r="J113" s="31">
        <f t="shared" si="33"/>
        <v>8</v>
      </c>
      <c r="K113" s="30">
        <f t="shared" si="34"/>
        <v>0.1</v>
      </c>
      <c r="L113" s="30" t="str">
        <f t="shared" si="35"/>
        <v/>
      </c>
      <c r="M113" s="40"/>
      <c r="N113" s="40"/>
      <c r="O113" s="40"/>
      <c r="P113" s="40"/>
    </row>
    <row r="114" spans="1:16" x14ac:dyDescent="0.2">
      <c r="A114" s="39">
        <v>42507</v>
      </c>
      <c r="B114" s="40" t="s">
        <v>45</v>
      </c>
      <c r="C114" s="40" t="s">
        <v>67</v>
      </c>
      <c r="D114" s="40" t="s">
        <v>227</v>
      </c>
      <c r="E114" s="40" t="s">
        <v>3</v>
      </c>
      <c r="F114" s="40" t="s">
        <v>3</v>
      </c>
      <c r="G114" s="40" t="s">
        <v>3</v>
      </c>
      <c r="H114" s="35" t="str">
        <f t="shared" si="31"/>
        <v/>
      </c>
      <c r="I114" s="30">
        <f t="shared" si="32"/>
        <v>8.2500000000000018</v>
      </c>
      <c r="J114" s="31">
        <f t="shared" si="33"/>
        <v>8</v>
      </c>
      <c r="K114" s="30">
        <f t="shared" si="34"/>
        <v>0.3</v>
      </c>
      <c r="L114" s="30" t="str">
        <f t="shared" si="35"/>
        <v/>
      </c>
      <c r="M114" s="40"/>
      <c r="N114" s="40"/>
      <c r="O114" s="40"/>
      <c r="P114" s="40"/>
    </row>
    <row r="115" spans="1:16" x14ac:dyDescent="0.2">
      <c r="A115" s="39">
        <v>42508</v>
      </c>
      <c r="B115" s="40" t="s">
        <v>48</v>
      </c>
      <c r="C115" s="40" t="s">
        <v>60</v>
      </c>
      <c r="D115" s="40" t="s">
        <v>61</v>
      </c>
      <c r="E115" s="40" t="s">
        <v>3</v>
      </c>
      <c r="F115" s="40" t="s">
        <v>3</v>
      </c>
      <c r="G115" s="40" t="s">
        <v>3</v>
      </c>
      <c r="H115" s="35" t="str">
        <f t="shared" si="31"/>
        <v/>
      </c>
      <c r="I115" s="30">
        <f t="shared" si="32"/>
        <v>8.466666666666665</v>
      </c>
      <c r="J115" s="31">
        <f t="shared" si="33"/>
        <v>8</v>
      </c>
      <c r="K115" s="30">
        <f t="shared" si="34"/>
        <v>0.5</v>
      </c>
      <c r="L115" s="30">
        <f t="shared" si="35"/>
        <v>0.5</v>
      </c>
      <c r="M115" s="40"/>
      <c r="N115" s="40"/>
      <c r="O115" s="40"/>
      <c r="P115" s="40"/>
    </row>
    <row r="116" spans="1:16" x14ac:dyDescent="0.2">
      <c r="A116" s="39">
        <v>42509</v>
      </c>
      <c r="B116" s="40" t="s">
        <v>49</v>
      </c>
      <c r="C116" s="40" t="s">
        <v>228</v>
      </c>
      <c r="D116" s="40" t="s">
        <v>229</v>
      </c>
      <c r="E116" s="40" t="s">
        <v>3</v>
      </c>
      <c r="F116" s="40" t="s">
        <v>3</v>
      </c>
      <c r="G116" s="40" t="s">
        <v>3</v>
      </c>
      <c r="H116" s="35" t="str">
        <f t="shared" si="31"/>
        <v/>
      </c>
      <c r="I116" s="30">
        <f t="shared" si="32"/>
        <v>9.9833333333333343</v>
      </c>
      <c r="J116" s="31">
        <f t="shared" si="33"/>
        <v>8</v>
      </c>
      <c r="K116" s="30">
        <f t="shared" si="34"/>
        <v>2</v>
      </c>
      <c r="L116" s="30">
        <f t="shared" si="35"/>
        <v>2</v>
      </c>
      <c r="M116" s="40"/>
      <c r="N116" s="40"/>
      <c r="O116" s="40"/>
      <c r="P116" s="40"/>
    </row>
    <row r="117" spans="1:16" x14ac:dyDescent="0.2">
      <c r="A117" s="39">
        <v>42510</v>
      </c>
      <c r="B117" s="40" t="s">
        <v>50</v>
      </c>
      <c r="C117" s="40" t="s">
        <v>88</v>
      </c>
      <c r="D117" s="40" t="s">
        <v>230</v>
      </c>
      <c r="E117" s="40" t="s">
        <v>3</v>
      </c>
      <c r="F117" s="40" t="s">
        <v>3</v>
      </c>
      <c r="G117" s="40" t="s">
        <v>3</v>
      </c>
      <c r="H117" s="35" t="str">
        <f t="shared" si="31"/>
        <v/>
      </c>
      <c r="I117" s="30">
        <f t="shared" si="32"/>
        <v>8.7333333333333343</v>
      </c>
      <c r="J117" s="31">
        <f t="shared" si="33"/>
        <v>8</v>
      </c>
      <c r="K117" s="30">
        <f t="shared" si="34"/>
        <v>0.7</v>
      </c>
      <c r="L117" s="30">
        <f t="shared" si="35"/>
        <v>0.7</v>
      </c>
      <c r="M117" s="40"/>
      <c r="N117" s="40"/>
      <c r="O117" s="40"/>
      <c r="P117" s="40"/>
    </row>
    <row r="118" spans="1:16" x14ac:dyDescent="0.2">
      <c r="A118" s="39">
        <v>42511</v>
      </c>
      <c r="B118" s="40" t="s">
        <v>53</v>
      </c>
      <c r="C118" s="40" t="s">
        <v>65</v>
      </c>
      <c r="D118" s="40" t="s">
        <v>41</v>
      </c>
      <c r="E118" s="40" t="s">
        <v>3</v>
      </c>
      <c r="F118" s="40" t="s">
        <v>3</v>
      </c>
      <c r="G118" s="40" t="s">
        <v>3</v>
      </c>
      <c r="H118" s="35" t="str">
        <f t="shared" si="31"/>
        <v/>
      </c>
      <c r="I118" s="30">
        <f t="shared" si="32"/>
        <v>8.5166666666666675</v>
      </c>
      <c r="J118" s="31">
        <f t="shared" si="33"/>
        <v>8</v>
      </c>
      <c r="K118" s="30">
        <f t="shared" si="34"/>
        <v>0.5</v>
      </c>
      <c r="L118" s="30">
        <f t="shared" si="35"/>
        <v>0.5</v>
      </c>
      <c r="M118" s="40"/>
      <c r="N118" s="40"/>
      <c r="O118" s="40"/>
      <c r="P118" s="40"/>
    </row>
    <row r="119" spans="1:16" x14ac:dyDescent="0.2">
      <c r="A119" s="37">
        <v>42512</v>
      </c>
      <c r="B119" s="38" t="s">
        <v>39</v>
      </c>
      <c r="C119" s="38" t="s">
        <v>3</v>
      </c>
      <c r="D119" s="38" t="s">
        <v>3</v>
      </c>
      <c r="E119" s="38" t="s">
        <v>3</v>
      </c>
      <c r="F119" s="41" t="s">
        <v>222</v>
      </c>
      <c r="G119" s="38">
        <v>26</v>
      </c>
      <c r="H119" s="35" t="s">
        <v>202</v>
      </c>
      <c r="I119" s="35" t="s">
        <v>202</v>
      </c>
      <c r="J119" s="35" t="s">
        <v>202</v>
      </c>
      <c r="K119" s="35" t="s">
        <v>202</v>
      </c>
      <c r="L119" s="35" t="s">
        <v>202</v>
      </c>
      <c r="M119" s="38"/>
      <c r="N119" s="38"/>
      <c r="O119" s="38"/>
      <c r="P119" s="38"/>
    </row>
    <row r="120" spans="1:16" x14ac:dyDescent="0.2">
      <c r="A120" s="39">
        <v>42513</v>
      </c>
      <c r="B120" s="40" t="s">
        <v>43</v>
      </c>
      <c r="C120" s="40" t="s">
        <v>3</v>
      </c>
      <c r="D120" s="40" t="s">
        <v>3</v>
      </c>
      <c r="E120" s="40" t="s">
        <v>3</v>
      </c>
      <c r="F120" s="40" t="s">
        <v>3</v>
      </c>
      <c r="G120" s="40" t="s">
        <v>3</v>
      </c>
      <c r="H120" s="35" t="s">
        <v>202</v>
      </c>
      <c r="I120" s="35" t="s">
        <v>202</v>
      </c>
      <c r="J120" s="35" t="s">
        <v>202</v>
      </c>
      <c r="K120" s="35" t="s">
        <v>202</v>
      </c>
      <c r="L120" s="35" t="s">
        <v>202</v>
      </c>
      <c r="M120" s="40"/>
      <c r="N120" s="40"/>
      <c r="O120" s="40"/>
      <c r="P120" s="40"/>
    </row>
    <row r="121" spans="1:16" ht="16.5" x14ac:dyDescent="0.3">
      <c r="A121" s="39">
        <v>42514</v>
      </c>
      <c r="B121" s="40" t="s">
        <v>45</v>
      </c>
      <c r="C121" s="40" t="s">
        <v>125</v>
      </c>
      <c r="D121" s="40" t="s">
        <v>183</v>
      </c>
      <c r="E121" s="40" t="s">
        <v>3</v>
      </c>
      <c r="F121" s="40" t="s">
        <v>3</v>
      </c>
      <c r="G121" s="40" t="s">
        <v>3</v>
      </c>
      <c r="H121" s="35" t="str">
        <f t="shared" ref="H121:H126" si="36">IF(AND(C121*24&lt;6,6-C121*24&gt;0.5),6-C121*24,"")</f>
        <v/>
      </c>
      <c r="I121" s="30">
        <f t="shared" ref="I121:I126" si="37">(D121-C121)*24</f>
        <v>9.8833333333333346</v>
      </c>
      <c r="J121" s="31">
        <f t="shared" ref="J121:J126" si="38">IF(I121&gt;8,8,I121)</f>
        <v>8</v>
      </c>
      <c r="K121" s="30">
        <f t="shared" ref="K121:K126" si="39">IF(I121&gt;8,ROUND(I121-8,1),"")</f>
        <v>1.9</v>
      </c>
      <c r="L121" s="30">
        <f t="shared" ref="L121:L126" si="40">IF(K121&lt;0.5,"",K121)</f>
        <v>1.9</v>
      </c>
      <c r="M121" s="40"/>
      <c r="N121" s="50" t="s">
        <v>369</v>
      </c>
      <c r="O121" s="51">
        <f>G128</f>
        <v>26</v>
      </c>
      <c r="P121" s="40"/>
    </row>
    <row r="122" spans="1:16" x14ac:dyDescent="0.2">
      <c r="A122" s="39">
        <v>42515</v>
      </c>
      <c r="B122" s="40" t="s">
        <v>48</v>
      </c>
      <c r="C122" s="40" t="s">
        <v>55</v>
      </c>
      <c r="D122" s="40" t="s">
        <v>292</v>
      </c>
      <c r="E122" s="40" t="s">
        <v>3</v>
      </c>
      <c r="F122" s="40" t="s">
        <v>3</v>
      </c>
      <c r="G122" s="40" t="s">
        <v>3</v>
      </c>
      <c r="H122" s="35" t="str">
        <f t="shared" si="36"/>
        <v/>
      </c>
      <c r="I122" s="30">
        <f t="shared" si="37"/>
        <v>8.1833333333333318</v>
      </c>
      <c r="J122" s="31">
        <f t="shared" si="38"/>
        <v>8</v>
      </c>
      <c r="K122" s="30">
        <f t="shared" si="39"/>
        <v>0.2</v>
      </c>
      <c r="L122" s="30" t="str">
        <f t="shared" si="40"/>
        <v/>
      </c>
      <c r="M122" s="40"/>
      <c r="N122" s="51" t="s">
        <v>370</v>
      </c>
      <c r="O122" s="51">
        <f>COUNTIF(J98:J128,"AL*")</f>
        <v>0</v>
      </c>
      <c r="P122" s="40"/>
    </row>
    <row r="123" spans="1:16" x14ac:dyDescent="0.2">
      <c r="A123" s="39">
        <v>42516</v>
      </c>
      <c r="B123" s="40" t="s">
        <v>49</v>
      </c>
      <c r="C123" s="40" t="s">
        <v>250</v>
      </c>
      <c r="D123" s="40" t="s">
        <v>208</v>
      </c>
      <c r="E123" s="40" t="s">
        <v>3</v>
      </c>
      <c r="F123" s="40" t="s">
        <v>3</v>
      </c>
      <c r="G123" s="40" t="s">
        <v>3</v>
      </c>
      <c r="H123" s="35" t="str">
        <f t="shared" si="36"/>
        <v/>
      </c>
      <c r="I123" s="30">
        <f t="shared" si="37"/>
        <v>8.1166666666666636</v>
      </c>
      <c r="J123" s="31">
        <f t="shared" si="38"/>
        <v>8</v>
      </c>
      <c r="K123" s="30">
        <f t="shared" si="39"/>
        <v>0.1</v>
      </c>
      <c r="L123" s="30" t="str">
        <f t="shared" si="40"/>
        <v/>
      </c>
      <c r="M123" s="40"/>
      <c r="N123" s="51" t="s">
        <v>371</v>
      </c>
      <c r="O123" s="51">
        <f>COUNTIF(J98:J128,"PH*")</f>
        <v>1</v>
      </c>
      <c r="P123" s="40"/>
    </row>
    <row r="124" spans="1:16" x14ac:dyDescent="0.2">
      <c r="A124" s="39">
        <v>42517</v>
      </c>
      <c r="B124" s="40" t="s">
        <v>50</v>
      </c>
      <c r="C124" s="40" t="s">
        <v>99</v>
      </c>
      <c r="D124" s="40" t="s">
        <v>105</v>
      </c>
      <c r="E124" s="40" t="s">
        <v>3</v>
      </c>
      <c r="F124" s="40" t="s">
        <v>3</v>
      </c>
      <c r="G124" s="40" t="s">
        <v>3</v>
      </c>
      <c r="H124" s="35" t="str">
        <f t="shared" si="36"/>
        <v/>
      </c>
      <c r="I124" s="30">
        <f t="shared" si="37"/>
        <v>8.1833333333333336</v>
      </c>
      <c r="J124" s="31">
        <f t="shared" si="38"/>
        <v>8</v>
      </c>
      <c r="K124" s="30">
        <f t="shared" si="39"/>
        <v>0.2</v>
      </c>
      <c r="L124" s="30" t="str">
        <f t="shared" si="40"/>
        <v/>
      </c>
      <c r="M124" s="40"/>
      <c r="N124" s="51" t="s">
        <v>372</v>
      </c>
      <c r="O124" s="51">
        <f>COUNTIF(J98:J128,"RO*")</f>
        <v>0</v>
      </c>
      <c r="P124" s="40"/>
    </row>
    <row r="125" spans="1:16" x14ac:dyDescent="0.2">
      <c r="A125" s="39">
        <v>42518</v>
      </c>
      <c r="B125" s="40" t="s">
        <v>53</v>
      </c>
      <c r="C125" s="40" t="s">
        <v>250</v>
      </c>
      <c r="D125" s="40" t="s">
        <v>327</v>
      </c>
      <c r="E125" s="40" t="s">
        <v>3</v>
      </c>
      <c r="F125" s="40" t="s">
        <v>3</v>
      </c>
      <c r="G125" s="40" t="s">
        <v>3</v>
      </c>
      <c r="H125" s="35" t="str">
        <f t="shared" si="36"/>
        <v/>
      </c>
      <c r="I125" s="30">
        <f t="shared" si="37"/>
        <v>10.316666666666665</v>
      </c>
      <c r="J125" s="31">
        <f t="shared" si="38"/>
        <v>8</v>
      </c>
      <c r="K125" s="30">
        <f t="shared" si="39"/>
        <v>2.2999999999999998</v>
      </c>
      <c r="L125" s="30">
        <f t="shared" si="40"/>
        <v>2.2999999999999998</v>
      </c>
      <c r="M125" s="40"/>
      <c r="N125" s="51" t="s">
        <v>187</v>
      </c>
      <c r="O125" s="51">
        <f>COUNTIF(J98:J128,"OFF*")</f>
        <v>4</v>
      </c>
      <c r="P125" s="40"/>
    </row>
    <row r="126" spans="1:16" x14ac:dyDescent="0.2">
      <c r="A126" s="37">
        <v>42519</v>
      </c>
      <c r="B126" s="38" t="s">
        <v>39</v>
      </c>
      <c r="C126" s="38" t="s">
        <v>211</v>
      </c>
      <c r="D126" s="38" t="s">
        <v>226</v>
      </c>
      <c r="E126" s="38" t="s">
        <v>3</v>
      </c>
      <c r="F126" s="38" t="str">
        <f>F119</f>
        <v>-1h</v>
      </c>
      <c r="G126" s="38">
        <v>26</v>
      </c>
      <c r="H126" s="35" t="str">
        <f t="shared" si="36"/>
        <v/>
      </c>
      <c r="I126" s="30">
        <f t="shared" si="37"/>
        <v>8.0500000000000025</v>
      </c>
      <c r="J126" s="31">
        <f t="shared" si="38"/>
        <v>8</v>
      </c>
      <c r="K126" s="30">
        <f t="shared" si="39"/>
        <v>0.1</v>
      </c>
      <c r="L126" s="30" t="str">
        <f t="shared" si="40"/>
        <v/>
      </c>
      <c r="M126" s="38"/>
      <c r="N126" s="51" t="s">
        <v>39</v>
      </c>
      <c r="O126" s="51">
        <f>COUNTIF(J98:J128,"CN*")</f>
        <v>0</v>
      </c>
      <c r="P126" s="38"/>
    </row>
    <row r="127" spans="1:16" x14ac:dyDescent="0.2">
      <c r="A127" s="39">
        <v>42520</v>
      </c>
      <c r="B127" s="40" t="s">
        <v>43</v>
      </c>
      <c r="C127" s="40" t="s">
        <v>264</v>
      </c>
      <c r="D127" s="40" t="s">
        <v>276</v>
      </c>
      <c r="E127" s="40" t="s">
        <v>3</v>
      </c>
      <c r="F127" s="40" t="s">
        <v>3</v>
      </c>
      <c r="G127" s="40" t="s">
        <v>3</v>
      </c>
      <c r="H127" s="35" t="str">
        <f t="shared" ref="H127:H128" si="41">IF(AND(C127*24&lt;6,6-C127*24&gt;0.5),6-C127*24,"")</f>
        <v/>
      </c>
      <c r="I127" s="30">
        <f t="shared" ref="I127:I128" si="42">(D127-C127)*24</f>
        <v>8.1499999999999986</v>
      </c>
      <c r="J127" s="31">
        <f t="shared" ref="J127:J128" si="43">IF(I127&gt;8,8,I127)</f>
        <v>8</v>
      </c>
      <c r="K127" s="30">
        <f t="shared" ref="K127:K128" si="44">IF(I127&gt;8,ROUND(I127-8,1),"")</f>
        <v>0.1</v>
      </c>
      <c r="L127" s="30" t="str">
        <f t="shared" ref="L127:L128" si="45">IF(K127&lt;0.5,"",K127)</f>
        <v/>
      </c>
      <c r="M127" s="40"/>
      <c r="N127" s="51" t="s">
        <v>197</v>
      </c>
      <c r="O127" s="51">
        <f>ROUND(SUM(H98:H128)/8,2)</f>
        <v>0</v>
      </c>
      <c r="P127" s="40"/>
    </row>
    <row r="128" spans="1:16" ht="16.5" x14ac:dyDescent="0.3">
      <c r="A128" s="39">
        <v>42521</v>
      </c>
      <c r="B128" s="40" t="s">
        <v>45</v>
      </c>
      <c r="C128" s="40" t="s">
        <v>171</v>
      </c>
      <c r="D128" s="40" t="s">
        <v>337</v>
      </c>
      <c r="E128" s="40" t="s">
        <v>3</v>
      </c>
      <c r="F128" s="40" t="s">
        <v>3</v>
      </c>
      <c r="G128" s="40">
        <f>ROUND(26-1/8,0)</f>
        <v>26</v>
      </c>
      <c r="H128" s="35" t="str">
        <f t="shared" si="41"/>
        <v/>
      </c>
      <c r="I128" s="30">
        <f t="shared" si="42"/>
        <v>8.8333333333333357</v>
      </c>
      <c r="J128" s="31">
        <f t="shared" si="43"/>
        <v>8</v>
      </c>
      <c r="K128" s="30">
        <f t="shared" si="44"/>
        <v>0.8</v>
      </c>
      <c r="L128" s="30">
        <f t="shared" si="45"/>
        <v>0.8</v>
      </c>
      <c r="M128" s="40"/>
      <c r="N128" s="50" t="s">
        <v>373</v>
      </c>
      <c r="O128" s="50">
        <f>ROUND(SUM(M98:M128)/8,2)</f>
        <v>0</v>
      </c>
      <c r="P128" s="40"/>
    </row>
    <row r="129" spans="1:16" x14ac:dyDescent="0.2">
      <c r="A129" s="7"/>
      <c r="B129" s="7"/>
      <c r="C129" s="7"/>
      <c r="D129" s="7"/>
      <c r="E129" s="7"/>
      <c r="F129" s="43" t="s">
        <v>361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">
      <c r="J130" s="28" t="s">
        <v>57</v>
      </c>
      <c r="K130" s="28"/>
      <c r="L130" s="28"/>
      <c r="M130" s="28"/>
    </row>
    <row r="133" spans="1:16" x14ac:dyDescent="0.2">
      <c r="J133" s="28" t="s">
        <v>71</v>
      </c>
      <c r="K133" s="28"/>
      <c r="L133" s="28"/>
      <c r="M133" s="28"/>
    </row>
    <row r="172" spans="1:16" ht="21" customHeight="1" x14ac:dyDescent="0.2">
      <c r="A172" s="8" t="s">
        <v>0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10"/>
    </row>
    <row r="173" spans="1:16" x14ac:dyDescent="0.2">
      <c r="A173" s="11" t="s">
        <v>72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3"/>
    </row>
    <row r="174" spans="1:16" x14ac:dyDescent="0.2">
      <c r="A174" s="14" t="s">
        <v>2</v>
      </c>
      <c r="B174" s="15"/>
      <c r="C174" s="1">
        <v>7</v>
      </c>
      <c r="D174" s="1">
        <v>56</v>
      </c>
      <c r="E174" s="16" t="s">
        <v>3</v>
      </c>
      <c r="F174" s="14" t="s">
        <v>4</v>
      </c>
      <c r="G174" s="15"/>
      <c r="H174" s="1">
        <v>10</v>
      </c>
      <c r="I174" s="16" t="s">
        <v>3</v>
      </c>
      <c r="J174" s="14" t="s">
        <v>5</v>
      </c>
      <c r="K174" s="17"/>
      <c r="L174" s="15"/>
      <c r="M174" s="16" t="s">
        <v>3</v>
      </c>
      <c r="N174" s="14" t="s">
        <v>6</v>
      </c>
      <c r="O174" s="17"/>
      <c r="P174" s="15"/>
    </row>
    <row r="175" spans="1:16" x14ac:dyDescent="0.2">
      <c r="A175" s="14" t="s">
        <v>7</v>
      </c>
      <c r="B175" s="15"/>
      <c r="C175" s="1">
        <v>0</v>
      </c>
      <c r="D175" s="1">
        <v>0</v>
      </c>
      <c r="E175" s="18"/>
      <c r="F175" s="14" t="s">
        <v>8</v>
      </c>
      <c r="G175" s="15"/>
      <c r="H175" s="1">
        <v>0</v>
      </c>
      <c r="I175" s="18"/>
      <c r="J175" s="14" t="s">
        <v>9</v>
      </c>
      <c r="K175" s="15"/>
      <c r="L175" s="1">
        <v>2</v>
      </c>
      <c r="M175" s="18"/>
      <c r="N175" s="14" t="s">
        <v>9</v>
      </c>
      <c r="O175" s="15"/>
      <c r="P175" s="1">
        <v>4</v>
      </c>
    </row>
    <row r="176" spans="1:16" x14ac:dyDescent="0.2">
      <c r="A176" s="14" t="s">
        <v>10</v>
      </c>
      <c r="B176" s="15"/>
      <c r="C176" s="1">
        <v>7</v>
      </c>
      <c r="D176" s="1">
        <v>56</v>
      </c>
      <c r="E176" s="19"/>
      <c r="F176" s="14" t="s">
        <v>11</v>
      </c>
      <c r="G176" s="15"/>
      <c r="H176" s="1">
        <v>0</v>
      </c>
      <c r="I176" s="19"/>
      <c r="J176" s="14" t="s">
        <v>12</v>
      </c>
      <c r="K176" s="15"/>
      <c r="L176" s="1">
        <v>416</v>
      </c>
      <c r="M176" s="19"/>
      <c r="N176" s="14" t="s">
        <v>12</v>
      </c>
      <c r="O176" s="15"/>
      <c r="P176" s="1">
        <v>383</v>
      </c>
    </row>
    <row r="177" spans="1:17" x14ac:dyDescent="0.2">
      <c r="A177" s="16" t="s">
        <v>3</v>
      </c>
      <c r="B177" s="20" t="s">
        <v>13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2"/>
      <c r="P177" s="23" t="s">
        <v>3</v>
      </c>
    </row>
    <row r="178" spans="1:17" x14ac:dyDescent="0.2">
      <c r="A178" s="18"/>
      <c r="B178" s="2" t="s">
        <v>14</v>
      </c>
      <c r="C178" s="2" t="s">
        <v>15</v>
      </c>
      <c r="D178" s="2" t="s">
        <v>16</v>
      </c>
      <c r="E178" s="2" t="s">
        <v>17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 t="s">
        <v>23</v>
      </c>
      <c r="L178" s="2" t="s">
        <v>24</v>
      </c>
      <c r="M178" s="2" t="s">
        <v>25</v>
      </c>
      <c r="N178" s="2" t="s">
        <v>3</v>
      </c>
      <c r="O178" s="2" t="s">
        <v>3</v>
      </c>
      <c r="P178" s="24"/>
    </row>
    <row r="179" spans="1:17" x14ac:dyDescent="0.2">
      <c r="A179" s="19"/>
      <c r="B179" s="2">
        <v>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1" t="s">
        <v>3</v>
      </c>
      <c r="O179" s="1" t="s">
        <v>3</v>
      </c>
      <c r="P179" s="25"/>
    </row>
    <row r="180" spans="1:17" x14ac:dyDescent="0.2">
      <c r="A180" s="20" t="s">
        <v>26</v>
      </c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2"/>
    </row>
    <row r="181" spans="1:17" ht="17.25" x14ac:dyDescent="0.3">
      <c r="A181" s="23" t="s">
        <v>27</v>
      </c>
      <c r="B181" s="23" t="s">
        <v>28</v>
      </c>
      <c r="C181" s="26">
        <v>1</v>
      </c>
      <c r="D181" s="27"/>
      <c r="E181" s="26">
        <v>2</v>
      </c>
      <c r="F181" s="27"/>
      <c r="G181" s="26">
        <v>3</v>
      </c>
      <c r="H181" s="29"/>
      <c r="I181" s="30"/>
      <c r="J181" s="31"/>
      <c r="K181" s="32" t="s">
        <v>196</v>
      </c>
      <c r="L181" s="32"/>
      <c r="M181" s="23"/>
      <c r="N181" s="23"/>
      <c r="O181" s="23"/>
      <c r="P181" s="23"/>
    </row>
    <row r="182" spans="1:17" ht="17.25" x14ac:dyDescent="0.3">
      <c r="A182" s="25"/>
      <c r="B182" s="25"/>
      <c r="C182" s="2" t="s">
        <v>37</v>
      </c>
      <c r="D182" s="2" t="s">
        <v>38</v>
      </c>
      <c r="E182" s="2" t="s">
        <v>37</v>
      </c>
      <c r="F182" s="2" t="s">
        <v>38</v>
      </c>
      <c r="G182" s="2" t="s">
        <v>37</v>
      </c>
      <c r="H182" s="33" t="s">
        <v>197</v>
      </c>
      <c r="I182" s="32" t="s">
        <v>198</v>
      </c>
      <c r="J182" s="34" t="s">
        <v>199</v>
      </c>
      <c r="K182" s="32" t="s">
        <v>23</v>
      </c>
      <c r="L182" s="32" t="s">
        <v>200</v>
      </c>
      <c r="M182" s="25"/>
      <c r="N182" s="25"/>
      <c r="O182" s="25"/>
      <c r="P182" s="25"/>
    </row>
    <row r="183" spans="1:17" x14ac:dyDescent="0.2">
      <c r="A183" s="3">
        <v>42491</v>
      </c>
      <c r="B183" s="4" t="s">
        <v>39</v>
      </c>
      <c r="C183" s="4" t="s">
        <v>73</v>
      </c>
      <c r="D183" s="4" t="s">
        <v>74</v>
      </c>
      <c r="E183" s="4" t="s">
        <v>3</v>
      </c>
      <c r="F183" s="4" t="s">
        <v>3</v>
      </c>
      <c r="G183" s="4">
        <v>26</v>
      </c>
      <c r="H183" s="35" t="str">
        <f t="shared" ref="H183:H190" si="46">IF(AND(C183*24&lt;6,6-C183*24&gt;0.5),6-C183*24,"")</f>
        <v/>
      </c>
      <c r="I183" s="30">
        <f t="shared" ref="I183:I190" si="47">(D183-C183)*24</f>
        <v>9.6500000000000021</v>
      </c>
      <c r="J183" s="30" t="s">
        <v>201</v>
      </c>
      <c r="K183" s="30">
        <f t="shared" ref="K183:K190" si="48">IF(I183&gt;8,ROUND(I183-8,1),"")</f>
        <v>1.7</v>
      </c>
      <c r="L183" s="30">
        <f t="shared" ref="L183:L190" si="49">IF(K183&lt;0.5,"",K183)</f>
        <v>1.7</v>
      </c>
      <c r="M183" s="4"/>
      <c r="N183" s="4"/>
      <c r="O183" s="4"/>
      <c r="P183" s="4"/>
    </row>
    <row r="184" spans="1:17" x14ac:dyDescent="0.2">
      <c r="A184" s="5">
        <v>42492</v>
      </c>
      <c r="B184" s="6" t="s">
        <v>43</v>
      </c>
      <c r="C184" s="6" t="s">
        <v>75</v>
      </c>
      <c r="D184" s="6" t="s">
        <v>76</v>
      </c>
      <c r="E184" s="6" t="s">
        <v>3</v>
      </c>
      <c r="F184" s="6" t="s">
        <v>3</v>
      </c>
      <c r="G184" s="6" t="s">
        <v>3</v>
      </c>
      <c r="H184" s="35" t="str">
        <f t="shared" si="46"/>
        <v/>
      </c>
      <c r="I184" s="30">
        <f t="shared" si="47"/>
        <v>11.666666666666664</v>
      </c>
      <c r="J184" s="31">
        <f t="shared" ref="J184:J190" si="50">IF(I184&gt;8,8,I184)</f>
        <v>8</v>
      </c>
      <c r="K184" s="30">
        <f t="shared" si="48"/>
        <v>3.7</v>
      </c>
      <c r="L184" s="30">
        <f t="shared" si="49"/>
        <v>3.7</v>
      </c>
      <c r="M184" s="6"/>
      <c r="N184" s="6"/>
      <c r="O184" s="6"/>
      <c r="P184" s="6"/>
      <c r="Q184" t="s">
        <v>444</v>
      </c>
    </row>
    <row r="185" spans="1:17" x14ac:dyDescent="0.2">
      <c r="A185" s="5">
        <v>42493</v>
      </c>
      <c r="B185" s="6" t="s">
        <v>45</v>
      </c>
      <c r="C185" s="6" t="s">
        <v>77</v>
      </c>
      <c r="D185" s="6" t="s">
        <v>78</v>
      </c>
      <c r="E185" s="6" t="s">
        <v>3</v>
      </c>
      <c r="F185" s="6" t="s">
        <v>3</v>
      </c>
      <c r="G185" s="6" t="s">
        <v>3</v>
      </c>
      <c r="H185" s="35" t="str">
        <f t="shared" si="46"/>
        <v/>
      </c>
      <c r="I185" s="30">
        <f t="shared" si="47"/>
        <v>11.050000000000002</v>
      </c>
      <c r="J185" s="31">
        <f t="shared" si="50"/>
        <v>8</v>
      </c>
      <c r="K185" s="30">
        <f t="shared" si="48"/>
        <v>3.1</v>
      </c>
      <c r="L185" s="30">
        <f t="shared" si="49"/>
        <v>3.1</v>
      </c>
      <c r="M185" s="6"/>
      <c r="N185" s="6"/>
      <c r="O185" s="6"/>
      <c r="P185" s="6"/>
    </row>
    <row r="186" spans="1:17" x14ac:dyDescent="0.2">
      <c r="A186" s="5">
        <v>42494</v>
      </c>
      <c r="B186" s="6" t="s">
        <v>48</v>
      </c>
      <c r="C186" s="6" t="s">
        <v>79</v>
      </c>
      <c r="D186" s="6" t="s">
        <v>80</v>
      </c>
      <c r="E186" s="6" t="s">
        <v>3</v>
      </c>
      <c r="F186" s="6" t="s">
        <v>3</v>
      </c>
      <c r="G186" s="6" t="s">
        <v>3</v>
      </c>
      <c r="H186" s="35" t="str">
        <f t="shared" si="46"/>
        <v/>
      </c>
      <c r="I186" s="30">
        <f t="shared" si="47"/>
        <v>10.550000000000002</v>
      </c>
      <c r="J186" s="31">
        <f t="shared" si="50"/>
        <v>8</v>
      </c>
      <c r="K186" s="30">
        <f t="shared" si="48"/>
        <v>2.6</v>
      </c>
      <c r="L186" s="30">
        <f t="shared" si="49"/>
        <v>2.6</v>
      </c>
      <c r="M186" s="6"/>
      <c r="N186" s="6"/>
      <c r="O186" s="6"/>
      <c r="P186" s="6"/>
    </row>
    <row r="187" spans="1:17" x14ac:dyDescent="0.2">
      <c r="A187" s="5">
        <v>42495</v>
      </c>
      <c r="B187" s="6" t="s">
        <v>49</v>
      </c>
      <c r="C187" s="6" t="s">
        <v>3</v>
      </c>
      <c r="D187" s="6" t="s">
        <v>3</v>
      </c>
      <c r="E187" s="6" t="s">
        <v>3</v>
      </c>
      <c r="F187" s="6" t="s">
        <v>3</v>
      </c>
      <c r="G187" s="6" t="s">
        <v>3</v>
      </c>
      <c r="H187" s="35" t="s">
        <v>202</v>
      </c>
      <c r="I187" s="35" t="s">
        <v>202</v>
      </c>
      <c r="J187" s="35" t="s">
        <v>202</v>
      </c>
      <c r="K187" s="35" t="s">
        <v>202</v>
      </c>
      <c r="L187" s="35" t="s">
        <v>202</v>
      </c>
      <c r="M187" s="6"/>
      <c r="N187" s="6"/>
      <c r="O187" s="6"/>
      <c r="P187" s="6"/>
    </row>
    <row r="188" spans="1:17" x14ac:dyDescent="0.2">
      <c r="A188" s="5">
        <v>42496</v>
      </c>
      <c r="B188" s="6" t="s">
        <v>50</v>
      </c>
      <c r="C188" s="6" t="s">
        <v>81</v>
      </c>
      <c r="D188" s="6" t="s">
        <v>82</v>
      </c>
      <c r="E188" s="6" t="s">
        <v>3</v>
      </c>
      <c r="F188" s="6" t="s">
        <v>3</v>
      </c>
      <c r="G188" s="6" t="s">
        <v>3</v>
      </c>
      <c r="H188" s="35" t="str">
        <f t="shared" si="46"/>
        <v/>
      </c>
      <c r="I188" s="30">
        <f t="shared" si="47"/>
        <v>10</v>
      </c>
      <c r="J188" s="31">
        <f t="shared" si="50"/>
        <v>8</v>
      </c>
      <c r="K188" s="30">
        <f t="shared" si="48"/>
        <v>2</v>
      </c>
      <c r="L188" s="30">
        <f t="shared" si="49"/>
        <v>2</v>
      </c>
      <c r="M188" s="6"/>
      <c r="N188" s="6"/>
      <c r="O188" s="6"/>
      <c r="P188" s="6"/>
    </row>
    <row r="189" spans="1:17" x14ac:dyDescent="0.2">
      <c r="A189" s="5">
        <v>42497</v>
      </c>
      <c r="B189" s="6" t="s">
        <v>53</v>
      </c>
      <c r="C189" s="6" t="s">
        <v>83</v>
      </c>
      <c r="D189" s="6" t="s">
        <v>54</v>
      </c>
      <c r="E189" s="6" t="s">
        <v>3</v>
      </c>
      <c r="F189" s="6" t="s">
        <v>3</v>
      </c>
      <c r="G189" s="6" t="s">
        <v>3</v>
      </c>
      <c r="H189" s="35" t="str">
        <f t="shared" si="46"/>
        <v/>
      </c>
      <c r="I189" s="30">
        <f t="shared" si="47"/>
        <v>12.450000000000001</v>
      </c>
      <c r="J189" s="31">
        <f t="shared" si="50"/>
        <v>8</v>
      </c>
      <c r="K189" s="30">
        <f t="shared" si="48"/>
        <v>4.5</v>
      </c>
      <c r="L189" s="30">
        <f t="shared" si="49"/>
        <v>4.5</v>
      </c>
      <c r="M189" s="6"/>
      <c r="N189" s="6"/>
      <c r="O189" s="6"/>
      <c r="P189" s="6"/>
    </row>
    <row r="190" spans="1:17" x14ac:dyDescent="0.2">
      <c r="A190" s="3">
        <v>42498</v>
      </c>
      <c r="B190" s="4" t="s">
        <v>39</v>
      </c>
      <c r="C190" s="4" t="s">
        <v>84</v>
      </c>
      <c r="D190" s="4" t="s">
        <v>85</v>
      </c>
      <c r="E190" s="4" t="s">
        <v>3</v>
      </c>
      <c r="F190" s="4" t="s">
        <v>3</v>
      </c>
      <c r="G190" s="4">
        <v>26</v>
      </c>
      <c r="H190" s="35" t="str">
        <f t="shared" si="46"/>
        <v/>
      </c>
      <c r="I190" s="30">
        <f t="shared" si="47"/>
        <v>8.716666666666665</v>
      </c>
      <c r="J190" s="31">
        <f t="shared" si="50"/>
        <v>8</v>
      </c>
      <c r="K190" s="30">
        <f t="shared" si="48"/>
        <v>0.7</v>
      </c>
      <c r="L190" s="30">
        <f t="shared" si="49"/>
        <v>0.7</v>
      </c>
      <c r="M190" s="4"/>
      <c r="N190" s="4"/>
      <c r="O190" s="4"/>
      <c r="P190" s="4"/>
    </row>
    <row r="191" spans="1:17" x14ac:dyDescent="0.2">
      <c r="A191" s="39">
        <v>42499</v>
      </c>
      <c r="B191" s="40" t="s">
        <v>43</v>
      </c>
      <c r="C191" s="40" t="s">
        <v>231</v>
      </c>
      <c r="D191" s="40" t="s">
        <v>3</v>
      </c>
      <c r="E191" s="40" t="s">
        <v>3</v>
      </c>
      <c r="F191" s="40" t="s">
        <v>3</v>
      </c>
      <c r="G191" s="40" t="s">
        <v>3</v>
      </c>
      <c r="H191" s="35" t="str">
        <f t="shared" ref="H191:H204" si="51">IF(AND(C191*24&lt;6,6-C191*24&gt;0.5),6-C191*24,"")</f>
        <v/>
      </c>
      <c r="I191" s="30">
        <v>8</v>
      </c>
      <c r="J191" s="31">
        <f t="shared" ref="J191:J204" si="52">IF(I191&gt;8,8,I191)</f>
        <v>8</v>
      </c>
      <c r="K191" s="30" t="str">
        <f t="shared" ref="K191:K204" si="53">IF(I191&gt;8,ROUND(I191-8,1),"")</f>
        <v/>
      </c>
      <c r="L191" s="30" t="str">
        <f t="shared" ref="L191:L204" si="54">IF(K191&lt;0.5,"",K191)</f>
        <v/>
      </c>
      <c r="M191" s="40"/>
      <c r="N191" s="40"/>
      <c r="O191" s="40"/>
      <c r="P191" s="40"/>
    </row>
    <row r="192" spans="1:17" x14ac:dyDescent="0.2">
      <c r="A192" s="39">
        <v>42500</v>
      </c>
      <c r="B192" s="40" t="s">
        <v>45</v>
      </c>
      <c r="C192" s="40" t="s">
        <v>232</v>
      </c>
      <c r="D192" s="40" t="s">
        <v>3</v>
      </c>
      <c r="E192" s="40" t="s">
        <v>3</v>
      </c>
      <c r="F192" s="40" t="s">
        <v>3</v>
      </c>
      <c r="G192" s="40" t="s">
        <v>3</v>
      </c>
      <c r="H192" s="35" t="str">
        <f t="shared" si="51"/>
        <v/>
      </c>
      <c r="I192" s="30">
        <v>8</v>
      </c>
      <c r="J192" s="31">
        <f t="shared" si="52"/>
        <v>8</v>
      </c>
      <c r="K192" s="30" t="str">
        <f t="shared" si="53"/>
        <v/>
      </c>
      <c r="L192" s="30" t="str">
        <f t="shared" si="54"/>
        <v/>
      </c>
      <c r="M192" s="40"/>
      <c r="N192" s="40"/>
      <c r="O192" s="40"/>
      <c r="P192" s="40"/>
    </row>
    <row r="193" spans="1:16" x14ac:dyDescent="0.2">
      <c r="A193" s="39">
        <v>42501</v>
      </c>
      <c r="B193" s="40" t="s">
        <v>48</v>
      </c>
      <c r="C193" s="40" t="s">
        <v>233</v>
      </c>
      <c r="D193" s="40" t="s">
        <v>234</v>
      </c>
      <c r="E193" s="40" t="s">
        <v>3</v>
      </c>
      <c r="F193" s="40" t="s">
        <v>3</v>
      </c>
      <c r="G193" s="40" t="s">
        <v>3</v>
      </c>
      <c r="H193" s="35" t="str">
        <f t="shared" si="51"/>
        <v/>
      </c>
      <c r="I193" s="30">
        <f t="shared" ref="I193:I204" si="55">(D193-C193)*24</f>
        <v>10.050000000000001</v>
      </c>
      <c r="J193" s="31">
        <f t="shared" si="52"/>
        <v>8</v>
      </c>
      <c r="K193" s="30">
        <f t="shared" si="53"/>
        <v>2.1</v>
      </c>
      <c r="L193" s="30">
        <f t="shared" si="54"/>
        <v>2.1</v>
      </c>
      <c r="M193" s="40"/>
      <c r="N193" s="40"/>
      <c r="O193" s="40"/>
      <c r="P193" s="40"/>
    </row>
    <row r="194" spans="1:16" x14ac:dyDescent="0.2">
      <c r="A194" s="39">
        <v>42502</v>
      </c>
      <c r="B194" s="40" t="s">
        <v>49</v>
      </c>
      <c r="C194" s="40" t="s">
        <v>3</v>
      </c>
      <c r="D194" s="40" t="s">
        <v>3</v>
      </c>
      <c r="E194" s="40" t="s">
        <v>3</v>
      </c>
      <c r="F194" s="40" t="s">
        <v>3</v>
      </c>
      <c r="G194" s="40" t="s">
        <v>3</v>
      </c>
      <c r="H194" s="35" t="s">
        <v>202</v>
      </c>
      <c r="I194" s="35" t="s">
        <v>202</v>
      </c>
      <c r="J194" s="35" t="s">
        <v>202</v>
      </c>
      <c r="K194" s="35" t="s">
        <v>202</v>
      </c>
      <c r="L194" s="35" t="s">
        <v>202</v>
      </c>
      <c r="M194" s="40"/>
      <c r="N194" s="40"/>
      <c r="O194" s="40"/>
      <c r="P194" s="40"/>
    </row>
    <row r="195" spans="1:16" x14ac:dyDescent="0.2">
      <c r="A195" s="39">
        <v>42503</v>
      </c>
      <c r="B195" s="40" t="s">
        <v>50</v>
      </c>
      <c r="C195" s="40" t="s">
        <v>235</v>
      </c>
      <c r="D195" s="40" t="s">
        <v>236</v>
      </c>
      <c r="E195" s="40" t="s">
        <v>3</v>
      </c>
      <c r="F195" s="40" t="s">
        <v>3</v>
      </c>
      <c r="G195" s="40" t="s">
        <v>3</v>
      </c>
      <c r="H195" s="35" t="str">
        <f t="shared" si="51"/>
        <v/>
      </c>
      <c r="I195" s="30">
        <f t="shared" si="55"/>
        <v>11.333333333333334</v>
      </c>
      <c r="J195" s="31">
        <f t="shared" si="52"/>
        <v>8</v>
      </c>
      <c r="K195" s="30">
        <f t="shared" si="53"/>
        <v>3.3</v>
      </c>
      <c r="L195" s="30">
        <f t="shared" si="54"/>
        <v>3.3</v>
      </c>
      <c r="M195" s="40"/>
      <c r="N195" s="40"/>
      <c r="O195" s="40"/>
      <c r="P195" s="40"/>
    </row>
    <row r="196" spans="1:16" x14ac:dyDescent="0.2">
      <c r="A196" s="39">
        <v>42504</v>
      </c>
      <c r="B196" s="40" t="s">
        <v>53</v>
      </c>
      <c r="C196" s="40" t="s">
        <v>237</v>
      </c>
      <c r="D196" s="40" t="s">
        <v>3</v>
      </c>
      <c r="E196" s="40" t="s">
        <v>3</v>
      </c>
      <c r="F196" s="40" t="s">
        <v>3</v>
      </c>
      <c r="G196" s="40" t="s">
        <v>3</v>
      </c>
      <c r="H196" s="35" t="str">
        <f t="shared" si="51"/>
        <v/>
      </c>
      <c r="I196" s="30">
        <v>8</v>
      </c>
      <c r="J196" s="31">
        <f t="shared" si="52"/>
        <v>8</v>
      </c>
      <c r="K196" s="30" t="str">
        <f t="shared" si="53"/>
        <v/>
      </c>
      <c r="L196" s="30" t="str">
        <f t="shared" si="54"/>
        <v/>
      </c>
      <c r="M196" s="40"/>
      <c r="N196" s="40"/>
      <c r="O196" s="40"/>
      <c r="P196" s="40"/>
    </row>
    <row r="197" spans="1:16" x14ac:dyDescent="0.2">
      <c r="A197" s="37">
        <v>42505</v>
      </c>
      <c r="B197" s="38" t="s">
        <v>39</v>
      </c>
      <c r="C197" s="38" t="s">
        <v>238</v>
      </c>
      <c r="D197" s="38" t="s">
        <v>239</v>
      </c>
      <c r="E197" s="38" t="s">
        <v>3</v>
      </c>
      <c r="F197" s="38" t="s">
        <v>3</v>
      </c>
      <c r="G197" s="38">
        <v>26</v>
      </c>
      <c r="H197" s="35" t="str">
        <f t="shared" si="51"/>
        <v/>
      </c>
      <c r="I197" s="30">
        <f t="shared" si="55"/>
        <v>9.65</v>
      </c>
      <c r="J197" s="31">
        <f t="shared" si="52"/>
        <v>8</v>
      </c>
      <c r="K197" s="30">
        <f t="shared" si="53"/>
        <v>1.7</v>
      </c>
      <c r="L197" s="30">
        <f t="shared" si="54"/>
        <v>1.7</v>
      </c>
      <c r="M197" s="38"/>
      <c r="N197" s="38"/>
      <c r="O197" s="38"/>
      <c r="P197" s="38"/>
    </row>
    <row r="198" spans="1:16" x14ac:dyDescent="0.2">
      <c r="A198" s="39">
        <v>42506</v>
      </c>
      <c r="B198" s="40" t="s">
        <v>43</v>
      </c>
      <c r="C198" s="40" t="s">
        <v>3</v>
      </c>
      <c r="D198" s="40" t="s">
        <v>3</v>
      </c>
      <c r="E198" s="40" t="s">
        <v>3</v>
      </c>
      <c r="F198" s="40" t="s">
        <v>3</v>
      </c>
      <c r="G198" s="40" t="s">
        <v>3</v>
      </c>
      <c r="H198" s="35" t="s">
        <v>202</v>
      </c>
      <c r="I198" s="35" t="s">
        <v>202</v>
      </c>
      <c r="J198" s="35" t="s">
        <v>202</v>
      </c>
      <c r="K198" s="35" t="s">
        <v>202</v>
      </c>
      <c r="L198" s="35" t="s">
        <v>202</v>
      </c>
      <c r="M198" s="40"/>
      <c r="N198" s="40"/>
      <c r="O198" s="40"/>
      <c r="P198" s="40"/>
    </row>
    <row r="199" spans="1:16" x14ac:dyDescent="0.2">
      <c r="A199" s="39">
        <v>42507</v>
      </c>
      <c r="B199" s="40" t="s">
        <v>45</v>
      </c>
      <c r="C199" s="40" t="s">
        <v>240</v>
      </c>
      <c r="D199" s="40" t="s">
        <v>241</v>
      </c>
      <c r="E199" s="40" t="s">
        <v>3</v>
      </c>
      <c r="F199" s="40" t="s">
        <v>3</v>
      </c>
      <c r="G199" s="40" t="s">
        <v>3</v>
      </c>
      <c r="H199" s="35" t="str">
        <f t="shared" si="51"/>
        <v/>
      </c>
      <c r="I199" s="30">
        <f t="shared" si="55"/>
        <v>7.8333333333333321</v>
      </c>
      <c r="J199" s="31">
        <v>7.5</v>
      </c>
      <c r="K199" s="30" t="str">
        <f t="shared" si="53"/>
        <v/>
      </c>
      <c r="L199" s="30" t="str">
        <f t="shared" si="54"/>
        <v/>
      </c>
      <c r="M199" s="40"/>
      <c r="N199" s="40"/>
      <c r="O199" s="40"/>
      <c r="P199" s="40"/>
    </row>
    <row r="200" spans="1:16" x14ac:dyDescent="0.2">
      <c r="A200" s="39">
        <v>42508</v>
      </c>
      <c r="B200" s="40" t="s">
        <v>48</v>
      </c>
      <c r="C200" s="40" t="s">
        <v>242</v>
      </c>
      <c r="D200" s="40" t="s">
        <v>216</v>
      </c>
      <c r="E200" s="40" t="s">
        <v>3</v>
      </c>
      <c r="F200" s="40" t="s">
        <v>3</v>
      </c>
      <c r="G200" s="40" t="s">
        <v>3</v>
      </c>
      <c r="H200" s="35" t="str">
        <f t="shared" si="51"/>
        <v/>
      </c>
      <c r="I200" s="30">
        <f t="shared" si="55"/>
        <v>7.9833333333333343</v>
      </c>
      <c r="J200" s="31">
        <v>8</v>
      </c>
      <c r="K200" s="30" t="str">
        <f t="shared" si="53"/>
        <v/>
      </c>
      <c r="L200" s="30" t="str">
        <f t="shared" si="54"/>
        <v/>
      </c>
      <c r="M200" s="40"/>
      <c r="N200" s="40"/>
      <c r="O200" s="40"/>
      <c r="P200" s="40"/>
    </row>
    <row r="201" spans="1:16" x14ac:dyDescent="0.2">
      <c r="A201" s="39">
        <v>42509</v>
      </c>
      <c r="B201" s="40" t="s">
        <v>49</v>
      </c>
      <c r="C201" s="40" t="s">
        <v>3</v>
      </c>
      <c r="D201" s="40" t="s">
        <v>3</v>
      </c>
      <c r="E201" s="40" t="s">
        <v>3</v>
      </c>
      <c r="F201" s="40" t="s">
        <v>3</v>
      </c>
      <c r="G201" s="40" t="s">
        <v>3</v>
      </c>
      <c r="H201" s="35" t="s">
        <v>248</v>
      </c>
      <c r="I201" s="35" t="s">
        <v>248</v>
      </c>
      <c r="J201" s="35" t="s">
        <v>248</v>
      </c>
      <c r="K201" s="35" t="s">
        <v>248</v>
      </c>
      <c r="L201" s="35" t="s">
        <v>248</v>
      </c>
      <c r="M201" s="40"/>
      <c r="N201" s="40"/>
      <c r="O201" s="40"/>
      <c r="P201" s="40"/>
    </row>
    <row r="202" spans="1:16" x14ac:dyDescent="0.2">
      <c r="A202" s="39">
        <v>42510</v>
      </c>
      <c r="B202" s="40" t="s">
        <v>50</v>
      </c>
      <c r="C202" s="40" t="s">
        <v>243</v>
      </c>
      <c r="D202" s="40" t="s">
        <v>244</v>
      </c>
      <c r="E202" s="40" t="s">
        <v>3</v>
      </c>
      <c r="F202" s="40" t="s">
        <v>3</v>
      </c>
      <c r="G202" s="40" t="s">
        <v>3</v>
      </c>
      <c r="H202" s="35" t="str">
        <f t="shared" si="51"/>
        <v/>
      </c>
      <c r="I202" s="30">
        <f t="shared" si="55"/>
        <v>7.3666666666666689</v>
      </c>
      <c r="J202" s="31">
        <v>7</v>
      </c>
      <c r="K202" s="30" t="str">
        <f t="shared" si="53"/>
        <v/>
      </c>
      <c r="L202" s="30" t="str">
        <f t="shared" si="54"/>
        <v/>
      </c>
      <c r="M202" s="40"/>
      <c r="N202" s="40"/>
      <c r="O202" s="40"/>
      <c r="P202" s="40"/>
    </row>
    <row r="203" spans="1:16" x14ac:dyDescent="0.2">
      <c r="A203" s="39">
        <v>42511</v>
      </c>
      <c r="B203" s="40" t="s">
        <v>53</v>
      </c>
      <c r="C203" s="40" t="s">
        <v>245</v>
      </c>
      <c r="D203" s="40" t="s">
        <v>246</v>
      </c>
      <c r="E203" s="40" t="s">
        <v>3</v>
      </c>
      <c r="F203" s="40" t="s">
        <v>3</v>
      </c>
      <c r="G203" s="40" t="s">
        <v>3</v>
      </c>
      <c r="H203" s="35" t="str">
        <f t="shared" si="51"/>
        <v/>
      </c>
      <c r="I203" s="30">
        <f t="shared" si="55"/>
        <v>7.6833333333333336</v>
      </c>
      <c r="J203" s="31">
        <v>7.5</v>
      </c>
      <c r="K203" s="30" t="str">
        <f t="shared" si="53"/>
        <v/>
      </c>
      <c r="L203" s="30" t="str">
        <f t="shared" si="54"/>
        <v/>
      </c>
      <c r="M203" s="40"/>
      <c r="N203" s="40"/>
      <c r="O203" s="40"/>
      <c r="P203" s="40"/>
    </row>
    <row r="204" spans="1:16" x14ac:dyDescent="0.2">
      <c r="A204" s="37">
        <v>42512</v>
      </c>
      <c r="B204" s="38" t="s">
        <v>39</v>
      </c>
      <c r="C204" s="38" t="s">
        <v>113</v>
      </c>
      <c r="D204" s="38" t="s">
        <v>247</v>
      </c>
      <c r="E204" s="38" t="s">
        <v>3</v>
      </c>
      <c r="F204" s="41" t="s">
        <v>203</v>
      </c>
      <c r="G204" s="38">
        <v>26</v>
      </c>
      <c r="H204" s="35" t="str">
        <f t="shared" si="51"/>
        <v/>
      </c>
      <c r="I204" s="30">
        <f t="shared" si="55"/>
        <v>8.65</v>
      </c>
      <c r="J204" s="31">
        <f t="shared" si="52"/>
        <v>8</v>
      </c>
      <c r="K204" s="30">
        <f t="shared" si="53"/>
        <v>0.7</v>
      </c>
      <c r="L204" s="30">
        <f t="shared" si="54"/>
        <v>0.7</v>
      </c>
      <c r="M204" s="38"/>
      <c r="N204" s="38"/>
      <c r="O204" s="38"/>
      <c r="P204" s="38"/>
    </row>
    <row r="205" spans="1:16" x14ac:dyDescent="0.2">
      <c r="A205" s="39">
        <v>42513</v>
      </c>
      <c r="B205" s="40" t="s">
        <v>43</v>
      </c>
      <c r="C205" s="40" t="s">
        <v>79</v>
      </c>
      <c r="D205" s="40" t="s">
        <v>244</v>
      </c>
      <c r="E205" s="40" t="s">
        <v>3</v>
      </c>
      <c r="F205" s="40" t="s">
        <v>3</v>
      </c>
      <c r="G205" s="40" t="s">
        <v>3</v>
      </c>
      <c r="H205" s="35" t="str">
        <f t="shared" ref="H205:H211" si="56">IF(AND(C205*24&lt;6,6-C205*24&gt;0.5),6-C205*24,"")</f>
        <v/>
      </c>
      <c r="I205" s="30">
        <f t="shared" ref="I205:I211" si="57">(D205-C205)*24</f>
        <v>7.700000000000002</v>
      </c>
      <c r="J205" s="31">
        <v>7.5</v>
      </c>
      <c r="K205" s="30" t="str">
        <f t="shared" ref="K205:K211" si="58">IF(I205&gt;8,ROUND(I205-8,1),"")</f>
        <v/>
      </c>
      <c r="L205" s="30" t="str">
        <f t="shared" ref="L205:L211" si="59">IF(K205&lt;0.5,"",K205)</f>
        <v/>
      </c>
      <c r="M205" s="40"/>
      <c r="N205" s="40"/>
      <c r="O205" s="40"/>
      <c r="P205" s="40"/>
    </row>
    <row r="206" spans="1:16" ht="16.5" x14ac:dyDescent="0.3">
      <c r="A206" s="39">
        <v>42514</v>
      </c>
      <c r="B206" s="40" t="s">
        <v>45</v>
      </c>
      <c r="C206" s="40" t="s">
        <v>328</v>
      </c>
      <c r="D206" s="40" t="s">
        <v>329</v>
      </c>
      <c r="E206" s="40" t="s">
        <v>3</v>
      </c>
      <c r="F206" s="40" t="s">
        <v>3</v>
      </c>
      <c r="G206" s="40" t="s">
        <v>3</v>
      </c>
      <c r="H206" s="35" t="str">
        <f t="shared" si="56"/>
        <v/>
      </c>
      <c r="I206" s="30">
        <f t="shared" si="57"/>
        <v>7.583333333333333</v>
      </c>
      <c r="J206" s="31">
        <v>7.5</v>
      </c>
      <c r="K206" s="30" t="str">
        <f t="shared" si="58"/>
        <v/>
      </c>
      <c r="L206" s="30" t="str">
        <f t="shared" si="59"/>
        <v/>
      </c>
      <c r="M206" s="40"/>
      <c r="N206" s="50" t="s">
        <v>369</v>
      </c>
      <c r="O206" s="51">
        <f>G213</f>
        <v>25</v>
      </c>
      <c r="P206" s="40"/>
    </row>
    <row r="207" spans="1:16" x14ac:dyDescent="0.2">
      <c r="A207" s="39">
        <v>42515</v>
      </c>
      <c r="B207" s="40" t="s">
        <v>48</v>
      </c>
      <c r="C207" s="40" t="s">
        <v>113</v>
      </c>
      <c r="D207" s="40" t="s">
        <v>330</v>
      </c>
      <c r="E207" s="40" t="s">
        <v>3</v>
      </c>
      <c r="F207" s="40" t="s">
        <v>3</v>
      </c>
      <c r="G207" s="40" t="s">
        <v>3</v>
      </c>
      <c r="H207" s="35" t="str">
        <f t="shared" si="56"/>
        <v/>
      </c>
      <c r="I207" s="30">
        <f t="shared" si="57"/>
        <v>7.4833333333333325</v>
      </c>
      <c r="J207" s="31">
        <v>7.5</v>
      </c>
      <c r="K207" s="30" t="str">
        <f t="shared" si="58"/>
        <v/>
      </c>
      <c r="L207" s="30" t="str">
        <f t="shared" si="59"/>
        <v/>
      </c>
      <c r="M207" s="40"/>
      <c r="N207" s="51" t="s">
        <v>370</v>
      </c>
      <c r="O207" s="51">
        <f>COUNTIF(J183:J213,"AL*")</f>
        <v>1</v>
      </c>
      <c r="P207" s="40"/>
    </row>
    <row r="208" spans="1:16" x14ac:dyDescent="0.2">
      <c r="A208" s="39">
        <v>42516</v>
      </c>
      <c r="B208" s="40" t="s">
        <v>49</v>
      </c>
      <c r="C208" s="40" t="s">
        <v>3</v>
      </c>
      <c r="D208" s="40" t="s">
        <v>3</v>
      </c>
      <c r="E208" s="40" t="s">
        <v>3</v>
      </c>
      <c r="F208" s="40" t="s">
        <v>3</v>
      </c>
      <c r="G208" s="40" t="s">
        <v>3</v>
      </c>
      <c r="H208" s="35" t="s">
        <v>202</v>
      </c>
      <c r="I208" s="35" t="s">
        <v>202</v>
      </c>
      <c r="J208" s="35" t="s">
        <v>202</v>
      </c>
      <c r="K208" s="35" t="s">
        <v>202</v>
      </c>
      <c r="L208" s="35" t="s">
        <v>202</v>
      </c>
      <c r="M208" s="40"/>
      <c r="N208" s="51" t="s">
        <v>371</v>
      </c>
      <c r="O208" s="51">
        <f>COUNTIF(J183:J213,"PH*")</f>
        <v>1</v>
      </c>
      <c r="P208" s="40"/>
    </row>
    <row r="209" spans="1:16" x14ac:dyDescent="0.2">
      <c r="A209" s="39">
        <v>42517</v>
      </c>
      <c r="B209" s="40" t="s">
        <v>50</v>
      </c>
      <c r="C209" s="40" t="s">
        <v>331</v>
      </c>
      <c r="D209" s="40" t="s">
        <v>213</v>
      </c>
      <c r="E209" s="40" t="s">
        <v>3</v>
      </c>
      <c r="F209" s="40" t="s">
        <v>3</v>
      </c>
      <c r="G209" s="40" t="s">
        <v>3</v>
      </c>
      <c r="H209" s="35" t="str">
        <f t="shared" si="56"/>
        <v/>
      </c>
      <c r="I209" s="30">
        <f t="shared" si="57"/>
        <v>7.2333333333333316</v>
      </c>
      <c r="J209" s="31">
        <v>7</v>
      </c>
      <c r="K209" s="30" t="str">
        <f t="shared" si="58"/>
        <v/>
      </c>
      <c r="L209" s="30" t="str">
        <f t="shared" si="59"/>
        <v/>
      </c>
      <c r="M209" s="40"/>
      <c r="N209" s="51" t="s">
        <v>372</v>
      </c>
      <c r="O209" s="51">
        <f>COUNTIF(J183:J213,"RO*")</f>
        <v>0</v>
      </c>
      <c r="P209" s="40"/>
    </row>
    <row r="210" spans="1:16" x14ac:dyDescent="0.2">
      <c r="A210" s="39">
        <v>42518</v>
      </c>
      <c r="B210" s="40" t="s">
        <v>53</v>
      </c>
      <c r="C210" s="40" t="s">
        <v>332</v>
      </c>
      <c r="D210" s="40" t="s">
        <v>333</v>
      </c>
      <c r="E210" s="40" t="s">
        <v>3</v>
      </c>
      <c r="F210" s="40" t="s">
        <v>3</v>
      </c>
      <c r="G210" s="40" t="s">
        <v>3</v>
      </c>
      <c r="H210" s="35" t="str">
        <f t="shared" si="56"/>
        <v/>
      </c>
      <c r="I210" s="30">
        <f t="shared" si="57"/>
        <v>7.2666666666666693</v>
      </c>
      <c r="J210" s="31">
        <v>7</v>
      </c>
      <c r="K210" s="30" t="str">
        <f t="shared" si="58"/>
        <v/>
      </c>
      <c r="L210" s="30" t="str">
        <f t="shared" si="59"/>
        <v/>
      </c>
      <c r="M210" s="40"/>
      <c r="N210" s="51" t="s">
        <v>187</v>
      </c>
      <c r="O210" s="51">
        <f>COUNTIF(J183:J213,"OFF*")</f>
        <v>5</v>
      </c>
      <c r="P210" s="40"/>
    </row>
    <row r="211" spans="1:16" x14ac:dyDescent="0.2">
      <c r="A211" s="37">
        <v>42519</v>
      </c>
      <c r="B211" s="38" t="s">
        <v>39</v>
      </c>
      <c r="C211" s="38" t="s">
        <v>334</v>
      </c>
      <c r="D211" s="38" t="s">
        <v>335</v>
      </c>
      <c r="E211" s="38" t="s">
        <v>3</v>
      </c>
      <c r="F211" s="41" t="s">
        <v>336</v>
      </c>
      <c r="G211" s="38">
        <v>26</v>
      </c>
      <c r="H211" s="35" t="str">
        <f t="shared" si="56"/>
        <v/>
      </c>
      <c r="I211" s="30">
        <f t="shared" si="57"/>
        <v>8.1833333333333353</v>
      </c>
      <c r="J211" s="31">
        <f t="shared" ref="J211" si="60">IF(I211&gt;8,8,I211)</f>
        <v>8</v>
      </c>
      <c r="K211" s="30">
        <f t="shared" si="58"/>
        <v>0.2</v>
      </c>
      <c r="L211" s="30" t="str">
        <f t="shared" si="59"/>
        <v/>
      </c>
      <c r="M211" s="38"/>
      <c r="N211" s="51" t="s">
        <v>39</v>
      </c>
      <c r="O211" s="51">
        <f>COUNTIF(J183:J213,"CN*")</f>
        <v>0</v>
      </c>
      <c r="P211" s="38"/>
    </row>
    <row r="212" spans="1:16" x14ac:dyDescent="0.2">
      <c r="A212" s="39">
        <v>42520</v>
      </c>
      <c r="B212" s="40" t="s">
        <v>43</v>
      </c>
      <c r="C212" s="40" t="s">
        <v>3</v>
      </c>
      <c r="D212" s="40" t="s">
        <v>3</v>
      </c>
      <c r="E212" s="40" t="s">
        <v>3</v>
      </c>
      <c r="F212" s="40" t="s">
        <v>3</v>
      </c>
      <c r="G212" s="40" t="s">
        <v>3</v>
      </c>
      <c r="H212" s="35" t="s">
        <v>202</v>
      </c>
      <c r="I212" s="35" t="s">
        <v>202</v>
      </c>
      <c r="J212" s="35" t="s">
        <v>202</v>
      </c>
      <c r="K212" s="35" t="s">
        <v>202</v>
      </c>
      <c r="L212" s="35" t="s">
        <v>202</v>
      </c>
      <c r="M212" s="40"/>
      <c r="N212" s="51" t="s">
        <v>197</v>
      </c>
      <c r="O212" s="51">
        <f>ROUND(SUM(H183:H213)/8,2)</f>
        <v>0</v>
      </c>
      <c r="P212" s="40"/>
    </row>
    <row r="213" spans="1:16" ht="16.5" x14ac:dyDescent="0.3">
      <c r="A213" s="39">
        <v>42521</v>
      </c>
      <c r="B213" s="40" t="s">
        <v>45</v>
      </c>
      <c r="C213" s="40" t="s">
        <v>365</v>
      </c>
      <c r="D213" s="40" t="s">
        <v>269</v>
      </c>
      <c r="E213" s="40" t="s">
        <v>3</v>
      </c>
      <c r="F213" s="40" t="s">
        <v>3</v>
      </c>
      <c r="G213" s="40">
        <f>ROUND(26-5.5/8,0)</f>
        <v>25</v>
      </c>
      <c r="H213" s="35" t="str">
        <f t="shared" ref="H213" si="61">IF(AND(C213*24&lt;6,6-C213*24&gt;0.5),6-C213*24,"")</f>
        <v/>
      </c>
      <c r="I213" s="30">
        <f t="shared" ref="I213" si="62">(D213-C213)*24</f>
        <v>7.2166666666666677</v>
      </c>
      <c r="J213" s="31">
        <v>7</v>
      </c>
      <c r="K213" s="30" t="str">
        <f t="shared" ref="K213" si="63">IF(I213&gt;8,ROUND(I213-8,1),"")</f>
        <v/>
      </c>
      <c r="L213" s="30" t="str">
        <f t="shared" ref="L213" si="64">IF(K213&lt;0.5,"",K213)</f>
        <v/>
      </c>
      <c r="M213" s="40"/>
      <c r="N213" s="50" t="s">
        <v>373</v>
      </c>
      <c r="O213" s="50">
        <f>ROUND(SUM(M183:M213)/8,2)</f>
        <v>0</v>
      </c>
      <c r="P213" s="40"/>
    </row>
    <row r="214" spans="1:16" x14ac:dyDescent="0.2">
      <c r="A214" s="7"/>
      <c r="B214" s="7"/>
      <c r="C214" s="7"/>
      <c r="D214" s="7"/>
      <c r="E214" s="7"/>
      <c r="F214" s="43" t="s">
        <v>361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">
      <c r="J215" s="28" t="s">
        <v>57</v>
      </c>
      <c r="K215" s="28"/>
      <c r="L215" s="28"/>
      <c r="M215" s="28"/>
    </row>
    <row r="218" spans="1:16" x14ac:dyDescent="0.2">
      <c r="J218" s="28" t="s">
        <v>86</v>
      </c>
      <c r="K218" s="28"/>
      <c r="L218" s="28"/>
      <c r="M218" s="28"/>
    </row>
    <row r="257" spans="1:17" ht="21" customHeight="1" x14ac:dyDescent="0.2">
      <c r="A257" s="8" t="s">
        <v>0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10"/>
    </row>
    <row r="258" spans="1:17" x14ac:dyDescent="0.2">
      <c r="A258" s="11" t="s">
        <v>87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3"/>
    </row>
    <row r="259" spans="1:17" x14ac:dyDescent="0.2">
      <c r="A259" s="14" t="s">
        <v>2</v>
      </c>
      <c r="B259" s="15"/>
      <c r="C259" s="1">
        <v>3</v>
      </c>
      <c r="D259" s="1">
        <v>24</v>
      </c>
      <c r="E259" s="16" t="s">
        <v>3</v>
      </c>
      <c r="F259" s="14" t="s">
        <v>4</v>
      </c>
      <c r="G259" s="15"/>
      <c r="H259" s="1">
        <v>0</v>
      </c>
      <c r="I259" s="16" t="s">
        <v>3</v>
      </c>
      <c r="J259" s="14" t="s">
        <v>5</v>
      </c>
      <c r="K259" s="17"/>
      <c r="L259" s="15"/>
      <c r="M259" s="16" t="s">
        <v>3</v>
      </c>
      <c r="N259" s="14" t="s">
        <v>6</v>
      </c>
      <c r="O259" s="17"/>
      <c r="P259" s="15"/>
    </row>
    <row r="260" spans="1:17" x14ac:dyDescent="0.2">
      <c r="A260" s="14" t="s">
        <v>7</v>
      </c>
      <c r="B260" s="15"/>
      <c r="C260" s="1">
        <v>0</v>
      </c>
      <c r="D260" s="1">
        <v>0</v>
      </c>
      <c r="E260" s="18"/>
      <c r="F260" s="14" t="s">
        <v>8</v>
      </c>
      <c r="G260" s="15"/>
      <c r="H260" s="1">
        <v>0</v>
      </c>
      <c r="I260" s="18"/>
      <c r="J260" s="14" t="s">
        <v>9</v>
      </c>
      <c r="K260" s="15"/>
      <c r="L260" s="1">
        <v>3</v>
      </c>
      <c r="M260" s="18"/>
      <c r="N260" s="14" t="s">
        <v>9</v>
      </c>
      <c r="O260" s="15"/>
      <c r="P260" s="1">
        <v>0</v>
      </c>
    </row>
    <row r="261" spans="1:17" x14ac:dyDescent="0.2">
      <c r="A261" s="14" t="s">
        <v>10</v>
      </c>
      <c r="B261" s="15"/>
      <c r="C261" s="1">
        <v>3</v>
      </c>
      <c r="D261" s="1">
        <v>24</v>
      </c>
      <c r="E261" s="19"/>
      <c r="F261" s="14" t="s">
        <v>11</v>
      </c>
      <c r="G261" s="15"/>
      <c r="H261" s="1">
        <v>0</v>
      </c>
      <c r="I261" s="19"/>
      <c r="J261" s="14" t="s">
        <v>12</v>
      </c>
      <c r="K261" s="15"/>
      <c r="L261" s="1">
        <v>361</v>
      </c>
      <c r="M261" s="19"/>
      <c r="N261" s="14" t="s">
        <v>12</v>
      </c>
      <c r="O261" s="15"/>
      <c r="P261" s="1">
        <v>0</v>
      </c>
    </row>
    <row r="262" spans="1:17" x14ac:dyDescent="0.2">
      <c r="A262" s="16" t="s">
        <v>3</v>
      </c>
      <c r="B262" s="20" t="s">
        <v>13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2"/>
      <c r="P262" s="23" t="s">
        <v>3</v>
      </c>
    </row>
    <row r="263" spans="1:17" x14ac:dyDescent="0.2">
      <c r="A263" s="18"/>
      <c r="B263" s="2" t="s">
        <v>14</v>
      </c>
      <c r="C263" s="2" t="s">
        <v>15</v>
      </c>
      <c r="D263" s="2" t="s">
        <v>16</v>
      </c>
      <c r="E263" s="2" t="s">
        <v>17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 t="s">
        <v>23</v>
      </c>
      <c r="L263" s="2" t="s">
        <v>24</v>
      </c>
      <c r="M263" s="2" t="s">
        <v>25</v>
      </c>
      <c r="N263" s="2" t="s">
        <v>3</v>
      </c>
      <c r="O263" s="2" t="s">
        <v>3</v>
      </c>
      <c r="P263" s="24"/>
    </row>
    <row r="264" spans="1:17" x14ac:dyDescent="0.2">
      <c r="A264" s="19"/>
      <c r="B264" s="2">
        <v>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1" t="s">
        <v>3</v>
      </c>
      <c r="O264" s="1" t="s">
        <v>3</v>
      </c>
      <c r="P264" s="25"/>
    </row>
    <row r="265" spans="1:17" x14ac:dyDescent="0.2">
      <c r="A265" s="20" t="s">
        <v>26</v>
      </c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2"/>
    </row>
    <row r="266" spans="1:17" ht="17.25" x14ac:dyDescent="0.3">
      <c r="A266" s="23" t="s">
        <v>27</v>
      </c>
      <c r="B266" s="23" t="s">
        <v>28</v>
      </c>
      <c r="C266" s="26">
        <v>1</v>
      </c>
      <c r="D266" s="27"/>
      <c r="E266" s="26">
        <v>2</v>
      </c>
      <c r="F266" s="27"/>
      <c r="G266" s="26">
        <v>3</v>
      </c>
      <c r="H266" s="29"/>
      <c r="I266" s="30"/>
      <c r="J266" s="31"/>
      <c r="K266" s="32" t="s">
        <v>196</v>
      </c>
      <c r="L266" s="32"/>
      <c r="M266" s="23"/>
      <c r="N266" s="23"/>
      <c r="O266" s="23"/>
      <c r="P266" s="23"/>
    </row>
    <row r="267" spans="1:17" ht="17.25" x14ac:dyDescent="0.3">
      <c r="A267" s="25"/>
      <c r="B267" s="25"/>
      <c r="C267" s="2" t="s">
        <v>37</v>
      </c>
      <c r="D267" s="2" t="s">
        <v>38</v>
      </c>
      <c r="E267" s="2" t="s">
        <v>37</v>
      </c>
      <c r="F267" s="2" t="s">
        <v>38</v>
      </c>
      <c r="G267" s="2" t="s">
        <v>37</v>
      </c>
      <c r="H267" s="33" t="s">
        <v>197</v>
      </c>
      <c r="I267" s="32" t="s">
        <v>198</v>
      </c>
      <c r="J267" s="34" t="s">
        <v>199</v>
      </c>
      <c r="K267" s="32" t="s">
        <v>23</v>
      </c>
      <c r="L267" s="32" t="s">
        <v>200</v>
      </c>
      <c r="M267" s="25"/>
      <c r="N267" s="25"/>
      <c r="O267" s="25"/>
      <c r="P267" s="25"/>
    </row>
    <row r="268" spans="1:17" x14ac:dyDescent="0.2">
      <c r="A268" s="3">
        <v>42491</v>
      </c>
      <c r="B268" s="4" t="s">
        <v>39</v>
      </c>
      <c r="C268" s="4" t="s">
        <v>88</v>
      </c>
      <c r="D268" s="4" t="s">
        <v>89</v>
      </c>
      <c r="E268" s="4" t="s">
        <v>3</v>
      </c>
      <c r="F268" s="4" t="s">
        <v>3</v>
      </c>
      <c r="G268" s="4">
        <v>26</v>
      </c>
      <c r="H268" s="35" t="str">
        <f t="shared" ref="H268:H275" si="65">IF(AND(C268*24&lt;6,6-C268*24&gt;0.5),6-C268*24,"")</f>
        <v/>
      </c>
      <c r="I268" s="30">
        <f t="shared" ref="I268:I275" si="66">(D268-C268)*24</f>
        <v>8.1499999999999986</v>
      </c>
      <c r="J268" s="30" t="s">
        <v>201</v>
      </c>
      <c r="K268" s="30">
        <f t="shared" ref="K268:K275" si="67">IF(I268&gt;8,ROUND(I268-8,1),"")</f>
        <v>0.1</v>
      </c>
      <c r="L268" s="30" t="str">
        <f t="shared" ref="L268:L275" si="68">IF(K268&lt;0.5,"",K268)</f>
        <v/>
      </c>
      <c r="M268" s="4"/>
      <c r="N268" s="4"/>
      <c r="O268" s="4"/>
      <c r="P268" s="4"/>
    </row>
    <row r="269" spans="1:17" x14ac:dyDescent="0.2">
      <c r="A269" s="5">
        <v>42492</v>
      </c>
      <c r="B269" s="6" t="s">
        <v>43</v>
      </c>
      <c r="C269" s="6" t="s">
        <v>65</v>
      </c>
      <c r="D269" s="6" t="s">
        <v>90</v>
      </c>
      <c r="E269" s="6" t="s">
        <v>3</v>
      </c>
      <c r="F269" s="6" t="s">
        <v>3</v>
      </c>
      <c r="G269" s="6" t="s">
        <v>3</v>
      </c>
      <c r="H269" s="35" t="str">
        <f t="shared" si="65"/>
        <v/>
      </c>
      <c r="I269" s="30">
        <f t="shared" si="66"/>
        <v>12.633333333333336</v>
      </c>
      <c r="J269" s="31">
        <f t="shared" ref="J269:J275" si="69">IF(I269&gt;8,8,I269)</f>
        <v>8</v>
      </c>
      <c r="K269" s="30">
        <f t="shared" si="67"/>
        <v>4.5999999999999996</v>
      </c>
      <c r="L269" s="30">
        <f t="shared" si="68"/>
        <v>4.5999999999999996</v>
      </c>
      <c r="M269" s="6"/>
      <c r="N269" s="6"/>
      <c r="O269" s="6"/>
      <c r="P269" s="6"/>
      <c r="Q269" t="s">
        <v>441</v>
      </c>
    </row>
    <row r="270" spans="1:17" x14ac:dyDescent="0.2">
      <c r="A270" s="5">
        <v>42493</v>
      </c>
      <c r="B270" s="6" t="s">
        <v>45</v>
      </c>
      <c r="C270" s="6" t="s">
        <v>3</v>
      </c>
      <c r="D270" s="6" t="s">
        <v>3</v>
      </c>
      <c r="E270" s="6" t="s">
        <v>3</v>
      </c>
      <c r="F270" s="6" t="s">
        <v>3</v>
      </c>
      <c r="G270" s="6" t="s">
        <v>3</v>
      </c>
      <c r="H270" s="35" t="s">
        <v>202</v>
      </c>
      <c r="I270" s="35" t="s">
        <v>202</v>
      </c>
      <c r="J270" s="35" t="s">
        <v>202</v>
      </c>
      <c r="K270" s="35" t="s">
        <v>202</v>
      </c>
      <c r="L270" s="35" t="s">
        <v>202</v>
      </c>
      <c r="M270" s="6"/>
      <c r="N270" s="6"/>
      <c r="O270" s="6"/>
      <c r="P270" s="6"/>
      <c r="Q270" t="s">
        <v>187</v>
      </c>
    </row>
    <row r="271" spans="1:17" x14ac:dyDescent="0.2">
      <c r="A271" s="5">
        <v>42494</v>
      </c>
      <c r="B271" s="6" t="s">
        <v>48</v>
      </c>
      <c r="C271" s="6" t="s">
        <v>3</v>
      </c>
      <c r="D271" s="6" t="s">
        <v>3</v>
      </c>
      <c r="E271" s="6" t="s">
        <v>3</v>
      </c>
      <c r="F271" s="6" t="s">
        <v>3</v>
      </c>
      <c r="G271" s="6" t="s">
        <v>3</v>
      </c>
      <c r="H271" s="35"/>
      <c r="I271" s="30"/>
      <c r="J271" s="31">
        <v>8</v>
      </c>
      <c r="K271" s="30" t="str">
        <f t="shared" si="67"/>
        <v/>
      </c>
      <c r="L271" s="30" t="str">
        <f t="shared" si="68"/>
        <v/>
      </c>
      <c r="M271" s="6"/>
      <c r="N271" s="6"/>
      <c r="O271" s="6"/>
      <c r="P271" s="6"/>
      <c r="Q271" t="s">
        <v>188</v>
      </c>
    </row>
    <row r="272" spans="1:17" x14ac:dyDescent="0.2">
      <c r="A272" s="5">
        <v>42495</v>
      </c>
      <c r="B272" s="6" t="s">
        <v>49</v>
      </c>
      <c r="C272" s="6" t="s">
        <v>3</v>
      </c>
      <c r="D272" s="6" t="s">
        <v>3</v>
      </c>
      <c r="E272" s="6" t="s">
        <v>3</v>
      </c>
      <c r="F272" s="6" t="s">
        <v>3</v>
      </c>
      <c r="G272" s="6" t="s">
        <v>3</v>
      </c>
      <c r="H272" s="35"/>
      <c r="I272" s="30"/>
      <c r="J272" s="31">
        <v>8</v>
      </c>
      <c r="K272" s="30" t="str">
        <f t="shared" si="67"/>
        <v/>
      </c>
      <c r="L272" s="30" t="str">
        <f t="shared" si="68"/>
        <v/>
      </c>
      <c r="M272" s="6"/>
      <c r="N272" s="6"/>
      <c r="O272" s="6"/>
      <c r="P272" s="6"/>
      <c r="Q272" t="s">
        <v>188</v>
      </c>
    </row>
    <row r="273" spans="1:17" x14ac:dyDescent="0.2">
      <c r="A273" s="5">
        <v>42496</v>
      </c>
      <c r="B273" s="6" t="s">
        <v>50</v>
      </c>
      <c r="C273" s="6" t="s">
        <v>3</v>
      </c>
      <c r="D273" s="6" t="s">
        <v>3</v>
      </c>
      <c r="E273" s="6" t="s">
        <v>3</v>
      </c>
      <c r="F273" s="6" t="s">
        <v>3</v>
      </c>
      <c r="G273" s="6" t="s">
        <v>3</v>
      </c>
      <c r="H273" s="35"/>
      <c r="I273" s="30"/>
      <c r="J273" s="31">
        <v>8</v>
      </c>
      <c r="K273" s="30" t="str">
        <f t="shared" si="67"/>
        <v/>
      </c>
      <c r="L273" s="30" t="str">
        <f t="shared" si="68"/>
        <v/>
      </c>
      <c r="M273" s="6"/>
      <c r="N273" s="6"/>
      <c r="O273" s="6"/>
      <c r="P273" s="6"/>
      <c r="Q273" t="s">
        <v>188</v>
      </c>
    </row>
    <row r="274" spans="1:17" x14ac:dyDescent="0.2">
      <c r="A274" s="5">
        <v>42497</v>
      </c>
      <c r="B274" s="6" t="s">
        <v>53</v>
      </c>
      <c r="C274" s="6" t="s">
        <v>3</v>
      </c>
      <c r="D274" s="6" t="s">
        <v>3</v>
      </c>
      <c r="E274" s="6" t="s">
        <v>3</v>
      </c>
      <c r="F274" s="6" t="s">
        <v>3</v>
      </c>
      <c r="G274" s="6" t="s">
        <v>3</v>
      </c>
      <c r="H274" s="35"/>
      <c r="I274" s="30"/>
      <c r="J274" s="31">
        <v>8</v>
      </c>
      <c r="K274" s="30" t="str">
        <f t="shared" si="67"/>
        <v/>
      </c>
      <c r="L274" s="30" t="str">
        <f t="shared" si="68"/>
        <v/>
      </c>
      <c r="M274" s="6"/>
      <c r="N274" s="6"/>
      <c r="O274" s="6"/>
      <c r="P274" s="6"/>
      <c r="Q274" t="s">
        <v>188</v>
      </c>
    </row>
    <row r="275" spans="1:17" x14ac:dyDescent="0.2">
      <c r="A275" s="3">
        <v>42498</v>
      </c>
      <c r="B275" s="4" t="s">
        <v>39</v>
      </c>
      <c r="C275" s="4" t="s">
        <v>67</v>
      </c>
      <c r="D275" s="4" t="s">
        <v>91</v>
      </c>
      <c r="E275" s="4" t="s">
        <v>3</v>
      </c>
      <c r="F275" s="4" t="s">
        <v>3</v>
      </c>
      <c r="G275" s="4">
        <v>26</v>
      </c>
      <c r="H275" s="35" t="str">
        <f t="shared" si="65"/>
        <v/>
      </c>
      <c r="I275" s="30">
        <f t="shared" si="66"/>
        <v>8.6833333333333336</v>
      </c>
      <c r="J275" s="31">
        <f t="shared" si="69"/>
        <v>8</v>
      </c>
      <c r="K275" s="30">
        <f t="shared" si="67"/>
        <v>0.7</v>
      </c>
      <c r="L275" s="30">
        <f t="shared" si="68"/>
        <v>0.7</v>
      </c>
      <c r="M275" s="4"/>
      <c r="N275" s="4"/>
      <c r="O275" s="4"/>
      <c r="P275" s="4"/>
    </row>
    <row r="276" spans="1:17" x14ac:dyDescent="0.2">
      <c r="A276" s="39">
        <v>42499</v>
      </c>
      <c r="B276" s="40" t="s">
        <v>43</v>
      </c>
      <c r="C276" s="40" t="s">
        <v>249</v>
      </c>
      <c r="D276" s="40" t="s">
        <v>173</v>
      </c>
      <c r="E276" s="40" t="s">
        <v>3</v>
      </c>
      <c r="F276" s="40" t="s">
        <v>3</v>
      </c>
      <c r="G276" s="40" t="s">
        <v>3</v>
      </c>
      <c r="H276" s="35" t="str">
        <f t="shared" ref="H276:H288" si="70">IF(AND(C276*24&lt;6,6-C276*24&gt;0.5),6-C276*24,"")</f>
        <v/>
      </c>
      <c r="I276" s="30">
        <f t="shared" ref="I276:I288" si="71">(D276-C276)*24</f>
        <v>7.9333333333333336</v>
      </c>
      <c r="J276" s="31">
        <v>8</v>
      </c>
      <c r="K276" s="30" t="str">
        <f t="shared" ref="K276:K288" si="72">IF(I276&gt;8,ROUND(I276-8,1),"")</f>
        <v/>
      </c>
      <c r="L276" s="30" t="str">
        <f t="shared" ref="L276:L288" si="73">IF(K276&lt;0.5,"",K276)</f>
        <v/>
      </c>
      <c r="M276" s="40"/>
      <c r="N276" s="40"/>
      <c r="O276" s="40"/>
      <c r="P276" s="40"/>
    </row>
    <row r="277" spans="1:17" x14ac:dyDescent="0.2">
      <c r="A277" s="39">
        <v>42500</v>
      </c>
      <c r="B277" s="40" t="s">
        <v>45</v>
      </c>
      <c r="C277" s="40" t="s">
        <v>250</v>
      </c>
      <c r="D277" s="40" t="s">
        <v>251</v>
      </c>
      <c r="E277" s="40" t="s">
        <v>3</v>
      </c>
      <c r="F277" s="40" t="s">
        <v>3</v>
      </c>
      <c r="G277" s="40" t="s">
        <v>3</v>
      </c>
      <c r="H277" s="35" t="str">
        <f t="shared" si="70"/>
        <v/>
      </c>
      <c r="I277" s="30">
        <f t="shared" si="71"/>
        <v>8.033333333333335</v>
      </c>
      <c r="J277" s="31">
        <f t="shared" ref="J277:J288" si="74">IF(I277&gt;8,8,I277)</f>
        <v>8</v>
      </c>
      <c r="K277" s="30">
        <f t="shared" si="72"/>
        <v>0</v>
      </c>
      <c r="L277" s="30" t="str">
        <f t="shared" si="73"/>
        <v/>
      </c>
      <c r="M277" s="40"/>
      <c r="N277" s="40"/>
      <c r="O277" s="40"/>
      <c r="P277" s="40"/>
    </row>
    <row r="278" spans="1:17" x14ac:dyDescent="0.2">
      <c r="A278" s="39">
        <v>42501</v>
      </c>
      <c r="B278" s="40" t="s">
        <v>48</v>
      </c>
      <c r="C278" s="40" t="s">
        <v>3</v>
      </c>
      <c r="D278" s="40" t="s">
        <v>3</v>
      </c>
      <c r="E278" s="40" t="s">
        <v>3</v>
      </c>
      <c r="F278" s="40" t="s">
        <v>3</v>
      </c>
      <c r="G278" s="40" t="s">
        <v>3</v>
      </c>
      <c r="H278" s="35" t="s">
        <v>202</v>
      </c>
      <c r="I278" s="35" t="s">
        <v>202</v>
      </c>
      <c r="J278" s="35" t="s">
        <v>202</v>
      </c>
      <c r="K278" s="35" t="s">
        <v>202</v>
      </c>
      <c r="L278" s="35" t="s">
        <v>202</v>
      </c>
      <c r="M278" s="40"/>
      <c r="N278" s="40"/>
      <c r="O278" s="40"/>
      <c r="P278" s="40"/>
    </row>
    <row r="279" spans="1:17" x14ac:dyDescent="0.2">
      <c r="A279" s="39">
        <v>42502</v>
      </c>
      <c r="B279" s="40" t="s">
        <v>49</v>
      </c>
      <c r="C279" s="40" t="s">
        <v>108</v>
      </c>
      <c r="D279" s="40" t="s">
        <v>251</v>
      </c>
      <c r="E279" s="40" t="s">
        <v>3</v>
      </c>
      <c r="F279" s="40" t="s">
        <v>3</v>
      </c>
      <c r="G279" s="40" t="s">
        <v>3</v>
      </c>
      <c r="H279" s="35" t="str">
        <f t="shared" si="70"/>
        <v/>
      </c>
      <c r="I279" s="30">
        <f t="shared" si="71"/>
        <v>7.8833333333333364</v>
      </c>
      <c r="J279" s="31">
        <v>7.5</v>
      </c>
      <c r="K279" s="30" t="str">
        <f t="shared" si="72"/>
        <v/>
      </c>
      <c r="L279" s="30" t="str">
        <f t="shared" si="73"/>
        <v/>
      </c>
      <c r="M279" s="40"/>
      <c r="N279" s="40"/>
      <c r="O279" s="40"/>
      <c r="P279" s="40"/>
    </row>
    <row r="280" spans="1:17" x14ac:dyDescent="0.2">
      <c r="A280" s="39">
        <v>42503</v>
      </c>
      <c r="B280" s="40" t="s">
        <v>50</v>
      </c>
      <c r="C280" s="40" t="s">
        <v>88</v>
      </c>
      <c r="D280" s="40" t="s">
        <v>252</v>
      </c>
      <c r="E280" s="40" t="s">
        <v>3</v>
      </c>
      <c r="F280" s="40" t="s">
        <v>3</v>
      </c>
      <c r="G280" s="40" t="s">
        <v>3</v>
      </c>
      <c r="H280" s="35" t="str">
        <f t="shared" si="70"/>
        <v/>
      </c>
      <c r="I280" s="30">
        <f t="shared" si="71"/>
        <v>8.5666666666666664</v>
      </c>
      <c r="J280" s="31">
        <f t="shared" si="74"/>
        <v>8</v>
      </c>
      <c r="K280" s="30">
        <f t="shared" si="72"/>
        <v>0.6</v>
      </c>
      <c r="L280" s="30">
        <f t="shared" si="73"/>
        <v>0.6</v>
      </c>
      <c r="M280" s="40"/>
      <c r="N280" s="40"/>
      <c r="O280" s="40"/>
      <c r="P280" s="40"/>
    </row>
    <row r="281" spans="1:17" x14ac:dyDescent="0.2">
      <c r="A281" s="39">
        <v>42504</v>
      </c>
      <c r="B281" s="40" t="s">
        <v>53</v>
      </c>
      <c r="C281" s="40" t="s">
        <v>108</v>
      </c>
      <c r="D281" s="40" t="s">
        <v>253</v>
      </c>
      <c r="E281" s="40" t="s">
        <v>3</v>
      </c>
      <c r="F281" s="40" t="s">
        <v>3</v>
      </c>
      <c r="G281" s="40" t="s">
        <v>3</v>
      </c>
      <c r="H281" s="35" t="str">
        <f t="shared" si="70"/>
        <v/>
      </c>
      <c r="I281" s="30">
        <f t="shared" si="71"/>
        <v>8.2500000000000018</v>
      </c>
      <c r="J281" s="31">
        <f t="shared" si="74"/>
        <v>8</v>
      </c>
      <c r="K281" s="30">
        <f t="shared" si="72"/>
        <v>0.3</v>
      </c>
      <c r="L281" s="30" t="str">
        <f t="shared" si="73"/>
        <v/>
      </c>
      <c r="M281" s="40"/>
      <c r="N281" s="40"/>
      <c r="O281" s="40"/>
      <c r="P281" s="40"/>
    </row>
    <row r="282" spans="1:17" x14ac:dyDescent="0.2">
      <c r="A282" s="37">
        <v>42505</v>
      </c>
      <c r="B282" s="38" t="s">
        <v>39</v>
      </c>
      <c r="C282" s="38" t="s">
        <v>254</v>
      </c>
      <c r="D282" s="38" t="s">
        <v>255</v>
      </c>
      <c r="E282" s="38" t="s">
        <v>3</v>
      </c>
      <c r="F282" s="41" t="s">
        <v>263</v>
      </c>
      <c r="G282" s="38">
        <v>26</v>
      </c>
      <c r="H282" s="35" t="str">
        <f t="shared" si="70"/>
        <v/>
      </c>
      <c r="I282" s="30">
        <f t="shared" si="71"/>
        <v>8.1333333333333346</v>
      </c>
      <c r="J282" s="31">
        <f t="shared" si="74"/>
        <v>8</v>
      </c>
      <c r="K282" s="30">
        <f t="shared" si="72"/>
        <v>0.1</v>
      </c>
      <c r="L282" s="30" t="str">
        <f t="shared" si="73"/>
        <v/>
      </c>
      <c r="M282" s="38"/>
      <c r="N282" s="38"/>
      <c r="O282" s="38"/>
      <c r="P282" s="38"/>
    </row>
    <row r="283" spans="1:17" x14ac:dyDescent="0.2">
      <c r="A283" s="39">
        <v>42506</v>
      </c>
      <c r="B283" s="40" t="s">
        <v>43</v>
      </c>
      <c r="C283" s="40" t="s">
        <v>249</v>
      </c>
      <c r="D283" s="40" t="s">
        <v>119</v>
      </c>
      <c r="E283" s="40" t="s">
        <v>3</v>
      </c>
      <c r="F283" s="40" t="s">
        <v>3</v>
      </c>
      <c r="G283" s="40" t="s">
        <v>3</v>
      </c>
      <c r="H283" s="35" t="str">
        <f t="shared" si="70"/>
        <v/>
      </c>
      <c r="I283" s="30">
        <f t="shared" si="71"/>
        <v>9.5500000000000025</v>
      </c>
      <c r="J283" s="31">
        <f t="shared" si="74"/>
        <v>8</v>
      </c>
      <c r="K283" s="30">
        <f t="shared" si="72"/>
        <v>1.6</v>
      </c>
      <c r="L283" s="30">
        <f t="shared" si="73"/>
        <v>1.6</v>
      </c>
      <c r="M283" s="40"/>
      <c r="N283" s="40"/>
      <c r="O283" s="40"/>
      <c r="P283" s="40"/>
    </row>
    <row r="284" spans="1:17" x14ac:dyDescent="0.2">
      <c r="A284" s="39">
        <v>42507</v>
      </c>
      <c r="B284" s="40" t="s">
        <v>45</v>
      </c>
      <c r="C284" s="40" t="s">
        <v>250</v>
      </c>
      <c r="D284" s="40" t="s">
        <v>256</v>
      </c>
      <c r="E284" s="40" t="s">
        <v>3</v>
      </c>
      <c r="F284" s="40" t="s">
        <v>3</v>
      </c>
      <c r="G284" s="40" t="s">
        <v>3</v>
      </c>
      <c r="H284" s="35" t="str">
        <f t="shared" si="70"/>
        <v/>
      </c>
      <c r="I284" s="30">
        <f t="shared" si="71"/>
        <v>9.216666666666665</v>
      </c>
      <c r="J284" s="31">
        <f t="shared" si="74"/>
        <v>8</v>
      </c>
      <c r="K284" s="30">
        <f t="shared" si="72"/>
        <v>1.2</v>
      </c>
      <c r="L284" s="30">
        <f t="shared" si="73"/>
        <v>1.2</v>
      </c>
      <c r="M284" s="40"/>
      <c r="N284" s="40"/>
      <c r="O284" s="40"/>
      <c r="P284" s="40"/>
    </row>
    <row r="285" spans="1:17" x14ac:dyDescent="0.2">
      <c r="A285" s="39">
        <v>42508</v>
      </c>
      <c r="B285" s="40" t="s">
        <v>48</v>
      </c>
      <c r="C285" s="40" t="s">
        <v>3</v>
      </c>
      <c r="D285" s="40" t="s">
        <v>3</v>
      </c>
      <c r="E285" s="40" t="s">
        <v>3</v>
      </c>
      <c r="F285" s="40" t="s">
        <v>3</v>
      </c>
      <c r="G285" s="40" t="s">
        <v>3</v>
      </c>
      <c r="H285" s="35" t="s">
        <v>202</v>
      </c>
      <c r="I285" s="35" t="s">
        <v>202</v>
      </c>
      <c r="J285" s="35" t="s">
        <v>202</v>
      </c>
      <c r="K285" s="35" t="s">
        <v>202</v>
      </c>
      <c r="L285" s="35" t="s">
        <v>202</v>
      </c>
      <c r="M285" s="40"/>
      <c r="N285" s="40"/>
      <c r="O285" s="40"/>
      <c r="P285" s="40"/>
    </row>
    <row r="286" spans="1:17" x14ac:dyDescent="0.2">
      <c r="A286" s="39">
        <v>42509</v>
      </c>
      <c r="B286" s="40" t="s">
        <v>49</v>
      </c>
      <c r="C286" s="40" t="s">
        <v>257</v>
      </c>
      <c r="D286" s="40" t="s">
        <v>258</v>
      </c>
      <c r="E286" s="40" t="s">
        <v>3</v>
      </c>
      <c r="F286" s="40" t="s">
        <v>3</v>
      </c>
      <c r="G286" s="40" t="s">
        <v>3</v>
      </c>
      <c r="H286" s="35" t="str">
        <f t="shared" si="70"/>
        <v/>
      </c>
      <c r="I286" s="30">
        <f t="shared" si="71"/>
        <v>10.500000000000002</v>
      </c>
      <c r="J286" s="31">
        <f t="shared" si="74"/>
        <v>8</v>
      </c>
      <c r="K286" s="30">
        <f t="shared" si="72"/>
        <v>2.5</v>
      </c>
      <c r="L286" s="30">
        <f t="shared" si="73"/>
        <v>2.5</v>
      </c>
      <c r="M286" s="40"/>
      <c r="N286" s="40"/>
      <c r="O286" s="40"/>
      <c r="P286" s="40"/>
      <c r="Q286" t="s">
        <v>442</v>
      </c>
    </row>
    <row r="287" spans="1:17" x14ac:dyDescent="0.2">
      <c r="A287" s="39">
        <v>42510</v>
      </c>
      <c r="B287" s="40" t="s">
        <v>50</v>
      </c>
      <c r="C287" s="40" t="s">
        <v>259</v>
      </c>
      <c r="D287" s="40" t="s">
        <v>260</v>
      </c>
      <c r="E287" s="40" t="s">
        <v>3</v>
      </c>
      <c r="F287" s="40" t="s">
        <v>3</v>
      </c>
      <c r="G287" s="40" t="s">
        <v>3</v>
      </c>
      <c r="H287" s="35" t="str">
        <f t="shared" si="70"/>
        <v/>
      </c>
      <c r="I287" s="30">
        <f t="shared" si="71"/>
        <v>9.8333333333333339</v>
      </c>
      <c r="J287" s="31">
        <f t="shared" si="74"/>
        <v>8</v>
      </c>
      <c r="K287" s="30">
        <f t="shared" si="72"/>
        <v>1.8</v>
      </c>
      <c r="L287" s="30">
        <f t="shared" si="73"/>
        <v>1.8</v>
      </c>
      <c r="M287" s="40"/>
      <c r="N287" s="40"/>
      <c r="O287" s="40"/>
      <c r="P287" s="40"/>
      <c r="Q287" t="s">
        <v>443</v>
      </c>
    </row>
    <row r="288" spans="1:17" x14ac:dyDescent="0.2">
      <c r="A288" s="39">
        <v>42511</v>
      </c>
      <c r="B288" s="40" t="s">
        <v>53</v>
      </c>
      <c r="C288" s="40" t="s">
        <v>261</v>
      </c>
      <c r="D288" s="40" t="s">
        <v>253</v>
      </c>
      <c r="E288" s="40" t="s">
        <v>3</v>
      </c>
      <c r="F288" s="40" t="s">
        <v>3</v>
      </c>
      <c r="G288" s="40" t="s">
        <v>3</v>
      </c>
      <c r="H288" s="35" t="str">
        <f t="shared" si="70"/>
        <v/>
      </c>
      <c r="I288" s="30">
        <f t="shared" si="71"/>
        <v>8.2333333333333343</v>
      </c>
      <c r="J288" s="31">
        <f t="shared" si="74"/>
        <v>8</v>
      </c>
      <c r="K288" s="30">
        <f t="shared" si="72"/>
        <v>0.2</v>
      </c>
      <c r="L288" s="30" t="str">
        <f t="shared" si="73"/>
        <v/>
      </c>
      <c r="M288" s="40"/>
      <c r="N288" s="40"/>
      <c r="O288" s="40"/>
      <c r="P288" s="40"/>
    </row>
    <row r="289" spans="1:16" x14ac:dyDescent="0.2">
      <c r="A289" s="37">
        <v>42512</v>
      </c>
      <c r="B289" s="38" t="s">
        <v>39</v>
      </c>
      <c r="C289" s="38" t="s">
        <v>249</v>
      </c>
      <c r="D289" s="38" t="s">
        <v>262</v>
      </c>
      <c r="E289" s="38" t="s">
        <v>3</v>
      </c>
      <c r="F289" s="41" t="s">
        <v>263</v>
      </c>
      <c r="G289" s="38">
        <v>26</v>
      </c>
      <c r="H289" s="35" t="str">
        <f t="shared" ref="H289:H296" si="75">IF(AND(C289*24&lt;6,6-C289*24&gt;0.5),6-C289*24,"")</f>
        <v/>
      </c>
      <c r="I289" s="30">
        <f t="shared" ref="I289:I296" si="76">(D289-C289)*24</f>
        <v>7.8000000000000007</v>
      </c>
      <c r="J289" s="31">
        <v>7.5</v>
      </c>
      <c r="K289" s="30" t="str">
        <f t="shared" ref="K289:K296" si="77">IF(I289&gt;8,ROUND(I289-8,1),"")</f>
        <v/>
      </c>
      <c r="L289" s="30" t="str">
        <f t="shared" ref="L289:L296" si="78">IF(K289&lt;0.5,"",K289)</f>
        <v/>
      </c>
      <c r="M289" s="38"/>
      <c r="N289" s="38"/>
      <c r="O289" s="38"/>
      <c r="P289" s="38"/>
    </row>
    <row r="290" spans="1:16" x14ac:dyDescent="0.2">
      <c r="A290" s="39">
        <v>42513</v>
      </c>
      <c r="B290" s="40" t="s">
        <v>43</v>
      </c>
      <c r="C290" s="40" t="s">
        <v>254</v>
      </c>
      <c r="D290" s="40" t="s">
        <v>173</v>
      </c>
      <c r="E290" s="40" t="s">
        <v>3</v>
      </c>
      <c r="F290" s="40" t="s">
        <v>3</v>
      </c>
      <c r="G290" s="40" t="s">
        <v>3</v>
      </c>
      <c r="H290" s="35" t="str">
        <f t="shared" si="75"/>
        <v/>
      </c>
      <c r="I290" s="30">
        <f t="shared" si="76"/>
        <v>7.9666666666666668</v>
      </c>
      <c r="J290" s="31">
        <v>8</v>
      </c>
      <c r="K290" s="30" t="str">
        <f t="shared" si="77"/>
        <v/>
      </c>
      <c r="L290" s="30" t="str">
        <f t="shared" si="78"/>
        <v/>
      </c>
      <c r="M290" s="40"/>
      <c r="N290" s="40"/>
      <c r="O290" s="40"/>
      <c r="P290" s="40"/>
    </row>
    <row r="291" spans="1:16" ht="16.5" x14ac:dyDescent="0.3">
      <c r="A291" s="39">
        <v>42514</v>
      </c>
      <c r="B291" s="40" t="s">
        <v>45</v>
      </c>
      <c r="C291" s="40" t="s">
        <v>297</v>
      </c>
      <c r="D291" s="40" t="s">
        <v>337</v>
      </c>
      <c r="E291" s="40" t="s">
        <v>3</v>
      </c>
      <c r="F291" s="40" t="s">
        <v>3</v>
      </c>
      <c r="G291" s="40" t="s">
        <v>3</v>
      </c>
      <c r="H291" s="35" t="str">
        <f t="shared" si="75"/>
        <v/>
      </c>
      <c r="I291" s="30">
        <f t="shared" si="76"/>
        <v>8.9666666666666686</v>
      </c>
      <c r="J291" s="31">
        <f t="shared" ref="J291:J296" si="79">IF(I291&gt;8,8,I291)</f>
        <v>8</v>
      </c>
      <c r="K291" s="30">
        <f t="shared" si="77"/>
        <v>1</v>
      </c>
      <c r="L291" s="30">
        <f t="shared" si="78"/>
        <v>1</v>
      </c>
      <c r="M291" s="40"/>
      <c r="N291" s="50" t="s">
        <v>369</v>
      </c>
      <c r="O291" s="51">
        <f>G298</f>
        <v>26</v>
      </c>
      <c r="P291" s="40"/>
    </row>
    <row r="292" spans="1:16" x14ac:dyDescent="0.2">
      <c r="A292" s="39">
        <v>42515</v>
      </c>
      <c r="B292" s="40" t="s">
        <v>48</v>
      </c>
      <c r="C292" s="40" t="s">
        <v>3</v>
      </c>
      <c r="D292" s="40" t="s">
        <v>3</v>
      </c>
      <c r="E292" s="40" t="s">
        <v>3</v>
      </c>
      <c r="F292" s="40" t="s">
        <v>3</v>
      </c>
      <c r="G292" s="40" t="s">
        <v>3</v>
      </c>
      <c r="H292" s="35" t="s">
        <v>202</v>
      </c>
      <c r="I292" s="35" t="s">
        <v>202</v>
      </c>
      <c r="J292" s="35" t="s">
        <v>202</v>
      </c>
      <c r="K292" s="35" t="s">
        <v>202</v>
      </c>
      <c r="L292" s="35" t="s">
        <v>202</v>
      </c>
      <c r="M292" s="40"/>
      <c r="N292" s="51" t="s">
        <v>370</v>
      </c>
      <c r="O292" s="51">
        <f>COUNTIF(J268:J298,"AL*")</f>
        <v>0</v>
      </c>
      <c r="P292" s="40"/>
    </row>
    <row r="293" spans="1:16" x14ac:dyDescent="0.2">
      <c r="A293" s="39">
        <v>42516</v>
      </c>
      <c r="B293" s="40" t="s">
        <v>49</v>
      </c>
      <c r="C293" s="40" t="s">
        <v>286</v>
      </c>
      <c r="D293" s="40" t="s">
        <v>276</v>
      </c>
      <c r="E293" s="40" t="s">
        <v>3</v>
      </c>
      <c r="F293" s="40" t="s">
        <v>3</v>
      </c>
      <c r="G293" s="40" t="s">
        <v>3</v>
      </c>
      <c r="H293" s="35" t="str">
        <f t="shared" si="75"/>
        <v/>
      </c>
      <c r="I293" s="30">
        <f t="shared" si="76"/>
        <v>7.9333333333333318</v>
      </c>
      <c r="J293" s="31">
        <v>8</v>
      </c>
      <c r="K293" s="30" t="str">
        <f t="shared" si="77"/>
        <v/>
      </c>
      <c r="L293" s="30" t="str">
        <f t="shared" si="78"/>
        <v/>
      </c>
      <c r="M293" s="40"/>
      <c r="N293" s="51" t="s">
        <v>371</v>
      </c>
      <c r="O293" s="51">
        <f>COUNTIF(J268:J298,"PH*")</f>
        <v>1</v>
      </c>
      <c r="P293" s="40"/>
    </row>
    <row r="294" spans="1:16" x14ac:dyDescent="0.2">
      <c r="A294" s="39">
        <v>42517</v>
      </c>
      <c r="B294" s="40" t="s">
        <v>50</v>
      </c>
      <c r="C294" s="40" t="s">
        <v>338</v>
      </c>
      <c r="D294" s="40" t="s">
        <v>145</v>
      </c>
      <c r="E294" s="40" t="s">
        <v>3</v>
      </c>
      <c r="F294" s="40" t="s">
        <v>3</v>
      </c>
      <c r="G294" s="40" t="s">
        <v>3</v>
      </c>
      <c r="H294" s="35" t="str">
        <f t="shared" si="75"/>
        <v/>
      </c>
      <c r="I294" s="30">
        <f t="shared" si="76"/>
        <v>8.1666666666666661</v>
      </c>
      <c r="J294" s="31">
        <f t="shared" si="79"/>
        <v>8</v>
      </c>
      <c r="K294" s="30">
        <f t="shared" si="77"/>
        <v>0.2</v>
      </c>
      <c r="L294" s="30" t="str">
        <f t="shared" si="78"/>
        <v/>
      </c>
      <c r="M294" s="40"/>
      <c r="N294" s="51" t="s">
        <v>372</v>
      </c>
      <c r="O294" s="51">
        <f>COUNTIF(J268:J298,"RO*")</f>
        <v>0</v>
      </c>
      <c r="P294" s="40"/>
    </row>
    <row r="295" spans="1:16" x14ac:dyDescent="0.2">
      <c r="A295" s="39">
        <v>42518</v>
      </c>
      <c r="B295" s="40" t="s">
        <v>53</v>
      </c>
      <c r="C295" s="40" t="s">
        <v>217</v>
      </c>
      <c r="D295" s="40" t="s">
        <v>339</v>
      </c>
      <c r="E295" s="40" t="s">
        <v>3</v>
      </c>
      <c r="F295" s="40" t="s">
        <v>3</v>
      </c>
      <c r="G295" s="40" t="s">
        <v>3</v>
      </c>
      <c r="H295" s="35" t="str">
        <f t="shared" si="75"/>
        <v/>
      </c>
      <c r="I295" s="30">
        <f t="shared" si="76"/>
        <v>9.3000000000000007</v>
      </c>
      <c r="J295" s="31">
        <f t="shared" si="79"/>
        <v>8</v>
      </c>
      <c r="K295" s="30">
        <f t="shared" si="77"/>
        <v>1.3</v>
      </c>
      <c r="L295" s="30">
        <f t="shared" si="78"/>
        <v>1.3</v>
      </c>
      <c r="M295" s="40"/>
      <c r="N295" s="51" t="s">
        <v>187</v>
      </c>
      <c r="O295" s="51">
        <f>COUNTIF(J268:J298,"OFF*")</f>
        <v>4</v>
      </c>
      <c r="P295" s="40"/>
    </row>
    <row r="296" spans="1:16" x14ac:dyDescent="0.2">
      <c r="A296" s="37">
        <v>42519</v>
      </c>
      <c r="B296" s="38" t="s">
        <v>39</v>
      </c>
      <c r="C296" s="38" t="s">
        <v>286</v>
      </c>
      <c r="D296" s="38" t="s">
        <v>63</v>
      </c>
      <c r="E296" s="38" t="s">
        <v>3</v>
      </c>
      <c r="F296" s="38" t="str">
        <f>F289</f>
        <v>-0.5h</v>
      </c>
      <c r="G296" s="38">
        <v>26</v>
      </c>
      <c r="H296" s="35" t="str">
        <f t="shared" si="75"/>
        <v/>
      </c>
      <c r="I296" s="30">
        <f t="shared" si="76"/>
        <v>8.033333333333335</v>
      </c>
      <c r="J296" s="31">
        <f t="shared" si="79"/>
        <v>8</v>
      </c>
      <c r="K296" s="30">
        <f t="shared" si="77"/>
        <v>0</v>
      </c>
      <c r="L296" s="30" t="str">
        <f t="shared" si="78"/>
        <v/>
      </c>
      <c r="M296" s="38"/>
      <c r="N296" s="51" t="s">
        <v>39</v>
      </c>
      <c r="O296" s="51">
        <f>COUNTIF(J268:J298,"CN*")</f>
        <v>0</v>
      </c>
      <c r="P296" s="38"/>
    </row>
    <row r="297" spans="1:16" x14ac:dyDescent="0.2">
      <c r="A297" s="39">
        <v>42520</v>
      </c>
      <c r="B297" s="40" t="s">
        <v>43</v>
      </c>
      <c r="C297" s="40" t="s">
        <v>55</v>
      </c>
      <c r="D297" s="40" t="s">
        <v>310</v>
      </c>
      <c r="E297" s="40" t="s">
        <v>3</v>
      </c>
      <c r="F297" s="40" t="s">
        <v>3</v>
      </c>
      <c r="G297" s="40" t="s">
        <v>3</v>
      </c>
      <c r="H297" s="35" t="str">
        <f t="shared" ref="H297:H298" si="80">IF(AND(C297*24&lt;6,6-C297*24&gt;0.5),6-C297*24,"")</f>
        <v/>
      </c>
      <c r="I297" s="30">
        <f t="shared" ref="I297:I298" si="81">(D297-C297)*24</f>
        <v>9.6166666666666654</v>
      </c>
      <c r="J297" s="31">
        <f t="shared" ref="J297:J298" si="82">IF(I297&gt;8,8,I297)</f>
        <v>8</v>
      </c>
      <c r="K297" s="30">
        <f t="shared" ref="K297:K298" si="83">IF(I297&gt;8,ROUND(I297-8,1),"")</f>
        <v>1.6</v>
      </c>
      <c r="L297" s="30">
        <f t="shared" ref="L297:L298" si="84">IF(K297&lt;0.5,"",K297)</f>
        <v>1.6</v>
      </c>
      <c r="M297" s="40"/>
      <c r="N297" s="51" t="s">
        <v>197</v>
      </c>
      <c r="O297" s="51">
        <f>ROUND(SUM(H268:H298)/8,2)</f>
        <v>0</v>
      </c>
      <c r="P297" s="40"/>
    </row>
    <row r="298" spans="1:16" ht="16.5" x14ac:dyDescent="0.3">
      <c r="A298" s="39">
        <v>42521</v>
      </c>
      <c r="B298" s="40" t="s">
        <v>45</v>
      </c>
      <c r="C298" s="40" t="s">
        <v>217</v>
      </c>
      <c r="D298" s="40" t="s">
        <v>70</v>
      </c>
      <c r="E298" s="40" t="s">
        <v>3</v>
      </c>
      <c r="F298" s="40" t="s">
        <v>3</v>
      </c>
      <c r="G298" s="40">
        <v>26</v>
      </c>
      <c r="H298" s="35" t="str">
        <f t="shared" si="80"/>
        <v/>
      </c>
      <c r="I298" s="30">
        <f t="shared" si="81"/>
        <v>8.7333333333333343</v>
      </c>
      <c r="J298" s="31">
        <f t="shared" si="82"/>
        <v>8</v>
      </c>
      <c r="K298" s="30">
        <f t="shared" si="83"/>
        <v>0.7</v>
      </c>
      <c r="L298" s="30">
        <f t="shared" si="84"/>
        <v>0.7</v>
      </c>
      <c r="M298" s="40"/>
      <c r="N298" s="50" t="s">
        <v>373</v>
      </c>
      <c r="O298" s="50">
        <f>ROUND(SUM(M268:M298)/8,2)</f>
        <v>0</v>
      </c>
      <c r="P298" s="40"/>
    </row>
    <row r="299" spans="1:16" x14ac:dyDescent="0.2">
      <c r="A299" s="7"/>
      <c r="B299" s="7"/>
      <c r="C299" s="7"/>
      <c r="D299" s="7"/>
      <c r="E299" s="7"/>
      <c r="F299" s="43" t="s">
        <v>361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x14ac:dyDescent="0.2">
      <c r="J300" s="28" t="s">
        <v>57</v>
      </c>
      <c r="K300" s="28"/>
      <c r="L300" s="28"/>
      <c r="M300" s="28"/>
    </row>
    <row r="303" spans="1:16" x14ac:dyDescent="0.2">
      <c r="J303" s="28" t="s">
        <v>92</v>
      </c>
      <c r="K303" s="28"/>
      <c r="L303" s="28"/>
      <c r="M303" s="28"/>
    </row>
    <row r="342" spans="1:16" ht="21" customHeight="1" x14ac:dyDescent="0.2">
      <c r="A342" s="8" t="s">
        <v>0</v>
      </c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10"/>
    </row>
    <row r="343" spans="1:16" x14ac:dyDescent="0.2">
      <c r="A343" s="11" t="s">
        <v>93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3"/>
    </row>
    <row r="344" spans="1:16" x14ac:dyDescent="0.2">
      <c r="A344" s="14" t="s">
        <v>2</v>
      </c>
      <c r="B344" s="15"/>
      <c r="C344" s="1">
        <v>7</v>
      </c>
      <c r="D344" s="1">
        <v>56</v>
      </c>
      <c r="E344" s="16" t="s">
        <v>3</v>
      </c>
      <c r="F344" s="14" t="s">
        <v>4</v>
      </c>
      <c r="G344" s="15"/>
      <c r="H344" s="1">
        <v>0</v>
      </c>
      <c r="I344" s="16" t="s">
        <v>3</v>
      </c>
      <c r="J344" s="14" t="s">
        <v>5</v>
      </c>
      <c r="K344" s="17"/>
      <c r="L344" s="15"/>
      <c r="M344" s="16" t="s">
        <v>3</v>
      </c>
      <c r="N344" s="14" t="s">
        <v>6</v>
      </c>
      <c r="O344" s="17"/>
      <c r="P344" s="15"/>
    </row>
    <row r="345" spans="1:16" x14ac:dyDescent="0.2">
      <c r="A345" s="14" t="s">
        <v>7</v>
      </c>
      <c r="B345" s="15"/>
      <c r="C345" s="1">
        <v>0</v>
      </c>
      <c r="D345" s="1">
        <v>0</v>
      </c>
      <c r="E345" s="18"/>
      <c r="F345" s="14" t="s">
        <v>8</v>
      </c>
      <c r="G345" s="15"/>
      <c r="H345" s="1">
        <v>0</v>
      </c>
      <c r="I345" s="18"/>
      <c r="J345" s="14" t="s">
        <v>9</v>
      </c>
      <c r="K345" s="15"/>
      <c r="L345" s="1">
        <v>7</v>
      </c>
      <c r="M345" s="18"/>
      <c r="N345" s="14" t="s">
        <v>9</v>
      </c>
      <c r="O345" s="15"/>
      <c r="P345" s="1">
        <v>0</v>
      </c>
    </row>
    <row r="346" spans="1:16" x14ac:dyDescent="0.2">
      <c r="A346" s="14" t="s">
        <v>10</v>
      </c>
      <c r="B346" s="15"/>
      <c r="C346" s="1">
        <v>7</v>
      </c>
      <c r="D346" s="1">
        <v>56</v>
      </c>
      <c r="E346" s="19"/>
      <c r="F346" s="14" t="s">
        <v>11</v>
      </c>
      <c r="G346" s="15"/>
      <c r="H346" s="1">
        <v>0</v>
      </c>
      <c r="I346" s="19"/>
      <c r="J346" s="14" t="s">
        <v>12</v>
      </c>
      <c r="K346" s="15"/>
      <c r="L346" s="1">
        <v>820</v>
      </c>
      <c r="M346" s="19"/>
      <c r="N346" s="14" t="s">
        <v>12</v>
      </c>
      <c r="O346" s="15"/>
      <c r="P346" s="1">
        <v>0</v>
      </c>
    </row>
    <row r="347" spans="1:16" x14ac:dyDescent="0.2">
      <c r="A347" s="16" t="s">
        <v>3</v>
      </c>
      <c r="B347" s="20" t="s">
        <v>13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2"/>
      <c r="P347" s="23" t="s">
        <v>3</v>
      </c>
    </row>
    <row r="348" spans="1:16" x14ac:dyDescent="0.2">
      <c r="A348" s="18"/>
      <c r="B348" s="2" t="s">
        <v>14</v>
      </c>
      <c r="C348" s="2" t="s">
        <v>15</v>
      </c>
      <c r="D348" s="2" t="s">
        <v>16</v>
      </c>
      <c r="E348" s="2" t="s">
        <v>17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 t="s">
        <v>23</v>
      </c>
      <c r="L348" s="2" t="s">
        <v>24</v>
      </c>
      <c r="M348" s="2" t="s">
        <v>25</v>
      </c>
      <c r="N348" s="2" t="s">
        <v>3</v>
      </c>
      <c r="O348" s="2" t="s">
        <v>3</v>
      </c>
      <c r="P348" s="24"/>
    </row>
    <row r="349" spans="1:16" x14ac:dyDescent="0.2">
      <c r="A349" s="19"/>
      <c r="B349" s="2">
        <v>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1" t="s">
        <v>3</v>
      </c>
      <c r="O349" s="1" t="s">
        <v>3</v>
      </c>
      <c r="P349" s="25"/>
    </row>
    <row r="350" spans="1:16" x14ac:dyDescent="0.2">
      <c r="A350" s="20" t="s">
        <v>26</v>
      </c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2"/>
    </row>
    <row r="351" spans="1:16" ht="17.25" x14ac:dyDescent="0.3">
      <c r="A351" s="23" t="s">
        <v>27</v>
      </c>
      <c r="B351" s="23" t="s">
        <v>28</v>
      </c>
      <c r="C351" s="26">
        <v>1</v>
      </c>
      <c r="D351" s="27"/>
      <c r="E351" s="26">
        <v>2</v>
      </c>
      <c r="F351" s="27"/>
      <c r="G351" s="26">
        <v>3</v>
      </c>
      <c r="H351" s="29"/>
      <c r="I351" s="30"/>
      <c r="J351" s="31"/>
      <c r="K351" s="32" t="s">
        <v>196</v>
      </c>
      <c r="L351" s="32"/>
      <c r="M351" s="23"/>
      <c r="N351" s="23"/>
      <c r="O351" s="23"/>
      <c r="P351" s="23"/>
    </row>
    <row r="352" spans="1:16" ht="17.25" x14ac:dyDescent="0.3">
      <c r="A352" s="25"/>
      <c r="B352" s="25"/>
      <c r="C352" s="2" t="s">
        <v>37</v>
      </c>
      <c r="D352" s="2" t="s">
        <v>38</v>
      </c>
      <c r="E352" s="2" t="s">
        <v>37</v>
      </c>
      <c r="F352" s="2" t="s">
        <v>38</v>
      </c>
      <c r="G352" s="2" t="s">
        <v>37</v>
      </c>
      <c r="H352" s="33" t="s">
        <v>197</v>
      </c>
      <c r="I352" s="32" t="s">
        <v>198</v>
      </c>
      <c r="J352" s="34" t="s">
        <v>199</v>
      </c>
      <c r="K352" s="32" t="s">
        <v>23</v>
      </c>
      <c r="L352" s="32" t="s">
        <v>200</v>
      </c>
      <c r="M352" s="25"/>
      <c r="N352" s="25"/>
      <c r="O352" s="25"/>
      <c r="P352" s="25"/>
    </row>
    <row r="353" spans="1:17" x14ac:dyDescent="0.2">
      <c r="A353" s="3">
        <v>42491</v>
      </c>
      <c r="B353" s="4" t="s">
        <v>39</v>
      </c>
      <c r="C353" s="4" t="s">
        <v>40</v>
      </c>
      <c r="D353" s="4" t="s">
        <v>41</v>
      </c>
      <c r="E353" s="4" t="s">
        <v>3</v>
      </c>
      <c r="F353" s="4" t="s">
        <v>3</v>
      </c>
      <c r="G353" s="4" t="s">
        <v>3</v>
      </c>
      <c r="H353" s="35" t="str">
        <f t="shared" ref="H353:H354" si="85">IF(AND(C353*24&lt;6,6-C353*24&gt;0.5),6-C353*24,"")</f>
        <v/>
      </c>
      <c r="I353" s="30">
        <f t="shared" ref="I353:I354" si="86">(D353-C353)*24</f>
        <v>8.1499999999999986</v>
      </c>
      <c r="J353" s="30" t="s">
        <v>201</v>
      </c>
      <c r="K353" s="30">
        <f t="shared" ref="K353:K354" si="87">IF(I353&gt;8,ROUND(I353-8,1),"")</f>
        <v>0.1</v>
      </c>
      <c r="L353" s="30" t="str">
        <f t="shared" ref="L353:L360" si="88">IF(K353&lt;0.5,"",K353)</f>
        <v/>
      </c>
      <c r="M353" s="4"/>
      <c r="N353" s="4"/>
      <c r="O353" s="4"/>
      <c r="P353" s="4"/>
    </row>
    <row r="354" spans="1:17" x14ac:dyDescent="0.2">
      <c r="A354" s="5">
        <v>42492</v>
      </c>
      <c r="B354" s="6" t="s">
        <v>43</v>
      </c>
      <c r="C354" s="6" t="s">
        <v>94</v>
      </c>
      <c r="D354" s="6" t="s">
        <v>95</v>
      </c>
      <c r="E354" s="6" t="s">
        <v>3</v>
      </c>
      <c r="F354" s="6" t="s">
        <v>3</v>
      </c>
      <c r="G354" s="6" t="s">
        <v>3</v>
      </c>
      <c r="H354" s="35" t="str">
        <f t="shared" si="85"/>
        <v/>
      </c>
      <c r="I354" s="30">
        <f t="shared" si="86"/>
        <v>9.5666666666666682</v>
      </c>
      <c r="J354" s="31">
        <f t="shared" ref="J354:J360" si="89">IF(I354&gt;8,8,I354)</f>
        <v>8</v>
      </c>
      <c r="K354" s="30">
        <f t="shared" si="87"/>
        <v>1.6</v>
      </c>
      <c r="L354" s="30">
        <f t="shared" si="88"/>
        <v>1.6</v>
      </c>
      <c r="M354" s="6"/>
      <c r="N354" s="6"/>
      <c r="O354" s="6"/>
      <c r="P354" s="6"/>
    </row>
    <row r="355" spans="1:17" x14ac:dyDescent="0.2">
      <c r="A355" s="5">
        <v>42493</v>
      </c>
      <c r="B355" s="6" t="s">
        <v>45</v>
      </c>
      <c r="C355" s="6" t="s">
        <v>3</v>
      </c>
      <c r="D355" s="6" t="s">
        <v>3</v>
      </c>
      <c r="E355" s="6" t="s">
        <v>3</v>
      </c>
      <c r="F355" s="6" t="s">
        <v>3</v>
      </c>
      <c r="G355" s="6" t="s">
        <v>3</v>
      </c>
      <c r="H355" s="35" t="s">
        <v>202</v>
      </c>
      <c r="I355" s="35" t="s">
        <v>202</v>
      </c>
      <c r="J355" s="35" t="s">
        <v>202</v>
      </c>
      <c r="K355" s="35" t="s">
        <v>202</v>
      </c>
      <c r="L355" s="35" t="s">
        <v>202</v>
      </c>
      <c r="M355" s="6"/>
      <c r="N355" s="6"/>
      <c r="O355" s="6"/>
      <c r="P355" s="6"/>
      <c r="Q355" t="s">
        <v>187</v>
      </c>
    </row>
    <row r="356" spans="1:17" x14ac:dyDescent="0.2">
      <c r="A356" s="5">
        <v>42494</v>
      </c>
      <c r="B356" s="6" t="s">
        <v>48</v>
      </c>
      <c r="C356" s="6" t="s">
        <v>55</v>
      </c>
      <c r="D356" s="6" t="s">
        <v>80</v>
      </c>
      <c r="E356" s="6" t="s">
        <v>3</v>
      </c>
      <c r="F356" s="6" t="s">
        <v>3</v>
      </c>
      <c r="G356" s="6" t="s">
        <v>3</v>
      </c>
      <c r="H356" s="35" t="str">
        <f t="shared" ref="H356:H360" si="90">IF(AND(C356*24&lt;6,6-C356*24&gt;0.5),6-C356*24,"")</f>
        <v/>
      </c>
      <c r="I356" s="30">
        <f t="shared" ref="I356:I360" si="91">(D356-C356)*24</f>
        <v>11.750000000000002</v>
      </c>
      <c r="J356" s="31">
        <f t="shared" si="89"/>
        <v>8</v>
      </c>
      <c r="K356" s="30">
        <f t="shared" ref="K356:K360" si="92">IF(I356&gt;8,ROUND(I356-8,1),"")</f>
        <v>3.8</v>
      </c>
      <c r="L356" s="30">
        <f t="shared" si="88"/>
        <v>3.8</v>
      </c>
      <c r="M356" s="6">
        <v>2</v>
      </c>
      <c r="N356" s="6"/>
      <c r="O356" s="6"/>
      <c r="P356" s="6"/>
      <c r="Q356" t="s">
        <v>191</v>
      </c>
    </row>
    <row r="357" spans="1:17" x14ac:dyDescent="0.2">
      <c r="A357" s="5">
        <v>42495</v>
      </c>
      <c r="B357" s="6" t="s">
        <v>49</v>
      </c>
      <c r="C357" s="6" t="s">
        <v>88</v>
      </c>
      <c r="D357" s="6" t="s">
        <v>96</v>
      </c>
      <c r="E357" s="6" t="s">
        <v>3</v>
      </c>
      <c r="F357" s="6" t="s">
        <v>3</v>
      </c>
      <c r="G357" s="6" t="s">
        <v>3</v>
      </c>
      <c r="H357" s="35" t="str">
        <f t="shared" si="90"/>
        <v/>
      </c>
      <c r="I357" s="30">
        <f t="shared" si="91"/>
        <v>10.183333333333334</v>
      </c>
      <c r="J357" s="31">
        <f t="shared" si="89"/>
        <v>8</v>
      </c>
      <c r="K357" s="30">
        <f t="shared" si="92"/>
        <v>2.2000000000000002</v>
      </c>
      <c r="L357" s="30">
        <f t="shared" si="88"/>
        <v>2.2000000000000002</v>
      </c>
      <c r="M357" s="6">
        <v>2</v>
      </c>
      <c r="N357" s="6"/>
      <c r="O357" s="6"/>
      <c r="P357" s="6"/>
      <c r="Q357" t="s">
        <v>192</v>
      </c>
    </row>
    <row r="358" spans="1:17" x14ac:dyDescent="0.2">
      <c r="A358" s="5">
        <v>42496</v>
      </c>
      <c r="B358" s="6" t="s">
        <v>50</v>
      </c>
      <c r="C358" s="6" t="s">
        <v>97</v>
      </c>
      <c r="D358" s="6" t="s">
        <v>98</v>
      </c>
      <c r="E358" s="6" t="s">
        <v>3</v>
      </c>
      <c r="F358" s="6" t="s">
        <v>3</v>
      </c>
      <c r="G358" s="6" t="s">
        <v>3</v>
      </c>
      <c r="H358" s="35" t="str">
        <f t="shared" si="90"/>
        <v/>
      </c>
      <c r="I358" s="30">
        <f t="shared" si="91"/>
        <v>13.783333333333335</v>
      </c>
      <c r="J358" s="31">
        <f t="shared" si="89"/>
        <v>8</v>
      </c>
      <c r="K358" s="30">
        <f t="shared" si="92"/>
        <v>5.8</v>
      </c>
      <c r="L358" s="30">
        <f t="shared" si="88"/>
        <v>5.8</v>
      </c>
      <c r="M358" s="6">
        <v>5</v>
      </c>
      <c r="N358" s="6"/>
      <c r="O358" s="6"/>
      <c r="P358" s="6"/>
      <c r="Q358" t="s">
        <v>193</v>
      </c>
    </row>
    <row r="359" spans="1:17" x14ac:dyDescent="0.2">
      <c r="A359" s="5">
        <v>42497</v>
      </c>
      <c r="B359" s="6" t="s">
        <v>53</v>
      </c>
      <c r="C359" s="6" t="s">
        <v>99</v>
      </c>
      <c r="D359" s="6" t="s">
        <v>100</v>
      </c>
      <c r="E359" s="6" t="s">
        <v>3</v>
      </c>
      <c r="F359" s="6" t="s">
        <v>3</v>
      </c>
      <c r="G359" s="6" t="s">
        <v>3</v>
      </c>
      <c r="H359" s="35" t="str">
        <f t="shared" si="90"/>
        <v/>
      </c>
      <c r="I359" s="30">
        <f t="shared" si="91"/>
        <v>13.616666666666667</v>
      </c>
      <c r="J359" s="31">
        <f t="shared" si="89"/>
        <v>8</v>
      </c>
      <c r="K359" s="30">
        <f t="shared" si="92"/>
        <v>5.6</v>
      </c>
      <c r="L359" s="30">
        <f t="shared" si="88"/>
        <v>5.6</v>
      </c>
      <c r="M359" s="6">
        <v>5</v>
      </c>
      <c r="N359" s="6"/>
      <c r="O359" s="6"/>
      <c r="P359" s="6"/>
      <c r="Q359" t="s">
        <v>193</v>
      </c>
    </row>
    <row r="360" spans="1:17" x14ac:dyDescent="0.2">
      <c r="A360" s="3">
        <v>42498</v>
      </c>
      <c r="B360" s="4" t="s">
        <v>39</v>
      </c>
      <c r="C360" s="4" t="s">
        <v>94</v>
      </c>
      <c r="D360" s="4" t="s">
        <v>56</v>
      </c>
      <c r="E360" s="4" t="s">
        <v>3</v>
      </c>
      <c r="F360" s="4" t="s">
        <v>3</v>
      </c>
      <c r="G360" s="4">
        <v>26</v>
      </c>
      <c r="H360" s="35" t="str">
        <f t="shared" si="90"/>
        <v/>
      </c>
      <c r="I360" s="30">
        <f t="shared" si="91"/>
        <v>9.0499999999999989</v>
      </c>
      <c r="J360" s="31">
        <f t="shared" si="89"/>
        <v>8</v>
      </c>
      <c r="K360" s="30">
        <f t="shared" si="92"/>
        <v>1.1000000000000001</v>
      </c>
      <c r="L360" s="30">
        <f t="shared" si="88"/>
        <v>1.1000000000000001</v>
      </c>
      <c r="M360" s="4"/>
      <c r="N360" s="4"/>
      <c r="O360" s="4"/>
      <c r="P360" s="4"/>
    </row>
    <row r="361" spans="1:17" x14ac:dyDescent="0.2">
      <c r="A361" s="39">
        <v>42499</v>
      </c>
      <c r="B361" s="40" t="s">
        <v>43</v>
      </c>
      <c r="C361" s="40" t="s">
        <v>264</v>
      </c>
      <c r="D361" s="40" t="s">
        <v>63</v>
      </c>
      <c r="E361" s="40" t="s">
        <v>3</v>
      </c>
      <c r="F361" s="40" t="s">
        <v>3</v>
      </c>
      <c r="G361" s="40" t="s">
        <v>3</v>
      </c>
      <c r="H361" s="35" t="str">
        <f t="shared" ref="H361:H374" si="93">IF(AND(C361*24&lt;6,6-C361*24&gt;0.5),6-C361*24,"")</f>
        <v/>
      </c>
      <c r="I361" s="30">
        <f t="shared" ref="I361:I374" si="94">(D361-C361)*24</f>
        <v>8.2500000000000018</v>
      </c>
      <c r="J361" s="31">
        <f t="shared" ref="J361:J374" si="95">IF(I361&gt;8,8,I361)</f>
        <v>8</v>
      </c>
      <c r="K361" s="30">
        <f t="shared" ref="K361:K374" si="96">IF(I361&gt;8,ROUND(I361-8,1),"")</f>
        <v>0.3</v>
      </c>
      <c r="L361" s="30" t="str">
        <f t="shared" ref="L361:L374" si="97">IF(K361&lt;0.5,"",K361)</f>
        <v/>
      </c>
      <c r="M361" s="40"/>
      <c r="N361" s="40"/>
      <c r="O361" s="40"/>
      <c r="P361" s="40"/>
    </row>
    <row r="362" spans="1:17" x14ac:dyDescent="0.2">
      <c r="A362" s="39">
        <v>42500</v>
      </c>
      <c r="B362" s="40" t="s">
        <v>45</v>
      </c>
      <c r="C362" s="40" t="s">
        <v>207</v>
      </c>
      <c r="D362" s="40" t="s">
        <v>265</v>
      </c>
      <c r="E362" s="40" t="s">
        <v>3</v>
      </c>
      <c r="F362" s="40" t="s">
        <v>3</v>
      </c>
      <c r="G362" s="40" t="s">
        <v>3</v>
      </c>
      <c r="H362" s="35" t="str">
        <f t="shared" si="93"/>
        <v/>
      </c>
      <c r="I362" s="30">
        <f t="shared" si="94"/>
        <v>10.533333333333335</v>
      </c>
      <c r="J362" s="31">
        <f t="shared" si="95"/>
        <v>8</v>
      </c>
      <c r="K362" s="30">
        <f t="shared" si="96"/>
        <v>2.5</v>
      </c>
      <c r="L362" s="30">
        <f t="shared" si="97"/>
        <v>2.5</v>
      </c>
      <c r="M362" s="40"/>
      <c r="N362" s="40"/>
      <c r="O362" s="40"/>
      <c r="P362" s="40"/>
    </row>
    <row r="363" spans="1:17" x14ac:dyDescent="0.2">
      <c r="A363" s="39">
        <v>42501</v>
      </c>
      <c r="B363" s="40" t="s">
        <v>48</v>
      </c>
      <c r="C363" s="40" t="s">
        <v>3</v>
      </c>
      <c r="D363" s="40" t="s">
        <v>3</v>
      </c>
      <c r="E363" s="40" t="s">
        <v>3</v>
      </c>
      <c r="F363" s="40" t="s">
        <v>3</v>
      </c>
      <c r="G363" s="40" t="s">
        <v>3</v>
      </c>
      <c r="H363" s="35" t="s">
        <v>202</v>
      </c>
      <c r="I363" s="35" t="s">
        <v>202</v>
      </c>
      <c r="J363" s="35" t="s">
        <v>202</v>
      </c>
      <c r="K363" s="35" t="s">
        <v>202</v>
      </c>
      <c r="L363" s="35" t="s">
        <v>202</v>
      </c>
      <c r="M363" s="40"/>
      <c r="N363" s="40"/>
      <c r="O363" s="40"/>
      <c r="P363" s="40"/>
    </row>
    <row r="364" spans="1:17" x14ac:dyDescent="0.2">
      <c r="A364" s="39">
        <v>42502</v>
      </c>
      <c r="B364" s="40" t="s">
        <v>49</v>
      </c>
      <c r="C364" s="40" t="s">
        <v>266</v>
      </c>
      <c r="D364" s="40" t="s">
        <v>267</v>
      </c>
      <c r="E364" s="40" t="s">
        <v>3</v>
      </c>
      <c r="F364" s="40" t="s">
        <v>3</v>
      </c>
      <c r="G364" s="40" t="s">
        <v>3</v>
      </c>
      <c r="H364" s="35" t="str">
        <f t="shared" si="93"/>
        <v/>
      </c>
      <c r="I364" s="30">
        <f t="shared" si="94"/>
        <v>10.966666666666667</v>
      </c>
      <c r="J364" s="31">
        <f t="shared" si="95"/>
        <v>8</v>
      </c>
      <c r="K364" s="30">
        <f t="shared" si="96"/>
        <v>3</v>
      </c>
      <c r="L364" s="30">
        <f t="shared" si="97"/>
        <v>3</v>
      </c>
      <c r="M364" s="40"/>
      <c r="N364" s="40"/>
      <c r="O364" s="40"/>
      <c r="P364" s="40"/>
    </row>
    <row r="365" spans="1:17" x14ac:dyDescent="0.2">
      <c r="A365" s="39">
        <v>42503</v>
      </c>
      <c r="B365" s="40" t="s">
        <v>50</v>
      </c>
      <c r="C365" s="40" t="s">
        <v>88</v>
      </c>
      <c r="D365" s="40" t="s">
        <v>268</v>
      </c>
      <c r="E365" s="40" t="s">
        <v>3</v>
      </c>
      <c r="F365" s="40" t="s">
        <v>3</v>
      </c>
      <c r="G365" s="40" t="s">
        <v>3</v>
      </c>
      <c r="H365" s="35" t="str">
        <f t="shared" si="93"/>
        <v/>
      </c>
      <c r="I365" s="30">
        <f t="shared" si="94"/>
        <v>9.466666666666665</v>
      </c>
      <c r="J365" s="31">
        <f t="shared" si="95"/>
        <v>8</v>
      </c>
      <c r="K365" s="30">
        <f t="shared" si="96"/>
        <v>1.5</v>
      </c>
      <c r="L365" s="30">
        <f t="shared" si="97"/>
        <v>1.5</v>
      </c>
      <c r="M365" s="40"/>
      <c r="N365" s="40"/>
      <c r="O365" s="40"/>
      <c r="P365" s="40"/>
    </row>
    <row r="366" spans="1:17" x14ac:dyDescent="0.2">
      <c r="A366" s="39">
        <v>42504</v>
      </c>
      <c r="B366" s="40" t="s">
        <v>53</v>
      </c>
      <c r="C366" s="40" t="s">
        <v>250</v>
      </c>
      <c r="D366" s="40" t="s">
        <v>269</v>
      </c>
      <c r="E366" s="40" t="s">
        <v>3</v>
      </c>
      <c r="F366" s="40" t="s">
        <v>3</v>
      </c>
      <c r="G366" s="40" t="s">
        <v>3</v>
      </c>
      <c r="H366" s="35" t="str">
        <f t="shared" si="93"/>
        <v/>
      </c>
      <c r="I366" s="30">
        <f t="shared" si="94"/>
        <v>9.0500000000000007</v>
      </c>
      <c r="J366" s="31">
        <f t="shared" si="95"/>
        <v>8</v>
      </c>
      <c r="K366" s="30">
        <f t="shared" si="96"/>
        <v>1.1000000000000001</v>
      </c>
      <c r="L366" s="30">
        <f t="shared" si="97"/>
        <v>1.1000000000000001</v>
      </c>
      <c r="M366" s="40"/>
      <c r="N366" s="40"/>
      <c r="O366" s="40"/>
      <c r="P366" s="40"/>
    </row>
    <row r="367" spans="1:17" x14ac:dyDescent="0.2">
      <c r="A367" s="37">
        <v>42505</v>
      </c>
      <c r="B367" s="38" t="s">
        <v>39</v>
      </c>
      <c r="C367" s="38" t="s">
        <v>3</v>
      </c>
      <c r="D367" s="38" t="s">
        <v>3</v>
      </c>
      <c r="E367" s="38" t="s">
        <v>3</v>
      </c>
      <c r="F367" s="38" t="s">
        <v>3</v>
      </c>
      <c r="G367" s="38">
        <v>26</v>
      </c>
      <c r="H367" s="35" t="s">
        <v>248</v>
      </c>
      <c r="I367" s="35" t="s">
        <v>248</v>
      </c>
      <c r="J367" s="35" t="s">
        <v>248</v>
      </c>
      <c r="K367" s="35" t="s">
        <v>248</v>
      </c>
      <c r="L367" s="35" t="s">
        <v>248</v>
      </c>
      <c r="M367" s="38"/>
      <c r="N367" s="38"/>
      <c r="O367" s="38"/>
      <c r="P367" s="38"/>
    </row>
    <row r="368" spans="1:17" x14ac:dyDescent="0.2">
      <c r="A368" s="39">
        <v>42506</v>
      </c>
      <c r="B368" s="40" t="s">
        <v>43</v>
      </c>
      <c r="C368" s="40" t="s">
        <v>131</v>
      </c>
      <c r="D368" s="40" t="s">
        <v>270</v>
      </c>
      <c r="E368" s="40" t="s">
        <v>3</v>
      </c>
      <c r="F368" s="40" t="s">
        <v>3</v>
      </c>
      <c r="G368" s="40" t="s">
        <v>3</v>
      </c>
      <c r="H368" s="35" t="str">
        <f t="shared" si="93"/>
        <v/>
      </c>
      <c r="I368" s="30">
        <f t="shared" si="94"/>
        <v>11.75</v>
      </c>
      <c r="J368" s="31">
        <f t="shared" si="95"/>
        <v>8</v>
      </c>
      <c r="K368" s="30">
        <f t="shared" si="96"/>
        <v>3.8</v>
      </c>
      <c r="L368" s="30">
        <f t="shared" si="97"/>
        <v>3.8</v>
      </c>
      <c r="M368" s="40"/>
      <c r="N368" s="40"/>
      <c r="O368" s="40"/>
      <c r="P368" s="40"/>
    </row>
    <row r="369" spans="1:16" x14ac:dyDescent="0.2">
      <c r="A369" s="39">
        <v>42507</v>
      </c>
      <c r="B369" s="40" t="s">
        <v>45</v>
      </c>
      <c r="C369" s="40" t="s">
        <v>271</v>
      </c>
      <c r="D369" s="40" t="s">
        <v>260</v>
      </c>
      <c r="E369" s="40" t="s">
        <v>3</v>
      </c>
      <c r="F369" s="40" t="s">
        <v>3</v>
      </c>
      <c r="G369" s="40" t="s">
        <v>3</v>
      </c>
      <c r="H369" s="35" t="str">
        <f t="shared" si="93"/>
        <v/>
      </c>
      <c r="I369" s="30">
        <f t="shared" si="94"/>
        <v>9.3166666666666664</v>
      </c>
      <c r="J369" s="31">
        <f t="shared" si="95"/>
        <v>8</v>
      </c>
      <c r="K369" s="30">
        <f t="shared" si="96"/>
        <v>1.3</v>
      </c>
      <c r="L369" s="30">
        <f t="shared" si="97"/>
        <v>1.3</v>
      </c>
      <c r="M369" s="40"/>
      <c r="N369" s="40"/>
      <c r="O369" s="40"/>
      <c r="P369" s="40"/>
    </row>
    <row r="370" spans="1:16" x14ac:dyDescent="0.2">
      <c r="A370" s="39">
        <v>42508</v>
      </c>
      <c r="B370" s="40" t="s">
        <v>48</v>
      </c>
      <c r="C370" s="40" t="s">
        <v>155</v>
      </c>
      <c r="D370" s="40" t="s">
        <v>56</v>
      </c>
      <c r="E370" s="40" t="s">
        <v>3</v>
      </c>
      <c r="F370" s="40" t="s">
        <v>3</v>
      </c>
      <c r="G370" s="40" t="s">
        <v>3</v>
      </c>
      <c r="H370" s="35" t="str">
        <f t="shared" si="93"/>
        <v/>
      </c>
      <c r="I370" s="30">
        <f t="shared" si="94"/>
        <v>8.9999999999999982</v>
      </c>
      <c r="J370" s="31">
        <f t="shared" si="95"/>
        <v>8</v>
      </c>
      <c r="K370" s="30">
        <f t="shared" si="96"/>
        <v>1</v>
      </c>
      <c r="L370" s="30">
        <f t="shared" si="97"/>
        <v>1</v>
      </c>
      <c r="M370" s="40"/>
      <c r="N370" s="40"/>
      <c r="O370" s="40"/>
      <c r="P370" s="40"/>
    </row>
    <row r="371" spans="1:16" x14ac:dyDescent="0.2">
      <c r="A371" s="39">
        <v>42509</v>
      </c>
      <c r="B371" s="40" t="s">
        <v>49</v>
      </c>
      <c r="C371" s="40" t="s">
        <v>3</v>
      </c>
      <c r="D371" s="40" t="s">
        <v>3</v>
      </c>
      <c r="E371" s="40" t="s">
        <v>3</v>
      </c>
      <c r="F371" s="40" t="s">
        <v>3</v>
      </c>
      <c r="G371" s="40" t="s">
        <v>3</v>
      </c>
      <c r="H371" s="35" t="s">
        <v>202</v>
      </c>
      <c r="I371" s="35" t="s">
        <v>202</v>
      </c>
      <c r="J371" s="35" t="s">
        <v>202</v>
      </c>
      <c r="K371" s="35" t="s">
        <v>202</v>
      </c>
      <c r="L371" s="35" t="s">
        <v>202</v>
      </c>
      <c r="M371" s="40"/>
      <c r="N371" s="40"/>
      <c r="O371" s="40"/>
      <c r="P371" s="40"/>
    </row>
    <row r="372" spans="1:16" x14ac:dyDescent="0.2">
      <c r="A372" s="39">
        <v>42510</v>
      </c>
      <c r="B372" s="40" t="s">
        <v>50</v>
      </c>
      <c r="C372" s="40" t="s">
        <v>160</v>
      </c>
      <c r="D372" s="40" t="s">
        <v>272</v>
      </c>
      <c r="E372" s="40" t="s">
        <v>3</v>
      </c>
      <c r="F372" s="40" t="s">
        <v>3</v>
      </c>
      <c r="G372" s="40" t="s">
        <v>3</v>
      </c>
      <c r="H372" s="35" t="str">
        <f t="shared" si="93"/>
        <v/>
      </c>
      <c r="I372" s="30">
        <f t="shared" si="94"/>
        <v>11.666666666666666</v>
      </c>
      <c r="J372" s="31">
        <f t="shared" si="95"/>
        <v>8</v>
      </c>
      <c r="K372" s="30">
        <f t="shared" si="96"/>
        <v>3.7</v>
      </c>
      <c r="L372" s="30">
        <f t="shared" si="97"/>
        <v>3.7</v>
      </c>
      <c r="M372" s="40"/>
      <c r="N372" s="40"/>
      <c r="O372" s="40"/>
      <c r="P372" s="40"/>
    </row>
    <row r="373" spans="1:16" x14ac:dyDescent="0.2">
      <c r="A373" s="39">
        <v>42511</v>
      </c>
      <c r="B373" s="40" t="s">
        <v>53</v>
      </c>
      <c r="C373" s="40" t="s">
        <v>215</v>
      </c>
      <c r="D373" s="40" t="s">
        <v>273</v>
      </c>
      <c r="E373" s="40" t="s">
        <v>3</v>
      </c>
      <c r="F373" s="40" t="s">
        <v>3</v>
      </c>
      <c r="G373" s="40" t="s">
        <v>3</v>
      </c>
      <c r="H373" s="35" t="str">
        <f t="shared" si="93"/>
        <v/>
      </c>
      <c r="I373" s="30">
        <f t="shared" si="94"/>
        <v>9.7833333333333314</v>
      </c>
      <c r="J373" s="31">
        <f t="shared" si="95"/>
        <v>8</v>
      </c>
      <c r="K373" s="30">
        <f t="shared" si="96"/>
        <v>1.8</v>
      </c>
      <c r="L373" s="30">
        <f t="shared" si="97"/>
        <v>1.8</v>
      </c>
      <c r="M373" s="40"/>
      <c r="N373" s="40"/>
      <c r="O373" s="40"/>
      <c r="P373" s="40"/>
    </row>
    <row r="374" spans="1:16" x14ac:dyDescent="0.2">
      <c r="A374" s="37">
        <v>42512</v>
      </c>
      <c r="B374" s="38" t="s">
        <v>39</v>
      </c>
      <c r="C374" s="38" t="s">
        <v>106</v>
      </c>
      <c r="D374" s="38" t="s">
        <v>274</v>
      </c>
      <c r="E374" s="38" t="s">
        <v>3</v>
      </c>
      <c r="F374" s="38" t="s">
        <v>3</v>
      </c>
      <c r="G374" s="38">
        <v>26</v>
      </c>
      <c r="H374" s="35" t="str">
        <f t="shared" si="93"/>
        <v/>
      </c>
      <c r="I374" s="30">
        <f t="shared" si="94"/>
        <v>8.7999999999999989</v>
      </c>
      <c r="J374" s="31">
        <f t="shared" si="95"/>
        <v>8</v>
      </c>
      <c r="K374" s="30">
        <f t="shared" si="96"/>
        <v>0.8</v>
      </c>
      <c r="L374" s="30">
        <f t="shared" si="97"/>
        <v>0.8</v>
      </c>
      <c r="M374" s="38"/>
      <c r="N374" s="38"/>
      <c r="O374" s="38"/>
      <c r="P374" s="38"/>
    </row>
    <row r="375" spans="1:16" x14ac:dyDescent="0.2">
      <c r="A375" s="39">
        <v>42513</v>
      </c>
      <c r="B375" s="40" t="s">
        <v>43</v>
      </c>
      <c r="C375" s="40" t="s">
        <v>340</v>
      </c>
      <c r="D375" s="40" t="s">
        <v>161</v>
      </c>
      <c r="E375" s="40" t="s">
        <v>3</v>
      </c>
      <c r="F375" s="40" t="s">
        <v>3</v>
      </c>
      <c r="G375" s="40" t="s">
        <v>3</v>
      </c>
      <c r="H375" s="35" t="str">
        <f t="shared" ref="H375:H381" si="98">IF(AND(C375*24&lt;6,6-C375*24&gt;0.5),6-C375*24,"")</f>
        <v/>
      </c>
      <c r="I375" s="30">
        <f t="shared" ref="I375:I381" si="99">(D375-C375)*24</f>
        <v>8.4500000000000011</v>
      </c>
      <c r="J375" s="31">
        <f t="shared" ref="J375:J380" si="100">IF(I375&gt;8,8,I375)</f>
        <v>8</v>
      </c>
      <c r="K375" s="30">
        <f t="shared" ref="K375:K381" si="101">IF(I375&gt;8,ROUND(I375-8,1),"")</f>
        <v>0.5</v>
      </c>
      <c r="L375" s="30">
        <f t="shared" ref="L375:L381" si="102">IF(K375&lt;0.5,"",K375)</f>
        <v>0.5</v>
      </c>
      <c r="M375" s="40"/>
      <c r="N375" s="40"/>
      <c r="O375" s="40"/>
      <c r="P375" s="40"/>
    </row>
    <row r="376" spans="1:16" ht="16.5" x14ac:dyDescent="0.3">
      <c r="A376" s="39">
        <v>42514</v>
      </c>
      <c r="B376" s="40" t="s">
        <v>45</v>
      </c>
      <c r="C376" s="40" t="s">
        <v>62</v>
      </c>
      <c r="D376" s="40" t="s">
        <v>341</v>
      </c>
      <c r="E376" s="40" t="s">
        <v>3</v>
      </c>
      <c r="F376" s="40" t="s">
        <v>3</v>
      </c>
      <c r="G376" s="40" t="s">
        <v>3</v>
      </c>
      <c r="H376" s="35" t="str">
        <f t="shared" si="98"/>
        <v/>
      </c>
      <c r="I376" s="30">
        <f t="shared" si="99"/>
        <v>8.9666666666666686</v>
      </c>
      <c r="J376" s="31">
        <f t="shared" si="100"/>
        <v>8</v>
      </c>
      <c r="K376" s="30">
        <f t="shared" si="101"/>
        <v>1</v>
      </c>
      <c r="L376" s="30">
        <f t="shared" si="102"/>
        <v>1</v>
      </c>
      <c r="M376" s="40"/>
      <c r="N376" s="50" t="s">
        <v>369</v>
      </c>
      <c r="O376" s="51">
        <f>G383</f>
        <v>26</v>
      </c>
      <c r="P376" s="40"/>
    </row>
    <row r="377" spans="1:16" x14ac:dyDescent="0.2">
      <c r="A377" s="39">
        <v>42515</v>
      </c>
      <c r="B377" s="40" t="s">
        <v>48</v>
      </c>
      <c r="C377" s="40" t="s">
        <v>40</v>
      </c>
      <c r="D377" s="40" t="s">
        <v>220</v>
      </c>
      <c r="E377" s="40" t="s">
        <v>3</v>
      </c>
      <c r="F377" s="40" t="s">
        <v>3</v>
      </c>
      <c r="G377" s="40" t="s">
        <v>3</v>
      </c>
      <c r="H377" s="35" t="str">
        <f t="shared" si="98"/>
        <v/>
      </c>
      <c r="I377" s="30">
        <f t="shared" si="99"/>
        <v>7.8166666666666647</v>
      </c>
      <c r="J377" s="31">
        <v>7.5</v>
      </c>
      <c r="K377" s="30" t="str">
        <f t="shared" si="101"/>
        <v/>
      </c>
      <c r="L377" s="30" t="str">
        <f t="shared" si="102"/>
        <v/>
      </c>
      <c r="M377" s="40"/>
      <c r="N377" s="51" t="s">
        <v>370</v>
      </c>
      <c r="O377" s="51">
        <f>COUNTIF(J353:J383,"AL*")</f>
        <v>1</v>
      </c>
      <c r="P377" s="40"/>
    </row>
    <row r="378" spans="1:16" x14ac:dyDescent="0.2">
      <c r="A378" s="39">
        <v>42516</v>
      </c>
      <c r="B378" s="40" t="s">
        <v>49</v>
      </c>
      <c r="C378" s="40" t="s">
        <v>3</v>
      </c>
      <c r="D378" s="40" t="s">
        <v>3</v>
      </c>
      <c r="E378" s="40" t="s">
        <v>3</v>
      </c>
      <c r="F378" s="40" t="s">
        <v>3</v>
      </c>
      <c r="G378" s="40" t="s">
        <v>3</v>
      </c>
      <c r="H378" s="35" t="s">
        <v>202</v>
      </c>
      <c r="I378" s="35" t="s">
        <v>202</v>
      </c>
      <c r="J378" s="35" t="s">
        <v>202</v>
      </c>
      <c r="K378" s="35" t="s">
        <v>202</v>
      </c>
      <c r="L378" s="35" t="s">
        <v>202</v>
      </c>
      <c r="M378" s="40"/>
      <c r="N378" s="51" t="s">
        <v>371</v>
      </c>
      <c r="O378" s="51">
        <f>COUNTIF(J353:J383,"PH*")</f>
        <v>1</v>
      </c>
      <c r="P378" s="40"/>
    </row>
    <row r="379" spans="1:16" x14ac:dyDescent="0.2">
      <c r="A379" s="39">
        <v>42517</v>
      </c>
      <c r="B379" s="40" t="s">
        <v>50</v>
      </c>
      <c r="C379" s="40" t="s">
        <v>324</v>
      </c>
      <c r="D379" s="40" t="s">
        <v>342</v>
      </c>
      <c r="E379" s="40" t="s">
        <v>3</v>
      </c>
      <c r="F379" s="40" t="s">
        <v>3</v>
      </c>
      <c r="G379" s="40" t="s">
        <v>3</v>
      </c>
      <c r="H379" s="35" t="str">
        <f t="shared" si="98"/>
        <v/>
      </c>
      <c r="I379" s="30">
        <f t="shared" si="99"/>
        <v>8.8500000000000014</v>
      </c>
      <c r="J379" s="31">
        <f t="shared" si="100"/>
        <v>8</v>
      </c>
      <c r="K379" s="30">
        <f t="shared" si="101"/>
        <v>0.9</v>
      </c>
      <c r="L379" s="30">
        <f t="shared" si="102"/>
        <v>0.9</v>
      </c>
      <c r="M379" s="40"/>
      <c r="N379" s="51" t="s">
        <v>372</v>
      </c>
      <c r="O379" s="51">
        <f>COUNTIF(J353:J383,"RO*")</f>
        <v>0</v>
      </c>
      <c r="P379" s="40"/>
    </row>
    <row r="380" spans="1:16" x14ac:dyDescent="0.2">
      <c r="A380" s="39">
        <v>42518</v>
      </c>
      <c r="B380" s="40" t="s">
        <v>53</v>
      </c>
      <c r="C380" s="40" t="s">
        <v>155</v>
      </c>
      <c r="D380" s="40" t="s">
        <v>185</v>
      </c>
      <c r="E380" s="40" t="s">
        <v>3</v>
      </c>
      <c r="F380" s="40" t="s">
        <v>3</v>
      </c>
      <c r="G380" s="40" t="s">
        <v>3</v>
      </c>
      <c r="H380" s="35" t="str">
        <f t="shared" si="98"/>
        <v/>
      </c>
      <c r="I380" s="30">
        <f t="shared" si="99"/>
        <v>8.7999999999999989</v>
      </c>
      <c r="J380" s="31">
        <f t="shared" si="100"/>
        <v>8</v>
      </c>
      <c r="K380" s="30">
        <f t="shared" si="101"/>
        <v>0.8</v>
      </c>
      <c r="L380" s="30">
        <f t="shared" si="102"/>
        <v>0.8</v>
      </c>
      <c r="M380" s="40"/>
      <c r="N380" s="51" t="s">
        <v>187</v>
      </c>
      <c r="O380" s="51">
        <f>COUNTIF(J353:J383,"OFF*")</f>
        <v>4</v>
      </c>
      <c r="P380" s="40"/>
    </row>
    <row r="381" spans="1:16" x14ac:dyDescent="0.2">
      <c r="A381" s="37">
        <v>42519</v>
      </c>
      <c r="B381" s="38" t="s">
        <v>39</v>
      </c>
      <c r="C381" s="38" t="s">
        <v>326</v>
      </c>
      <c r="D381" s="38" t="s">
        <v>66</v>
      </c>
      <c r="E381" s="38" t="s">
        <v>3</v>
      </c>
      <c r="F381" s="41" t="s">
        <v>222</v>
      </c>
      <c r="G381" s="38">
        <v>26</v>
      </c>
      <c r="H381" s="35" t="str">
        <f t="shared" si="98"/>
        <v/>
      </c>
      <c r="I381" s="30">
        <f t="shared" si="99"/>
        <v>7.5833333333333321</v>
      </c>
      <c r="J381" s="31">
        <v>7.5</v>
      </c>
      <c r="K381" s="30" t="str">
        <f t="shared" si="101"/>
        <v/>
      </c>
      <c r="L381" s="30" t="str">
        <f t="shared" si="102"/>
        <v/>
      </c>
      <c r="M381" s="38"/>
      <c r="N381" s="51" t="s">
        <v>39</v>
      </c>
      <c r="O381" s="51">
        <f>COUNTIF(J353:J383,"CN*")</f>
        <v>0</v>
      </c>
      <c r="P381" s="38"/>
    </row>
    <row r="382" spans="1:16" x14ac:dyDescent="0.2">
      <c r="A382" s="39">
        <v>42520</v>
      </c>
      <c r="B382" s="40" t="s">
        <v>43</v>
      </c>
      <c r="C382" s="40" t="s">
        <v>55</v>
      </c>
      <c r="D382" s="40" t="s">
        <v>366</v>
      </c>
      <c r="E382" s="40" t="s">
        <v>3</v>
      </c>
      <c r="F382" s="40" t="s">
        <v>3</v>
      </c>
      <c r="G382" s="40" t="s">
        <v>3</v>
      </c>
      <c r="H382" s="35" t="str">
        <f t="shared" ref="H382:H383" si="103">IF(AND(C382*24&lt;6,6-C382*24&gt;0.5),6-C382*24,"")</f>
        <v/>
      </c>
      <c r="I382" s="30">
        <f t="shared" ref="I382:I383" si="104">(D382-C382)*24</f>
        <v>10.9</v>
      </c>
      <c r="J382" s="31">
        <f t="shared" ref="J382:J383" si="105">IF(I382&gt;8,8,I382)</f>
        <v>8</v>
      </c>
      <c r="K382" s="30">
        <f t="shared" ref="K382:K383" si="106">IF(I382&gt;8,ROUND(I382-8,1),"")</f>
        <v>2.9</v>
      </c>
      <c r="L382" s="30">
        <f t="shared" ref="L382:L383" si="107">IF(K382&lt;0.5,"",K382)</f>
        <v>2.9</v>
      </c>
      <c r="M382" s="40"/>
      <c r="N382" s="51" t="s">
        <v>197</v>
      </c>
      <c r="O382" s="51">
        <f>ROUND(SUM(H353:H383)/8,2)</f>
        <v>0</v>
      </c>
      <c r="P382" s="40"/>
    </row>
    <row r="383" spans="1:16" ht="16.5" x14ac:dyDescent="0.3">
      <c r="A383" s="39">
        <v>42521</v>
      </c>
      <c r="B383" s="40" t="s">
        <v>45</v>
      </c>
      <c r="C383" s="40" t="s">
        <v>219</v>
      </c>
      <c r="D383" s="40" t="s">
        <v>126</v>
      </c>
      <c r="E383" s="40" t="s">
        <v>3</v>
      </c>
      <c r="F383" s="40" t="s">
        <v>3</v>
      </c>
      <c r="G383" s="40">
        <v>26</v>
      </c>
      <c r="H383" s="35" t="str">
        <f t="shared" si="103"/>
        <v/>
      </c>
      <c r="I383" s="30">
        <f t="shared" si="104"/>
        <v>8.1166666666666636</v>
      </c>
      <c r="J383" s="31">
        <f t="shared" si="105"/>
        <v>8</v>
      </c>
      <c r="K383" s="30">
        <f t="shared" si="106"/>
        <v>0.1</v>
      </c>
      <c r="L383" s="30" t="str">
        <f t="shared" si="107"/>
        <v/>
      </c>
      <c r="M383" s="40"/>
      <c r="N383" s="50" t="s">
        <v>373</v>
      </c>
      <c r="O383" s="50">
        <f>ROUND(SUM(M353:M383)/8,2)</f>
        <v>1.75</v>
      </c>
      <c r="P383" s="40"/>
    </row>
    <row r="384" spans="1:16" x14ac:dyDescent="0.2">
      <c r="A384" s="42"/>
      <c r="B384" s="42"/>
      <c r="C384" s="42"/>
      <c r="D384" s="42"/>
      <c r="E384" s="42"/>
      <c r="F384" s="43" t="s">
        <v>361</v>
      </c>
      <c r="G384" s="42"/>
      <c r="H384" s="42"/>
      <c r="I384" s="42"/>
      <c r="J384" s="42"/>
      <c r="K384" s="42"/>
      <c r="L384" s="42"/>
      <c r="M384" s="42"/>
      <c r="N384" s="42"/>
      <c r="O384" s="42"/>
      <c r="P384" s="42"/>
    </row>
    <row r="385" spans="1:1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1:16" x14ac:dyDescent="0.2">
      <c r="J386" s="28" t="s">
        <v>57</v>
      </c>
      <c r="K386" s="28"/>
      <c r="L386" s="28"/>
      <c r="M386" s="28"/>
    </row>
    <row r="389" spans="1:16" x14ac:dyDescent="0.2">
      <c r="J389" s="28" t="s">
        <v>101</v>
      </c>
      <c r="K389" s="28"/>
      <c r="L389" s="28"/>
      <c r="M389" s="28"/>
    </row>
    <row r="428" spans="1:16" ht="21" customHeight="1" x14ac:dyDescent="0.2">
      <c r="A428" s="8" t="s">
        <v>0</v>
      </c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10"/>
    </row>
    <row r="429" spans="1:16" x14ac:dyDescent="0.2">
      <c r="A429" s="11" t="s">
        <v>102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3"/>
    </row>
    <row r="430" spans="1:16" x14ac:dyDescent="0.2">
      <c r="A430" s="14" t="s">
        <v>2</v>
      </c>
      <c r="B430" s="15"/>
      <c r="C430" s="1">
        <v>6</v>
      </c>
      <c r="D430" s="1">
        <v>48</v>
      </c>
      <c r="E430" s="16" t="s">
        <v>3</v>
      </c>
      <c r="F430" s="14" t="s">
        <v>4</v>
      </c>
      <c r="G430" s="15"/>
      <c r="H430" s="1">
        <v>0</v>
      </c>
      <c r="I430" s="16" t="s">
        <v>3</v>
      </c>
      <c r="J430" s="14" t="s">
        <v>5</v>
      </c>
      <c r="K430" s="17"/>
      <c r="L430" s="15"/>
      <c r="M430" s="16" t="s">
        <v>3</v>
      </c>
      <c r="N430" s="14" t="s">
        <v>6</v>
      </c>
      <c r="O430" s="17"/>
      <c r="P430" s="15"/>
    </row>
    <row r="431" spans="1:16" x14ac:dyDescent="0.2">
      <c r="A431" s="14" t="s">
        <v>7</v>
      </c>
      <c r="B431" s="15"/>
      <c r="C431" s="1">
        <v>0</v>
      </c>
      <c r="D431" s="1">
        <v>0</v>
      </c>
      <c r="E431" s="18"/>
      <c r="F431" s="14" t="s">
        <v>8</v>
      </c>
      <c r="G431" s="15"/>
      <c r="H431" s="1">
        <v>0</v>
      </c>
      <c r="I431" s="18"/>
      <c r="J431" s="14" t="s">
        <v>9</v>
      </c>
      <c r="K431" s="15"/>
      <c r="L431" s="1">
        <v>7</v>
      </c>
      <c r="M431" s="18"/>
      <c r="N431" s="14" t="s">
        <v>9</v>
      </c>
      <c r="O431" s="15"/>
      <c r="P431" s="1">
        <v>0</v>
      </c>
    </row>
    <row r="432" spans="1:16" x14ac:dyDescent="0.2">
      <c r="A432" s="14" t="s">
        <v>10</v>
      </c>
      <c r="B432" s="15"/>
      <c r="C432" s="1">
        <v>6</v>
      </c>
      <c r="D432" s="1">
        <v>48</v>
      </c>
      <c r="E432" s="19"/>
      <c r="F432" s="14" t="s">
        <v>11</v>
      </c>
      <c r="G432" s="15"/>
      <c r="H432" s="1">
        <v>0</v>
      </c>
      <c r="I432" s="19"/>
      <c r="J432" s="14" t="s">
        <v>12</v>
      </c>
      <c r="K432" s="15"/>
      <c r="L432" s="1">
        <v>804</v>
      </c>
      <c r="M432" s="19"/>
      <c r="N432" s="14" t="s">
        <v>12</v>
      </c>
      <c r="O432" s="15"/>
      <c r="P432" s="1">
        <v>0</v>
      </c>
    </row>
    <row r="433" spans="1:17" x14ac:dyDescent="0.2">
      <c r="A433" s="16" t="s">
        <v>3</v>
      </c>
      <c r="B433" s="20" t="s">
        <v>13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2"/>
      <c r="P433" s="23" t="s">
        <v>3</v>
      </c>
    </row>
    <row r="434" spans="1:17" x14ac:dyDescent="0.2">
      <c r="A434" s="18"/>
      <c r="B434" s="2" t="s">
        <v>14</v>
      </c>
      <c r="C434" s="2" t="s">
        <v>15</v>
      </c>
      <c r="D434" s="2" t="s">
        <v>16</v>
      </c>
      <c r="E434" s="2" t="s">
        <v>17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 t="s">
        <v>23</v>
      </c>
      <c r="L434" s="2" t="s">
        <v>24</v>
      </c>
      <c r="M434" s="2" t="s">
        <v>25</v>
      </c>
      <c r="N434" s="2" t="s">
        <v>3</v>
      </c>
      <c r="O434" s="2" t="s">
        <v>3</v>
      </c>
      <c r="P434" s="24"/>
    </row>
    <row r="435" spans="1:17" x14ac:dyDescent="0.2">
      <c r="A435" s="19"/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1" t="s">
        <v>3</v>
      </c>
      <c r="O435" s="1" t="s">
        <v>3</v>
      </c>
      <c r="P435" s="25"/>
    </row>
    <row r="436" spans="1:17" x14ac:dyDescent="0.2">
      <c r="A436" s="20" t="s">
        <v>26</v>
      </c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2"/>
    </row>
    <row r="437" spans="1:17" ht="17.25" x14ac:dyDescent="0.3">
      <c r="A437" s="23" t="s">
        <v>27</v>
      </c>
      <c r="B437" s="23" t="s">
        <v>28</v>
      </c>
      <c r="C437" s="26">
        <v>1</v>
      </c>
      <c r="D437" s="27"/>
      <c r="E437" s="26">
        <v>2</v>
      </c>
      <c r="F437" s="27"/>
      <c r="G437" s="26">
        <v>3</v>
      </c>
      <c r="H437" s="29"/>
      <c r="I437" s="30"/>
      <c r="J437" s="31"/>
      <c r="K437" s="32" t="s">
        <v>196</v>
      </c>
      <c r="L437" s="32"/>
      <c r="M437" s="23"/>
      <c r="N437" s="23"/>
      <c r="O437" s="23"/>
      <c r="P437" s="23"/>
    </row>
    <row r="438" spans="1:17" ht="17.25" x14ac:dyDescent="0.3">
      <c r="A438" s="25"/>
      <c r="B438" s="25"/>
      <c r="C438" s="2" t="s">
        <v>37</v>
      </c>
      <c r="D438" s="2" t="s">
        <v>38</v>
      </c>
      <c r="E438" s="2" t="s">
        <v>37</v>
      </c>
      <c r="F438" s="2" t="s">
        <v>38</v>
      </c>
      <c r="G438" s="2" t="s">
        <v>37</v>
      </c>
      <c r="H438" s="33" t="s">
        <v>197</v>
      </c>
      <c r="I438" s="32" t="s">
        <v>198</v>
      </c>
      <c r="J438" s="34" t="s">
        <v>199</v>
      </c>
      <c r="K438" s="32" t="s">
        <v>23</v>
      </c>
      <c r="L438" s="32" t="s">
        <v>200</v>
      </c>
      <c r="M438" s="25"/>
      <c r="N438" s="25"/>
      <c r="O438" s="25"/>
      <c r="P438" s="25"/>
    </row>
    <row r="439" spans="1:17" x14ac:dyDescent="0.2">
      <c r="A439" s="3">
        <v>42491</v>
      </c>
      <c r="B439" s="4" t="s">
        <v>39</v>
      </c>
      <c r="C439" s="4" t="s">
        <v>62</v>
      </c>
      <c r="D439" s="4" t="s">
        <v>63</v>
      </c>
      <c r="E439" s="4" t="s">
        <v>3</v>
      </c>
      <c r="F439" s="4" t="s">
        <v>3</v>
      </c>
      <c r="G439" s="4" t="s">
        <v>3</v>
      </c>
      <c r="H439" s="35" t="str">
        <f t="shared" ref="H439" si="108">IF(AND(C439*24&lt;6,6-C439*24&gt;0.5),6-C439*24,"")</f>
        <v/>
      </c>
      <c r="I439" s="30">
        <f t="shared" ref="I439" si="109">(D439-C439)*24</f>
        <v>8.2333333333333343</v>
      </c>
      <c r="J439" s="30" t="s">
        <v>201</v>
      </c>
      <c r="K439" s="30">
        <f t="shared" ref="K439" si="110">IF(I439&gt;8,ROUND(I439-8,1),"")</f>
        <v>0.2</v>
      </c>
      <c r="L439" s="30" t="str">
        <f t="shared" ref="L439:L446" si="111">IF(K439&lt;0.5,"",K439)</f>
        <v/>
      </c>
      <c r="M439" s="4"/>
      <c r="N439" s="4"/>
      <c r="O439" s="4"/>
      <c r="P439" s="4"/>
    </row>
    <row r="440" spans="1:17" x14ac:dyDescent="0.2">
      <c r="A440" s="5">
        <v>42492</v>
      </c>
      <c r="B440" s="6" t="s">
        <v>43</v>
      </c>
      <c r="C440" s="6" t="s">
        <v>3</v>
      </c>
      <c r="D440" s="6" t="s">
        <v>3</v>
      </c>
      <c r="E440" s="6" t="s">
        <v>3</v>
      </c>
      <c r="F440" s="6" t="s">
        <v>3</v>
      </c>
      <c r="G440" s="6" t="s">
        <v>3</v>
      </c>
      <c r="H440" s="35" t="s">
        <v>202</v>
      </c>
      <c r="I440" s="35" t="s">
        <v>202</v>
      </c>
      <c r="J440" s="35" t="s">
        <v>202</v>
      </c>
      <c r="K440" s="35" t="s">
        <v>202</v>
      </c>
      <c r="L440" s="35" t="s">
        <v>202</v>
      </c>
      <c r="M440" s="6"/>
      <c r="N440" s="6"/>
      <c r="O440" s="6"/>
      <c r="P440" s="6"/>
    </row>
    <row r="441" spans="1:17" x14ac:dyDescent="0.2">
      <c r="A441" s="5">
        <v>42493</v>
      </c>
      <c r="B441" s="6" t="s">
        <v>45</v>
      </c>
      <c r="C441" s="6" t="s">
        <v>103</v>
      </c>
      <c r="D441" s="6" t="s">
        <v>66</v>
      </c>
      <c r="E441" s="6" t="s">
        <v>3</v>
      </c>
      <c r="F441" s="6" t="s">
        <v>3</v>
      </c>
      <c r="G441" s="6" t="s">
        <v>3</v>
      </c>
      <c r="H441" s="35" t="str">
        <f t="shared" ref="H441:H446" si="112">IF(AND(C441*24&lt;6,6-C441*24&gt;0.5),6-C441*24,"")</f>
        <v/>
      </c>
      <c r="I441" s="30">
        <f t="shared" ref="I441:I446" si="113">(D441-C441)*24</f>
        <v>8.4166666666666643</v>
      </c>
      <c r="J441" s="31">
        <f t="shared" ref="J441:J446" si="114">IF(I441&gt;8,8,I441)</f>
        <v>8</v>
      </c>
      <c r="K441" s="30">
        <f t="shared" ref="K441:K446" si="115">IF(I441&gt;8,ROUND(I441-8,1),"")</f>
        <v>0.4</v>
      </c>
      <c r="L441" s="30" t="str">
        <f t="shared" si="111"/>
        <v/>
      </c>
      <c r="M441" s="6"/>
      <c r="N441" s="6"/>
      <c r="O441" s="6"/>
      <c r="P441" s="6"/>
    </row>
    <row r="442" spans="1:17" x14ac:dyDescent="0.2">
      <c r="A442" s="5">
        <v>42494</v>
      </c>
      <c r="B442" s="6" t="s">
        <v>48</v>
      </c>
      <c r="C442" s="6" t="s">
        <v>104</v>
      </c>
      <c r="D442" s="6" t="s">
        <v>3</v>
      </c>
      <c r="E442" s="6" t="s">
        <v>3</v>
      </c>
      <c r="F442" s="6" t="s">
        <v>3</v>
      </c>
      <c r="G442" s="6" t="s">
        <v>3</v>
      </c>
      <c r="H442" s="35" t="str">
        <f t="shared" si="112"/>
        <v/>
      </c>
      <c r="I442" s="30">
        <v>8</v>
      </c>
      <c r="J442" s="31">
        <f t="shared" si="114"/>
        <v>8</v>
      </c>
      <c r="K442" s="30" t="str">
        <f t="shared" si="115"/>
        <v/>
      </c>
      <c r="L442" s="30" t="str">
        <f t="shared" si="111"/>
        <v/>
      </c>
      <c r="M442" s="6"/>
      <c r="N442" s="6"/>
      <c r="O442" s="6"/>
      <c r="P442" s="6"/>
      <c r="Q442" t="s">
        <v>194</v>
      </c>
    </row>
    <row r="443" spans="1:17" x14ac:dyDescent="0.2">
      <c r="A443" s="5">
        <v>42495</v>
      </c>
      <c r="B443" s="6" t="s">
        <v>49</v>
      </c>
      <c r="C443" s="6" t="s">
        <v>69</v>
      </c>
      <c r="D443" s="6" t="s">
        <v>105</v>
      </c>
      <c r="E443" s="6" t="s">
        <v>3</v>
      </c>
      <c r="F443" s="6" t="s">
        <v>3</v>
      </c>
      <c r="G443" s="6" t="s">
        <v>3</v>
      </c>
      <c r="H443" s="35" t="str">
        <f t="shared" si="112"/>
        <v/>
      </c>
      <c r="I443" s="30">
        <f t="shared" si="113"/>
        <v>8.3500000000000014</v>
      </c>
      <c r="J443" s="31">
        <f t="shared" si="114"/>
        <v>8</v>
      </c>
      <c r="K443" s="30">
        <f t="shared" si="115"/>
        <v>0.4</v>
      </c>
      <c r="L443" s="30" t="str">
        <f t="shared" si="111"/>
        <v/>
      </c>
      <c r="M443" s="6"/>
      <c r="N443" s="6"/>
      <c r="O443" s="6"/>
      <c r="P443" s="6"/>
    </row>
    <row r="444" spans="1:17" x14ac:dyDescent="0.2">
      <c r="A444" s="5">
        <v>42496</v>
      </c>
      <c r="B444" s="6" t="s">
        <v>50</v>
      </c>
      <c r="C444" s="6" t="s">
        <v>106</v>
      </c>
      <c r="D444" s="6" t="s">
        <v>107</v>
      </c>
      <c r="E444" s="6" t="s">
        <v>3</v>
      </c>
      <c r="F444" s="6" t="s">
        <v>3</v>
      </c>
      <c r="G444" s="6" t="s">
        <v>3</v>
      </c>
      <c r="H444" s="35" t="str">
        <f t="shared" si="112"/>
        <v/>
      </c>
      <c r="I444" s="30">
        <f t="shared" si="113"/>
        <v>9.7333333333333325</v>
      </c>
      <c r="J444" s="31">
        <f t="shared" si="114"/>
        <v>8</v>
      </c>
      <c r="K444" s="30">
        <f t="shared" si="115"/>
        <v>1.7</v>
      </c>
      <c r="L444" s="30">
        <f t="shared" si="111"/>
        <v>1.7</v>
      </c>
      <c r="M444" s="6"/>
      <c r="N444" s="6"/>
      <c r="O444" s="6"/>
      <c r="P444" s="6"/>
    </row>
    <row r="445" spans="1:17" x14ac:dyDescent="0.2">
      <c r="A445" s="5">
        <v>42497</v>
      </c>
      <c r="B445" s="6" t="s">
        <v>53</v>
      </c>
      <c r="C445" s="6" t="s">
        <v>108</v>
      </c>
      <c r="D445" s="6" t="s">
        <v>109</v>
      </c>
      <c r="E445" s="6" t="s">
        <v>3</v>
      </c>
      <c r="F445" s="6" t="s">
        <v>3</v>
      </c>
      <c r="G445" s="6" t="s">
        <v>3</v>
      </c>
      <c r="H445" s="35" t="str">
        <f t="shared" si="112"/>
        <v/>
      </c>
      <c r="I445" s="30">
        <f t="shared" si="113"/>
        <v>8.2000000000000011</v>
      </c>
      <c r="J445" s="31">
        <f t="shared" si="114"/>
        <v>8</v>
      </c>
      <c r="K445" s="30">
        <f t="shared" si="115"/>
        <v>0.2</v>
      </c>
      <c r="L445" s="30" t="str">
        <f t="shared" si="111"/>
        <v/>
      </c>
      <c r="M445" s="6"/>
      <c r="N445" s="6"/>
      <c r="O445" s="6"/>
      <c r="P445" s="6"/>
    </row>
    <row r="446" spans="1:17" x14ac:dyDescent="0.2">
      <c r="A446" s="3">
        <v>42498</v>
      </c>
      <c r="B446" s="4" t="s">
        <v>39</v>
      </c>
      <c r="C446" s="4" t="s">
        <v>106</v>
      </c>
      <c r="D446" s="4" t="s">
        <v>110</v>
      </c>
      <c r="E446" s="4" t="s">
        <v>3</v>
      </c>
      <c r="F446" s="4" t="s">
        <v>3</v>
      </c>
      <c r="G446" s="4">
        <v>26</v>
      </c>
      <c r="H446" s="35" t="str">
        <f t="shared" si="112"/>
        <v/>
      </c>
      <c r="I446" s="30">
        <f t="shared" si="113"/>
        <v>8.283333333333335</v>
      </c>
      <c r="J446" s="31">
        <f t="shared" si="114"/>
        <v>8</v>
      </c>
      <c r="K446" s="30">
        <f t="shared" si="115"/>
        <v>0.3</v>
      </c>
      <c r="L446" s="30" t="str">
        <f t="shared" si="111"/>
        <v/>
      </c>
      <c r="M446" s="4"/>
      <c r="N446" s="4"/>
      <c r="O446" s="4"/>
      <c r="P446" s="4"/>
    </row>
    <row r="447" spans="1:17" x14ac:dyDescent="0.2">
      <c r="A447" s="39">
        <v>42499</v>
      </c>
      <c r="B447" s="40" t="s">
        <v>43</v>
      </c>
      <c r="C447" s="40" t="s">
        <v>275</v>
      </c>
      <c r="D447" s="40" t="s">
        <v>173</v>
      </c>
      <c r="E447" s="40" t="s">
        <v>3</v>
      </c>
      <c r="F447" s="40" t="s">
        <v>3</v>
      </c>
      <c r="G447" s="40" t="s">
        <v>3</v>
      </c>
      <c r="H447" s="35" t="str">
        <f t="shared" ref="H447:H460" si="116">IF(AND(C447*24&lt;6,6-C447*24&gt;0.5),6-C447*24,"")</f>
        <v/>
      </c>
      <c r="I447" s="30">
        <f t="shared" ref="I447:I460" si="117">(D447-C447)*24</f>
        <v>6.8666666666666663</v>
      </c>
      <c r="J447" s="31">
        <v>6.5</v>
      </c>
      <c r="K447" s="30" t="str">
        <f t="shared" ref="K447:K460" si="118">IF(I447&gt;8,ROUND(I447-8,1),"")</f>
        <v/>
      </c>
      <c r="L447" s="30" t="str">
        <f t="shared" ref="L447:L460" si="119">IF(K447&lt;0.5,"",K447)</f>
        <v/>
      </c>
      <c r="M447" s="40"/>
      <c r="N447" s="40"/>
      <c r="O447" s="40"/>
      <c r="P447" s="40"/>
    </row>
    <row r="448" spans="1:17" x14ac:dyDescent="0.2">
      <c r="A448" s="39">
        <v>42500</v>
      </c>
      <c r="B448" s="40" t="s">
        <v>45</v>
      </c>
      <c r="C448" s="40" t="s">
        <v>3</v>
      </c>
      <c r="D448" s="40" t="s">
        <v>3</v>
      </c>
      <c r="E448" s="40" t="s">
        <v>3</v>
      </c>
      <c r="F448" s="40" t="s">
        <v>3</v>
      </c>
      <c r="G448" s="40" t="s">
        <v>3</v>
      </c>
      <c r="H448" s="35" t="s">
        <v>202</v>
      </c>
      <c r="I448" s="35" t="s">
        <v>202</v>
      </c>
      <c r="J448" s="35" t="s">
        <v>202</v>
      </c>
      <c r="K448" s="35" t="s">
        <v>202</v>
      </c>
      <c r="L448" s="35" t="s">
        <v>202</v>
      </c>
      <c r="M448" s="40"/>
      <c r="N448" s="40"/>
      <c r="O448" s="40"/>
      <c r="P448" s="40"/>
    </row>
    <row r="449" spans="1:16" x14ac:dyDescent="0.2">
      <c r="A449" s="39">
        <v>42501</v>
      </c>
      <c r="B449" s="40" t="s">
        <v>48</v>
      </c>
      <c r="C449" s="40" t="s">
        <v>106</v>
      </c>
      <c r="D449" s="40" t="s">
        <v>68</v>
      </c>
      <c r="E449" s="40" t="s">
        <v>3</v>
      </c>
      <c r="F449" s="40" t="s">
        <v>3</v>
      </c>
      <c r="G449" s="40" t="s">
        <v>3</v>
      </c>
      <c r="H449" s="35"/>
      <c r="I449" s="30">
        <f t="shared" si="117"/>
        <v>10.35</v>
      </c>
      <c r="J449" s="31">
        <f t="shared" ref="J449:J460" si="120">IF(I449&gt;8,8,I449)</f>
        <v>8</v>
      </c>
      <c r="K449" s="30">
        <f t="shared" si="118"/>
        <v>2.4</v>
      </c>
      <c r="L449" s="30">
        <f t="shared" si="119"/>
        <v>2.4</v>
      </c>
      <c r="M449" s="40"/>
      <c r="N449" s="40"/>
      <c r="O449" s="40"/>
      <c r="P449" s="40"/>
    </row>
    <row r="450" spans="1:16" x14ac:dyDescent="0.2">
      <c r="A450" s="39">
        <v>42502</v>
      </c>
      <c r="B450" s="40" t="s">
        <v>49</v>
      </c>
      <c r="C450" s="40" t="s">
        <v>62</v>
      </c>
      <c r="D450" s="40" t="s">
        <v>161</v>
      </c>
      <c r="E450" s="40" t="s">
        <v>3</v>
      </c>
      <c r="F450" s="40" t="s">
        <v>3</v>
      </c>
      <c r="G450" s="40" t="s">
        <v>3</v>
      </c>
      <c r="H450" s="35" t="str">
        <f t="shared" si="116"/>
        <v/>
      </c>
      <c r="I450" s="30">
        <f t="shared" si="117"/>
        <v>8.2166666666666686</v>
      </c>
      <c r="J450" s="31">
        <f t="shared" si="120"/>
        <v>8</v>
      </c>
      <c r="K450" s="30">
        <f t="shared" si="118"/>
        <v>0.2</v>
      </c>
      <c r="L450" s="30" t="str">
        <f t="shared" si="119"/>
        <v/>
      </c>
      <c r="M450" s="40"/>
      <c r="N450" s="40"/>
      <c r="O450" s="40"/>
      <c r="P450" s="40"/>
    </row>
    <row r="451" spans="1:16" x14ac:dyDescent="0.2">
      <c r="A451" s="39">
        <v>42503</v>
      </c>
      <c r="B451" s="40" t="s">
        <v>50</v>
      </c>
      <c r="C451" s="40" t="s">
        <v>108</v>
      </c>
      <c r="D451" s="40" t="s">
        <v>161</v>
      </c>
      <c r="E451" s="40" t="s">
        <v>3</v>
      </c>
      <c r="F451" s="40" t="s">
        <v>3</v>
      </c>
      <c r="G451" s="40" t="s">
        <v>3</v>
      </c>
      <c r="H451" s="35" t="str">
        <f t="shared" si="116"/>
        <v/>
      </c>
      <c r="I451" s="30">
        <f t="shared" si="117"/>
        <v>7.9333333333333353</v>
      </c>
      <c r="J451" s="31">
        <v>8</v>
      </c>
      <c r="K451" s="30" t="str">
        <f t="shared" si="118"/>
        <v/>
      </c>
      <c r="L451" s="30" t="str">
        <f t="shared" si="119"/>
        <v/>
      </c>
      <c r="M451" s="40"/>
      <c r="N451" s="40"/>
      <c r="O451" s="40"/>
      <c r="P451" s="40"/>
    </row>
    <row r="452" spans="1:16" x14ac:dyDescent="0.2">
      <c r="A452" s="39">
        <v>42504</v>
      </c>
      <c r="B452" s="40" t="s">
        <v>53</v>
      </c>
      <c r="C452" s="40" t="s">
        <v>67</v>
      </c>
      <c r="D452" s="40" t="s">
        <v>109</v>
      </c>
      <c r="E452" s="40" t="s">
        <v>3</v>
      </c>
      <c r="F452" s="40" t="s">
        <v>3</v>
      </c>
      <c r="G452" s="40" t="s">
        <v>3</v>
      </c>
      <c r="H452" s="35" t="str">
        <f t="shared" si="116"/>
        <v/>
      </c>
      <c r="I452" s="30">
        <f t="shared" si="117"/>
        <v>8.3666666666666671</v>
      </c>
      <c r="J452" s="31">
        <f t="shared" si="120"/>
        <v>8</v>
      </c>
      <c r="K452" s="30">
        <f t="shared" si="118"/>
        <v>0.4</v>
      </c>
      <c r="L452" s="30" t="str">
        <f t="shared" si="119"/>
        <v/>
      </c>
      <c r="M452" s="40"/>
      <c r="N452" s="40"/>
      <c r="O452" s="40"/>
      <c r="P452" s="40"/>
    </row>
    <row r="453" spans="1:16" x14ac:dyDescent="0.2">
      <c r="A453" s="37">
        <v>42505</v>
      </c>
      <c r="B453" s="38" t="s">
        <v>39</v>
      </c>
      <c r="C453" s="38" t="s">
        <v>88</v>
      </c>
      <c r="D453" s="38" t="s">
        <v>224</v>
      </c>
      <c r="E453" s="38" t="s">
        <v>3</v>
      </c>
      <c r="F453" s="41" t="s">
        <v>279</v>
      </c>
      <c r="G453" s="38">
        <v>26</v>
      </c>
      <c r="H453" s="35" t="str">
        <f t="shared" si="116"/>
        <v/>
      </c>
      <c r="I453" s="30">
        <f t="shared" si="117"/>
        <v>8.6999999999999993</v>
      </c>
      <c r="J453" s="31">
        <f t="shared" si="120"/>
        <v>8</v>
      </c>
      <c r="K453" s="30">
        <f t="shared" si="118"/>
        <v>0.7</v>
      </c>
      <c r="L453" s="30">
        <f t="shared" si="119"/>
        <v>0.7</v>
      </c>
      <c r="M453" s="38"/>
      <c r="N453" s="38"/>
      <c r="O453" s="38"/>
      <c r="P453" s="38"/>
    </row>
    <row r="454" spans="1:16" x14ac:dyDescent="0.2">
      <c r="A454" s="39">
        <v>42506</v>
      </c>
      <c r="B454" s="40" t="s">
        <v>43</v>
      </c>
      <c r="C454" s="40" t="s">
        <v>138</v>
      </c>
      <c r="D454" s="40" t="s">
        <v>276</v>
      </c>
      <c r="E454" s="40" t="s">
        <v>3</v>
      </c>
      <c r="F454" s="40" t="s">
        <v>3</v>
      </c>
      <c r="G454" s="40" t="s">
        <v>3</v>
      </c>
      <c r="H454" s="35" t="str">
        <f t="shared" si="116"/>
        <v/>
      </c>
      <c r="I454" s="30">
        <f t="shared" si="117"/>
        <v>8.1999999999999993</v>
      </c>
      <c r="J454" s="31">
        <f t="shared" si="120"/>
        <v>8</v>
      </c>
      <c r="K454" s="30">
        <f t="shared" si="118"/>
        <v>0.2</v>
      </c>
      <c r="L454" s="30" t="str">
        <f t="shared" si="119"/>
        <v/>
      </c>
      <c r="M454" s="40"/>
      <c r="N454" s="40"/>
      <c r="O454" s="40"/>
      <c r="P454" s="40"/>
    </row>
    <row r="455" spans="1:16" x14ac:dyDescent="0.2">
      <c r="A455" s="39">
        <v>42507</v>
      </c>
      <c r="B455" s="40" t="s">
        <v>45</v>
      </c>
      <c r="C455" s="40" t="s">
        <v>3</v>
      </c>
      <c r="D455" s="40" t="s">
        <v>3</v>
      </c>
      <c r="E455" s="40" t="s">
        <v>3</v>
      </c>
      <c r="F455" s="40" t="s">
        <v>3</v>
      </c>
      <c r="G455" s="40" t="s">
        <v>3</v>
      </c>
      <c r="H455" s="35" t="s">
        <v>202</v>
      </c>
      <c r="I455" s="35" t="s">
        <v>202</v>
      </c>
      <c r="J455" s="35" t="s">
        <v>202</v>
      </c>
      <c r="K455" s="35" t="s">
        <v>202</v>
      </c>
      <c r="L455" s="35" t="s">
        <v>202</v>
      </c>
      <c r="M455" s="40"/>
      <c r="N455" s="40"/>
      <c r="O455" s="40"/>
      <c r="P455" s="40"/>
    </row>
    <row r="456" spans="1:16" x14ac:dyDescent="0.2">
      <c r="A456" s="39">
        <v>42508</v>
      </c>
      <c r="B456" s="40" t="s">
        <v>48</v>
      </c>
      <c r="C456" s="40" t="s">
        <v>277</v>
      </c>
      <c r="D456" s="40" t="s">
        <v>63</v>
      </c>
      <c r="E456" s="40" t="s">
        <v>3</v>
      </c>
      <c r="F456" s="40" t="s">
        <v>3</v>
      </c>
      <c r="G456" s="40" t="s">
        <v>3</v>
      </c>
      <c r="H456" s="35" t="str">
        <f t="shared" si="116"/>
        <v/>
      </c>
      <c r="I456" s="30">
        <f t="shared" si="117"/>
        <v>7.9666666666666677</v>
      </c>
      <c r="J456" s="31">
        <v>8</v>
      </c>
      <c r="K456" s="30" t="str">
        <f t="shared" si="118"/>
        <v/>
      </c>
      <c r="L456" s="30" t="str">
        <f t="shared" si="119"/>
        <v/>
      </c>
      <c r="M456" s="40"/>
      <c r="N456" s="40"/>
      <c r="O456" s="40"/>
      <c r="P456" s="40"/>
    </row>
    <row r="457" spans="1:16" x14ac:dyDescent="0.2">
      <c r="A457" s="39">
        <v>42509</v>
      </c>
      <c r="B457" s="40" t="s">
        <v>49</v>
      </c>
      <c r="C457" s="40" t="s">
        <v>88</v>
      </c>
      <c r="D457" s="40" t="s">
        <v>278</v>
      </c>
      <c r="E457" s="40" t="s">
        <v>3</v>
      </c>
      <c r="F457" s="40" t="s">
        <v>3</v>
      </c>
      <c r="G457" s="40" t="s">
        <v>3</v>
      </c>
      <c r="H457" s="35" t="str">
        <f t="shared" si="116"/>
        <v/>
      </c>
      <c r="I457" s="30">
        <f t="shared" si="117"/>
        <v>9.3166666666666664</v>
      </c>
      <c r="J457" s="31">
        <f t="shared" si="120"/>
        <v>8</v>
      </c>
      <c r="K457" s="30">
        <f t="shared" si="118"/>
        <v>1.3</v>
      </c>
      <c r="L457" s="30">
        <f t="shared" si="119"/>
        <v>1.3</v>
      </c>
      <c r="M457" s="40"/>
      <c r="N457" s="40"/>
      <c r="O457" s="40"/>
      <c r="P457" s="40"/>
    </row>
    <row r="458" spans="1:16" x14ac:dyDescent="0.2">
      <c r="A458" s="39">
        <v>42510</v>
      </c>
      <c r="B458" s="40" t="s">
        <v>50</v>
      </c>
      <c r="C458" s="40" t="s">
        <v>125</v>
      </c>
      <c r="D458" s="40" t="s">
        <v>61</v>
      </c>
      <c r="E458" s="40" t="s">
        <v>3</v>
      </c>
      <c r="F458" s="40" t="s">
        <v>3</v>
      </c>
      <c r="G458" s="40" t="s">
        <v>3</v>
      </c>
      <c r="H458" s="35" t="str">
        <f t="shared" si="116"/>
        <v/>
      </c>
      <c r="I458" s="30">
        <f t="shared" si="117"/>
        <v>8.3499999999999979</v>
      </c>
      <c r="J458" s="31">
        <f t="shared" si="120"/>
        <v>8</v>
      </c>
      <c r="K458" s="30">
        <f t="shared" si="118"/>
        <v>0.3</v>
      </c>
      <c r="L458" s="30" t="str">
        <f t="shared" si="119"/>
        <v/>
      </c>
      <c r="M458" s="40"/>
      <c r="N458" s="40"/>
      <c r="O458" s="40"/>
      <c r="P458" s="40"/>
    </row>
    <row r="459" spans="1:16" x14ac:dyDescent="0.2">
      <c r="A459" s="39">
        <v>42511</v>
      </c>
      <c r="B459" s="40" t="s">
        <v>53</v>
      </c>
      <c r="C459" s="40" t="s">
        <v>67</v>
      </c>
      <c r="D459" s="40" t="s">
        <v>276</v>
      </c>
      <c r="E459" s="40" t="s">
        <v>3</v>
      </c>
      <c r="F459" s="40" t="s">
        <v>3</v>
      </c>
      <c r="G459" s="40" t="s">
        <v>3</v>
      </c>
      <c r="H459" s="35" t="str">
        <f t="shared" si="116"/>
        <v/>
      </c>
      <c r="I459" s="30">
        <f t="shared" si="117"/>
        <v>8.0166666666666657</v>
      </c>
      <c r="J459" s="31">
        <f t="shared" si="120"/>
        <v>8</v>
      </c>
      <c r="K459" s="30">
        <f t="shared" si="118"/>
        <v>0</v>
      </c>
      <c r="L459" s="30" t="str">
        <f t="shared" si="119"/>
        <v/>
      </c>
      <c r="M459" s="40"/>
      <c r="N459" s="40"/>
      <c r="O459" s="40"/>
      <c r="P459" s="40"/>
    </row>
    <row r="460" spans="1:16" x14ac:dyDescent="0.2">
      <c r="A460" s="37">
        <v>42512</v>
      </c>
      <c r="B460" s="38" t="s">
        <v>39</v>
      </c>
      <c r="C460" s="38" t="s">
        <v>67</v>
      </c>
      <c r="D460" s="38" t="s">
        <v>63</v>
      </c>
      <c r="E460" s="38" t="s">
        <v>3</v>
      </c>
      <c r="F460" s="38" t="str">
        <f>F453</f>
        <v>-1.5h</v>
      </c>
      <c r="G460" s="38">
        <v>26</v>
      </c>
      <c r="H460" s="35" t="str">
        <f t="shared" si="116"/>
        <v/>
      </c>
      <c r="I460" s="30">
        <f t="shared" si="117"/>
        <v>8.1166666666666689</v>
      </c>
      <c r="J460" s="31">
        <f t="shared" si="120"/>
        <v>8</v>
      </c>
      <c r="K460" s="30">
        <f t="shared" si="118"/>
        <v>0.1</v>
      </c>
      <c r="L460" s="30" t="str">
        <f t="shared" si="119"/>
        <v/>
      </c>
      <c r="M460" s="38"/>
      <c r="N460" s="38"/>
      <c r="O460" s="38"/>
      <c r="P460" s="38"/>
    </row>
    <row r="461" spans="1:16" x14ac:dyDescent="0.2">
      <c r="A461" s="39">
        <v>42513</v>
      </c>
      <c r="B461" s="40" t="s">
        <v>43</v>
      </c>
      <c r="C461" s="40" t="s">
        <v>297</v>
      </c>
      <c r="D461" s="40" t="s">
        <v>161</v>
      </c>
      <c r="E461" s="40" t="s">
        <v>3</v>
      </c>
      <c r="F461" s="40" t="s">
        <v>3</v>
      </c>
      <c r="G461" s="40" t="s">
        <v>3</v>
      </c>
      <c r="H461" s="35" t="str">
        <f t="shared" ref="H461:H467" si="121">IF(AND(C461*24&lt;6,6-C461*24&gt;0.5),6-C461*24,"")</f>
        <v/>
      </c>
      <c r="I461" s="30">
        <f t="shared" ref="I461:I467" si="122">(D461-C461)*24</f>
        <v>8.033333333333335</v>
      </c>
      <c r="J461" s="31">
        <f t="shared" ref="J461:J467" si="123">IF(I461&gt;8,8,I461)</f>
        <v>8</v>
      </c>
      <c r="K461" s="30">
        <f t="shared" ref="K461:K467" si="124">IF(I461&gt;8,ROUND(I461-8,1),"")</f>
        <v>0</v>
      </c>
      <c r="L461" s="30" t="str">
        <f t="shared" ref="L461:L467" si="125">IF(K461&lt;0.5,"",K461)</f>
        <v/>
      </c>
      <c r="M461" s="40"/>
      <c r="N461" s="40"/>
      <c r="O461" s="40"/>
      <c r="P461" s="40"/>
    </row>
    <row r="462" spans="1:16" ht="16.5" x14ac:dyDescent="0.3">
      <c r="A462" s="39">
        <v>42514</v>
      </c>
      <c r="B462" s="40" t="s">
        <v>45</v>
      </c>
      <c r="C462" s="40" t="s">
        <v>3</v>
      </c>
      <c r="D462" s="40" t="s">
        <v>3</v>
      </c>
      <c r="E462" s="40" t="s">
        <v>3</v>
      </c>
      <c r="F462" s="40" t="s">
        <v>3</v>
      </c>
      <c r="G462" s="40" t="s">
        <v>3</v>
      </c>
      <c r="H462" s="35" t="s">
        <v>202</v>
      </c>
      <c r="I462" s="35" t="s">
        <v>202</v>
      </c>
      <c r="J462" s="35" t="s">
        <v>202</v>
      </c>
      <c r="K462" s="35" t="s">
        <v>202</v>
      </c>
      <c r="L462" s="35" t="s">
        <v>202</v>
      </c>
      <c r="M462" s="40"/>
      <c r="N462" s="50" t="s">
        <v>369</v>
      </c>
      <c r="O462" s="51">
        <f>G469</f>
        <v>26</v>
      </c>
      <c r="P462" s="40"/>
    </row>
    <row r="463" spans="1:16" x14ac:dyDescent="0.2">
      <c r="A463" s="39">
        <v>42515</v>
      </c>
      <c r="B463" s="40" t="s">
        <v>48</v>
      </c>
      <c r="C463" s="40" t="s">
        <v>297</v>
      </c>
      <c r="D463" s="40" t="s">
        <v>343</v>
      </c>
      <c r="E463" s="40" t="s">
        <v>3</v>
      </c>
      <c r="F463" s="40" t="s">
        <v>3</v>
      </c>
      <c r="G463" s="40" t="s">
        <v>3</v>
      </c>
      <c r="H463" s="35" t="str">
        <f t="shared" si="121"/>
        <v/>
      </c>
      <c r="I463" s="30">
        <f t="shared" si="122"/>
        <v>8.5166666666666675</v>
      </c>
      <c r="J463" s="31">
        <f t="shared" si="123"/>
        <v>8</v>
      </c>
      <c r="K463" s="30">
        <f t="shared" si="124"/>
        <v>0.5</v>
      </c>
      <c r="L463" s="30">
        <f t="shared" si="125"/>
        <v>0.5</v>
      </c>
      <c r="M463" s="40"/>
      <c r="N463" s="51" t="s">
        <v>370</v>
      </c>
      <c r="O463" s="51">
        <f>COUNTIF(J439:J469,"AL*")</f>
        <v>0</v>
      </c>
      <c r="P463" s="40"/>
    </row>
    <row r="464" spans="1:16" x14ac:dyDescent="0.2">
      <c r="A464" s="39">
        <v>42516</v>
      </c>
      <c r="B464" s="40" t="s">
        <v>49</v>
      </c>
      <c r="C464" s="40" t="s">
        <v>261</v>
      </c>
      <c r="D464" s="40" t="s">
        <v>208</v>
      </c>
      <c r="E464" s="40" t="s">
        <v>3</v>
      </c>
      <c r="F464" s="40" t="s">
        <v>3</v>
      </c>
      <c r="G464" s="40" t="s">
        <v>3</v>
      </c>
      <c r="H464" s="35" t="str">
        <f t="shared" si="121"/>
        <v/>
      </c>
      <c r="I464" s="30">
        <f t="shared" si="122"/>
        <v>7.9499999999999984</v>
      </c>
      <c r="J464" s="31">
        <v>8</v>
      </c>
      <c r="K464" s="30" t="str">
        <f t="shared" si="124"/>
        <v/>
      </c>
      <c r="L464" s="30" t="str">
        <f t="shared" si="125"/>
        <v/>
      </c>
      <c r="M464" s="40"/>
      <c r="N464" s="51" t="s">
        <v>371</v>
      </c>
      <c r="O464" s="51">
        <f>COUNTIF(J439:J469,"PH*")</f>
        <v>1</v>
      </c>
      <c r="P464" s="40"/>
    </row>
    <row r="465" spans="1:16" x14ac:dyDescent="0.2">
      <c r="A465" s="39">
        <v>42517</v>
      </c>
      <c r="B465" s="40" t="s">
        <v>50</v>
      </c>
      <c r="C465" s="40" t="s">
        <v>344</v>
      </c>
      <c r="D465" s="40" t="s">
        <v>294</v>
      </c>
      <c r="E465" s="40" t="s">
        <v>3</v>
      </c>
      <c r="F465" s="40" t="s">
        <v>3</v>
      </c>
      <c r="G465" s="40" t="s">
        <v>3</v>
      </c>
      <c r="H465" s="35" t="str">
        <f t="shared" si="121"/>
        <v/>
      </c>
      <c r="I465" s="30">
        <f t="shared" si="122"/>
        <v>8.8833333333333329</v>
      </c>
      <c r="J465" s="31">
        <f t="shared" si="123"/>
        <v>8</v>
      </c>
      <c r="K465" s="30">
        <f t="shared" si="124"/>
        <v>0.9</v>
      </c>
      <c r="L465" s="30">
        <f t="shared" si="125"/>
        <v>0.9</v>
      </c>
      <c r="M465" s="40"/>
      <c r="N465" s="51" t="s">
        <v>372</v>
      </c>
      <c r="O465" s="51">
        <f>COUNTIF(J439:J469,"RO*")</f>
        <v>0</v>
      </c>
      <c r="P465" s="40"/>
    </row>
    <row r="466" spans="1:16" x14ac:dyDescent="0.2">
      <c r="A466" s="39">
        <v>42518</v>
      </c>
      <c r="B466" s="40" t="s">
        <v>53</v>
      </c>
      <c r="C466" s="40" t="s">
        <v>65</v>
      </c>
      <c r="D466" s="40" t="s">
        <v>345</v>
      </c>
      <c r="E466" s="40" t="s">
        <v>3</v>
      </c>
      <c r="F466" s="40" t="s">
        <v>3</v>
      </c>
      <c r="G466" s="40" t="s">
        <v>3</v>
      </c>
      <c r="H466" s="35" t="str">
        <f t="shared" si="121"/>
        <v/>
      </c>
      <c r="I466" s="30">
        <f t="shared" si="122"/>
        <v>8.85</v>
      </c>
      <c r="J466" s="31">
        <f t="shared" si="123"/>
        <v>8</v>
      </c>
      <c r="K466" s="30">
        <f t="shared" si="124"/>
        <v>0.9</v>
      </c>
      <c r="L466" s="30">
        <f t="shared" si="125"/>
        <v>0.9</v>
      </c>
      <c r="M466" s="40"/>
      <c r="N466" s="51" t="s">
        <v>187</v>
      </c>
      <c r="O466" s="51">
        <f>COUNTIF(J439:J469,"OFF*")</f>
        <v>5</v>
      </c>
      <c r="P466" s="40"/>
    </row>
    <row r="467" spans="1:16" x14ac:dyDescent="0.2">
      <c r="A467" s="37">
        <v>42519</v>
      </c>
      <c r="B467" s="38" t="s">
        <v>39</v>
      </c>
      <c r="C467" s="38" t="s">
        <v>103</v>
      </c>
      <c r="D467" s="38" t="s">
        <v>294</v>
      </c>
      <c r="E467" s="38" t="s">
        <v>3</v>
      </c>
      <c r="F467" s="38" t="str">
        <f>F460</f>
        <v>-1.5h</v>
      </c>
      <c r="G467" s="38">
        <v>26</v>
      </c>
      <c r="H467" s="35" t="str">
        <f t="shared" si="121"/>
        <v/>
      </c>
      <c r="I467" s="30">
        <f t="shared" si="122"/>
        <v>8.3333333333333321</v>
      </c>
      <c r="J467" s="31">
        <f t="shared" si="123"/>
        <v>8</v>
      </c>
      <c r="K467" s="30">
        <f t="shared" si="124"/>
        <v>0.3</v>
      </c>
      <c r="L467" s="30" t="str">
        <f t="shared" si="125"/>
        <v/>
      </c>
      <c r="M467" s="38"/>
      <c r="N467" s="51" t="s">
        <v>39</v>
      </c>
      <c r="O467" s="51">
        <f>COUNTIF(J439:J469,"CN*")</f>
        <v>0</v>
      </c>
      <c r="P467" s="38"/>
    </row>
    <row r="468" spans="1:16" x14ac:dyDescent="0.2">
      <c r="A468" s="39">
        <v>42520</v>
      </c>
      <c r="B468" s="40" t="s">
        <v>43</v>
      </c>
      <c r="C468" s="40" t="s">
        <v>254</v>
      </c>
      <c r="D468" s="40" t="s">
        <v>139</v>
      </c>
      <c r="E468" s="40" t="s">
        <v>3</v>
      </c>
      <c r="F468" s="40" t="s">
        <v>3</v>
      </c>
      <c r="G468" s="40" t="s">
        <v>3</v>
      </c>
      <c r="H468" s="35" t="str">
        <f t="shared" ref="H468" si="126">IF(AND(C468*24&lt;6,6-C468*24&gt;0.5),6-C468*24,"")</f>
        <v/>
      </c>
      <c r="I468" s="30">
        <f t="shared" ref="I468" si="127">(D468-C468)*24</f>
        <v>8.2166666666666686</v>
      </c>
      <c r="J468" s="31">
        <f t="shared" ref="J468" si="128">IF(I468&gt;8,8,I468)</f>
        <v>8</v>
      </c>
      <c r="K468" s="30">
        <f t="shared" ref="K468" si="129">IF(I468&gt;8,ROUND(I468-8,1),"")</f>
        <v>0.2</v>
      </c>
      <c r="L468" s="30" t="str">
        <f t="shared" ref="L468" si="130">IF(K468&lt;0.5,"",K468)</f>
        <v/>
      </c>
      <c r="M468" s="40"/>
      <c r="N468" s="51" t="s">
        <v>197</v>
      </c>
      <c r="O468" s="51">
        <f>ROUND(SUM(H439:H469)/8,2)</f>
        <v>0</v>
      </c>
      <c r="P468" s="40"/>
    </row>
    <row r="469" spans="1:16" ht="16.5" x14ac:dyDescent="0.3">
      <c r="A469" s="39">
        <v>42521</v>
      </c>
      <c r="B469" s="40" t="s">
        <v>45</v>
      </c>
      <c r="C469" s="40" t="s">
        <v>3</v>
      </c>
      <c r="D469" s="40" t="s">
        <v>3</v>
      </c>
      <c r="E469" s="40" t="s">
        <v>3</v>
      </c>
      <c r="F469" s="40" t="s">
        <v>3</v>
      </c>
      <c r="G469" s="40">
        <f>ROUND(26-1.5/8,0)</f>
        <v>26</v>
      </c>
      <c r="H469" s="35" t="s">
        <v>202</v>
      </c>
      <c r="I469" s="35" t="s">
        <v>202</v>
      </c>
      <c r="J469" s="35" t="s">
        <v>202</v>
      </c>
      <c r="K469" s="35" t="s">
        <v>202</v>
      </c>
      <c r="L469" s="35" t="s">
        <v>202</v>
      </c>
      <c r="M469" s="40"/>
      <c r="N469" s="50" t="s">
        <v>373</v>
      </c>
      <c r="O469" s="50">
        <f>ROUND(SUM(M439:M469)/8,2)</f>
        <v>0</v>
      </c>
      <c r="P469" s="40"/>
    </row>
    <row r="470" spans="1:16" x14ac:dyDescent="0.2">
      <c r="A470" s="7"/>
      <c r="B470" s="7"/>
      <c r="C470" s="7"/>
      <c r="D470" s="7"/>
      <c r="E470" s="7"/>
      <c r="F470" s="43" t="s">
        <v>361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x14ac:dyDescent="0.2">
      <c r="J471" s="28" t="s">
        <v>57</v>
      </c>
      <c r="K471" s="28"/>
      <c r="L471" s="28"/>
      <c r="M471" s="28"/>
    </row>
    <row r="474" spans="1:16" x14ac:dyDescent="0.2">
      <c r="J474" s="28" t="s">
        <v>111</v>
      </c>
      <c r="K474" s="28"/>
      <c r="L474" s="28"/>
      <c r="M474" s="28"/>
    </row>
    <row r="513" spans="1:16" ht="21" customHeight="1" x14ac:dyDescent="0.2">
      <c r="A513" s="8" t="s">
        <v>0</v>
      </c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10"/>
    </row>
    <row r="514" spans="1:16" x14ac:dyDescent="0.2">
      <c r="A514" s="11" t="s">
        <v>112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3"/>
    </row>
    <row r="515" spans="1:16" x14ac:dyDescent="0.2">
      <c r="A515" s="14" t="s">
        <v>2</v>
      </c>
      <c r="B515" s="15"/>
      <c r="C515" s="1">
        <v>1</v>
      </c>
      <c r="D515" s="1">
        <v>8</v>
      </c>
      <c r="E515" s="16" t="s">
        <v>3</v>
      </c>
      <c r="F515" s="14" t="s">
        <v>4</v>
      </c>
      <c r="G515" s="15"/>
      <c r="H515" s="1">
        <v>0</v>
      </c>
      <c r="I515" s="16" t="s">
        <v>3</v>
      </c>
      <c r="J515" s="14" t="s">
        <v>5</v>
      </c>
      <c r="K515" s="17"/>
      <c r="L515" s="15"/>
      <c r="M515" s="16" t="s">
        <v>3</v>
      </c>
      <c r="N515" s="14" t="s">
        <v>6</v>
      </c>
      <c r="O515" s="17"/>
      <c r="P515" s="15"/>
    </row>
    <row r="516" spans="1:16" x14ac:dyDescent="0.2">
      <c r="A516" s="14" t="s">
        <v>7</v>
      </c>
      <c r="B516" s="15"/>
      <c r="C516" s="1">
        <v>0</v>
      </c>
      <c r="D516" s="1">
        <v>0</v>
      </c>
      <c r="E516" s="18"/>
      <c r="F516" s="14" t="s">
        <v>8</v>
      </c>
      <c r="G516" s="15"/>
      <c r="H516" s="1">
        <v>0</v>
      </c>
      <c r="I516" s="18"/>
      <c r="J516" s="14" t="s">
        <v>9</v>
      </c>
      <c r="K516" s="15"/>
      <c r="L516" s="1">
        <v>1</v>
      </c>
      <c r="M516" s="18"/>
      <c r="N516" s="14" t="s">
        <v>9</v>
      </c>
      <c r="O516" s="15"/>
      <c r="P516" s="1">
        <v>0</v>
      </c>
    </row>
    <row r="517" spans="1:16" x14ac:dyDescent="0.2">
      <c r="A517" s="14" t="s">
        <v>10</v>
      </c>
      <c r="B517" s="15"/>
      <c r="C517" s="1">
        <v>1</v>
      </c>
      <c r="D517" s="1">
        <v>8</v>
      </c>
      <c r="E517" s="19"/>
      <c r="F517" s="14" t="s">
        <v>11</v>
      </c>
      <c r="G517" s="15"/>
      <c r="H517" s="1">
        <v>0</v>
      </c>
      <c r="I517" s="19"/>
      <c r="J517" s="14" t="s">
        <v>12</v>
      </c>
      <c r="K517" s="15"/>
      <c r="L517" s="1">
        <v>209</v>
      </c>
      <c r="M517" s="19"/>
      <c r="N517" s="14" t="s">
        <v>12</v>
      </c>
      <c r="O517" s="15"/>
      <c r="P517" s="1">
        <v>0</v>
      </c>
    </row>
    <row r="518" spans="1:16" x14ac:dyDescent="0.2">
      <c r="A518" s="16" t="s">
        <v>3</v>
      </c>
      <c r="B518" s="20" t="s">
        <v>13</v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2"/>
      <c r="P518" s="23" t="s">
        <v>3</v>
      </c>
    </row>
    <row r="519" spans="1:16" x14ac:dyDescent="0.2">
      <c r="A519" s="18"/>
      <c r="B519" s="2" t="s">
        <v>14</v>
      </c>
      <c r="C519" s="2" t="s">
        <v>15</v>
      </c>
      <c r="D519" s="2" t="s">
        <v>16</v>
      </c>
      <c r="E519" s="2" t="s">
        <v>17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 t="s">
        <v>23</v>
      </c>
      <c r="L519" s="2" t="s">
        <v>24</v>
      </c>
      <c r="M519" s="2" t="s">
        <v>25</v>
      </c>
      <c r="N519" s="2" t="s">
        <v>3</v>
      </c>
      <c r="O519" s="2" t="s">
        <v>3</v>
      </c>
      <c r="P519" s="24"/>
    </row>
    <row r="520" spans="1:16" x14ac:dyDescent="0.2">
      <c r="A520" s="19"/>
      <c r="B520" s="2">
        <v>6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1" t="s">
        <v>3</v>
      </c>
      <c r="O520" s="1" t="s">
        <v>3</v>
      </c>
      <c r="P520" s="25"/>
    </row>
    <row r="521" spans="1:16" x14ac:dyDescent="0.2">
      <c r="A521" s="20" t="s">
        <v>26</v>
      </c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2"/>
    </row>
    <row r="522" spans="1:16" ht="17.25" x14ac:dyDescent="0.3">
      <c r="A522" s="23" t="s">
        <v>27</v>
      </c>
      <c r="B522" s="23" t="s">
        <v>28</v>
      </c>
      <c r="C522" s="26">
        <v>1</v>
      </c>
      <c r="D522" s="27"/>
      <c r="E522" s="26">
        <v>2</v>
      </c>
      <c r="F522" s="27"/>
      <c r="G522" s="26">
        <v>3</v>
      </c>
      <c r="H522" s="29"/>
      <c r="I522" s="30"/>
      <c r="J522" s="31"/>
      <c r="K522" s="32" t="s">
        <v>196</v>
      </c>
      <c r="L522" s="32"/>
      <c r="M522" s="23"/>
      <c r="N522" s="23"/>
      <c r="O522" s="23"/>
      <c r="P522" s="23"/>
    </row>
    <row r="523" spans="1:16" ht="17.25" x14ac:dyDescent="0.3">
      <c r="A523" s="25"/>
      <c r="B523" s="25"/>
      <c r="C523" s="2" t="s">
        <v>37</v>
      </c>
      <c r="D523" s="2" t="s">
        <v>38</v>
      </c>
      <c r="E523" s="2" t="s">
        <v>37</v>
      </c>
      <c r="F523" s="2" t="s">
        <v>38</v>
      </c>
      <c r="G523" s="2" t="s">
        <v>37</v>
      </c>
      <c r="H523" s="33" t="s">
        <v>197</v>
      </c>
      <c r="I523" s="32" t="s">
        <v>198</v>
      </c>
      <c r="J523" s="34" t="s">
        <v>199</v>
      </c>
      <c r="K523" s="32" t="s">
        <v>23</v>
      </c>
      <c r="L523" s="32" t="s">
        <v>200</v>
      </c>
      <c r="M523" s="25"/>
      <c r="N523" s="25"/>
      <c r="O523" s="25"/>
      <c r="P523" s="25"/>
    </row>
    <row r="524" spans="1:16" x14ac:dyDescent="0.2">
      <c r="A524" s="3">
        <v>42491</v>
      </c>
      <c r="B524" s="4" t="s">
        <v>39</v>
      </c>
      <c r="C524" s="4" t="s">
        <v>113</v>
      </c>
      <c r="D524" s="4" t="s">
        <v>114</v>
      </c>
      <c r="E524" s="4" t="s">
        <v>3</v>
      </c>
      <c r="F524" s="4" t="s">
        <v>3</v>
      </c>
      <c r="G524" s="4" t="s">
        <v>3</v>
      </c>
      <c r="H524" s="35" t="str">
        <f t="shared" ref="H524" si="131">IF(AND(C524*24&lt;6,6-C524*24&gt;0.5),6-C524*24,"")</f>
        <v/>
      </c>
      <c r="I524" s="30">
        <f t="shared" ref="I524" si="132">(D524-C524)*24</f>
        <v>7.9166666666666661</v>
      </c>
      <c r="J524" s="30" t="s">
        <v>201</v>
      </c>
      <c r="K524" s="30" t="str">
        <f t="shared" ref="K524" si="133">IF(I524&gt;8,ROUND(I524-8,1),"")</f>
        <v/>
      </c>
      <c r="L524" s="30" t="str">
        <f t="shared" ref="L524" si="134">IF(K524&lt;0.5,"",K524)</f>
        <v/>
      </c>
      <c r="M524" s="4"/>
      <c r="N524" s="4"/>
      <c r="O524" s="4"/>
      <c r="P524" s="4"/>
    </row>
    <row r="525" spans="1:16" x14ac:dyDescent="0.2">
      <c r="A525" s="5">
        <v>42492</v>
      </c>
      <c r="B525" s="6" t="s">
        <v>43</v>
      </c>
      <c r="C525" s="6" t="s">
        <v>3</v>
      </c>
      <c r="D525" s="6" t="s">
        <v>3</v>
      </c>
      <c r="E525" s="6" t="s">
        <v>3</v>
      </c>
      <c r="F525" s="6" t="s">
        <v>3</v>
      </c>
      <c r="G525" s="6" t="s">
        <v>3</v>
      </c>
      <c r="H525" s="6" t="s">
        <v>3</v>
      </c>
      <c r="I525" s="6">
        <v>0</v>
      </c>
      <c r="J525" s="6">
        <v>0</v>
      </c>
      <c r="K525" s="6">
        <v>0</v>
      </c>
      <c r="L525" s="6">
        <v>0</v>
      </c>
      <c r="M525" s="6"/>
      <c r="N525" s="6"/>
      <c r="O525" s="6"/>
      <c r="P525" s="6"/>
    </row>
    <row r="526" spans="1:16" x14ac:dyDescent="0.2">
      <c r="A526" s="5">
        <v>42493</v>
      </c>
      <c r="B526" s="6" t="s">
        <v>45</v>
      </c>
      <c r="C526" s="6" t="s">
        <v>3</v>
      </c>
      <c r="D526" s="6" t="s">
        <v>3</v>
      </c>
      <c r="E526" s="6" t="s">
        <v>3</v>
      </c>
      <c r="F526" s="6" t="s">
        <v>3</v>
      </c>
      <c r="G526" s="6" t="s">
        <v>3</v>
      </c>
      <c r="H526" s="6" t="s">
        <v>3</v>
      </c>
      <c r="I526" s="6">
        <v>0</v>
      </c>
      <c r="J526" s="6">
        <v>0</v>
      </c>
      <c r="K526" s="6">
        <v>0</v>
      </c>
      <c r="L526" s="6">
        <v>0</v>
      </c>
      <c r="M526" s="6"/>
      <c r="N526" s="6"/>
      <c r="O526" s="6"/>
      <c r="P526" s="6"/>
    </row>
    <row r="527" spans="1:16" x14ac:dyDescent="0.2">
      <c r="A527" s="5">
        <v>42494</v>
      </c>
      <c r="B527" s="6" t="s">
        <v>48</v>
      </c>
      <c r="C527" s="6" t="s">
        <v>3</v>
      </c>
      <c r="D527" s="6" t="s">
        <v>3</v>
      </c>
      <c r="E527" s="6" t="s">
        <v>3</v>
      </c>
      <c r="F527" s="6" t="s">
        <v>3</v>
      </c>
      <c r="G527" s="6" t="s">
        <v>3</v>
      </c>
      <c r="H527" s="6" t="s">
        <v>3</v>
      </c>
      <c r="I527" s="6">
        <v>0</v>
      </c>
      <c r="J527" s="6">
        <v>0</v>
      </c>
      <c r="K527" s="6">
        <v>0</v>
      </c>
      <c r="L527" s="6">
        <v>0</v>
      </c>
      <c r="M527" s="6"/>
      <c r="N527" s="6"/>
      <c r="O527" s="6"/>
      <c r="P527" s="6"/>
    </row>
    <row r="528" spans="1:16" x14ac:dyDescent="0.2">
      <c r="A528" s="5">
        <v>42495</v>
      </c>
      <c r="B528" s="6" t="s">
        <v>49</v>
      </c>
      <c r="C528" s="6" t="s">
        <v>3</v>
      </c>
      <c r="D528" s="6" t="s">
        <v>3</v>
      </c>
      <c r="E528" s="6" t="s">
        <v>3</v>
      </c>
      <c r="F528" s="6" t="s">
        <v>3</v>
      </c>
      <c r="G528" s="6" t="s">
        <v>3</v>
      </c>
      <c r="H528" s="6" t="s">
        <v>3</v>
      </c>
      <c r="I528" s="6">
        <v>0</v>
      </c>
      <c r="J528" s="6">
        <v>0</v>
      </c>
      <c r="K528" s="6">
        <v>0</v>
      </c>
      <c r="L528" s="6">
        <v>0</v>
      </c>
      <c r="M528" s="6"/>
      <c r="N528" s="6"/>
      <c r="O528" s="6"/>
      <c r="P528" s="6"/>
    </row>
    <row r="529" spans="1:16" x14ac:dyDescent="0.2">
      <c r="A529" s="5">
        <v>42496</v>
      </c>
      <c r="B529" s="6" t="s">
        <v>50</v>
      </c>
      <c r="C529" s="6" t="s">
        <v>3</v>
      </c>
      <c r="D529" s="6" t="s">
        <v>3</v>
      </c>
      <c r="E529" s="6" t="s">
        <v>3</v>
      </c>
      <c r="F529" s="6" t="s">
        <v>3</v>
      </c>
      <c r="G529" s="6" t="s">
        <v>3</v>
      </c>
      <c r="H529" s="6" t="s">
        <v>3</v>
      </c>
      <c r="I529" s="6">
        <v>0</v>
      </c>
      <c r="J529" s="6">
        <v>0</v>
      </c>
      <c r="K529" s="6">
        <v>0</v>
      </c>
      <c r="L529" s="6">
        <v>0</v>
      </c>
      <c r="M529" s="6"/>
      <c r="N529" s="6"/>
      <c r="O529" s="6"/>
      <c r="P529" s="6"/>
    </row>
    <row r="530" spans="1:16" x14ac:dyDescent="0.2">
      <c r="A530" s="5">
        <v>42497</v>
      </c>
      <c r="B530" s="6" t="s">
        <v>53</v>
      </c>
      <c r="C530" s="6" t="s">
        <v>3</v>
      </c>
      <c r="D530" s="6" t="s">
        <v>3</v>
      </c>
      <c r="E530" s="6" t="s">
        <v>3</v>
      </c>
      <c r="F530" s="6" t="s">
        <v>3</v>
      </c>
      <c r="G530" s="6" t="s">
        <v>3</v>
      </c>
      <c r="H530" s="6" t="s">
        <v>3</v>
      </c>
      <c r="I530" s="6">
        <v>0</v>
      </c>
      <c r="J530" s="6">
        <v>0</v>
      </c>
      <c r="K530" s="6">
        <v>0</v>
      </c>
      <c r="L530" s="6">
        <v>0</v>
      </c>
      <c r="M530" s="6"/>
      <c r="N530" s="6"/>
      <c r="O530" s="6"/>
      <c r="P530" s="6"/>
    </row>
    <row r="531" spans="1:16" x14ac:dyDescent="0.2">
      <c r="A531" s="3">
        <v>42498</v>
      </c>
      <c r="B531" s="4" t="s">
        <v>39</v>
      </c>
      <c r="C531" s="4" t="s">
        <v>3</v>
      </c>
      <c r="D531" s="4" t="s">
        <v>3</v>
      </c>
      <c r="E531" s="4" t="s">
        <v>3</v>
      </c>
      <c r="F531" s="4" t="s">
        <v>3</v>
      </c>
      <c r="G531" s="4" t="s">
        <v>3</v>
      </c>
      <c r="H531" s="4" t="s">
        <v>3</v>
      </c>
      <c r="I531" s="4">
        <v>0</v>
      </c>
      <c r="J531" s="4">
        <v>0</v>
      </c>
      <c r="K531" s="4">
        <v>0</v>
      </c>
      <c r="L531" s="4">
        <v>0</v>
      </c>
      <c r="M531" s="4"/>
      <c r="N531" s="4"/>
      <c r="O531" s="4"/>
      <c r="P531" s="4"/>
    </row>
    <row r="532" spans="1:16" x14ac:dyDescent="0.2">
      <c r="A532" s="7"/>
      <c r="B532" s="7"/>
      <c r="C532" s="7"/>
      <c r="D532" s="7"/>
      <c r="E532" s="7"/>
      <c r="F532" s="7"/>
      <c r="G532" s="43" t="s">
        <v>362</v>
      </c>
      <c r="H532" s="7"/>
      <c r="I532" s="7"/>
      <c r="J532" s="7"/>
      <c r="K532" s="7"/>
      <c r="L532" s="7"/>
      <c r="M532" s="7"/>
      <c r="N532" s="7"/>
      <c r="O532" s="7"/>
      <c r="P532" s="7"/>
    </row>
    <row r="533" spans="1:16" x14ac:dyDescent="0.2">
      <c r="J533" s="28" t="s">
        <v>57</v>
      </c>
      <c r="K533" s="28"/>
      <c r="L533" s="28"/>
      <c r="M533" s="28"/>
    </row>
    <row r="536" spans="1:16" x14ac:dyDescent="0.2">
      <c r="J536" s="28" t="s">
        <v>116</v>
      </c>
      <c r="K536" s="28"/>
      <c r="L536" s="28"/>
      <c r="M536" s="28"/>
    </row>
    <row r="575" spans="1:16" ht="21" customHeight="1" x14ac:dyDescent="0.2">
      <c r="A575" s="8" t="s">
        <v>0</v>
      </c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10"/>
    </row>
    <row r="576" spans="1:16" x14ac:dyDescent="0.2">
      <c r="A576" s="11" t="s">
        <v>117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3"/>
    </row>
    <row r="577" spans="1:23" x14ac:dyDescent="0.2">
      <c r="A577" s="14" t="s">
        <v>2</v>
      </c>
      <c r="B577" s="15"/>
      <c r="C577" s="1">
        <v>1</v>
      </c>
      <c r="D577" s="1">
        <v>8</v>
      </c>
      <c r="E577" s="16" t="s">
        <v>3</v>
      </c>
      <c r="F577" s="14" t="s">
        <v>4</v>
      </c>
      <c r="G577" s="15"/>
      <c r="H577" s="1">
        <v>0</v>
      </c>
      <c r="I577" s="16" t="s">
        <v>3</v>
      </c>
      <c r="J577" s="14" t="s">
        <v>5</v>
      </c>
      <c r="K577" s="17"/>
      <c r="L577" s="15"/>
      <c r="M577" s="16" t="s">
        <v>3</v>
      </c>
      <c r="N577" s="14" t="s">
        <v>6</v>
      </c>
      <c r="O577" s="17"/>
      <c r="P577" s="15"/>
    </row>
    <row r="578" spans="1:23" x14ac:dyDescent="0.2">
      <c r="A578" s="14" t="s">
        <v>7</v>
      </c>
      <c r="B578" s="15"/>
      <c r="C578" s="1">
        <v>0</v>
      </c>
      <c r="D578" s="1">
        <v>0</v>
      </c>
      <c r="E578" s="18"/>
      <c r="F578" s="14" t="s">
        <v>8</v>
      </c>
      <c r="G578" s="15"/>
      <c r="H578" s="1">
        <v>0</v>
      </c>
      <c r="I578" s="18"/>
      <c r="J578" s="14" t="s">
        <v>9</v>
      </c>
      <c r="K578" s="15"/>
      <c r="L578" s="1">
        <v>1</v>
      </c>
      <c r="M578" s="18"/>
      <c r="N578" s="14" t="s">
        <v>9</v>
      </c>
      <c r="O578" s="15"/>
      <c r="P578" s="1">
        <v>0</v>
      </c>
    </row>
    <row r="579" spans="1:23" x14ac:dyDescent="0.2">
      <c r="A579" s="14" t="s">
        <v>10</v>
      </c>
      <c r="B579" s="15"/>
      <c r="C579" s="1">
        <v>1</v>
      </c>
      <c r="D579" s="1">
        <v>8</v>
      </c>
      <c r="E579" s="19"/>
      <c r="F579" s="14" t="s">
        <v>11</v>
      </c>
      <c r="G579" s="15"/>
      <c r="H579" s="1">
        <v>0</v>
      </c>
      <c r="I579" s="19"/>
      <c r="J579" s="14" t="s">
        <v>12</v>
      </c>
      <c r="K579" s="15"/>
      <c r="L579" s="1">
        <v>190</v>
      </c>
      <c r="M579" s="19"/>
      <c r="N579" s="14" t="s">
        <v>12</v>
      </c>
      <c r="O579" s="15"/>
      <c r="P579" s="1">
        <v>0</v>
      </c>
    </row>
    <row r="580" spans="1:23" x14ac:dyDescent="0.2">
      <c r="A580" s="16" t="s">
        <v>3</v>
      </c>
      <c r="B580" s="20" t="s">
        <v>13</v>
      </c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2"/>
      <c r="P580" s="23" t="s">
        <v>3</v>
      </c>
    </row>
    <row r="581" spans="1:23" x14ac:dyDescent="0.2">
      <c r="A581" s="18"/>
      <c r="B581" s="2" t="s">
        <v>14</v>
      </c>
      <c r="C581" s="2" t="s">
        <v>15</v>
      </c>
      <c r="D581" s="2" t="s">
        <v>16</v>
      </c>
      <c r="E581" s="2" t="s">
        <v>17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 t="s">
        <v>23</v>
      </c>
      <c r="L581" s="2" t="s">
        <v>24</v>
      </c>
      <c r="M581" s="2" t="s">
        <v>25</v>
      </c>
      <c r="N581" s="2" t="s">
        <v>3</v>
      </c>
      <c r="O581" s="2" t="s">
        <v>3</v>
      </c>
      <c r="P581" s="24"/>
    </row>
    <row r="582" spans="1:23" x14ac:dyDescent="0.2">
      <c r="A582" s="19"/>
      <c r="B582" s="2">
        <v>6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1" t="s">
        <v>3</v>
      </c>
      <c r="O582" s="1" t="s">
        <v>3</v>
      </c>
      <c r="P582" s="25"/>
    </row>
    <row r="583" spans="1:23" x14ac:dyDescent="0.2">
      <c r="A583" s="20" t="s">
        <v>26</v>
      </c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2"/>
    </row>
    <row r="584" spans="1:23" x14ac:dyDescent="0.2">
      <c r="A584" s="23" t="s">
        <v>27</v>
      </c>
      <c r="B584" s="23" t="s">
        <v>28</v>
      </c>
      <c r="C584" s="26">
        <v>1</v>
      </c>
      <c r="D584" s="27"/>
      <c r="E584" s="26">
        <v>2</v>
      </c>
      <c r="F584" s="27"/>
      <c r="G584" s="26">
        <v>3</v>
      </c>
      <c r="H584" s="27"/>
      <c r="I584" s="23" t="s">
        <v>29</v>
      </c>
      <c r="J584" s="23" t="s">
        <v>30</v>
      </c>
      <c r="K584" s="23" t="s">
        <v>31</v>
      </c>
      <c r="L584" s="23" t="s">
        <v>32</v>
      </c>
      <c r="M584" s="23" t="s">
        <v>33</v>
      </c>
      <c r="N584" s="23" t="s">
        <v>34</v>
      </c>
      <c r="O584" s="23" t="s">
        <v>35</v>
      </c>
      <c r="P584" s="23" t="s">
        <v>36</v>
      </c>
    </row>
    <row r="585" spans="1:23" x14ac:dyDescent="0.2">
      <c r="A585" s="25"/>
      <c r="B585" s="25"/>
      <c r="C585" s="2" t="s">
        <v>37</v>
      </c>
      <c r="D585" s="2" t="s">
        <v>38</v>
      </c>
      <c r="E585" s="2" t="s">
        <v>37</v>
      </c>
      <c r="F585" s="2" t="s">
        <v>38</v>
      </c>
      <c r="G585" s="2" t="s">
        <v>37</v>
      </c>
      <c r="H585" s="2" t="s">
        <v>38</v>
      </c>
      <c r="I585" s="25"/>
      <c r="J585" s="25"/>
      <c r="K585" s="25"/>
      <c r="L585" s="25"/>
      <c r="M585" s="25"/>
      <c r="N585" s="25"/>
      <c r="O585" s="25"/>
      <c r="P585" s="25"/>
    </row>
    <row r="586" spans="1:23" x14ac:dyDescent="0.2">
      <c r="A586" s="3">
        <v>42491</v>
      </c>
      <c r="B586" s="4" t="s">
        <v>39</v>
      </c>
      <c r="C586" s="4" t="s">
        <v>118</v>
      </c>
      <c r="D586" s="4" t="s">
        <v>119</v>
      </c>
      <c r="E586" s="4" t="s">
        <v>3</v>
      </c>
      <c r="F586" s="4" t="s">
        <v>3</v>
      </c>
      <c r="G586" s="4" t="s">
        <v>3</v>
      </c>
      <c r="H586" s="4" t="s">
        <v>3</v>
      </c>
      <c r="I586" s="4">
        <v>190</v>
      </c>
      <c r="J586" s="4">
        <v>0</v>
      </c>
      <c r="K586" s="4">
        <v>1</v>
      </c>
      <c r="L586" s="4">
        <v>8</v>
      </c>
      <c r="M586" s="4">
        <v>0</v>
      </c>
      <c r="N586" s="4">
        <v>0</v>
      </c>
      <c r="O586" s="4">
        <v>0</v>
      </c>
      <c r="P586" s="4" t="s">
        <v>42</v>
      </c>
      <c r="Q586" s="52">
        <v>42491</v>
      </c>
      <c r="R586" s="53" t="s">
        <v>39</v>
      </c>
      <c r="S586" s="53" t="s">
        <v>3</v>
      </c>
      <c r="T586" s="56" t="s">
        <v>380</v>
      </c>
      <c r="U586" s="57" t="s">
        <v>381</v>
      </c>
      <c r="V586" s="58"/>
      <c r="W586" s="58"/>
    </row>
    <row r="587" spans="1:23" x14ac:dyDescent="0.2">
      <c r="A587" s="5">
        <v>42492</v>
      </c>
      <c r="B587" s="6" t="s">
        <v>43</v>
      </c>
      <c r="C587" s="6" t="s">
        <v>3</v>
      </c>
      <c r="D587" s="6" t="s">
        <v>3</v>
      </c>
      <c r="E587" s="6" t="s">
        <v>3</v>
      </c>
      <c r="F587" s="6" t="s">
        <v>3</v>
      </c>
      <c r="G587" s="6" t="s">
        <v>3</v>
      </c>
      <c r="H587" s="6" t="s">
        <v>3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 t="s">
        <v>44</v>
      </c>
      <c r="Q587" s="54">
        <v>42492</v>
      </c>
      <c r="R587" s="55" t="s">
        <v>43</v>
      </c>
      <c r="S587" s="55" t="s">
        <v>3</v>
      </c>
      <c r="T587" s="59" t="s">
        <v>382</v>
      </c>
      <c r="U587" s="59" t="s">
        <v>383</v>
      </c>
      <c r="V587" s="59" t="s">
        <v>76</v>
      </c>
      <c r="W587" s="59" t="s">
        <v>3</v>
      </c>
    </row>
    <row r="588" spans="1:23" x14ac:dyDescent="0.2">
      <c r="A588" s="5">
        <v>42493</v>
      </c>
      <c r="B588" s="6" t="s">
        <v>45</v>
      </c>
      <c r="C588" s="6" t="s">
        <v>3</v>
      </c>
      <c r="D588" s="6" t="s">
        <v>3</v>
      </c>
      <c r="E588" s="6" t="s">
        <v>3</v>
      </c>
      <c r="F588" s="6" t="s">
        <v>3</v>
      </c>
      <c r="G588" s="6" t="s">
        <v>3</v>
      </c>
      <c r="H588" s="6" t="s">
        <v>3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 t="s">
        <v>44</v>
      </c>
      <c r="Q588" s="54">
        <v>42493</v>
      </c>
      <c r="R588" s="55" t="s">
        <v>45</v>
      </c>
      <c r="S588" s="55" t="s">
        <v>3</v>
      </c>
      <c r="T588" s="59" t="s">
        <v>384</v>
      </c>
      <c r="U588" s="59" t="s">
        <v>385</v>
      </c>
      <c r="V588" s="59" t="s">
        <v>386</v>
      </c>
      <c r="W588" s="59" t="s">
        <v>3</v>
      </c>
    </row>
    <row r="589" spans="1:23" x14ac:dyDescent="0.2">
      <c r="A589" s="5">
        <v>42494</v>
      </c>
      <c r="B589" s="6" t="s">
        <v>48</v>
      </c>
      <c r="C589" s="6" t="s">
        <v>3</v>
      </c>
      <c r="D589" s="6" t="s">
        <v>3</v>
      </c>
      <c r="E589" s="6" t="s">
        <v>3</v>
      </c>
      <c r="F589" s="6" t="s">
        <v>3</v>
      </c>
      <c r="G589" s="6" t="s">
        <v>3</v>
      </c>
      <c r="H589" s="6" t="s">
        <v>3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 t="s">
        <v>44</v>
      </c>
      <c r="Q589" s="54">
        <v>42494</v>
      </c>
      <c r="R589" s="55" t="s">
        <v>48</v>
      </c>
      <c r="S589" s="55" t="s">
        <v>3</v>
      </c>
      <c r="T589" s="59" t="s">
        <v>387</v>
      </c>
      <c r="U589" s="59" t="s">
        <v>388</v>
      </c>
      <c r="V589" s="59" t="s">
        <v>389</v>
      </c>
      <c r="W589" s="59" t="s">
        <v>3</v>
      </c>
    </row>
    <row r="590" spans="1:23" x14ac:dyDescent="0.2">
      <c r="A590" s="5">
        <v>42495</v>
      </c>
      <c r="B590" s="6" t="s">
        <v>49</v>
      </c>
      <c r="C590" s="6" t="s">
        <v>3</v>
      </c>
      <c r="D590" s="6" t="s">
        <v>3</v>
      </c>
      <c r="E590" s="6" t="s">
        <v>3</v>
      </c>
      <c r="F590" s="6" t="s">
        <v>3</v>
      </c>
      <c r="G590" s="6" t="s">
        <v>3</v>
      </c>
      <c r="H590" s="6" t="s">
        <v>3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 t="s">
        <v>44</v>
      </c>
      <c r="Q590" s="54">
        <v>42495</v>
      </c>
      <c r="R590" s="55" t="s">
        <v>49</v>
      </c>
      <c r="S590" s="55" t="s">
        <v>232</v>
      </c>
      <c r="T590" s="59" t="s">
        <v>390</v>
      </c>
      <c r="U590" s="59" t="s">
        <v>391</v>
      </c>
      <c r="V590" s="59" t="s">
        <v>392</v>
      </c>
      <c r="W590" s="59" t="s">
        <v>3</v>
      </c>
    </row>
    <row r="591" spans="1:23" x14ac:dyDescent="0.2">
      <c r="A591" s="5">
        <v>42496</v>
      </c>
      <c r="B591" s="6" t="s">
        <v>50</v>
      </c>
      <c r="C591" s="6" t="s">
        <v>3</v>
      </c>
      <c r="D591" s="6" t="s">
        <v>3</v>
      </c>
      <c r="E591" s="6" t="s">
        <v>3</v>
      </c>
      <c r="F591" s="6" t="s">
        <v>3</v>
      </c>
      <c r="G591" s="6" t="s">
        <v>3</v>
      </c>
      <c r="H591" s="6" t="s">
        <v>3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 t="s">
        <v>44</v>
      </c>
      <c r="Q591" s="54">
        <v>42496</v>
      </c>
      <c r="R591" s="55" t="s">
        <v>50</v>
      </c>
      <c r="S591" s="55" t="s">
        <v>3</v>
      </c>
      <c r="T591" s="59" t="s">
        <v>393</v>
      </c>
      <c r="U591" s="59" t="s">
        <v>394</v>
      </c>
      <c r="V591" s="59" t="s">
        <v>395</v>
      </c>
      <c r="W591" s="59" t="s">
        <v>3</v>
      </c>
    </row>
    <row r="592" spans="1:23" x14ac:dyDescent="0.2">
      <c r="A592" s="5">
        <v>42497</v>
      </c>
      <c r="B592" s="6" t="s">
        <v>53</v>
      </c>
      <c r="C592" s="6" t="s">
        <v>3</v>
      </c>
      <c r="D592" s="6" t="s">
        <v>3</v>
      </c>
      <c r="E592" s="6" t="s">
        <v>3</v>
      </c>
      <c r="F592" s="6" t="s">
        <v>3</v>
      </c>
      <c r="G592" s="6" t="s">
        <v>3</v>
      </c>
      <c r="H592" s="6" t="s">
        <v>3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 t="s">
        <v>44</v>
      </c>
      <c r="Q592" s="54">
        <v>42497</v>
      </c>
      <c r="R592" s="55" t="s">
        <v>53</v>
      </c>
      <c r="S592" s="55" t="s">
        <v>3</v>
      </c>
      <c r="T592" s="59" t="s">
        <v>396</v>
      </c>
      <c r="U592" s="59" t="s">
        <v>245</v>
      </c>
      <c r="V592" s="59" t="s">
        <v>397</v>
      </c>
      <c r="W592" s="59" t="s">
        <v>3</v>
      </c>
    </row>
    <row r="593" spans="1:23" x14ac:dyDescent="0.2">
      <c r="A593" s="3">
        <v>42498</v>
      </c>
      <c r="B593" s="4" t="s">
        <v>39</v>
      </c>
      <c r="C593" s="4" t="s">
        <v>3</v>
      </c>
      <c r="D593" s="4" t="s">
        <v>3</v>
      </c>
      <c r="E593" s="4" t="s">
        <v>3</v>
      </c>
      <c r="F593" s="4" t="s">
        <v>3</v>
      </c>
      <c r="G593" s="4">
        <v>27</v>
      </c>
      <c r="H593" s="4" t="s">
        <v>3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 t="s">
        <v>115</v>
      </c>
      <c r="Q593" s="52">
        <v>42498</v>
      </c>
      <c r="R593" s="53" t="s">
        <v>39</v>
      </c>
      <c r="S593" s="53" t="s">
        <v>374</v>
      </c>
      <c r="T593" s="56" t="s">
        <v>398</v>
      </c>
      <c r="U593" s="56" t="s">
        <v>399</v>
      </c>
      <c r="V593" s="56" t="s">
        <v>3</v>
      </c>
      <c r="W593" s="56" t="s">
        <v>3</v>
      </c>
    </row>
    <row r="594" spans="1:23" x14ac:dyDescent="0.2">
      <c r="A594" s="39">
        <v>42499</v>
      </c>
      <c r="B594" s="40" t="s">
        <v>43</v>
      </c>
      <c r="C594" s="40" t="s">
        <v>3</v>
      </c>
      <c r="D594" s="40" t="s">
        <v>3</v>
      </c>
      <c r="E594" s="40" t="s">
        <v>3</v>
      </c>
      <c r="F594" s="40" t="s">
        <v>3</v>
      </c>
      <c r="G594" s="40" t="s">
        <v>3</v>
      </c>
      <c r="H594" s="40"/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0">
        <v>0</v>
      </c>
      <c r="P594" s="40" t="s">
        <v>44</v>
      </c>
      <c r="Q594" s="54">
        <v>42499</v>
      </c>
      <c r="R594" s="55" t="s">
        <v>43</v>
      </c>
      <c r="S594" s="55" t="s">
        <v>375</v>
      </c>
      <c r="T594" s="59" t="s">
        <v>400</v>
      </c>
      <c r="U594" s="60" t="s">
        <v>381</v>
      </c>
      <c r="V594" s="61"/>
      <c r="W594" s="61"/>
    </row>
    <row r="595" spans="1:23" x14ac:dyDescent="0.2">
      <c r="A595" s="39">
        <v>42500</v>
      </c>
      <c r="B595" s="40" t="s">
        <v>45</v>
      </c>
      <c r="C595" s="40" t="s">
        <v>3</v>
      </c>
      <c r="D595" s="40" t="s">
        <v>3</v>
      </c>
      <c r="E595" s="40" t="s">
        <v>3</v>
      </c>
      <c r="F595" s="40" t="s">
        <v>3</v>
      </c>
      <c r="G595" s="40" t="s">
        <v>3</v>
      </c>
      <c r="H595" s="40" t="s">
        <v>3</v>
      </c>
      <c r="I595" s="40">
        <v>0</v>
      </c>
      <c r="J595" s="40">
        <v>0</v>
      </c>
      <c r="K595" s="40">
        <v>0</v>
      </c>
      <c r="L595" s="40">
        <v>0</v>
      </c>
      <c r="M595" s="40">
        <v>0</v>
      </c>
      <c r="N595" s="40">
        <v>0</v>
      </c>
      <c r="O595" s="40">
        <v>0</v>
      </c>
      <c r="P595" s="40" t="s">
        <v>44</v>
      </c>
      <c r="Q595" s="54">
        <v>42500</v>
      </c>
      <c r="R595" s="55" t="s">
        <v>45</v>
      </c>
      <c r="S595" s="55" t="s">
        <v>3</v>
      </c>
      <c r="T595" s="59" t="s">
        <v>401</v>
      </c>
      <c r="U595" s="59" t="s">
        <v>402</v>
      </c>
      <c r="V595" s="59" t="s">
        <v>403</v>
      </c>
      <c r="W595" s="59" t="s">
        <v>3</v>
      </c>
    </row>
    <row r="596" spans="1:23" x14ac:dyDescent="0.2">
      <c r="A596" s="39">
        <v>42501</v>
      </c>
      <c r="B596" s="40" t="s">
        <v>48</v>
      </c>
      <c r="C596" s="40" t="s">
        <v>3</v>
      </c>
      <c r="D596" s="40" t="s">
        <v>3</v>
      </c>
      <c r="E596" s="40" t="s">
        <v>3</v>
      </c>
      <c r="F596" s="40" t="s">
        <v>3</v>
      </c>
      <c r="G596" s="40" t="s">
        <v>3</v>
      </c>
      <c r="H596" s="40" t="s">
        <v>3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0">
        <v>0</v>
      </c>
      <c r="P596" s="40" t="s">
        <v>44</v>
      </c>
      <c r="Q596" s="54">
        <v>42501</v>
      </c>
      <c r="R596" s="55" t="s">
        <v>48</v>
      </c>
      <c r="S596" s="55" t="s">
        <v>3</v>
      </c>
      <c r="T596" s="59" t="s">
        <v>404</v>
      </c>
      <c r="U596" s="59" t="s">
        <v>237</v>
      </c>
      <c r="V596" s="59" t="s">
        <v>247</v>
      </c>
      <c r="W596" s="59" t="s">
        <v>3</v>
      </c>
    </row>
    <row r="597" spans="1:23" x14ac:dyDescent="0.2">
      <c r="A597" s="39">
        <v>42502</v>
      </c>
      <c r="B597" s="40" t="s">
        <v>49</v>
      </c>
      <c r="C597" s="40" t="s">
        <v>3</v>
      </c>
      <c r="D597" s="40" t="s">
        <v>3</v>
      </c>
      <c r="E597" s="40" t="s">
        <v>3</v>
      </c>
      <c r="F597" s="40" t="s">
        <v>3</v>
      </c>
      <c r="G597" s="40" t="s">
        <v>3</v>
      </c>
      <c r="H597" s="40" t="s">
        <v>3</v>
      </c>
      <c r="I597" s="40">
        <v>0</v>
      </c>
      <c r="J597" s="40">
        <v>0</v>
      </c>
      <c r="K597" s="40">
        <v>0</v>
      </c>
      <c r="L597" s="40">
        <v>0</v>
      </c>
      <c r="M597" s="40">
        <v>0</v>
      </c>
      <c r="N597" s="40">
        <v>0</v>
      </c>
      <c r="O597" s="40">
        <v>0</v>
      </c>
      <c r="P597" s="40" t="s">
        <v>44</v>
      </c>
      <c r="Q597" s="54">
        <v>42502</v>
      </c>
      <c r="R597" s="55" t="s">
        <v>49</v>
      </c>
      <c r="S597" s="55" t="s">
        <v>3</v>
      </c>
      <c r="T597" s="59" t="s">
        <v>405</v>
      </c>
      <c r="U597" s="59" t="s">
        <v>319</v>
      </c>
      <c r="V597" s="59" t="s">
        <v>347</v>
      </c>
      <c r="W597" s="59" t="s">
        <v>3</v>
      </c>
    </row>
    <row r="598" spans="1:23" x14ac:dyDescent="0.2">
      <c r="A598" s="39">
        <v>42503</v>
      </c>
      <c r="B598" s="40" t="s">
        <v>50</v>
      </c>
      <c r="C598" s="40" t="s">
        <v>3</v>
      </c>
      <c r="D598" s="40" t="s">
        <v>3</v>
      </c>
      <c r="E598" s="40" t="s">
        <v>3</v>
      </c>
      <c r="F598" s="40" t="s">
        <v>3</v>
      </c>
      <c r="G598" s="40" t="s">
        <v>3</v>
      </c>
      <c r="H598" s="40" t="s">
        <v>3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0">
        <v>0</v>
      </c>
      <c r="P598" s="40" t="s">
        <v>44</v>
      </c>
      <c r="Q598" s="54">
        <v>42503</v>
      </c>
      <c r="R598" s="55" t="s">
        <v>50</v>
      </c>
      <c r="S598" s="55" t="s">
        <v>3</v>
      </c>
      <c r="T598" s="59" t="s">
        <v>406</v>
      </c>
      <c r="U598" s="59" t="s">
        <v>149</v>
      </c>
      <c r="V598" s="59" t="s">
        <v>150</v>
      </c>
      <c r="W598" s="59" t="s">
        <v>3</v>
      </c>
    </row>
    <row r="599" spans="1:23" x14ac:dyDescent="0.2">
      <c r="A599" s="39">
        <v>42504</v>
      </c>
      <c r="B599" s="40" t="s">
        <v>53</v>
      </c>
      <c r="C599" s="40" t="s">
        <v>3</v>
      </c>
      <c r="D599" s="40" t="s">
        <v>3</v>
      </c>
      <c r="E599" s="40" t="s">
        <v>3</v>
      </c>
      <c r="F599" s="40" t="s">
        <v>3</v>
      </c>
      <c r="G599" s="40" t="s">
        <v>3</v>
      </c>
      <c r="H599" s="40" t="s">
        <v>3</v>
      </c>
      <c r="I599" s="40">
        <v>0</v>
      </c>
      <c r="J599" s="40">
        <v>0</v>
      </c>
      <c r="K599" s="40">
        <v>0</v>
      </c>
      <c r="L599" s="40">
        <v>0</v>
      </c>
      <c r="M599" s="40">
        <v>0</v>
      </c>
      <c r="N599" s="40">
        <v>0</v>
      </c>
      <c r="O599" s="40">
        <v>0</v>
      </c>
      <c r="P599" s="40" t="s">
        <v>44</v>
      </c>
      <c r="Q599" s="54">
        <v>42504</v>
      </c>
      <c r="R599" s="55" t="s">
        <v>53</v>
      </c>
      <c r="S599" s="55" t="s">
        <v>3</v>
      </c>
      <c r="T599" s="59" t="s">
        <v>407</v>
      </c>
      <c r="U599" s="59" t="s">
        <v>240</v>
      </c>
      <c r="V599" s="59" t="s">
        <v>408</v>
      </c>
      <c r="W599" s="59" t="s">
        <v>3</v>
      </c>
    </row>
    <row r="600" spans="1:23" x14ac:dyDescent="0.2">
      <c r="A600" s="37">
        <v>42505</v>
      </c>
      <c r="B600" s="38" t="s">
        <v>39</v>
      </c>
      <c r="C600" s="38" t="s">
        <v>3</v>
      </c>
      <c r="D600" s="38" t="s">
        <v>3</v>
      </c>
      <c r="E600" s="38" t="s">
        <v>3</v>
      </c>
      <c r="F600" s="38" t="s">
        <v>3</v>
      </c>
      <c r="G600" s="38">
        <v>28</v>
      </c>
      <c r="H600" s="38" t="s">
        <v>3</v>
      </c>
      <c r="I600" s="38">
        <v>0</v>
      </c>
      <c r="J600" s="38">
        <v>0</v>
      </c>
      <c r="K600" s="38">
        <v>0</v>
      </c>
      <c r="L600" s="38">
        <v>0</v>
      </c>
      <c r="M600" s="38">
        <v>0</v>
      </c>
      <c r="N600" s="38">
        <v>0</v>
      </c>
      <c r="O600" s="38">
        <v>0</v>
      </c>
      <c r="P600" s="38" t="s">
        <v>115</v>
      </c>
      <c r="Q600" s="52">
        <v>42505</v>
      </c>
      <c r="R600" s="53" t="s">
        <v>39</v>
      </c>
      <c r="S600" s="53" t="s">
        <v>376</v>
      </c>
      <c r="T600" s="56" t="s">
        <v>409</v>
      </c>
      <c r="U600" s="56" t="s">
        <v>410</v>
      </c>
      <c r="V600" s="56" t="s">
        <v>379</v>
      </c>
      <c r="W600" s="56" t="s">
        <v>3</v>
      </c>
    </row>
    <row r="601" spans="1:23" x14ac:dyDescent="0.2">
      <c r="A601" s="39">
        <v>42506</v>
      </c>
      <c r="B601" s="40" t="s">
        <v>43</v>
      </c>
      <c r="C601" s="40" t="s">
        <v>3</v>
      </c>
      <c r="D601" s="40" t="s">
        <v>3</v>
      </c>
      <c r="E601" s="40" t="s">
        <v>3</v>
      </c>
      <c r="F601" s="40" t="s">
        <v>3</v>
      </c>
      <c r="G601" s="40" t="s">
        <v>3</v>
      </c>
      <c r="H601" s="40" t="s">
        <v>3</v>
      </c>
      <c r="I601" s="40">
        <v>0</v>
      </c>
      <c r="J601" s="40">
        <v>0</v>
      </c>
      <c r="K601" s="40">
        <v>0</v>
      </c>
      <c r="L601" s="40">
        <v>0</v>
      </c>
      <c r="M601" s="40">
        <v>0</v>
      </c>
      <c r="N601" s="40">
        <v>0</v>
      </c>
      <c r="O601" s="40">
        <v>0</v>
      </c>
      <c r="P601" s="40" t="s">
        <v>44</v>
      </c>
      <c r="Q601" s="54">
        <v>42506</v>
      </c>
      <c r="R601" s="55" t="s">
        <v>43</v>
      </c>
      <c r="S601" s="55" t="s">
        <v>332</v>
      </c>
      <c r="T601" s="59" t="s">
        <v>411</v>
      </c>
      <c r="U601" s="59" t="s">
        <v>412</v>
      </c>
      <c r="V601" s="59" t="s">
        <v>3</v>
      </c>
      <c r="W601" s="59" t="s">
        <v>3</v>
      </c>
    </row>
    <row r="602" spans="1:23" x14ac:dyDescent="0.2">
      <c r="A602" s="39">
        <v>42507</v>
      </c>
      <c r="B602" s="40" t="s">
        <v>45</v>
      </c>
      <c r="C602" s="40" t="s">
        <v>3</v>
      </c>
      <c r="D602" s="40" t="s">
        <v>3</v>
      </c>
      <c r="E602" s="40" t="s">
        <v>3</v>
      </c>
      <c r="F602" s="40" t="s">
        <v>3</v>
      </c>
      <c r="G602" s="40" t="s">
        <v>3</v>
      </c>
      <c r="H602" s="40" t="s">
        <v>3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0">
        <v>0</v>
      </c>
      <c r="P602" s="40" t="s">
        <v>44</v>
      </c>
      <c r="Q602" s="54">
        <v>42507</v>
      </c>
      <c r="R602" s="55" t="s">
        <v>45</v>
      </c>
      <c r="S602" s="55" t="s">
        <v>377</v>
      </c>
      <c r="T602" s="59" t="s">
        <v>413</v>
      </c>
      <c r="U602" s="59" t="s">
        <v>130</v>
      </c>
      <c r="V602" s="59" t="s">
        <v>3</v>
      </c>
      <c r="W602" s="59" t="s">
        <v>3</v>
      </c>
    </row>
    <row r="603" spans="1:23" x14ac:dyDescent="0.2">
      <c r="A603" s="39">
        <v>42508</v>
      </c>
      <c r="B603" s="40" t="s">
        <v>48</v>
      </c>
      <c r="C603" s="40" t="s">
        <v>280</v>
      </c>
      <c r="D603" s="40" t="s">
        <v>136</v>
      </c>
      <c r="E603" s="40" t="s">
        <v>3</v>
      </c>
      <c r="F603" s="40" t="s">
        <v>3</v>
      </c>
      <c r="G603" s="40" t="s">
        <v>3</v>
      </c>
      <c r="H603" s="40" t="s">
        <v>3</v>
      </c>
      <c r="I603" s="40">
        <v>0</v>
      </c>
      <c r="J603" s="40">
        <v>0</v>
      </c>
      <c r="K603" s="40">
        <v>0</v>
      </c>
      <c r="L603" s="40">
        <v>6.02</v>
      </c>
      <c r="M603" s="40">
        <v>0</v>
      </c>
      <c r="N603" s="40">
        <v>0</v>
      </c>
      <c r="O603" s="40">
        <v>0</v>
      </c>
      <c r="P603" s="40" t="s">
        <v>281</v>
      </c>
      <c r="Q603" s="54">
        <v>42508</v>
      </c>
      <c r="R603" s="55" t="s">
        <v>48</v>
      </c>
      <c r="S603" s="55" t="s">
        <v>3</v>
      </c>
      <c r="T603" s="59" t="s">
        <v>414</v>
      </c>
      <c r="U603" s="59" t="s">
        <v>415</v>
      </c>
      <c r="V603" s="59" t="s">
        <v>3</v>
      </c>
      <c r="W603" s="59" t="s">
        <v>3</v>
      </c>
    </row>
    <row r="604" spans="1:23" x14ac:dyDescent="0.2">
      <c r="A604" s="39">
        <v>42509</v>
      </c>
      <c r="B604" s="40" t="s">
        <v>49</v>
      </c>
      <c r="C604" s="40" t="s">
        <v>3</v>
      </c>
      <c r="D604" s="40" t="s">
        <v>3</v>
      </c>
      <c r="E604" s="40" t="s">
        <v>3</v>
      </c>
      <c r="F604" s="40" t="s">
        <v>3</v>
      </c>
      <c r="G604" s="40" t="s">
        <v>3</v>
      </c>
      <c r="H604" s="40" t="s">
        <v>3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0">
        <v>0</v>
      </c>
      <c r="P604" s="40" t="s">
        <v>44</v>
      </c>
      <c r="Q604" s="54">
        <v>42509</v>
      </c>
      <c r="R604" s="55" t="s">
        <v>49</v>
      </c>
      <c r="S604" s="55" t="s">
        <v>3</v>
      </c>
      <c r="T604" s="59" t="s">
        <v>416</v>
      </c>
      <c r="U604" s="59" t="s">
        <v>163</v>
      </c>
      <c r="V604" s="59" t="s">
        <v>417</v>
      </c>
      <c r="W604" s="59" t="s">
        <v>3</v>
      </c>
    </row>
    <row r="605" spans="1:23" x14ac:dyDescent="0.2">
      <c r="A605" s="39">
        <v>42510</v>
      </c>
      <c r="B605" s="40" t="s">
        <v>50</v>
      </c>
      <c r="C605" s="40" t="s">
        <v>282</v>
      </c>
      <c r="D605" s="40" t="s">
        <v>95</v>
      </c>
      <c r="E605" s="40" t="s">
        <v>3</v>
      </c>
      <c r="F605" s="40" t="s">
        <v>3</v>
      </c>
      <c r="G605" s="40" t="s">
        <v>3</v>
      </c>
      <c r="H605" s="40" t="s">
        <v>3</v>
      </c>
      <c r="I605" s="40">
        <v>0</v>
      </c>
      <c r="J605" s="40">
        <v>0</v>
      </c>
      <c r="K605" s="40">
        <v>0</v>
      </c>
      <c r="L605" s="40">
        <v>6.3</v>
      </c>
      <c r="M605" s="40">
        <v>0</v>
      </c>
      <c r="N605" s="40">
        <v>0</v>
      </c>
      <c r="O605" s="40">
        <v>0</v>
      </c>
      <c r="P605" s="40" t="s">
        <v>281</v>
      </c>
      <c r="Q605" s="54">
        <v>42510</v>
      </c>
      <c r="R605" s="55" t="s">
        <v>50</v>
      </c>
      <c r="S605" s="55" t="s">
        <v>3</v>
      </c>
      <c r="T605" s="59" t="s">
        <v>418</v>
      </c>
      <c r="U605" s="59" t="s">
        <v>419</v>
      </c>
      <c r="V605" s="59" t="s">
        <v>3</v>
      </c>
      <c r="W605" s="59" t="s">
        <v>3</v>
      </c>
    </row>
    <row r="606" spans="1:23" x14ac:dyDescent="0.2">
      <c r="A606" s="39">
        <v>42511</v>
      </c>
      <c r="B606" s="40" t="s">
        <v>53</v>
      </c>
      <c r="C606" s="40" t="s">
        <v>3</v>
      </c>
      <c r="D606" s="40" t="s">
        <v>3</v>
      </c>
      <c r="E606" s="40" t="s">
        <v>3</v>
      </c>
      <c r="F606" s="40" t="s">
        <v>3</v>
      </c>
      <c r="G606" s="40" t="s">
        <v>3</v>
      </c>
      <c r="H606" s="40" t="s">
        <v>3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0">
        <v>0</v>
      </c>
      <c r="P606" s="40" t="s">
        <v>44</v>
      </c>
      <c r="Q606" s="54">
        <v>42511</v>
      </c>
      <c r="R606" s="55" t="s">
        <v>53</v>
      </c>
      <c r="S606" s="55" t="s">
        <v>3</v>
      </c>
      <c r="T606" s="59" t="s">
        <v>420</v>
      </c>
      <c r="U606" s="59" t="s">
        <v>421</v>
      </c>
      <c r="V606" s="59" t="s">
        <v>3</v>
      </c>
      <c r="W606" s="59" t="s">
        <v>3</v>
      </c>
    </row>
    <row r="607" spans="1:23" x14ac:dyDescent="0.2">
      <c r="A607" s="37">
        <v>42512</v>
      </c>
      <c r="B607" s="38" t="s">
        <v>39</v>
      </c>
      <c r="C607" s="38" t="s">
        <v>3</v>
      </c>
      <c r="D607" s="38" t="s">
        <v>3</v>
      </c>
      <c r="E607" s="38" t="s">
        <v>3</v>
      </c>
      <c r="F607" s="38" t="s">
        <v>3</v>
      </c>
      <c r="G607" s="38">
        <v>29</v>
      </c>
      <c r="H607" s="38" t="s">
        <v>3</v>
      </c>
      <c r="I607" s="38">
        <v>0</v>
      </c>
      <c r="J607" s="38">
        <v>0</v>
      </c>
      <c r="K607" s="38">
        <v>0</v>
      </c>
      <c r="L607" s="38">
        <v>0</v>
      </c>
      <c r="M607" s="38">
        <v>0</v>
      </c>
      <c r="N607" s="38">
        <v>0</v>
      </c>
      <c r="O607" s="38">
        <v>0</v>
      </c>
      <c r="P607" s="38" t="s">
        <v>115</v>
      </c>
      <c r="Q607" s="52">
        <v>42512</v>
      </c>
      <c r="R607" s="53" t="s">
        <v>39</v>
      </c>
      <c r="S607" s="53" t="s">
        <v>3</v>
      </c>
      <c r="T607" s="56" t="s">
        <v>422</v>
      </c>
      <c r="U607" s="56" t="s">
        <v>328</v>
      </c>
      <c r="V607" s="56" t="s">
        <v>423</v>
      </c>
      <c r="W607" s="56" t="s">
        <v>3</v>
      </c>
    </row>
    <row r="608" spans="1:23" x14ac:dyDescent="0.2">
      <c r="A608" s="39">
        <v>42513</v>
      </c>
      <c r="B608" s="40" t="s">
        <v>43</v>
      </c>
      <c r="C608" s="40" t="s">
        <v>3</v>
      </c>
      <c r="D608" s="40" t="s">
        <v>3</v>
      </c>
      <c r="E608" s="40" t="s">
        <v>3</v>
      </c>
      <c r="F608" s="40" t="s">
        <v>3</v>
      </c>
      <c r="G608" s="40" t="s">
        <v>3</v>
      </c>
      <c r="H608" s="40" t="s">
        <v>3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0">
        <v>0</v>
      </c>
      <c r="P608" s="40" t="s">
        <v>44</v>
      </c>
      <c r="Q608" s="54">
        <v>42513</v>
      </c>
      <c r="R608" s="55" t="s">
        <v>43</v>
      </c>
      <c r="S608" s="55" t="s">
        <v>3</v>
      </c>
      <c r="T608" s="59" t="s">
        <v>424</v>
      </c>
      <c r="U608" s="59" t="s">
        <v>425</v>
      </c>
      <c r="V608" s="59" t="s">
        <v>426</v>
      </c>
      <c r="W608" s="59" t="s">
        <v>3</v>
      </c>
    </row>
    <row r="609" spans="1:23" x14ac:dyDescent="0.2">
      <c r="A609" s="39">
        <v>42514</v>
      </c>
      <c r="B609" s="40" t="s">
        <v>45</v>
      </c>
      <c r="C609" s="40" t="s">
        <v>346</v>
      </c>
      <c r="D609" s="40" t="s">
        <v>347</v>
      </c>
      <c r="E609" s="40" t="s">
        <v>3</v>
      </c>
      <c r="F609" s="40" t="s">
        <v>3</v>
      </c>
      <c r="G609" s="40" t="s">
        <v>3</v>
      </c>
      <c r="H609" s="40" t="s">
        <v>3</v>
      </c>
      <c r="I609" s="40">
        <v>70</v>
      </c>
      <c r="J609" s="40">
        <v>190</v>
      </c>
      <c r="K609" s="40">
        <v>1</v>
      </c>
      <c r="L609" s="40">
        <v>8</v>
      </c>
      <c r="M609" s="40">
        <v>0</v>
      </c>
      <c r="N609" s="40">
        <v>0</v>
      </c>
      <c r="O609" s="40">
        <v>0</v>
      </c>
      <c r="P609" s="40" t="s">
        <v>348</v>
      </c>
      <c r="Q609" s="54">
        <v>42514</v>
      </c>
      <c r="R609" s="55" t="s">
        <v>45</v>
      </c>
      <c r="S609" s="55" t="s">
        <v>3</v>
      </c>
      <c r="T609" s="59" t="s">
        <v>427</v>
      </c>
      <c r="U609" s="59" t="s">
        <v>242</v>
      </c>
      <c r="V609" s="59" t="s">
        <v>3</v>
      </c>
      <c r="W609" s="59" t="s">
        <v>3</v>
      </c>
    </row>
    <row r="610" spans="1:23" x14ac:dyDescent="0.2">
      <c r="A610" s="39">
        <v>42515</v>
      </c>
      <c r="B610" s="40" t="s">
        <v>48</v>
      </c>
      <c r="C610" s="40" t="s">
        <v>3</v>
      </c>
      <c r="D610" s="40" t="s">
        <v>3</v>
      </c>
      <c r="E610" s="40" t="s">
        <v>3</v>
      </c>
      <c r="F610" s="40" t="s">
        <v>3</v>
      </c>
      <c r="G610" s="40" t="s">
        <v>3</v>
      </c>
      <c r="H610" s="40" t="s">
        <v>3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0">
        <v>0</v>
      </c>
      <c r="P610" s="40" t="s">
        <v>44</v>
      </c>
      <c r="Q610" s="54">
        <v>42515</v>
      </c>
      <c r="R610" s="55" t="s">
        <v>48</v>
      </c>
      <c r="S610" s="55" t="s">
        <v>378</v>
      </c>
      <c r="T610" s="59" t="s">
        <v>428</v>
      </c>
      <c r="U610" s="59" t="s">
        <v>429</v>
      </c>
      <c r="V610" s="59" t="s">
        <v>430</v>
      </c>
      <c r="W610" s="59" t="s">
        <v>3</v>
      </c>
    </row>
    <row r="611" spans="1:23" x14ac:dyDescent="0.2">
      <c r="A611" s="39">
        <v>42516</v>
      </c>
      <c r="B611" s="40" t="s">
        <v>49</v>
      </c>
      <c r="C611" s="40" t="s">
        <v>3</v>
      </c>
      <c r="D611" s="40" t="s">
        <v>3</v>
      </c>
      <c r="E611" s="40" t="s">
        <v>3</v>
      </c>
      <c r="F611" s="40" t="s">
        <v>3</v>
      </c>
      <c r="G611" s="40" t="s">
        <v>3</v>
      </c>
      <c r="H611" s="40" t="s">
        <v>3</v>
      </c>
      <c r="I611" s="40">
        <v>0</v>
      </c>
      <c r="J611" s="40">
        <v>0</v>
      </c>
      <c r="K611" s="40">
        <v>0</v>
      </c>
      <c r="L611" s="40">
        <v>0</v>
      </c>
      <c r="M611" s="40">
        <v>0</v>
      </c>
      <c r="N611" s="40">
        <v>0</v>
      </c>
      <c r="O611" s="40">
        <v>0</v>
      </c>
      <c r="P611" s="40" t="s">
        <v>44</v>
      </c>
      <c r="Q611" s="54">
        <v>42516</v>
      </c>
      <c r="R611" s="55" t="s">
        <v>49</v>
      </c>
      <c r="S611" s="55" t="s">
        <v>379</v>
      </c>
      <c r="T611" s="59" t="s">
        <v>431</v>
      </c>
      <c r="U611" s="59" t="s">
        <v>432</v>
      </c>
      <c r="V611" s="59" t="s">
        <v>288</v>
      </c>
      <c r="W611" s="59" t="s">
        <v>3</v>
      </c>
    </row>
    <row r="612" spans="1:23" x14ac:dyDescent="0.2">
      <c r="A612" s="39">
        <v>42517</v>
      </c>
      <c r="B612" s="40" t="s">
        <v>50</v>
      </c>
      <c r="C612" s="40" t="s">
        <v>349</v>
      </c>
      <c r="D612" s="40" t="s">
        <v>350</v>
      </c>
      <c r="E612" s="40" t="s">
        <v>3</v>
      </c>
      <c r="F612" s="40" t="s">
        <v>3</v>
      </c>
      <c r="G612" s="40" t="s">
        <v>3</v>
      </c>
      <c r="H612" s="40" t="s">
        <v>3</v>
      </c>
      <c r="I612" s="40">
        <v>30</v>
      </c>
      <c r="J612" s="40">
        <v>197</v>
      </c>
      <c r="K612" s="40">
        <v>1</v>
      </c>
      <c r="L612" s="40">
        <v>8</v>
      </c>
      <c r="M612" s="40">
        <v>0</v>
      </c>
      <c r="N612" s="40">
        <v>0</v>
      </c>
      <c r="O612" s="40">
        <v>0</v>
      </c>
      <c r="P612" s="40" t="s">
        <v>348</v>
      </c>
      <c r="Q612" s="54">
        <v>42517</v>
      </c>
      <c r="R612" s="55" t="s">
        <v>50</v>
      </c>
      <c r="S612" s="55" t="s">
        <v>3</v>
      </c>
      <c r="T612" s="59" t="s">
        <v>433</v>
      </c>
      <c r="U612" s="59" t="s">
        <v>434</v>
      </c>
      <c r="V612" s="59" t="s">
        <v>3</v>
      </c>
      <c r="W612" s="59" t="s">
        <v>3</v>
      </c>
    </row>
    <row r="613" spans="1:23" x14ac:dyDescent="0.2">
      <c r="A613" s="39">
        <v>42518</v>
      </c>
      <c r="B613" s="40" t="s">
        <v>53</v>
      </c>
      <c r="C613" s="40" t="s">
        <v>3</v>
      </c>
      <c r="D613" s="40" t="s">
        <v>3</v>
      </c>
      <c r="E613" s="40" t="s">
        <v>3</v>
      </c>
      <c r="F613" s="40" t="s">
        <v>3</v>
      </c>
      <c r="G613" s="40" t="s">
        <v>3</v>
      </c>
      <c r="H613" s="40" t="s">
        <v>3</v>
      </c>
      <c r="I613" s="40">
        <v>0</v>
      </c>
      <c r="J613" s="40">
        <v>0</v>
      </c>
      <c r="K613" s="40">
        <v>0</v>
      </c>
      <c r="L613" s="40">
        <v>0</v>
      </c>
      <c r="M613" s="40">
        <v>0</v>
      </c>
      <c r="N613" s="40">
        <v>0</v>
      </c>
      <c r="O613" s="40">
        <v>0</v>
      </c>
      <c r="P613" s="40" t="s">
        <v>44</v>
      </c>
      <c r="Q613" s="54">
        <v>42518</v>
      </c>
      <c r="R613" s="55" t="s">
        <v>53</v>
      </c>
      <c r="S613" s="55" t="s">
        <v>3</v>
      </c>
      <c r="T613" s="59" t="s">
        <v>435</v>
      </c>
      <c r="U613" s="59" t="s">
        <v>436</v>
      </c>
      <c r="V613" s="59" t="s">
        <v>3</v>
      </c>
      <c r="W613" s="59" t="s">
        <v>3</v>
      </c>
    </row>
    <row r="614" spans="1:23" x14ac:dyDescent="0.2">
      <c r="A614" s="37">
        <v>42519</v>
      </c>
      <c r="B614" s="38" t="s">
        <v>39</v>
      </c>
      <c r="C614" s="38" t="s">
        <v>3</v>
      </c>
      <c r="D614" s="38" t="s">
        <v>3</v>
      </c>
      <c r="E614" s="38" t="s">
        <v>3</v>
      </c>
      <c r="F614" s="38" t="s">
        <v>3</v>
      </c>
      <c r="G614" s="62">
        <v>29</v>
      </c>
      <c r="H614" s="38" t="s">
        <v>202</v>
      </c>
      <c r="I614" s="38" t="s">
        <v>202</v>
      </c>
      <c r="J614" s="38" t="s">
        <v>202</v>
      </c>
      <c r="K614" s="38" t="s">
        <v>202</v>
      </c>
      <c r="L614" s="38" t="s">
        <v>202</v>
      </c>
      <c r="M614" s="38" t="s">
        <v>202</v>
      </c>
      <c r="N614" s="38" t="s">
        <v>202</v>
      </c>
      <c r="O614" s="38">
        <v>0</v>
      </c>
      <c r="P614" s="38" t="s">
        <v>115</v>
      </c>
      <c r="Q614" s="52">
        <v>42519</v>
      </c>
      <c r="R614" s="53" t="s">
        <v>39</v>
      </c>
      <c r="S614" s="53" t="s">
        <v>3</v>
      </c>
      <c r="T614" s="56" t="s">
        <v>437</v>
      </c>
      <c r="U614" s="57" t="s">
        <v>381</v>
      </c>
      <c r="V614" s="58"/>
      <c r="W614" s="58"/>
    </row>
    <row r="615" spans="1:23" x14ac:dyDescent="0.2">
      <c r="A615" s="7"/>
      <c r="B615" s="7"/>
      <c r="C615" s="7"/>
      <c r="D615" s="7"/>
      <c r="E615" s="7"/>
      <c r="F615" s="43" t="s">
        <v>363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  <c r="T615" s="59" t="s">
        <v>438</v>
      </c>
      <c r="U615" s="59" t="s">
        <v>302</v>
      </c>
      <c r="V615" s="59" t="s">
        <v>3</v>
      </c>
      <c r="W615" s="59" t="s">
        <v>3</v>
      </c>
    </row>
    <row r="616" spans="1:23" x14ac:dyDescent="0.2">
      <c r="J616" s="28" t="s">
        <v>57</v>
      </c>
      <c r="K616" s="28"/>
      <c r="L616" s="63" t="s">
        <v>440</v>
      </c>
      <c r="M616" s="28"/>
      <c r="T616" s="59" t="s">
        <v>439</v>
      </c>
      <c r="U616" s="59" t="s">
        <v>113</v>
      </c>
      <c r="V616" s="59" t="s">
        <v>3</v>
      </c>
      <c r="W616" s="59" t="s">
        <v>3</v>
      </c>
    </row>
    <row r="619" spans="1:23" x14ac:dyDescent="0.2">
      <c r="J619" s="28" t="s">
        <v>120</v>
      </c>
      <c r="K619" s="28"/>
      <c r="L619" s="28"/>
      <c r="M619" s="28"/>
    </row>
    <row r="658" spans="1:16" ht="21" customHeight="1" x14ac:dyDescent="0.2">
      <c r="A658" s="8" t="s">
        <v>0</v>
      </c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10"/>
    </row>
    <row r="659" spans="1:16" x14ac:dyDescent="0.2">
      <c r="A659" s="11" t="s">
        <v>121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3"/>
    </row>
    <row r="660" spans="1:16" x14ac:dyDescent="0.2">
      <c r="A660" s="14" t="s">
        <v>2</v>
      </c>
      <c r="B660" s="15"/>
      <c r="C660" s="1">
        <v>7</v>
      </c>
      <c r="D660" s="1">
        <v>56</v>
      </c>
      <c r="E660" s="16" t="s">
        <v>3</v>
      </c>
      <c r="F660" s="14" t="s">
        <v>4</v>
      </c>
      <c r="G660" s="15"/>
      <c r="H660" s="1">
        <v>0.5</v>
      </c>
      <c r="I660" s="16" t="s">
        <v>3</v>
      </c>
      <c r="J660" s="14" t="s">
        <v>5</v>
      </c>
      <c r="K660" s="17"/>
      <c r="L660" s="15"/>
      <c r="M660" s="16" t="s">
        <v>3</v>
      </c>
      <c r="N660" s="14" t="s">
        <v>6</v>
      </c>
      <c r="O660" s="17"/>
      <c r="P660" s="15"/>
    </row>
    <row r="661" spans="1:16" x14ac:dyDescent="0.2">
      <c r="A661" s="14" t="s">
        <v>7</v>
      </c>
      <c r="B661" s="15"/>
      <c r="C661" s="1">
        <v>0</v>
      </c>
      <c r="D661" s="1">
        <v>0</v>
      </c>
      <c r="E661" s="18"/>
      <c r="F661" s="14" t="s">
        <v>8</v>
      </c>
      <c r="G661" s="15"/>
      <c r="H661" s="1">
        <v>0</v>
      </c>
      <c r="I661" s="18"/>
      <c r="J661" s="14" t="s">
        <v>9</v>
      </c>
      <c r="K661" s="15"/>
      <c r="L661" s="1">
        <v>3</v>
      </c>
      <c r="M661" s="18"/>
      <c r="N661" s="14" t="s">
        <v>9</v>
      </c>
      <c r="O661" s="15"/>
      <c r="P661" s="1">
        <v>0</v>
      </c>
    </row>
    <row r="662" spans="1:16" x14ac:dyDescent="0.2">
      <c r="A662" s="14" t="s">
        <v>10</v>
      </c>
      <c r="B662" s="15"/>
      <c r="C662" s="1">
        <v>7</v>
      </c>
      <c r="D662" s="1">
        <v>56</v>
      </c>
      <c r="E662" s="19"/>
      <c r="F662" s="14" t="s">
        <v>11</v>
      </c>
      <c r="G662" s="15"/>
      <c r="H662" s="1">
        <v>0</v>
      </c>
      <c r="I662" s="19"/>
      <c r="J662" s="14" t="s">
        <v>12</v>
      </c>
      <c r="K662" s="15"/>
      <c r="L662" s="1">
        <v>334</v>
      </c>
      <c r="M662" s="19"/>
      <c r="N662" s="14" t="s">
        <v>12</v>
      </c>
      <c r="O662" s="15"/>
      <c r="P662" s="1">
        <v>0</v>
      </c>
    </row>
    <row r="663" spans="1:16" x14ac:dyDescent="0.2">
      <c r="A663" s="16" t="s">
        <v>3</v>
      </c>
      <c r="B663" s="20" t="s">
        <v>13</v>
      </c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2"/>
      <c r="P663" s="23" t="s">
        <v>3</v>
      </c>
    </row>
    <row r="664" spans="1:16" x14ac:dyDescent="0.2">
      <c r="A664" s="18"/>
      <c r="B664" s="2" t="s">
        <v>14</v>
      </c>
      <c r="C664" s="2" t="s">
        <v>15</v>
      </c>
      <c r="D664" s="2" t="s">
        <v>16</v>
      </c>
      <c r="E664" s="2" t="s">
        <v>17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 t="s">
        <v>23</v>
      </c>
      <c r="L664" s="2" t="s">
        <v>24</v>
      </c>
      <c r="M664" s="2" t="s">
        <v>25</v>
      </c>
      <c r="N664" s="2" t="s">
        <v>3</v>
      </c>
      <c r="O664" s="2" t="s">
        <v>3</v>
      </c>
      <c r="P664" s="24"/>
    </row>
    <row r="665" spans="1:16" x14ac:dyDescent="0.2">
      <c r="A665" s="19"/>
      <c r="B665" s="2">
        <v>1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1" t="s">
        <v>3</v>
      </c>
      <c r="O665" s="1" t="s">
        <v>3</v>
      </c>
      <c r="P665" s="25"/>
    </row>
    <row r="666" spans="1:16" x14ac:dyDescent="0.2">
      <c r="A666" s="20" t="s">
        <v>26</v>
      </c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2"/>
    </row>
    <row r="667" spans="1:16" ht="17.25" x14ac:dyDescent="0.3">
      <c r="A667" s="23" t="s">
        <v>27</v>
      </c>
      <c r="B667" s="23" t="s">
        <v>28</v>
      </c>
      <c r="C667" s="26">
        <v>1</v>
      </c>
      <c r="D667" s="27"/>
      <c r="E667" s="26">
        <v>2</v>
      </c>
      <c r="F667" s="27"/>
      <c r="G667" s="26">
        <v>3</v>
      </c>
      <c r="H667" s="29"/>
      <c r="I667" s="30"/>
      <c r="J667" s="31"/>
      <c r="K667" s="32" t="s">
        <v>196</v>
      </c>
      <c r="L667" s="32"/>
      <c r="M667" s="23"/>
      <c r="N667" s="23"/>
      <c r="O667" s="23"/>
      <c r="P667" s="23"/>
    </row>
    <row r="668" spans="1:16" ht="17.25" x14ac:dyDescent="0.3">
      <c r="A668" s="25"/>
      <c r="B668" s="25"/>
      <c r="C668" s="2" t="s">
        <v>37</v>
      </c>
      <c r="D668" s="2" t="s">
        <v>38</v>
      </c>
      <c r="E668" s="2" t="s">
        <v>37</v>
      </c>
      <c r="F668" s="2" t="s">
        <v>38</v>
      </c>
      <c r="G668" s="2" t="s">
        <v>37</v>
      </c>
      <c r="H668" s="33" t="s">
        <v>197</v>
      </c>
      <c r="I668" s="32" t="s">
        <v>198</v>
      </c>
      <c r="J668" s="34" t="s">
        <v>199</v>
      </c>
      <c r="K668" s="32" t="s">
        <v>23</v>
      </c>
      <c r="L668" s="32" t="s">
        <v>200</v>
      </c>
      <c r="M668" s="25"/>
      <c r="N668" s="25"/>
      <c r="O668" s="25"/>
      <c r="P668" s="25"/>
    </row>
    <row r="669" spans="1:16" x14ac:dyDescent="0.2">
      <c r="A669" s="3">
        <v>42491</v>
      </c>
      <c r="B669" s="4" t="s">
        <v>39</v>
      </c>
      <c r="C669" s="4" t="s">
        <v>65</v>
      </c>
      <c r="D669" s="4" t="s">
        <v>47</v>
      </c>
      <c r="E669" s="4" t="s">
        <v>3</v>
      </c>
      <c r="F669" s="4" t="s">
        <v>3</v>
      </c>
      <c r="G669" s="4" t="s">
        <v>3</v>
      </c>
      <c r="H669" s="35" t="str">
        <f t="shared" ref="H669:H676" si="135">IF(AND(C669*24&lt;6,6-C669*24&gt;0.5),6-C669*24,"")</f>
        <v/>
      </c>
      <c r="I669" s="30">
        <f t="shared" ref="I669:I676" si="136">(D669-C669)*24</f>
        <v>8.2000000000000011</v>
      </c>
      <c r="J669" s="30" t="s">
        <v>201</v>
      </c>
      <c r="K669" s="30">
        <f t="shared" ref="K669:K676" si="137">IF(I669&gt;8,ROUND(I669-8,1),"")</f>
        <v>0.2</v>
      </c>
      <c r="L669" s="30" t="str">
        <f t="shared" ref="L669:L676" si="138">IF(K669&lt;0.5,"",K669)</f>
        <v/>
      </c>
      <c r="M669" s="4"/>
      <c r="N669" s="4"/>
      <c r="O669" s="4"/>
      <c r="P669" s="4"/>
    </row>
    <row r="670" spans="1:16" x14ac:dyDescent="0.2">
      <c r="A670" s="5">
        <v>42492</v>
      </c>
      <c r="B670" s="6" t="s">
        <v>43</v>
      </c>
      <c r="C670" s="6" t="s">
        <v>122</v>
      </c>
      <c r="D670" s="6" t="s">
        <v>52</v>
      </c>
      <c r="E670" s="6" t="s">
        <v>3</v>
      </c>
      <c r="F670" s="6" t="s">
        <v>3</v>
      </c>
      <c r="G670" s="6" t="s">
        <v>3</v>
      </c>
      <c r="H670" s="35" t="str">
        <f t="shared" si="135"/>
        <v/>
      </c>
      <c r="I670" s="30">
        <f t="shared" si="136"/>
        <v>8.6999999999999993</v>
      </c>
      <c r="J670" s="31">
        <f t="shared" ref="J670:J676" si="139">IF(I670&gt;8,8,I670)</f>
        <v>8</v>
      </c>
      <c r="K670" s="30">
        <f t="shared" si="137"/>
        <v>0.7</v>
      </c>
      <c r="L670" s="30">
        <f t="shared" si="138"/>
        <v>0.7</v>
      </c>
      <c r="M670" s="6"/>
      <c r="N670" s="6"/>
      <c r="O670" s="6"/>
      <c r="P670" s="6"/>
    </row>
    <row r="671" spans="1:16" x14ac:dyDescent="0.2">
      <c r="A671" s="5">
        <v>42493</v>
      </c>
      <c r="B671" s="6" t="s">
        <v>45</v>
      </c>
      <c r="C671" s="6" t="s">
        <v>123</v>
      </c>
      <c r="D671" s="6" t="s">
        <v>124</v>
      </c>
      <c r="E671" s="6" t="s">
        <v>3</v>
      </c>
      <c r="F671" s="6" t="s">
        <v>3</v>
      </c>
      <c r="G671" s="6" t="s">
        <v>3</v>
      </c>
      <c r="H671" s="35" t="str">
        <f t="shared" si="135"/>
        <v/>
      </c>
      <c r="I671" s="30">
        <f t="shared" si="136"/>
        <v>8.25</v>
      </c>
      <c r="J671" s="31">
        <f t="shared" si="139"/>
        <v>8</v>
      </c>
      <c r="K671" s="30">
        <f t="shared" si="137"/>
        <v>0.3</v>
      </c>
      <c r="L671" s="30" t="str">
        <f t="shared" si="138"/>
        <v/>
      </c>
      <c r="M671" s="6"/>
      <c r="N671" s="6"/>
      <c r="O671" s="6"/>
      <c r="P671" s="6"/>
    </row>
    <row r="672" spans="1:16" x14ac:dyDescent="0.2">
      <c r="A672" s="5">
        <v>42494</v>
      </c>
      <c r="B672" s="6" t="s">
        <v>48</v>
      </c>
      <c r="C672" s="6" t="s">
        <v>125</v>
      </c>
      <c r="D672" s="6" t="s">
        <v>126</v>
      </c>
      <c r="E672" s="6" t="s">
        <v>3</v>
      </c>
      <c r="F672" s="6" t="s">
        <v>3</v>
      </c>
      <c r="G672" s="6" t="s">
        <v>3</v>
      </c>
      <c r="H672" s="35" t="str">
        <f t="shared" si="135"/>
        <v/>
      </c>
      <c r="I672" s="30">
        <f t="shared" si="136"/>
        <v>8.4166666666666643</v>
      </c>
      <c r="J672" s="31">
        <f t="shared" si="139"/>
        <v>8</v>
      </c>
      <c r="K672" s="30">
        <f t="shared" si="137"/>
        <v>0.4</v>
      </c>
      <c r="L672" s="30" t="str">
        <f t="shared" si="138"/>
        <v/>
      </c>
      <c r="M672" s="6"/>
      <c r="N672" s="6"/>
      <c r="O672" s="6"/>
      <c r="P672" s="6"/>
    </row>
    <row r="673" spans="1:16" x14ac:dyDescent="0.2">
      <c r="A673" s="5">
        <v>42495</v>
      </c>
      <c r="B673" s="6" t="s">
        <v>49</v>
      </c>
      <c r="C673" s="6" t="s">
        <v>127</v>
      </c>
      <c r="D673" s="6" t="s">
        <v>128</v>
      </c>
      <c r="E673" s="6" t="s">
        <v>3</v>
      </c>
      <c r="F673" s="6" t="s">
        <v>3</v>
      </c>
      <c r="G673" s="6" t="s">
        <v>3</v>
      </c>
      <c r="H673" s="35" t="str">
        <f t="shared" si="135"/>
        <v/>
      </c>
      <c r="I673" s="30">
        <f t="shared" si="136"/>
        <v>8.7166666666666686</v>
      </c>
      <c r="J673" s="31">
        <f t="shared" si="139"/>
        <v>8</v>
      </c>
      <c r="K673" s="30">
        <f t="shared" si="137"/>
        <v>0.7</v>
      </c>
      <c r="L673" s="30">
        <f t="shared" si="138"/>
        <v>0.7</v>
      </c>
      <c r="M673" s="6"/>
      <c r="N673" s="6"/>
      <c r="O673" s="6"/>
      <c r="P673" s="6"/>
    </row>
    <row r="674" spans="1:16" x14ac:dyDescent="0.2">
      <c r="A674" s="5">
        <v>42496</v>
      </c>
      <c r="B674" s="6" t="s">
        <v>50</v>
      </c>
      <c r="C674" s="6" t="s">
        <v>3</v>
      </c>
      <c r="D674" s="6" t="s">
        <v>3</v>
      </c>
      <c r="E674" s="6" t="s">
        <v>3</v>
      </c>
      <c r="F674" s="6" t="s">
        <v>3</v>
      </c>
      <c r="G674" s="6" t="s">
        <v>3</v>
      </c>
      <c r="H674" s="35" t="s">
        <v>202</v>
      </c>
      <c r="I674" s="35" t="s">
        <v>202</v>
      </c>
      <c r="J674" s="35" t="s">
        <v>202</v>
      </c>
      <c r="K674" s="35" t="s">
        <v>202</v>
      </c>
      <c r="L674" s="35" t="s">
        <v>202</v>
      </c>
      <c r="M674" s="6"/>
      <c r="N674" s="6"/>
      <c r="O674" s="6"/>
      <c r="P674" s="6"/>
    </row>
    <row r="675" spans="1:16" x14ac:dyDescent="0.2">
      <c r="A675" s="5">
        <v>42497</v>
      </c>
      <c r="B675" s="6" t="s">
        <v>53</v>
      </c>
      <c r="C675" s="6" t="s">
        <v>129</v>
      </c>
      <c r="D675" s="6" t="s">
        <v>130</v>
      </c>
      <c r="E675" s="6" t="s">
        <v>3</v>
      </c>
      <c r="F675" s="6" t="s">
        <v>3</v>
      </c>
      <c r="G675" s="6" t="s">
        <v>3</v>
      </c>
      <c r="H675" s="35" t="str">
        <f t="shared" si="135"/>
        <v/>
      </c>
      <c r="I675" s="30">
        <f t="shared" si="136"/>
        <v>8.2666666666666657</v>
      </c>
      <c r="J675" s="31">
        <f t="shared" si="139"/>
        <v>8</v>
      </c>
      <c r="K675" s="30">
        <f t="shared" si="137"/>
        <v>0.3</v>
      </c>
      <c r="L675" s="30" t="str">
        <f t="shared" si="138"/>
        <v/>
      </c>
      <c r="M675" s="6"/>
      <c r="N675" s="6"/>
      <c r="O675" s="6"/>
      <c r="P675" s="6"/>
    </row>
    <row r="676" spans="1:16" x14ac:dyDescent="0.2">
      <c r="A676" s="3">
        <v>42498</v>
      </c>
      <c r="B676" s="4" t="s">
        <v>39</v>
      </c>
      <c r="C676" s="4" t="s">
        <v>131</v>
      </c>
      <c r="D676" s="4" t="s">
        <v>41</v>
      </c>
      <c r="E676" s="4" t="s">
        <v>3</v>
      </c>
      <c r="F676" s="4" t="s">
        <v>3</v>
      </c>
      <c r="G676" s="4">
        <v>26</v>
      </c>
      <c r="H676" s="35" t="str">
        <f t="shared" si="135"/>
        <v/>
      </c>
      <c r="I676" s="30">
        <f t="shared" si="136"/>
        <v>8.7999999999999989</v>
      </c>
      <c r="J676" s="31">
        <f t="shared" si="139"/>
        <v>8</v>
      </c>
      <c r="K676" s="30">
        <f t="shared" si="137"/>
        <v>0.8</v>
      </c>
      <c r="L676" s="30">
        <f t="shared" si="138"/>
        <v>0.8</v>
      </c>
      <c r="M676" s="4"/>
      <c r="N676" s="4"/>
      <c r="O676" s="4"/>
      <c r="P676" s="4"/>
    </row>
    <row r="677" spans="1:16" x14ac:dyDescent="0.2">
      <c r="A677" s="39">
        <v>42499</v>
      </c>
      <c r="B677" s="40" t="s">
        <v>43</v>
      </c>
      <c r="C677" s="40" t="s">
        <v>211</v>
      </c>
      <c r="D677" s="40" t="s">
        <v>173</v>
      </c>
      <c r="E677" s="40" t="s">
        <v>3</v>
      </c>
      <c r="F677" s="40" t="s">
        <v>3</v>
      </c>
      <c r="G677" s="40" t="s">
        <v>3</v>
      </c>
      <c r="H677" s="35" t="str">
        <f t="shared" ref="H677:H690" si="140">IF(AND(C677*24&lt;6,6-C677*24&gt;0.5),6-C677*24,"")</f>
        <v/>
      </c>
      <c r="I677" s="30">
        <f t="shared" ref="I677:I690" si="141">(D677-C677)*24</f>
        <v>8.0833333333333321</v>
      </c>
      <c r="J677" s="31">
        <f t="shared" ref="J677:J690" si="142">IF(I677&gt;8,8,I677)</f>
        <v>8</v>
      </c>
      <c r="K677" s="30">
        <f t="shared" ref="K677:K690" si="143">IF(I677&gt;8,ROUND(I677-8,1),"")</f>
        <v>0.1</v>
      </c>
      <c r="L677" s="30" t="str">
        <f t="shared" ref="L677:L690" si="144">IF(K677&lt;0.5,"",K677)</f>
        <v/>
      </c>
      <c r="M677" s="40"/>
      <c r="N677" s="40"/>
      <c r="O677" s="40"/>
      <c r="P677" s="40"/>
    </row>
    <row r="678" spans="1:16" x14ac:dyDescent="0.2">
      <c r="A678" s="39">
        <v>42500</v>
      </c>
      <c r="B678" s="40" t="s">
        <v>45</v>
      </c>
      <c r="C678" s="40" t="s">
        <v>129</v>
      </c>
      <c r="D678" s="40" t="s">
        <v>283</v>
      </c>
      <c r="E678" s="40" t="s">
        <v>3</v>
      </c>
      <c r="F678" s="40" t="s">
        <v>3</v>
      </c>
      <c r="G678" s="40" t="s">
        <v>3</v>
      </c>
      <c r="H678" s="35" t="str">
        <f t="shared" si="140"/>
        <v/>
      </c>
      <c r="I678" s="30">
        <f t="shared" si="141"/>
        <v>8.1666666666666696</v>
      </c>
      <c r="J678" s="31">
        <f t="shared" si="142"/>
        <v>8</v>
      </c>
      <c r="K678" s="30">
        <f t="shared" si="143"/>
        <v>0.2</v>
      </c>
      <c r="L678" s="30" t="str">
        <f t="shared" si="144"/>
        <v/>
      </c>
      <c r="M678" s="40"/>
      <c r="N678" s="40"/>
      <c r="O678" s="40"/>
      <c r="P678" s="40"/>
    </row>
    <row r="679" spans="1:16" x14ac:dyDescent="0.2">
      <c r="A679" s="39">
        <v>42501</v>
      </c>
      <c r="B679" s="40" t="s">
        <v>48</v>
      </c>
      <c r="C679" s="40" t="s">
        <v>3</v>
      </c>
      <c r="D679" s="40" t="s">
        <v>3</v>
      </c>
      <c r="E679" s="40" t="s">
        <v>3</v>
      </c>
      <c r="F679" s="40" t="s">
        <v>3</v>
      </c>
      <c r="G679" s="40" t="s">
        <v>3</v>
      </c>
      <c r="H679" s="35" t="s">
        <v>202</v>
      </c>
      <c r="I679" s="35" t="s">
        <v>202</v>
      </c>
      <c r="J679" s="35" t="s">
        <v>202</v>
      </c>
      <c r="K679" s="35" t="s">
        <v>202</v>
      </c>
      <c r="L679" s="35" t="s">
        <v>202</v>
      </c>
      <c r="M679" s="40"/>
      <c r="N679" s="40"/>
      <c r="O679" s="40"/>
      <c r="P679" s="40"/>
    </row>
    <row r="680" spans="1:16" x14ac:dyDescent="0.2">
      <c r="A680" s="39">
        <v>42502</v>
      </c>
      <c r="B680" s="40" t="s">
        <v>49</v>
      </c>
      <c r="C680" s="40" t="s">
        <v>146</v>
      </c>
      <c r="D680" s="40" t="s">
        <v>130</v>
      </c>
      <c r="E680" s="40" t="s">
        <v>3</v>
      </c>
      <c r="F680" s="40" t="s">
        <v>3</v>
      </c>
      <c r="G680" s="40" t="s">
        <v>3</v>
      </c>
      <c r="H680" s="35" t="str">
        <f t="shared" si="140"/>
        <v/>
      </c>
      <c r="I680" s="30">
        <f t="shared" si="141"/>
        <v>8.2499999999999964</v>
      </c>
      <c r="J680" s="31">
        <f t="shared" si="142"/>
        <v>8</v>
      </c>
      <c r="K680" s="30">
        <f t="shared" si="143"/>
        <v>0.2</v>
      </c>
      <c r="L680" s="30" t="str">
        <f t="shared" si="144"/>
        <v/>
      </c>
      <c r="M680" s="40"/>
      <c r="N680" s="40"/>
      <c r="O680" s="40"/>
      <c r="P680" s="40"/>
    </row>
    <row r="681" spans="1:16" x14ac:dyDescent="0.2">
      <c r="A681" s="39">
        <v>42503</v>
      </c>
      <c r="B681" s="40" t="s">
        <v>50</v>
      </c>
      <c r="C681" s="40" t="s">
        <v>67</v>
      </c>
      <c r="D681" s="40" t="s">
        <v>226</v>
      </c>
      <c r="E681" s="40" t="s">
        <v>3</v>
      </c>
      <c r="F681" s="40" t="s">
        <v>3</v>
      </c>
      <c r="G681" s="40" t="s">
        <v>3</v>
      </c>
      <c r="H681" s="35" t="str">
        <f t="shared" si="140"/>
        <v/>
      </c>
      <c r="I681" s="30">
        <f t="shared" si="141"/>
        <v>8.033333333333335</v>
      </c>
      <c r="J681" s="31">
        <f t="shared" si="142"/>
        <v>8</v>
      </c>
      <c r="K681" s="30">
        <f t="shared" si="143"/>
        <v>0</v>
      </c>
      <c r="L681" s="30" t="str">
        <f t="shared" si="144"/>
        <v/>
      </c>
      <c r="M681" s="40"/>
      <c r="N681" s="40"/>
      <c r="O681" s="40"/>
      <c r="P681" s="40"/>
    </row>
    <row r="682" spans="1:16" x14ac:dyDescent="0.2">
      <c r="A682" s="39">
        <v>42504</v>
      </c>
      <c r="B682" s="40" t="s">
        <v>53</v>
      </c>
      <c r="C682" s="40" t="s">
        <v>125</v>
      </c>
      <c r="D682" s="40" t="s">
        <v>206</v>
      </c>
      <c r="E682" s="40" t="s">
        <v>3</v>
      </c>
      <c r="F682" s="40" t="s">
        <v>3</v>
      </c>
      <c r="G682" s="40" t="s">
        <v>3</v>
      </c>
      <c r="H682" s="35" t="str">
        <f t="shared" si="140"/>
        <v/>
      </c>
      <c r="I682" s="30">
        <f t="shared" si="141"/>
        <v>8.5499999999999972</v>
      </c>
      <c r="J682" s="31">
        <f t="shared" si="142"/>
        <v>8</v>
      </c>
      <c r="K682" s="30">
        <f t="shared" si="143"/>
        <v>0.5</v>
      </c>
      <c r="L682" s="30">
        <f t="shared" si="144"/>
        <v>0.5</v>
      </c>
      <c r="M682" s="40"/>
      <c r="N682" s="40"/>
      <c r="O682" s="40"/>
      <c r="P682" s="40"/>
    </row>
    <row r="683" spans="1:16" x14ac:dyDescent="0.2">
      <c r="A683" s="37">
        <v>42505</v>
      </c>
      <c r="B683" s="38" t="s">
        <v>39</v>
      </c>
      <c r="C683" s="38" t="s">
        <v>284</v>
      </c>
      <c r="D683" s="38" t="s">
        <v>170</v>
      </c>
      <c r="E683" s="38" t="s">
        <v>3</v>
      </c>
      <c r="F683" s="38" t="s">
        <v>3</v>
      </c>
      <c r="G683" s="38">
        <v>26</v>
      </c>
      <c r="H683" s="35" t="str">
        <f t="shared" si="140"/>
        <v/>
      </c>
      <c r="I683" s="30">
        <f t="shared" si="141"/>
        <v>9.7166666666666686</v>
      </c>
      <c r="J683" s="31">
        <f t="shared" si="142"/>
        <v>8</v>
      </c>
      <c r="K683" s="30">
        <f t="shared" si="143"/>
        <v>1.7</v>
      </c>
      <c r="L683" s="30">
        <f t="shared" si="144"/>
        <v>1.7</v>
      </c>
      <c r="M683" s="38"/>
      <c r="N683" s="38"/>
      <c r="O683" s="38"/>
      <c r="P683" s="38"/>
    </row>
    <row r="684" spans="1:16" x14ac:dyDescent="0.2">
      <c r="A684" s="39">
        <v>42506</v>
      </c>
      <c r="B684" s="40" t="s">
        <v>43</v>
      </c>
      <c r="C684" s="40" t="s">
        <v>261</v>
      </c>
      <c r="D684" s="40" t="s">
        <v>285</v>
      </c>
      <c r="E684" s="40" t="s">
        <v>3</v>
      </c>
      <c r="F684" s="40" t="s">
        <v>3</v>
      </c>
      <c r="G684" s="40" t="s">
        <v>3</v>
      </c>
      <c r="H684" s="35" t="str">
        <f t="shared" si="140"/>
        <v/>
      </c>
      <c r="I684" s="30">
        <f t="shared" si="141"/>
        <v>13.083333333333332</v>
      </c>
      <c r="J684" s="31">
        <f t="shared" si="142"/>
        <v>8</v>
      </c>
      <c r="K684" s="30">
        <f t="shared" si="143"/>
        <v>5.0999999999999996</v>
      </c>
      <c r="L684" s="30">
        <f t="shared" si="144"/>
        <v>5.0999999999999996</v>
      </c>
      <c r="M684" s="40"/>
      <c r="N684" s="40"/>
      <c r="O684" s="40"/>
      <c r="P684" s="40"/>
    </row>
    <row r="685" spans="1:16" x14ac:dyDescent="0.2">
      <c r="A685" s="39">
        <v>42507</v>
      </c>
      <c r="B685" s="40" t="s">
        <v>45</v>
      </c>
      <c r="C685" s="40" t="s">
        <v>148</v>
      </c>
      <c r="D685" s="40" t="s">
        <v>141</v>
      </c>
      <c r="E685" s="40" t="s">
        <v>3</v>
      </c>
      <c r="F685" s="40" t="s">
        <v>3</v>
      </c>
      <c r="G685" s="40" t="s">
        <v>3</v>
      </c>
      <c r="H685" s="35" t="str">
        <f t="shared" si="140"/>
        <v/>
      </c>
      <c r="I685" s="30">
        <f t="shared" si="141"/>
        <v>8.3666666666666636</v>
      </c>
      <c r="J685" s="31">
        <f t="shared" si="142"/>
        <v>8</v>
      </c>
      <c r="K685" s="30">
        <f t="shared" si="143"/>
        <v>0.4</v>
      </c>
      <c r="L685" s="30" t="str">
        <f t="shared" si="144"/>
        <v/>
      </c>
      <c r="M685" s="40"/>
      <c r="N685" s="40"/>
      <c r="O685" s="40"/>
      <c r="P685" s="40"/>
    </row>
    <row r="686" spans="1:16" x14ac:dyDescent="0.2">
      <c r="A686" s="39">
        <v>42508</v>
      </c>
      <c r="B686" s="40" t="s">
        <v>48</v>
      </c>
      <c r="C686" s="40" t="s">
        <v>3</v>
      </c>
      <c r="D686" s="40" t="s">
        <v>3</v>
      </c>
      <c r="E686" s="40" t="s">
        <v>3</v>
      </c>
      <c r="F686" s="40" t="s">
        <v>3</v>
      </c>
      <c r="G686" s="40" t="s">
        <v>3</v>
      </c>
      <c r="H686" s="35" t="s">
        <v>202</v>
      </c>
      <c r="I686" s="35" t="s">
        <v>202</v>
      </c>
      <c r="J686" s="35" t="s">
        <v>202</v>
      </c>
      <c r="K686" s="35" t="s">
        <v>202</v>
      </c>
      <c r="L686" s="35" t="s">
        <v>202</v>
      </c>
      <c r="M686" s="40"/>
      <c r="N686" s="40"/>
      <c r="O686" s="40"/>
      <c r="P686" s="40"/>
    </row>
    <row r="687" spans="1:16" x14ac:dyDescent="0.2">
      <c r="A687" s="39">
        <v>42509</v>
      </c>
      <c r="B687" s="40" t="s">
        <v>49</v>
      </c>
      <c r="C687" s="40" t="s">
        <v>144</v>
      </c>
      <c r="D687" s="40" t="s">
        <v>150</v>
      </c>
      <c r="E687" s="40" t="s">
        <v>3</v>
      </c>
      <c r="F687" s="40" t="s">
        <v>3</v>
      </c>
      <c r="G687" s="40" t="s">
        <v>3</v>
      </c>
      <c r="H687" s="35" t="str">
        <f t="shared" si="140"/>
        <v/>
      </c>
      <c r="I687" s="30">
        <f t="shared" si="141"/>
        <v>8.1833333333333371</v>
      </c>
      <c r="J687" s="31">
        <f t="shared" si="142"/>
        <v>8</v>
      </c>
      <c r="K687" s="30">
        <f t="shared" si="143"/>
        <v>0.2</v>
      </c>
      <c r="L687" s="30" t="str">
        <f t="shared" si="144"/>
        <v/>
      </c>
      <c r="M687" s="40"/>
      <c r="N687" s="40"/>
      <c r="O687" s="40"/>
      <c r="P687" s="40"/>
    </row>
    <row r="688" spans="1:16" x14ac:dyDescent="0.2">
      <c r="A688" s="39">
        <v>42510</v>
      </c>
      <c r="B688" s="40" t="s">
        <v>50</v>
      </c>
      <c r="C688" s="40" t="s">
        <v>286</v>
      </c>
      <c r="D688" s="40" t="s">
        <v>226</v>
      </c>
      <c r="E688" s="40" t="s">
        <v>3</v>
      </c>
      <c r="F688" s="40" t="s">
        <v>3</v>
      </c>
      <c r="G688" s="40" t="s">
        <v>3</v>
      </c>
      <c r="H688" s="35" t="str">
        <f t="shared" si="140"/>
        <v/>
      </c>
      <c r="I688" s="30">
        <f t="shared" si="141"/>
        <v>7.9500000000000011</v>
      </c>
      <c r="J688" s="31">
        <v>8</v>
      </c>
      <c r="K688" s="30" t="str">
        <f t="shared" si="143"/>
        <v/>
      </c>
      <c r="L688" s="30" t="str">
        <f t="shared" si="144"/>
        <v/>
      </c>
      <c r="M688" s="40"/>
      <c r="N688" s="40"/>
      <c r="O688" s="40"/>
      <c r="P688" s="40"/>
    </row>
    <row r="689" spans="1:16" x14ac:dyDescent="0.2">
      <c r="A689" s="39">
        <v>42511</v>
      </c>
      <c r="B689" s="40" t="s">
        <v>53</v>
      </c>
      <c r="C689" s="40" t="s">
        <v>287</v>
      </c>
      <c r="D689" s="40" t="s">
        <v>288</v>
      </c>
      <c r="E689" s="40" t="s">
        <v>3</v>
      </c>
      <c r="F689" s="40" t="s">
        <v>3</v>
      </c>
      <c r="G689" s="40" t="s">
        <v>3</v>
      </c>
      <c r="H689" s="35" t="str">
        <f t="shared" si="140"/>
        <v/>
      </c>
      <c r="I689" s="30">
        <f t="shared" si="141"/>
        <v>9.6999999999999993</v>
      </c>
      <c r="J689" s="31">
        <f t="shared" si="142"/>
        <v>8</v>
      </c>
      <c r="K689" s="30">
        <f t="shared" si="143"/>
        <v>1.7</v>
      </c>
      <c r="L689" s="30">
        <f t="shared" si="144"/>
        <v>1.7</v>
      </c>
      <c r="M689" s="40"/>
      <c r="N689" s="40"/>
      <c r="O689" s="40"/>
      <c r="P689" s="40"/>
    </row>
    <row r="690" spans="1:16" x14ac:dyDescent="0.2">
      <c r="A690" s="37">
        <v>42512</v>
      </c>
      <c r="B690" s="38" t="s">
        <v>39</v>
      </c>
      <c r="C690" s="38" t="s">
        <v>67</v>
      </c>
      <c r="D690" s="38" t="s">
        <v>255</v>
      </c>
      <c r="E690" s="38" t="s">
        <v>3</v>
      </c>
      <c r="F690" s="38" t="s">
        <v>3</v>
      </c>
      <c r="G690" s="38">
        <v>26</v>
      </c>
      <c r="H690" s="35" t="str">
        <f t="shared" si="140"/>
        <v/>
      </c>
      <c r="I690" s="30">
        <f t="shared" si="141"/>
        <v>8.2333333333333343</v>
      </c>
      <c r="J690" s="31">
        <f t="shared" si="142"/>
        <v>8</v>
      </c>
      <c r="K690" s="30">
        <f t="shared" si="143"/>
        <v>0.2</v>
      </c>
      <c r="L690" s="30" t="str">
        <f t="shared" si="144"/>
        <v/>
      </c>
      <c r="M690" s="38"/>
      <c r="N690" s="38"/>
      <c r="O690" s="38"/>
      <c r="P690" s="38"/>
    </row>
    <row r="691" spans="1:16" x14ac:dyDescent="0.2">
      <c r="A691" s="39">
        <v>42513</v>
      </c>
      <c r="B691" s="40" t="s">
        <v>43</v>
      </c>
      <c r="C691" s="40" t="s">
        <v>250</v>
      </c>
      <c r="D691" s="40" t="s">
        <v>47</v>
      </c>
      <c r="E691" s="40" t="s">
        <v>3</v>
      </c>
      <c r="F691" s="40" t="s">
        <v>3</v>
      </c>
      <c r="G691" s="40" t="s">
        <v>3</v>
      </c>
      <c r="H691" s="35" t="str">
        <f t="shared" ref="H691:H697" si="145">IF(AND(C691*24&lt;6,6-C691*24&gt;0.5),6-C691*24,"")</f>
        <v/>
      </c>
      <c r="I691" s="30">
        <f t="shared" ref="I691:I697" si="146">(D691-C691)*24</f>
        <v>8.15</v>
      </c>
      <c r="J691" s="31">
        <f t="shared" ref="J691:J697" si="147">IF(I691&gt;8,8,I691)</f>
        <v>8</v>
      </c>
      <c r="K691" s="30">
        <f t="shared" ref="K691:K697" si="148">IF(I691&gt;8,ROUND(I691-8,1),"")</f>
        <v>0.2</v>
      </c>
      <c r="L691" s="30" t="str">
        <f t="shared" ref="L691:L697" si="149">IF(K691&lt;0.5,"",K691)</f>
        <v/>
      </c>
      <c r="M691" s="40"/>
      <c r="N691" s="40"/>
      <c r="O691" s="40"/>
      <c r="P691" s="40"/>
    </row>
    <row r="692" spans="1:16" ht="16.5" x14ac:dyDescent="0.3">
      <c r="A692" s="39">
        <v>42514</v>
      </c>
      <c r="B692" s="40" t="s">
        <v>45</v>
      </c>
      <c r="C692" s="40" t="s">
        <v>148</v>
      </c>
      <c r="D692" s="40" t="s">
        <v>141</v>
      </c>
      <c r="E692" s="40" t="s">
        <v>3</v>
      </c>
      <c r="F692" s="40" t="s">
        <v>3</v>
      </c>
      <c r="G692" s="40" t="s">
        <v>3</v>
      </c>
      <c r="H692" s="35" t="str">
        <f t="shared" si="145"/>
        <v/>
      </c>
      <c r="I692" s="30">
        <f t="shared" si="146"/>
        <v>8.3666666666666636</v>
      </c>
      <c r="J692" s="31">
        <f t="shared" si="147"/>
        <v>8</v>
      </c>
      <c r="K692" s="30">
        <f t="shared" si="148"/>
        <v>0.4</v>
      </c>
      <c r="L692" s="30" t="str">
        <f t="shared" si="149"/>
        <v/>
      </c>
      <c r="M692" s="40"/>
      <c r="N692" s="50" t="s">
        <v>369</v>
      </c>
      <c r="O692" s="51">
        <f>G699</f>
        <v>26</v>
      </c>
      <c r="P692" s="40"/>
    </row>
    <row r="693" spans="1:16" x14ac:dyDescent="0.2">
      <c r="A693" s="39">
        <v>42515</v>
      </c>
      <c r="B693" s="40" t="s">
        <v>48</v>
      </c>
      <c r="C693" s="40" t="s">
        <v>3</v>
      </c>
      <c r="D693" s="40" t="s">
        <v>3</v>
      </c>
      <c r="E693" s="40" t="s">
        <v>3</v>
      </c>
      <c r="F693" s="40" t="s">
        <v>3</v>
      </c>
      <c r="G693" s="40" t="s">
        <v>3</v>
      </c>
      <c r="H693" s="35" t="s">
        <v>202</v>
      </c>
      <c r="I693" s="35" t="s">
        <v>202</v>
      </c>
      <c r="J693" s="35" t="s">
        <v>202</v>
      </c>
      <c r="K693" s="35" t="s">
        <v>202</v>
      </c>
      <c r="L693" s="30" t="str">
        <f t="shared" si="149"/>
        <v>off</v>
      </c>
      <c r="M693" s="40"/>
      <c r="N693" s="51" t="s">
        <v>370</v>
      </c>
      <c r="O693" s="51">
        <f>COUNTIF(J669:J699,"AL*")</f>
        <v>0</v>
      </c>
      <c r="P693" s="40"/>
    </row>
    <row r="694" spans="1:16" x14ac:dyDescent="0.2">
      <c r="A694" s="39">
        <v>42516</v>
      </c>
      <c r="B694" s="40" t="s">
        <v>49</v>
      </c>
      <c r="C694" s="40" t="s">
        <v>351</v>
      </c>
      <c r="D694" s="40" t="s">
        <v>124</v>
      </c>
      <c r="E694" s="40" t="s">
        <v>3</v>
      </c>
      <c r="F694" s="40" t="s">
        <v>3</v>
      </c>
      <c r="G694" s="40" t="s">
        <v>3</v>
      </c>
      <c r="H694" s="35" t="str">
        <f t="shared" si="145"/>
        <v/>
      </c>
      <c r="I694" s="30">
        <f t="shared" si="146"/>
        <v>7.966666666666665</v>
      </c>
      <c r="J694" s="31">
        <v>8</v>
      </c>
      <c r="K694" s="30" t="str">
        <f t="shared" si="148"/>
        <v/>
      </c>
      <c r="L694" s="30" t="str">
        <f t="shared" si="149"/>
        <v/>
      </c>
      <c r="M694" s="40"/>
      <c r="N694" s="51" t="s">
        <v>371</v>
      </c>
      <c r="O694" s="51">
        <f>COUNTIF(J669:J699,"PH*")</f>
        <v>1</v>
      </c>
      <c r="P694" s="40"/>
    </row>
    <row r="695" spans="1:16" x14ac:dyDescent="0.2">
      <c r="A695" s="39">
        <v>42517</v>
      </c>
      <c r="B695" s="40" t="s">
        <v>50</v>
      </c>
      <c r="C695" s="40" t="s">
        <v>65</v>
      </c>
      <c r="D695" s="40" t="s">
        <v>63</v>
      </c>
      <c r="E695" s="40" t="s">
        <v>3</v>
      </c>
      <c r="F695" s="40" t="s">
        <v>3</v>
      </c>
      <c r="G695" s="40" t="s">
        <v>3</v>
      </c>
      <c r="H695" s="35" t="str">
        <f t="shared" si="145"/>
        <v/>
      </c>
      <c r="I695" s="30">
        <f t="shared" si="146"/>
        <v>8.1500000000000021</v>
      </c>
      <c r="J695" s="31">
        <f t="shared" si="147"/>
        <v>8</v>
      </c>
      <c r="K695" s="30">
        <f t="shared" si="148"/>
        <v>0.2</v>
      </c>
      <c r="L695" s="30" t="str">
        <f t="shared" si="149"/>
        <v/>
      </c>
      <c r="M695" s="40"/>
      <c r="N695" s="51" t="s">
        <v>372</v>
      </c>
      <c r="O695" s="51">
        <f>COUNTIF(J669:J699,"RO*")</f>
        <v>0</v>
      </c>
      <c r="P695" s="40"/>
    </row>
    <row r="696" spans="1:16" x14ac:dyDescent="0.2">
      <c r="A696" s="39">
        <v>42518</v>
      </c>
      <c r="B696" s="40" t="s">
        <v>53</v>
      </c>
      <c r="C696" s="40" t="s">
        <v>67</v>
      </c>
      <c r="D696" s="40" t="s">
        <v>294</v>
      </c>
      <c r="E696" s="40" t="s">
        <v>3</v>
      </c>
      <c r="F696" s="40" t="s">
        <v>3</v>
      </c>
      <c r="G696" s="40" t="s">
        <v>3</v>
      </c>
      <c r="H696" s="35" t="str">
        <f t="shared" si="145"/>
        <v/>
      </c>
      <c r="I696" s="30">
        <f t="shared" si="146"/>
        <v>8</v>
      </c>
      <c r="J696" s="31">
        <f t="shared" si="147"/>
        <v>8</v>
      </c>
      <c r="K696" s="30" t="str">
        <f t="shared" si="148"/>
        <v/>
      </c>
      <c r="L696" s="30" t="str">
        <f t="shared" si="149"/>
        <v/>
      </c>
      <c r="M696" s="40"/>
      <c r="N696" s="51" t="s">
        <v>187</v>
      </c>
      <c r="O696" s="51">
        <f>COUNTIF(J669:J699,"OFF*")</f>
        <v>5</v>
      </c>
      <c r="P696" s="40"/>
    </row>
    <row r="697" spans="1:16" x14ac:dyDescent="0.2">
      <c r="A697" s="37">
        <v>42519</v>
      </c>
      <c r="B697" s="38" t="s">
        <v>39</v>
      </c>
      <c r="C697" s="38" t="s">
        <v>154</v>
      </c>
      <c r="D697" s="38" t="s">
        <v>283</v>
      </c>
      <c r="E697" s="38" t="s">
        <v>3</v>
      </c>
      <c r="F697" s="38" t="s">
        <v>3</v>
      </c>
      <c r="G697" s="38">
        <v>26</v>
      </c>
      <c r="H697" s="35" t="str">
        <f t="shared" si="145"/>
        <v/>
      </c>
      <c r="I697" s="30">
        <f t="shared" si="146"/>
        <v>8.3833333333333364</v>
      </c>
      <c r="J697" s="31">
        <f t="shared" si="147"/>
        <v>8</v>
      </c>
      <c r="K697" s="30">
        <f t="shared" si="148"/>
        <v>0.4</v>
      </c>
      <c r="L697" s="30" t="str">
        <f t="shared" si="149"/>
        <v/>
      </c>
      <c r="M697" s="38"/>
      <c r="N697" s="51" t="s">
        <v>39</v>
      </c>
      <c r="O697" s="51">
        <f>COUNTIF(J669:J699,"CN*")</f>
        <v>0</v>
      </c>
      <c r="P697" s="38"/>
    </row>
    <row r="698" spans="1:16" x14ac:dyDescent="0.2">
      <c r="A698" s="39">
        <v>42520</v>
      </c>
      <c r="B698" s="40" t="s">
        <v>43</v>
      </c>
      <c r="C698" s="40" t="s">
        <v>3</v>
      </c>
      <c r="D698" s="40" t="s">
        <v>3</v>
      </c>
      <c r="E698" s="40" t="s">
        <v>3</v>
      </c>
      <c r="F698" s="40" t="s">
        <v>3</v>
      </c>
      <c r="G698" s="40" t="s">
        <v>3</v>
      </c>
      <c r="H698" s="35" t="s">
        <v>202</v>
      </c>
      <c r="I698" s="35" t="s">
        <v>202</v>
      </c>
      <c r="J698" s="35" t="s">
        <v>202</v>
      </c>
      <c r="K698" s="35" t="s">
        <v>202</v>
      </c>
      <c r="L698" s="35" t="s">
        <v>202</v>
      </c>
      <c r="M698" s="40"/>
      <c r="N698" s="51" t="s">
        <v>197</v>
      </c>
      <c r="O698" s="51">
        <f>ROUND(SUM(H669:H699)/8,2)</f>
        <v>0</v>
      </c>
      <c r="P698" s="40"/>
    </row>
    <row r="699" spans="1:16" ht="16.5" x14ac:dyDescent="0.3">
      <c r="A699" s="39">
        <v>42521</v>
      </c>
      <c r="B699" s="40" t="s">
        <v>45</v>
      </c>
      <c r="C699" s="40" t="s">
        <v>290</v>
      </c>
      <c r="D699" s="40" t="s">
        <v>299</v>
      </c>
      <c r="E699" s="40" t="s">
        <v>3</v>
      </c>
      <c r="F699" s="40" t="s">
        <v>3</v>
      </c>
      <c r="G699" s="40">
        <v>26</v>
      </c>
      <c r="H699" s="35" t="str">
        <f t="shared" ref="H699" si="150">IF(AND(C699*24&lt;6,6-C699*24&gt;0.5),6-C699*24,"")</f>
        <v/>
      </c>
      <c r="I699" s="30">
        <f t="shared" ref="I699" si="151">(D699-C699)*24</f>
        <v>8.1333333333333364</v>
      </c>
      <c r="J699" s="31">
        <f t="shared" ref="J699" si="152">IF(I699&gt;8,8,I699)</f>
        <v>8</v>
      </c>
      <c r="K699" s="30">
        <f t="shared" ref="K699" si="153">IF(I699&gt;8,ROUND(I699-8,1),"")</f>
        <v>0.1</v>
      </c>
      <c r="L699" s="30" t="str">
        <f t="shared" ref="L699" si="154">IF(K699&lt;0.5,"",K699)</f>
        <v/>
      </c>
      <c r="M699" s="40"/>
      <c r="N699" s="50" t="s">
        <v>373</v>
      </c>
      <c r="O699" s="50">
        <f>ROUND(SUM(M669:M699)/8,2)</f>
        <v>0</v>
      </c>
      <c r="P699" s="40"/>
    </row>
    <row r="700" spans="1:16" x14ac:dyDescent="0.2">
      <c r="A700" s="7"/>
      <c r="B700" s="7"/>
      <c r="C700" s="7"/>
      <c r="D700" s="7"/>
      <c r="E700" s="7"/>
      <c r="F700" s="7"/>
      <c r="G700" s="43" t="s">
        <v>368</v>
      </c>
      <c r="H700" s="7"/>
      <c r="I700" s="7"/>
      <c r="J700" s="7"/>
      <c r="K700" s="7"/>
      <c r="L700" s="7"/>
      <c r="M700" s="7"/>
      <c r="N700" s="7"/>
      <c r="O700" s="7"/>
      <c r="P700" s="7"/>
    </row>
    <row r="701" spans="1:16" x14ac:dyDescent="0.2">
      <c r="J701" s="28" t="s">
        <v>57</v>
      </c>
      <c r="K701" s="28"/>
      <c r="L701" s="28"/>
      <c r="M701" s="28"/>
    </row>
    <row r="704" spans="1:16" x14ac:dyDescent="0.2">
      <c r="J704" s="28" t="s">
        <v>132</v>
      </c>
      <c r="K704" s="28"/>
      <c r="L704" s="28"/>
      <c r="M704" s="28"/>
    </row>
    <row r="743" spans="1:16" ht="21" customHeight="1" x14ac:dyDescent="0.2">
      <c r="A743" s="8" t="s">
        <v>0</v>
      </c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10"/>
    </row>
    <row r="744" spans="1:16" x14ac:dyDescent="0.2">
      <c r="A744" s="11" t="s">
        <v>133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3"/>
    </row>
    <row r="745" spans="1:16" x14ac:dyDescent="0.2">
      <c r="A745" s="14" t="s">
        <v>2</v>
      </c>
      <c r="B745" s="15"/>
      <c r="C745" s="1">
        <v>7</v>
      </c>
      <c r="D745" s="1">
        <v>56</v>
      </c>
      <c r="E745" s="16" t="s">
        <v>3</v>
      </c>
      <c r="F745" s="14" t="s">
        <v>4</v>
      </c>
      <c r="G745" s="15"/>
      <c r="H745" s="1">
        <v>0</v>
      </c>
      <c r="I745" s="16" t="s">
        <v>3</v>
      </c>
      <c r="J745" s="14" t="s">
        <v>5</v>
      </c>
      <c r="K745" s="17"/>
      <c r="L745" s="15"/>
      <c r="M745" s="16" t="s">
        <v>3</v>
      </c>
      <c r="N745" s="14" t="s">
        <v>6</v>
      </c>
      <c r="O745" s="17"/>
      <c r="P745" s="15"/>
    </row>
    <row r="746" spans="1:16" x14ac:dyDescent="0.2">
      <c r="A746" s="14" t="s">
        <v>7</v>
      </c>
      <c r="B746" s="15"/>
      <c r="C746" s="1">
        <v>0</v>
      </c>
      <c r="D746" s="1">
        <v>0</v>
      </c>
      <c r="E746" s="18"/>
      <c r="F746" s="14" t="s">
        <v>8</v>
      </c>
      <c r="G746" s="15"/>
      <c r="H746" s="1">
        <v>0</v>
      </c>
      <c r="I746" s="18"/>
      <c r="J746" s="14" t="s">
        <v>9</v>
      </c>
      <c r="K746" s="15"/>
      <c r="L746" s="1">
        <v>4</v>
      </c>
      <c r="M746" s="18"/>
      <c r="N746" s="14" t="s">
        <v>9</v>
      </c>
      <c r="O746" s="15"/>
      <c r="P746" s="1">
        <v>0</v>
      </c>
    </row>
    <row r="747" spans="1:16" x14ac:dyDescent="0.2">
      <c r="A747" s="14" t="s">
        <v>10</v>
      </c>
      <c r="B747" s="15"/>
      <c r="C747" s="1">
        <v>7</v>
      </c>
      <c r="D747" s="1">
        <v>56</v>
      </c>
      <c r="E747" s="19"/>
      <c r="F747" s="14" t="s">
        <v>11</v>
      </c>
      <c r="G747" s="15"/>
      <c r="H747" s="1">
        <v>0</v>
      </c>
      <c r="I747" s="19"/>
      <c r="J747" s="14" t="s">
        <v>12</v>
      </c>
      <c r="K747" s="15"/>
      <c r="L747" s="1">
        <v>451</v>
      </c>
      <c r="M747" s="19"/>
      <c r="N747" s="14" t="s">
        <v>12</v>
      </c>
      <c r="O747" s="15"/>
      <c r="P747" s="1">
        <v>0</v>
      </c>
    </row>
    <row r="748" spans="1:16" x14ac:dyDescent="0.2">
      <c r="A748" s="16" t="s">
        <v>3</v>
      </c>
      <c r="B748" s="20" t="s">
        <v>13</v>
      </c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2"/>
      <c r="P748" s="23" t="s">
        <v>3</v>
      </c>
    </row>
    <row r="749" spans="1:16" x14ac:dyDescent="0.2">
      <c r="A749" s="18"/>
      <c r="B749" s="2" t="s">
        <v>14</v>
      </c>
      <c r="C749" s="2" t="s">
        <v>15</v>
      </c>
      <c r="D749" s="2" t="s">
        <v>16</v>
      </c>
      <c r="E749" s="2" t="s">
        <v>17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 t="s">
        <v>23</v>
      </c>
      <c r="L749" s="2" t="s">
        <v>24</v>
      </c>
      <c r="M749" s="2" t="s">
        <v>25</v>
      </c>
      <c r="N749" s="2" t="s">
        <v>3</v>
      </c>
      <c r="O749" s="2" t="s">
        <v>3</v>
      </c>
      <c r="P749" s="24"/>
    </row>
    <row r="750" spans="1:16" x14ac:dyDescent="0.2">
      <c r="A750" s="19"/>
      <c r="B750" s="2">
        <v>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1" t="s">
        <v>3</v>
      </c>
      <c r="O750" s="1" t="s">
        <v>3</v>
      </c>
      <c r="P750" s="25"/>
    </row>
    <row r="751" spans="1:16" x14ac:dyDescent="0.2">
      <c r="A751" s="20" t="s">
        <v>26</v>
      </c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2"/>
    </row>
    <row r="752" spans="1:16" ht="17.25" x14ac:dyDescent="0.3">
      <c r="A752" s="23" t="s">
        <v>27</v>
      </c>
      <c r="B752" s="23" t="s">
        <v>28</v>
      </c>
      <c r="C752" s="26">
        <v>1</v>
      </c>
      <c r="D752" s="27"/>
      <c r="E752" s="26">
        <v>2</v>
      </c>
      <c r="F752" s="27"/>
      <c r="G752" s="26">
        <v>3</v>
      </c>
      <c r="H752" s="29"/>
      <c r="I752" s="30"/>
      <c r="J752" s="31"/>
      <c r="K752" s="32" t="s">
        <v>196</v>
      </c>
      <c r="L752" s="32"/>
      <c r="M752" s="23"/>
      <c r="N752" s="23"/>
      <c r="O752" s="23"/>
      <c r="P752" s="23"/>
    </row>
    <row r="753" spans="1:16" ht="17.25" x14ac:dyDescent="0.3">
      <c r="A753" s="25"/>
      <c r="B753" s="25"/>
      <c r="C753" s="2" t="s">
        <v>37</v>
      </c>
      <c r="D753" s="2" t="s">
        <v>38</v>
      </c>
      <c r="E753" s="2" t="s">
        <v>37</v>
      </c>
      <c r="F753" s="2" t="s">
        <v>38</v>
      </c>
      <c r="G753" s="2" t="s">
        <v>37</v>
      </c>
      <c r="H753" s="33" t="s">
        <v>197</v>
      </c>
      <c r="I753" s="32" t="s">
        <v>198</v>
      </c>
      <c r="J753" s="34" t="s">
        <v>199</v>
      </c>
      <c r="K753" s="32" t="s">
        <v>23</v>
      </c>
      <c r="L753" s="32" t="s">
        <v>200</v>
      </c>
      <c r="M753" s="25"/>
      <c r="N753" s="25"/>
      <c r="O753" s="25"/>
      <c r="P753" s="25"/>
    </row>
    <row r="754" spans="1:16" x14ac:dyDescent="0.2">
      <c r="A754" s="3">
        <v>42491</v>
      </c>
      <c r="B754" s="4" t="s">
        <v>39</v>
      </c>
      <c r="C754" s="4" t="s">
        <v>134</v>
      </c>
      <c r="D754" s="4" t="s">
        <v>135</v>
      </c>
      <c r="E754" s="4" t="s">
        <v>3</v>
      </c>
      <c r="F754" s="4" t="s">
        <v>3</v>
      </c>
      <c r="G754" s="4">
        <v>26</v>
      </c>
      <c r="H754" s="35" t="str">
        <f t="shared" ref="H754:H755" si="155">IF(AND(C754*24&lt;6,6-C754*24&gt;0.5),6-C754*24,"")</f>
        <v/>
      </c>
      <c r="I754" s="30">
        <f t="shared" ref="I754:I755" si="156">(D754-C754)*24</f>
        <v>8.1000000000000014</v>
      </c>
      <c r="J754" s="30" t="s">
        <v>201</v>
      </c>
      <c r="K754" s="30">
        <f t="shared" ref="K754:K755" si="157">IF(I754&gt;8,ROUND(I754-8,1),"")</f>
        <v>0.1</v>
      </c>
      <c r="L754" s="30" t="str">
        <f t="shared" ref="L754:L761" si="158">IF(K754&lt;0.5,"",K754)</f>
        <v/>
      </c>
      <c r="M754" s="4"/>
      <c r="N754" s="4"/>
      <c r="O754" s="4"/>
      <c r="P754" s="4"/>
    </row>
    <row r="755" spans="1:16" x14ac:dyDescent="0.2">
      <c r="A755" s="5">
        <v>42492</v>
      </c>
      <c r="B755" s="6" t="s">
        <v>43</v>
      </c>
      <c r="C755" s="6" t="s">
        <v>69</v>
      </c>
      <c r="D755" s="6" t="s">
        <v>136</v>
      </c>
      <c r="E755" s="6" t="s">
        <v>3</v>
      </c>
      <c r="F755" s="6" t="s">
        <v>3</v>
      </c>
      <c r="G755" s="6" t="s">
        <v>3</v>
      </c>
      <c r="H755" s="35" t="str">
        <f t="shared" si="155"/>
        <v/>
      </c>
      <c r="I755" s="30">
        <f t="shared" si="156"/>
        <v>8.4333333333333336</v>
      </c>
      <c r="J755" s="31">
        <f t="shared" ref="J755:J761" si="159">IF(I755&gt;8,8,I755)</f>
        <v>8</v>
      </c>
      <c r="K755" s="30">
        <f t="shared" si="157"/>
        <v>0.4</v>
      </c>
      <c r="L755" s="30" t="str">
        <f t="shared" si="158"/>
        <v/>
      </c>
      <c r="M755" s="6"/>
      <c r="N755" s="6"/>
      <c r="O755" s="6"/>
      <c r="P755" s="6"/>
    </row>
    <row r="756" spans="1:16" x14ac:dyDescent="0.2">
      <c r="A756" s="5">
        <v>42493</v>
      </c>
      <c r="B756" s="6" t="s">
        <v>45</v>
      </c>
      <c r="C756" s="6" t="s">
        <v>3</v>
      </c>
      <c r="D756" s="6" t="s">
        <v>3</v>
      </c>
      <c r="E756" s="6" t="s">
        <v>3</v>
      </c>
      <c r="F756" s="6" t="s">
        <v>3</v>
      </c>
      <c r="G756" s="6" t="s">
        <v>3</v>
      </c>
      <c r="H756" s="35" t="s">
        <v>202</v>
      </c>
      <c r="I756" s="35" t="s">
        <v>202</v>
      </c>
      <c r="J756" s="35" t="s">
        <v>202</v>
      </c>
      <c r="K756" s="35" t="s">
        <v>202</v>
      </c>
      <c r="L756" s="35" t="s">
        <v>202</v>
      </c>
      <c r="M756" s="6"/>
      <c r="N756" s="6"/>
      <c r="O756" s="6"/>
      <c r="P756" s="6"/>
    </row>
    <row r="757" spans="1:16" x14ac:dyDescent="0.2">
      <c r="A757" s="5">
        <v>42494</v>
      </c>
      <c r="B757" s="6" t="s">
        <v>48</v>
      </c>
      <c r="C757" s="6" t="s">
        <v>137</v>
      </c>
      <c r="D757" s="6" t="s">
        <v>124</v>
      </c>
      <c r="E757" s="6" t="s">
        <v>3</v>
      </c>
      <c r="F757" s="6" t="s">
        <v>3</v>
      </c>
      <c r="G757" s="6" t="s">
        <v>3</v>
      </c>
      <c r="H757" s="35" t="str">
        <f t="shared" ref="H757:H761" si="160">IF(AND(C757*24&lt;6,6-C757*24&gt;0.5),6-C757*24,"")</f>
        <v/>
      </c>
      <c r="I757" s="30">
        <f t="shared" ref="I757:I761" si="161">(D757-C757)*24</f>
        <v>8.2166666666666668</v>
      </c>
      <c r="J757" s="31">
        <f t="shared" si="159"/>
        <v>8</v>
      </c>
      <c r="K757" s="30">
        <f t="shared" ref="K757:K761" si="162">IF(I757&gt;8,ROUND(I757-8,1),"")</f>
        <v>0.2</v>
      </c>
      <c r="L757" s="30" t="str">
        <f t="shared" si="158"/>
        <v/>
      </c>
      <c r="M757" s="6"/>
      <c r="N757" s="6"/>
      <c r="O757" s="6"/>
      <c r="P757" s="6"/>
    </row>
    <row r="758" spans="1:16" x14ac:dyDescent="0.2">
      <c r="A758" s="5">
        <v>42495</v>
      </c>
      <c r="B758" s="6" t="s">
        <v>49</v>
      </c>
      <c r="C758" s="6" t="s">
        <v>60</v>
      </c>
      <c r="D758" s="6" t="s">
        <v>47</v>
      </c>
      <c r="E758" s="6" t="s">
        <v>3</v>
      </c>
      <c r="F758" s="6" t="s">
        <v>3</v>
      </c>
      <c r="G758" s="6" t="s">
        <v>3</v>
      </c>
      <c r="H758" s="35" t="str">
        <f t="shared" si="160"/>
        <v/>
      </c>
      <c r="I758" s="30">
        <f t="shared" si="161"/>
        <v>8.3666666666666671</v>
      </c>
      <c r="J758" s="31">
        <f t="shared" si="159"/>
        <v>8</v>
      </c>
      <c r="K758" s="30">
        <f t="shared" si="162"/>
        <v>0.4</v>
      </c>
      <c r="L758" s="30" t="str">
        <f t="shared" si="158"/>
        <v/>
      </c>
      <c r="M758" s="6"/>
      <c r="N758" s="6"/>
      <c r="O758" s="6"/>
      <c r="P758" s="6"/>
    </row>
    <row r="759" spans="1:16" x14ac:dyDescent="0.2">
      <c r="A759" s="5">
        <v>42496</v>
      </c>
      <c r="B759" s="6" t="s">
        <v>50</v>
      </c>
      <c r="C759" s="6" t="s">
        <v>138</v>
      </c>
      <c r="D759" s="6" t="s">
        <v>139</v>
      </c>
      <c r="E759" s="6" t="s">
        <v>3</v>
      </c>
      <c r="F759" s="6" t="s">
        <v>3</v>
      </c>
      <c r="G759" s="6" t="s">
        <v>3</v>
      </c>
      <c r="H759" s="35" t="str">
        <f t="shared" si="160"/>
        <v/>
      </c>
      <c r="I759" s="30">
        <f t="shared" si="161"/>
        <v>8.5</v>
      </c>
      <c r="J759" s="31">
        <f t="shared" si="159"/>
        <v>8</v>
      </c>
      <c r="K759" s="30">
        <f t="shared" si="162"/>
        <v>0.5</v>
      </c>
      <c r="L759" s="30">
        <f t="shared" si="158"/>
        <v>0.5</v>
      </c>
      <c r="M759" s="6"/>
      <c r="N759" s="6"/>
      <c r="O759" s="6"/>
      <c r="P759" s="6"/>
    </row>
    <row r="760" spans="1:16" x14ac:dyDescent="0.2">
      <c r="A760" s="5">
        <v>42497</v>
      </c>
      <c r="B760" s="6" t="s">
        <v>53</v>
      </c>
      <c r="C760" s="6" t="s">
        <v>140</v>
      </c>
      <c r="D760" s="6" t="s">
        <v>141</v>
      </c>
      <c r="E760" s="6" t="s">
        <v>3</v>
      </c>
      <c r="F760" s="6" t="s">
        <v>3</v>
      </c>
      <c r="G760" s="6" t="s">
        <v>3</v>
      </c>
      <c r="H760" s="35" t="str">
        <f t="shared" si="160"/>
        <v/>
      </c>
      <c r="I760" s="30">
        <f t="shared" si="161"/>
        <v>8.3166666666666664</v>
      </c>
      <c r="J760" s="31">
        <f t="shared" si="159"/>
        <v>8</v>
      </c>
      <c r="K760" s="30">
        <f t="shared" si="162"/>
        <v>0.3</v>
      </c>
      <c r="L760" s="30" t="str">
        <f t="shared" si="158"/>
        <v/>
      </c>
      <c r="M760" s="6"/>
      <c r="N760" s="6"/>
      <c r="O760" s="6"/>
      <c r="P760" s="6"/>
    </row>
    <row r="761" spans="1:16" x14ac:dyDescent="0.2">
      <c r="A761" s="3">
        <v>42498</v>
      </c>
      <c r="B761" s="4" t="s">
        <v>39</v>
      </c>
      <c r="C761" s="4" t="s">
        <v>69</v>
      </c>
      <c r="D761" s="4" t="s">
        <v>89</v>
      </c>
      <c r="E761" s="4" t="s">
        <v>3</v>
      </c>
      <c r="F761" s="4" t="s">
        <v>3</v>
      </c>
      <c r="G761" s="4">
        <v>26</v>
      </c>
      <c r="H761" s="35" t="str">
        <f t="shared" si="160"/>
        <v/>
      </c>
      <c r="I761" s="30">
        <f t="shared" si="161"/>
        <v>8.2499999999999982</v>
      </c>
      <c r="J761" s="31">
        <f t="shared" si="159"/>
        <v>8</v>
      </c>
      <c r="K761" s="30">
        <f t="shared" si="162"/>
        <v>0.2</v>
      </c>
      <c r="L761" s="30" t="str">
        <f t="shared" si="158"/>
        <v/>
      </c>
      <c r="M761" s="4"/>
      <c r="N761" s="4"/>
      <c r="O761" s="4"/>
      <c r="P761" s="4"/>
    </row>
    <row r="762" spans="1:16" x14ac:dyDescent="0.2">
      <c r="A762" s="39">
        <v>42499</v>
      </c>
      <c r="B762" s="40" t="s">
        <v>43</v>
      </c>
      <c r="C762" s="40" t="s">
        <v>3</v>
      </c>
      <c r="D762" s="40" t="s">
        <v>3</v>
      </c>
      <c r="E762" s="40" t="s">
        <v>3</v>
      </c>
      <c r="F762" s="40" t="s">
        <v>3</v>
      </c>
      <c r="G762" s="40" t="s">
        <v>3</v>
      </c>
      <c r="H762" s="35" t="s">
        <v>202</v>
      </c>
      <c r="I762" s="35" t="s">
        <v>202</v>
      </c>
      <c r="J762" s="35" t="s">
        <v>202</v>
      </c>
      <c r="K762" s="35" t="s">
        <v>202</v>
      </c>
      <c r="L762" s="35" t="s">
        <v>202</v>
      </c>
      <c r="M762" s="40"/>
      <c r="N762" s="40"/>
      <c r="O762" s="40"/>
      <c r="P762" s="40"/>
    </row>
    <row r="763" spans="1:16" x14ac:dyDescent="0.2">
      <c r="A763" s="39">
        <v>42500</v>
      </c>
      <c r="B763" s="40" t="s">
        <v>45</v>
      </c>
      <c r="C763" s="40" t="s">
        <v>106</v>
      </c>
      <c r="D763" s="40" t="s">
        <v>226</v>
      </c>
      <c r="E763" s="40" t="s">
        <v>3</v>
      </c>
      <c r="F763" s="40" t="s">
        <v>3</v>
      </c>
      <c r="G763" s="40" t="s">
        <v>3</v>
      </c>
      <c r="H763" s="35" t="str">
        <f t="shared" ref="H763:H775" si="163">IF(AND(C763*24&lt;6,6-C763*24&gt;0.5),6-C763*24,"")</f>
        <v/>
      </c>
      <c r="I763" s="30">
        <f t="shared" ref="I763:I775" si="164">(D763-C763)*24</f>
        <v>8.1333333333333346</v>
      </c>
      <c r="J763" s="31">
        <f t="shared" ref="J763:J775" si="165">IF(I763&gt;8,8,I763)</f>
        <v>8</v>
      </c>
      <c r="K763" s="30">
        <f t="shared" ref="K763:K775" si="166">IF(I763&gt;8,ROUND(I763-8,1),"")</f>
        <v>0.1</v>
      </c>
      <c r="L763" s="30" t="str">
        <f t="shared" ref="L763:L775" si="167">IF(K763&lt;0.5,"",K763)</f>
        <v/>
      </c>
      <c r="M763" s="40"/>
      <c r="N763" s="40"/>
      <c r="O763" s="40"/>
      <c r="P763" s="40"/>
    </row>
    <row r="764" spans="1:16" x14ac:dyDescent="0.2">
      <c r="A764" s="39">
        <v>42501</v>
      </c>
      <c r="B764" s="40" t="s">
        <v>48</v>
      </c>
      <c r="C764" s="40" t="s">
        <v>289</v>
      </c>
      <c r="D764" s="40" t="s">
        <v>76</v>
      </c>
      <c r="E764" s="40" t="s">
        <v>3</v>
      </c>
      <c r="F764" s="40" t="s">
        <v>3</v>
      </c>
      <c r="G764" s="40" t="s">
        <v>3</v>
      </c>
      <c r="H764" s="35" t="str">
        <f t="shared" si="163"/>
        <v/>
      </c>
      <c r="I764" s="30">
        <f t="shared" si="164"/>
        <v>8.2166666666666668</v>
      </c>
      <c r="J764" s="31">
        <f t="shared" si="165"/>
        <v>8</v>
      </c>
      <c r="K764" s="30">
        <f t="shared" si="166"/>
        <v>0.2</v>
      </c>
      <c r="L764" s="30" t="str">
        <f t="shared" si="167"/>
        <v/>
      </c>
      <c r="M764" s="40"/>
      <c r="N764" s="40"/>
      <c r="O764" s="40"/>
      <c r="P764" s="40"/>
    </row>
    <row r="765" spans="1:16" x14ac:dyDescent="0.2">
      <c r="A765" s="39">
        <v>42502</v>
      </c>
      <c r="B765" s="40" t="s">
        <v>49</v>
      </c>
      <c r="C765" s="40" t="s">
        <v>271</v>
      </c>
      <c r="D765" s="40" t="s">
        <v>226</v>
      </c>
      <c r="E765" s="40" t="s">
        <v>3</v>
      </c>
      <c r="F765" s="40" t="s">
        <v>3</v>
      </c>
      <c r="G765" s="40" t="s">
        <v>3</v>
      </c>
      <c r="H765" s="35" t="str">
        <f t="shared" si="163"/>
        <v/>
      </c>
      <c r="I765" s="30">
        <f t="shared" si="164"/>
        <v>8.1833333333333353</v>
      </c>
      <c r="J765" s="31">
        <f t="shared" si="165"/>
        <v>8</v>
      </c>
      <c r="K765" s="30">
        <f t="shared" si="166"/>
        <v>0.2</v>
      </c>
      <c r="L765" s="30" t="str">
        <f t="shared" si="167"/>
        <v/>
      </c>
      <c r="M765" s="40"/>
      <c r="N765" s="40"/>
      <c r="O765" s="40"/>
      <c r="P765" s="40"/>
    </row>
    <row r="766" spans="1:16" x14ac:dyDescent="0.2">
      <c r="A766" s="39">
        <v>42503</v>
      </c>
      <c r="B766" s="40" t="s">
        <v>50</v>
      </c>
      <c r="C766" s="40" t="s">
        <v>137</v>
      </c>
      <c r="D766" s="40" t="s">
        <v>124</v>
      </c>
      <c r="E766" s="40" t="s">
        <v>3</v>
      </c>
      <c r="F766" s="40" t="s">
        <v>3</v>
      </c>
      <c r="G766" s="40" t="s">
        <v>3</v>
      </c>
      <c r="H766" s="35" t="str">
        <f t="shared" si="163"/>
        <v/>
      </c>
      <c r="I766" s="30">
        <f t="shared" si="164"/>
        <v>8.2166666666666668</v>
      </c>
      <c r="J766" s="31">
        <f t="shared" si="165"/>
        <v>8</v>
      </c>
      <c r="K766" s="30">
        <f t="shared" si="166"/>
        <v>0.2</v>
      </c>
      <c r="L766" s="30" t="str">
        <f t="shared" si="167"/>
        <v/>
      </c>
      <c r="M766" s="40"/>
      <c r="N766" s="40"/>
      <c r="O766" s="40"/>
      <c r="P766" s="40"/>
    </row>
    <row r="767" spans="1:16" x14ac:dyDescent="0.2">
      <c r="A767" s="39">
        <v>42504</v>
      </c>
      <c r="B767" s="40" t="s">
        <v>53</v>
      </c>
      <c r="C767" s="40" t="s">
        <v>290</v>
      </c>
      <c r="D767" s="40" t="s">
        <v>291</v>
      </c>
      <c r="E767" s="40" t="s">
        <v>3</v>
      </c>
      <c r="F767" s="40" t="s">
        <v>3</v>
      </c>
      <c r="G767" s="40" t="s">
        <v>3</v>
      </c>
      <c r="H767" s="35" t="str">
        <f t="shared" si="163"/>
        <v/>
      </c>
      <c r="I767" s="30">
        <f t="shared" si="164"/>
        <v>8.4166666666666661</v>
      </c>
      <c r="J767" s="31">
        <f t="shared" si="165"/>
        <v>8</v>
      </c>
      <c r="K767" s="30">
        <f t="shared" si="166"/>
        <v>0.4</v>
      </c>
      <c r="L767" s="30" t="str">
        <f t="shared" si="167"/>
        <v/>
      </c>
      <c r="M767" s="40"/>
      <c r="N767" s="40"/>
      <c r="O767" s="40"/>
      <c r="P767" s="40"/>
    </row>
    <row r="768" spans="1:16" x14ac:dyDescent="0.2">
      <c r="A768" s="37">
        <v>42505</v>
      </c>
      <c r="B768" s="38" t="s">
        <v>39</v>
      </c>
      <c r="C768" s="38" t="s">
        <v>215</v>
      </c>
      <c r="D768" s="38" t="s">
        <v>292</v>
      </c>
      <c r="E768" s="38" t="s">
        <v>3</v>
      </c>
      <c r="F768" s="38" t="s">
        <v>3</v>
      </c>
      <c r="G768" s="38">
        <v>26</v>
      </c>
      <c r="H768" s="35" t="str">
        <f t="shared" si="163"/>
        <v/>
      </c>
      <c r="I768" s="30">
        <f t="shared" si="164"/>
        <v>8.4999999999999982</v>
      </c>
      <c r="J768" s="31">
        <f t="shared" si="165"/>
        <v>8</v>
      </c>
      <c r="K768" s="30">
        <f t="shared" si="166"/>
        <v>0.5</v>
      </c>
      <c r="L768" s="30">
        <f t="shared" si="167"/>
        <v>0.5</v>
      </c>
      <c r="M768" s="38"/>
      <c r="N768" s="38"/>
      <c r="O768" s="38"/>
      <c r="P768" s="38"/>
    </row>
    <row r="769" spans="1:16" x14ac:dyDescent="0.2">
      <c r="A769" s="39">
        <v>42506</v>
      </c>
      <c r="B769" s="40" t="s">
        <v>43</v>
      </c>
      <c r="C769" s="40" t="s">
        <v>149</v>
      </c>
      <c r="D769" s="40" t="s">
        <v>283</v>
      </c>
      <c r="E769" s="40" t="s">
        <v>3</v>
      </c>
      <c r="F769" s="40" t="s">
        <v>3</v>
      </c>
      <c r="G769" s="40" t="s">
        <v>3</v>
      </c>
      <c r="H769" s="35" t="str">
        <f t="shared" si="163"/>
        <v/>
      </c>
      <c r="I769" s="30">
        <f t="shared" si="164"/>
        <v>8.25</v>
      </c>
      <c r="J769" s="31">
        <f t="shared" si="165"/>
        <v>8</v>
      </c>
      <c r="K769" s="30">
        <f t="shared" si="166"/>
        <v>0.3</v>
      </c>
      <c r="L769" s="30" t="str">
        <f t="shared" si="167"/>
        <v/>
      </c>
      <c r="M769" s="40"/>
      <c r="N769" s="40"/>
      <c r="O769" s="40"/>
      <c r="P769" s="40"/>
    </row>
    <row r="770" spans="1:16" x14ac:dyDescent="0.2">
      <c r="A770" s="39">
        <v>42507</v>
      </c>
      <c r="B770" s="40" t="s">
        <v>45</v>
      </c>
      <c r="C770" s="40" t="s">
        <v>3</v>
      </c>
      <c r="D770" s="40" t="s">
        <v>3</v>
      </c>
      <c r="E770" s="40" t="s">
        <v>3</v>
      </c>
      <c r="F770" s="40" t="s">
        <v>3</v>
      </c>
      <c r="G770" s="40" t="s">
        <v>3</v>
      </c>
      <c r="H770" s="35" t="s">
        <v>202</v>
      </c>
      <c r="I770" s="35" t="s">
        <v>202</v>
      </c>
      <c r="J770" s="35" t="s">
        <v>202</v>
      </c>
      <c r="K770" s="35" t="s">
        <v>202</v>
      </c>
      <c r="L770" s="35" t="s">
        <v>202</v>
      </c>
      <c r="M770" s="40"/>
      <c r="N770" s="40"/>
      <c r="O770" s="40"/>
      <c r="P770" s="40"/>
    </row>
    <row r="771" spans="1:16" x14ac:dyDescent="0.2">
      <c r="A771" s="39">
        <v>42508</v>
      </c>
      <c r="B771" s="40" t="s">
        <v>48</v>
      </c>
      <c r="C771" s="40" t="s">
        <v>140</v>
      </c>
      <c r="D771" s="40" t="s">
        <v>293</v>
      </c>
      <c r="E771" s="40" t="s">
        <v>3</v>
      </c>
      <c r="F771" s="40" t="s">
        <v>3</v>
      </c>
      <c r="G771" s="40" t="s">
        <v>3</v>
      </c>
      <c r="H771" s="35" t="str">
        <f t="shared" si="163"/>
        <v/>
      </c>
      <c r="I771" s="30">
        <f t="shared" si="164"/>
        <v>8.3000000000000025</v>
      </c>
      <c r="J771" s="31">
        <f t="shared" si="165"/>
        <v>8</v>
      </c>
      <c r="K771" s="30">
        <f t="shared" si="166"/>
        <v>0.3</v>
      </c>
      <c r="L771" s="30" t="str">
        <f t="shared" si="167"/>
        <v/>
      </c>
      <c r="M771" s="40"/>
      <c r="N771" s="40"/>
      <c r="O771" s="40"/>
      <c r="P771" s="40"/>
    </row>
    <row r="772" spans="1:16" x14ac:dyDescent="0.2">
      <c r="A772" s="39">
        <v>42509</v>
      </c>
      <c r="B772" s="40" t="s">
        <v>49</v>
      </c>
      <c r="C772" s="40" t="s">
        <v>106</v>
      </c>
      <c r="D772" s="40" t="s">
        <v>255</v>
      </c>
      <c r="E772" s="40" t="s">
        <v>3</v>
      </c>
      <c r="F772" s="40" t="s">
        <v>3</v>
      </c>
      <c r="G772" s="40" t="s">
        <v>3</v>
      </c>
      <c r="H772" s="35" t="str">
        <f t="shared" si="163"/>
        <v/>
      </c>
      <c r="I772" s="30">
        <f t="shared" si="164"/>
        <v>8.3333333333333339</v>
      </c>
      <c r="J772" s="31">
        <f t="shared" si="165"/>
        <v>8</v>
      </c>
      <c r="K772" s="30">
        <f t="shared" si="166"/>
        <v>0.3</v>
      </c>
      <c r="L772" s="30" t="str">
        <f t="shared" si="167"/>
        <v/>
      </c>
      <c r="M772" s="40"/>
      <c r="N772" s="40"/>
      <c r="O772" s="40"/>
      <c r="P772" s="40"/>
    </row>
    <row r="773" spans="1:16" x14ac:dyDescent="0.2">
      <c r="A773" s="39">
        <v>42510</v>
      </c>
      <c r="B773" s="40" t="s">
        <v>50</v>
      </c>
      <c r="C773" s="40" t="s">
        <v>140</v>
      </c>
      <c r="D773" s="40" t="s">
        <v>170</v>
      </c>
      <c r="E773" s="40" t="s">
        <v>3</v>
      </c>
      <c r="F773" s="40" t="s">
        <v>3</v>
      </c>
      <c r="G773" s="40" t="s">
        <v>3</v>
      </c>
      <c r="H773" s="35" t="str">
        <f t="shared" si="163"/>
        <v/>
      </c>
      <c r="I773" s="30">
        <f t="shared" si="164"/>
        <v>8.2166666666666686</v>
      </c>
      <c r="J773" s="31">
        <f t="shared" si="165"/>
        <v>8</v>
      </c>
      <c r="K773" s="30">
        <f t="shared" si="166"/>
        <v>0.2</v>
      </c>
      <c r="L773" s="30" t="str">
        <f t="shared" si="167"/>
        <v/>
      </c>
      <c r="M773" s="40"/>
      <c r="N773" s="40"/>
      <c r="O773" s="40"/>
      <c r="P773" s="40"/>
    </row>
    <row r="774" spans="1:16" x14ac:dyDescent="0.2">
      <c r="A774" s="39">
        <v>42511</v>
      </c>
      <c r="B774" s="40" t="s">
        <v>53</v>
      </c>
      <c r="C774" s="40" t="s">
        <v>88</v>
      </c>
      <c r="D774" s="40" t="s">
        <v>294</v>
      </c>
      <c r="E774" s="40" t="s">
        <v>3</v>
      </c>
      <c r="F774" s="40" t="s">
        <v>3</v>
      </c>
      <c r="G774" s="40" t="s">
        <v>3</v>
      </c>
      <c r="H774" s="35" t="str">
        <f t="shared" si="163"/>
        <v/>
      </c>
      <c r="I774" s="30">
        <f t="shared" si="164"/>
        <v>7.9499999999999984</v>
      </c>
      <c r="J774" s="31">
        <v>8</v>
      </c>
      <c r="K774" s="30" t="str">
        <f t="shared" si="166"/>
        <v/>
      </c>
      <c r="L774" s="30" t="str">
        <f t="shared" si="167"/>
        <v/>
      </c>
      <c r="M774" s="40"/>
      <c r="N774" s="40"/>
      <c r="O774" s="40"/>
      <c r="P774" s="40"/>
    </row>
    <row r="775" spans="1:16" x14ac:dyDescent="0.2">
      <c r="A775" s="37">
        <v>42512</v>
      </c>
      <c r="B775" s="38" t="s">
        <v>39</v>
      </c>
      <c r="C775" s="38" t="s">
        <v>129</v>
      </c>
      <c r="D775" s="38" t="s">
        <v>295</v>
      </c>
      <c r="E775" s="38" t="s">
        <v>3</v>
      </c>
      <c r="F775" s="38" t="s">
        <v>3</v>
      </c>
      <c r="G775" s="38">
        <v>26</v>
      </c>
      <c r="H775" s="35" t="str">
        <f t="shared" si="163"/>
        <v/>
      </c>
      <c r="I775" s="30">
        <f t="shared" si="164"/>
        <v>8.3166666666666664</v>
      </c>
      <c r="J775" s="31">
        <f t="shared" si="165"/>
        <v>8</v>
      </c>
      <c r="K775" s="30">
        <f t="shared" si="166"/>
        <v>0.3</v>
      </c>
      <c r="L775" s="30" t="str">
        <f t="shared" si="167"/>
        <v/>
      </c>
      <c r="M775" s="38"/>
      <c r="N775" s="38"/>
      <c r="O775" s="38"/>
      <c r="P775" s="38"/>
    </row>
    <row r="776" spans="1:16" x14ac:dyDescent="0.2">
      <c r="A776" s="39">
        <v>42513</v>
      </c>
      <c r="B776" s="40" t="s">
        <v>43</v>
      </c>
      <c r="C776" s="40" t="s">
        <v>3</v>
      </c>
      <c r="D776" s="40" t="s">
        <v>3</v>
      </c>
      <c r="E776" s="40" t="s">
        <v>3</v>
      </c>
      <c r="F776" s="40" t="s">
        <v>3</v>
      </c>
      <c r="G776" s="40" t="s">
        <v>3</v>
      </c>
      <c r="H776" s="35" t="s">
        <v>202</v>
      </c>
      <c r="I776" s="35" t="s">
        <v>202</v>
      </c>
      <c r="J776" s="35" t="s">
        <v>202</v>
      </c>
      <c r="K776" s="35" t="s">
        <v>202</v>
      </c>
      <c r="L776" s="35" t="s">
        <v>202</v>
      </c>
      <c r="M776" s="40"/>
      <c r="N776" s="40"/>
      <c r="O776" s="40"/>
      <c r="P776" s="40"/>
    </row>
    <row r="777" spans="1:16" ht="16.5" x14ac:dyDescent="0.3">
      <c r="A777" s="39">
        <v>42514</v>
      </c>
      <c r="B777" s="40" t="s">
        <v>45</v>
      </c>
      <c r="C777" s="40" t="s">
        <v>289</v>
      </c>
      <c r="D777" s="40" t="s">
        <v>130</v>
      </c>
      <c r="E777" s="40" t="s">
        <v>3</v>
      </c>
      <c r="F777" s="40" t="s">
        <v>3</v>
      </c>
      <c r="G777" s="40" t="s">
        <v>3</v>
      </c>
      <c r="H777" s="35" t="str">
        <f t="shared" ref="H777:H782" si="168">IF(AND(C777*24&lt;6,6-C777*24&gt;0.5),6-C777*24,"")</f>
        <v/>
      </c>
      <c r="I777" s="30">
        <f t="shared" ref="I777:I782" si="169">(D777-C777)*24</f>
        <v>8.3666666666666671</v>
      </c>
      <c r="J777" s="31">
        <f t="shared" ref="J777:J782" si="170">IF(I777&gt;8,8,I777)</f>
        <v>8</v>
      </c>
      <c r="K777" s="30">
        <f t="shared" ref="K777:K782" si="171">IF(I777&gt;8,ROUND(I777-8,1),"")</f>
        <v>0.4</v>
      </c>
      <c r="L777" s="30" t="str">
        <f t="shared" ref="L777:L782" si="172">IF(K777&lt;0.5,"",K777)</f>
        <v/>
      </c>
      <c r="M777" s="40"/>
      <c r="N777" s="50" t="s">
        <v>369</v>
      </c>
      <c r="O777" s="51">
        <f>G784</f>
        <v>26</v>
      </c>
      <c r="P777" s="40"/>
    </row>
    <row r="778" spans="1:16" x14ac:dyDescent="0.2">
      <c r="A778" s="39">
        <v>42515</v>
      </c>
      <c r="B778" s="40" t="s">
        <v>48</v>
      </c>
      <c r="C778" s="40" t="s">
        <v>352</v>
      </c>
      <c r="D778" s="40" t="s">
        <v>147</v>
      </c>
      <c r="E778" s="40" t="s">
        <v>3</v>
      </c>
      <c r="F778" s="40" t="s">
        <v>3</v>
      </c>
      <c r="G778" s="40" t="s">
        <v>3</v>
      </c>
      <c r="H778" s="35" t="str">
        <f t="shared" si="168"/>
        <v/>
      </c>
      <c r="I778" s="30">
        <f t="shared" si="169"/>
        <v>8.1999999999999993</v>
      </c>
      <c r="J778" s="31">
        <f t="shared" si="170"/>
        <v>8</v>
      </c>
      <c r="K778" s="30">
        <f t="shared" si="171"/>
        <v>0.2</v>
      </c>
      <c r="L778" s="30" t="str">
        <f t="shared" si="172"/>
        <v/>
      </c>
      <c r="M778" s="40"/>
      <c r="N778" s="51" t="s">
        <v>370</v>
      </c>
      <c r="O778" s="51">
        <f>COUNTIF(J754:J784,"AL*")</f>
        <v>0</v>
      </c>
      <c r="P778" s="40"/>
    </row>
    <row r="779" spans="1:16" x14ac:dyDescent="0.2">
      <c r="A779" s="39">
        <v>42516</v>
      </c>
      <c r="B779" s="40" t="s">
        <v>49</v>
      </c>
      <c r="C779" s="40" t="s">
        <v>88</v>
      </c>
      <c r="D779" s="40" t="s">
        <v>110</v>
      </c>
      <c r="E779" s="40" t="s">
        <v>3</v>
      </c>
      <c r="F779" s="40" t="s">
        <v>3</v>
      </c>
      <c r="G779" s="40" t="s">
        <v>3</v>
      </c>
      <c r="H779" s="35" t="str">
        <f t="shared" si="168"/>
        <v/>
      </c>
      <c r="I779" s="30">
        <f t="shared" si="169"/>
        <v>8.1333333333333329</v>
      </c>
      <c r="J779" s="31">
        <f t="shared" si="170"/>
        <v>8</v>
      </c>
      <c r="K779" s="30">
        <f t="shared" si="171"/>
        <v>0.1</v>
      </c>
      <c r="L779" s="30" t="str">
        <f t="shared" si="172"/>
        <v/>
      </c>
      <c r="M779" s="40"/>
      <c r="N779" s="51" t="s">
        <v>371</v>
      </c>
      <c r="O779" s="51">
        <f>COUNTIF(J754:J784,"PH*")</f>
        <v>1</v>
      </c>
      <c r="P779" s="40"/>
    </row>
    <row r="780" spans="1:16" x14ac:dyDescent="0.2">
      <c r="A780" s="39">
        <v>42517</v>
      </c>
      <c r="B780" s="40" t="s">
        <v>50</v>
      </c>
      <c r="C780" s="40" t="s">
        <v>134</v>
      </c>
      <c r="D780" s="40" t="s">
        <v>353</v>
      </c>
      <c r="E780" s="40" t="s">
        <v>3</v>
      </c>
      <c r="F780" s="40" t="s">
        <v>3</v>
      </c>
      <c r="G780" s="40" t="s">
        <v>3</v>
      </c>
      <c r="H780" s="35" t="str">
        <f t="shared" si="168"/>
        <v/>
      </c>
      <c r="I780" s="30">
        <f t="shared" si="169"/>
        <v>8.0333333333333314</v>
      </c>
      <c r="J780" s="31">
        <f t="shared" si="170"/>
        <v>8</v>
      </c>
      <c r="K780" s="30">
        <f t="shared" si="171"/>
        <v>0</v>
      </c>
      <c r="L780" s="30" t="str">
        <f t="shared" si="172"/>
        <v/>
      </c>
      <c r="M780" s="40"/>
      <c r="N780" s="51" t="s">
        <v>372</v>
      </c>
      <c r="O780" s="51">
        <f>COUNTIF(J754:J784,"RO*")</f>
        <v>0</v>
      </c>
      <c r="P780" s="40"/>
    </row>
    <row r="781" spans="1:16" x14ac:dyDescent="0.2">
      <c r="A781" s="39">
        <v>42518</v>
      </c>
      <c r="B781" s="40" t="s">
        <v>53</v>
      </c>
      <c r="C781" s="40" t="s">
        <v>144</v>
      </c>
      <c r="D781" s="40" t="s">
        <v>130</v>
      </c>
      <c r="E781" s="40" t="s">
        <v>3</v>
      </c>
      <c r="F781" s="40" t="s">
        <v>3</v>
      </c>
      <c r="G781" s="40" t="s">
        <v>3</v>
      </c>
      <c r="H781" s="35" t="str">
        <f t="shared" si="168"/>
        <v/>
      </c>
      <c r="I781" s="30">
        <f t="shared" si="169"/>
        <v>8.2333333333333343</v>
      </c>
      <c r="J781" s="31">
        <f t="shared" si="170"/>
        <v>8</v>
      </c>
      <c r="K781" s="30">
        <f t="shared" si="171"/>
        <v>0.2</v>
      </c>
      <c r="L781" s="30" t="str">
        <f t="shared" si="172"/>
        <v/>
      </c>
      <c r="M781" s="40"/>
      <c r="N781" s="51" t="s">
        <v>187</v>
      </c>
      <c r="O781" s="51">
        <f>COUNTIF(J754:J784,"OFF*")</f>
        <v>5</v>
      </c>
      <c r="P781" s="40"/>
    </row>
    <row r="782" spans="1:16" x14ac:dyDescent="0.2">
      <c r="A782" s="37">
        <v>42519</v>
      </c>
      <c r="B782" s="38" t="s">
        <v>39</v>
      </c>
      <c r="C782" s="38" t="s">
        <v>69</v>
      </c>
      <c r="D782" s="38" t="s">
        <v>294</v>
      </c>
      <c r="E782" s="38" t="s">
        <v>3</v>
      </c>
      <c r="F782" s="38" t="s">
        <v>3</v>
      </c>
      <c r="G782" s="38">
        <v>26</v>
      </c>
      <c r="H782" s="35" t="str">
        <f t="shared" si="168"/>
        <v/>
      </c>
      <c r="I782" s="30">
        <f t="shared" si="169"/>
        <v>8.0499999999999989</v>
      </c>
      <c r="J782" s="31">
        <f t="shared" si="170"/>
        <v>8</v>
      </c>
      <c r="K782" s="30">
        <f t="shared" si="171"/>
        <v>0</v>
      </c>
      <c r="L782" s="30" t="str">
        <f t="shared" si="172"/>
        <v/>
      </c>
      <c r="M782" s="38"/>
      <c r="N782" s="51" t="s">
        <v>39</v>
      </c>
      <c r="O782" s="51">
        <f>COUNTIF(J754:J784,"CN*")</f>
        <v>0</v>
      </c>
      <c r="P782" s="38"/>
    </row>
    <row r="783" spans="1:16" x14ac:dyDescent="0.2">
      <c r="A783" s="39">
        <v>42520</v>
      </c>
      <c r="B783" s="40" t="s">
        <v>43</v>
      </c>
      <c r="C783" s="40" t="s">
        <v>3</v>
      </c>
      <c r="D783" s="40" t="s">
        <v>3</v>
      </c>
      <c r="E783" s="40" t="s">
        <v>3</v>
      </c>
      <c r="F783" s="40" t="s">
        <v>3</v>
      </c>
      <c r="G783" s="40" t="s">
        <v>3</v>
      </c>
      <c r="H783" s="35" t="s">
        <v>202</v>
      </c>
      <c r="I783" s="35" t="s">
        <v>202</v>
      </c>
      <c r="J783" s="35" t="s">
        <v>202</v>
      </c>
      <c r="K783" s="35" t="s">
        <v>202</v>
      </c>
      <c r="L783" s="35" t="s">
        <v>202</v>
      </c>
      <c r="M783" s="40"/>
      <c r="N783" s="51" t="s">
        <v>197</v>
      </c>
      <c r="O783" s="51">
        <f>ROUND(SUM(H754:H784)/8,2)</f>
        <v>0</v>
      </c>
      <c r="P783" s="40"/>
    </row>
    <row r="784" spans="1:16" ht="16.5" x14ac:dyDescent="0.3">
      <c r="A784" s="39">
        <v>42521</v>
      </c>
      <c r="B784" s="40" t="s">
        <v>45</v>
      </c>
      <c r="C784" s="40" t="s">
        <v>69</v>
      </c>
      <c r="D784" s="40" t="s">
        <v>296</v>
      </c>
      <c r="E784" s="40" t="s">
        <v>3</v>
      </c>
      <c r="F784" s="40" t="s">
        <v>3</v>
      </c>
      <c r="G784" s="40">
        <v>26</v>
      </c>
      <c r="H784" s="35" t="str">
        <f t="shared" ref="H784" si="173">IF(AND(C784*24&lt;6,6-C784*24&gt;0.5),6-C784*24,"")</f>
        <v/>
      </c>
      <c r="I784" s="30">
        <f t="shared" ref="I784" si="174">(D784-C784)*24</f>
        <v>8.6500000000000021</v>
      </c>
      <c r="J784" s="31">
        <f t="shared" ref="J784" si="175">IF(I784&gt;8,8,I784)</f>
        <v>8</v>
      </c>
      <c r="K784" s="30">
        <f t="shared" ref="K784" si="176">IF(I784&gt;8,ROUND(I784-8,1),"")</f>
        <v>0.7</v>
      </c>
      <c r="L784" s="30">
        <f t="shared" ref="L784" si="177">IF(K784&lt;0.5,"",K784)</f>
        <v>0.7</v>
      </c>
      <c r="M784" s="40"/>
      <c r="N784" s="50" t="s">
        <v>373</v>
      </c>
      <c r="O784" s="50">
        <f>ROUND(SUM(M754:M784)/8,2)</f>
        <v>0</v>
      </c>
      <c r="P784" s="40"/>
    </row>
    <row r="785" spans="1:16" x14ac:dyDescent="0.2">
      <c r="A785" s="7"/>
      <c r="B785" s="7"/>
      <c r="C785" s="7"/>
      <c r="D785" s="7"/>
      <c r="E785" s="7"/>
      <c r="F785" s="7"/>
      <c r="G785" s="43" t="s">
        <v>368</v>
      </c>
      <c r="H785" s="7"/>
      <c r="I785" s="7"/>
      <c r="J785" s="7"/>
      <c r="K785" s="7"/>
      <c r="L785" s="7"/>
      <c r="M785" s="7"/>
      <c r="N785" s="7"/>
      <c r="O785" s="7"/>
      <c r="P785" s="7"/>
    </row>
    <row r="786" spans="1:16" x14ac:dyDescent="0.2">
      <c r="J786" s="28" t="s">
        <v>57</v>
      </c>
      <c r="K786" s="28"/>
      <c r="L786" s="28"/>
      <c r="M786" s="28"/>
    </row>
    <row r="789" spans="1:16" x14ac:dyDescent="0.2">
      <c r="J789" s="28" t="s">
        <v>142</v>
      </c>
      <c r="K789" s="28"/>
      <c r="L789" s="28"/>
      <c r="M789" s="28"/>
    </row>
    <row r="828" spans="1:16" ht="21" customHeight="1" x14ac:dyDescent="0.2">
      <c r="A828" s="8" t="s">
        <v>0</v>
      </c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10"/>
    </row>
    <row r="829" spans="1:16" x14ac:dyDescent="0.2">
      <c r="A829" s="11" t="s">
        <v>143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3"/>
    </row>
    <row r="830" spans="1:16" x14ac:dyDescent="0.2">
      <c r="A830" s="14" t="s">
        <v>2</v>
      </c>
      <c r="B830" s="15"/>
      <c r="C830" s="1">
        <v>7</v>
      </c>
      <c r="D830" s="1">
        <v>56</v>
      </c>
      <c r="E830" s="16" t="s">
        <v>3</v>
      </c>
      <c r="F830" s="14" t="s">
        <v>4</v>
      </c>
      <c r="G830" s="15"/>
      <c r="H830" s="1">
        <v>0</v>
      </c>
      <c r="I830" s="16" t="s">
        <v>3</v>
      </c>
      <c r="J830" s="14" t="s">
        <v>5</v>
      </c>
      <c r="K830" s="17"/>
      <c r="L830" s="15"/>
      <c r="M830" s="16" t="s">
        <v>3</v>
      </c>
      <c r="N830" s="14" t="s">
        <v>6</v>
      </c>
      <c r="O830" s="17"/>
      <c r="P830" s="15"/>
    </row>
    <row r="831" spans="1:16" x14ac:dyDescent="0.2">
      <c r="A831" s="14" t="s">
        <v>7</v>
      </c>
      <c r="B831" s="15"/>
      <c r="C831" s="1">
        <v>0</v>
      </c>
      <c r="D831" s="1">
        <v>0</v>
      </c>
      <c r="E831" s="18"/>
      <c r="F831" s="14" t="s">
        <v>8</v>
      </c>
      <c r="G831" s="15"/>
      <c r="H831" s="1">
        <v>0</v>
      </c>
      <c r="I831" s="18"/>
      <c r="J831" s="14" t="s">
        <v>9</v>
      </c>
      <c r="K831" s="15"/>
      <c r="L831" s="1">
        <v>3</v>
      </c>
      <c r="M831" s="18"/>
      <c r="N831" s="14" t="s">
        <v>9</v>
      </c>
      <c r="O831" s="15"/>
      <c r="P831" s="1">
        <v>0</v>
      </c>
    </row>
    <row r="832" spans="1:16" x14ac:dyDescent="0.2">
      <c r="A832" s="14" t="s">
        <v>10</v>
      </c>
      <c r="B832" s="15"/>
      <c r="C832" s="1">
        <v>7</v>
      </c>
      <c r="D832" s="1">
        <v>56</v>
      </c>
      <c r="E832" s="19"/>
      <c r="F832" s="14" t="s">
        <v>11</v>
      </c>
      <c r="G832" s="15"/>
      <c r="H832" s="1">
        <v>0</v>
      </c>
      <c r="I832" s="19"/>
      <c r="J832" s="14" t="s">
        <v>12</v>
      </c>
      <c r="K832" s="15"/>
      <c r="L832" s="1">
        <v>355</v>
      </c>
      <c r="M832" s="19"/>
      <c r="N832" s="14" t="s">
        <v>12</v>
      </c>
      <c r="O832" s="15"/>
      <c r="P832" s="1">
        <v>0</v>
      </c>
    </row>
    <row r="833" spans="1:16" x14ac:dyDescent="0.2">
      <c r="A833" s="16" t="s">
        <v>3</v>
      </c>
      <c r="B833" s="20" t="s">
        <v>13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2"/>
      <c r="P833" s="23" t="s">
        <v>3</v>
      </c>
    </row>
    <row r="834" spans="1:16" x14ac:dyDescent="0.2">
      <c r="A834" s="18"/>
      <c r="B834" s="2" t="s">
        <v>14</v>
      </c>
      <c r="C834" s="2" t="s">
        <v>15</v>
      </c>
      <c r="D834" s="2" t="s">
        <v>16</v>
      </c>
      <c r="E834" s="2" t="s">
        <v>17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 t="s">
        <v>23</v>
      </c>
      <c r="L834" s="2" t="s">
        <v>24</v>
      </c>
      <c r="M834" s="2" t="s">
        <v>25</v>
      </c>
      <c r="N834" s="2" t="s">
        <v>3</v>
      </c>
      <c r="O834" s="2" t="s">
        <v>3</v>
      </c>
      <c r="P834" s="24"/>
    </row>
    <row r="835" spans="1:16" x14ac:dyDescent="0.2">
      <c r="A835" s="19"/>
      <c r="B835" s="2">
        <v>1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1" t="s">
        <v>3</v>
      </c>
      <c r="O835" s="1" t="s">
        <v>3</v>
      </c>
      <c r="P835" s="25"/>
    </row>
    <row r="836" spans="1:16" x14ac:dyDescent="0.2">
      <c r="A836" s="20" t="s">
        <v>26</v>
      </c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2"/>
    </row>
    <row r="837" spans="1:16" ht="17.25" x14ac:dyDescent="0.3">
      <c r="A837" s="23" t="s">
        <v>27</v>
      </c>
      <c r="B837" s="23" t="s">
        <v>28</v>
      </c>
      <c r="C837" s="26">
        <v>1</v>
      </c>
      <c r="D837" s="27"/>
      <c r="E837" s="26">
        <v>2</v>
      </c>
      <c r="F837" s="27"/>
      <c r="G837" s="26">
        <v>3</v>
      </c>
      <c r="H837" s="29"/>
      <c r="I837" s="30"/>
      <c r="J837" s="31"/>
      <c r="K837" s="32" t="s">
        <v>196</v>
      </c>
      <c r="L837" s="32"/>
      <c r="M837" s="23"/>
      <c r="N837" s="23"/>
      <c r="O837" s="23"/>
      <c r="P837" s="23"/>
    </row>
    <row r="838" spans="1:16" ht="17.25" x14ac:dyDescent="0.3">
      <c r="A838" s="25"/>
      <c r="B838" s="25"/>
      <c r="C838" s="2" t="s">
        <v>37</v>
      </c>
      <c r="D838" s="2" t="s">
        <v>38</v>
      </c>
      <c r="E838" s="2" t="s">
        <v>37</v>
      </c>
      <c r="F838" s="2" t="s">
        <v>38</v>
      </c>
      <c r="G838" s="2" t="s">
        <v>37</v>
      </c>
      <c r="H838" s="33" t="s">
        <v>197</v>
      </c>
      <c r="I838" s="32" t="s">
        <v>198</v>
      </c>
      <c r="J838" s="34" t="s">
        <v>199</v>
      </c>
      <c r="K838" s="32" t="s">
        <v>23</v>
      </c>
      <c r="L838" s="32" t="s">
        <v>200</v>
      </c>
      <c r="M838" s="25"/>
      <c r="N838" s="25"/>
      <c r="O838" s="25"/>
      <c r="P838" s="25"/>
    </row>
    <row r="839" spans="1:16" x14ac:dyDescent="0.2">
      <c r="A839" s="3">
        <v>42491</v>
      </c>
      <c r="B839" s="4" t="s">
        <v>39</v>
      </c>
      <c r="C839" s="4" t="s">
        <v>144</v>
      </c>
      <c r="D839" s="4" t="s">
        <v>135</v>
      </c>
      <c r="E839" s="4" t="s">
        <v>3</v>
      </c>
      <c r="F839" s="4" t="s">
        <v>3</v>
      </c>
      <c r="G839" s="4">
        <v>26</v>
      </c>
      <c r="H839" s="35" t="str">
        <f t="shared" ref="H839:H840" si="178">IF(AND(C839*24&lt;6,6-C839*24&gt;0.5),6-C839*24,"")</f>
        <v/>
      </c>
      <c r="I839" s="30">
        <f t="shared" ref="I839:I840" si="179">(D839-C839)*24</f>
        <v>8.0500000000000043</v>
      </c>
      <c r="J839" s="30" t="s">
        <v>201</v>
      </c>
      <c r="K839" s="30">
        <f t="shared" ref="K839:K840" si="180">IF(I839&gt;8,ROUND(I839-8,1),"")</f>
        <v>0.1</v>
      </c>
      <c r="L839" s="30" t="str">
        <f t="shared" ref="L839:L846" si="181">IF(K839&lt;0.5,"",K839)</f>
        <v/>
      </c>
      <c r="M839" s="4"/>
      <c r="N839" s="4"/>
      <c r="O839" s="4"/>
      <c r="P839" s="4"/>
    </row>
    <row r="840" spans="1:16" x14ac:dyDescent="0.2">
      <c r="A840" s="5">
        <v>42492</v>
      </c>
      <c r="B840" s="6" t="s">
        <v>43</v>
      </c>
      <c r="C840" s="6" t="s">
        <v>67</v>
      </c>
      <c r="D840" s="6" t="s">
        <v>145</v>
      </c>
      <c r="E840" s="6" t="s">
        <v>3</v>
      </c>
      <c r="F840" s="6" t="s">
        <v>3</v>
      </c>
      <c r="G840" s="6" t="s">
        <v>3</v>
      </c>
      <c r="H840" s="35" t="str">
        <f t="shared" si="178"/>
        <v/>
      </c>
      <c r="I840" s="30">
        <f t="shared" si="179"/>
        <v>8.5666666666666664</v>
      </c>
      <c r="J840" s="31">
        <f t="shared" ref="J840:J846" si="182">IF(I840&gt;8,8,I840)</f>
        <v>8</v>
      </c>
      <c r="K840" s="30">
        <f t="shared" si="180"/>
        <v>0.6</v>
      </c>
      <c r="L840" s="30">
        <f t="shared" si="181"/>
        <v>0.6</v>
      </c>
      <c r="M840" s="6"/>
      <c r="N840" s="6"/>
      <c r="O840" s="6"/>
      <c r="P840" s="6"/>
    </row>
    <row r="841" spans="1:16" x14ac:dyDescent="0.2">
      <c r="A841" s="5">
        <v>42493</v>
      </c>
      <c r="B841" s="6" t="s">
        <v>45</v>
      </c>
      <c r="C841" s="6" t="s">
        <v>146</v>
      </c>
      <c r="D841" s="6" t="s">
        <v>147</v>
      </c>
      <c r="E841" s="6" t="s">
        <v>3</v>
      </c>
      <c r="F841" s="6" t="s">
        <v>3</v>
      </c>
      <c r="G841" s="6" t="s">
        <v>3</v>
      </c>
      <c r="H841" s="35" t="str">
        <f t="shared" ref="H841:H846" si="183">IF(AND(C841*24&lt;6,6-C841*24&gt;0.5),6-C841*24,"")</f>
        <v/>
      </c>
      <c r="I841" s="30">
        <f t="shared" ref="I841:I846" si="184">(D841-C841)*24</f>
        <v>8.0499999999999972</v>
      </c>
      <c r="J841" s="31">
        <f t="shared" si="182"/>
        <v>8</v>
      </c>
      <c r="K841" s="30">
        <f t="shared" ref="K841:K846" si="185">IF(I841&gt;8,ROUND(I841-8,1),"")</f>
        <v>0</v>
      </c>
      <c r="L841" s="30" t="str">
        <f t="shared" si="181"/>
        <v/>
      </c>
      <c r="M841" s="6"/>
      <c r="N841" s="6"/>
      <c r="O841" s="6"/>
      <c r="P841" s="6"/>
    </row>
    <row r="842" spans="1:16" x14ac:dyDescent="0.2">
      <c r="A842" s="5">
        <v>42494</v>
      </c>
      <c r="B842" s="6" t="s">
        <v>48</v>
      </c>
      <c r="C842" s="6" t="s">
        <v>125</v>
      </c>
      <c r="D842" s="6" t="s">
        <v>109</v>
      </c>
      <c r="E842" s="6" t="s">
        <v>3</v>
      </c>
      <c r="F842" s="6" t="s">
        <v>3</v>
      </c>
      <c r="G842" s="6" t="s">
        <v>3</v>
      </c>
      <c r="H842" s="35" t="str">
        <f t="shared" si="183"/>
        <v/>
      </c>
      <c r="I842" s="30">
        <f t="shared" si="184"/>
        <v>8.4500000000000011</v>
      </c>
      <c r="J842" s="31">
        <f t="shared" si="182"/>
        <v>8</v>
      </c>
      <c r="K842" s="30">
        <f t="shared" si="185"/>
        <v>0.5</v>
      </c>
      <c r="L842" s="30">
        <f t="shared" si="181"/>
        <v>0.5</v>
      </c>
      <c r="M842" s="6"/>
      <c r="N842" s="6"/>
      <c r="O842" s="6"/>
      <c r="P842" s="6"/>
    </row>
    <row r="843" spans="1:16" x14ac:dyDescent="0.2">
      <c r="A843" s="5">
        <v>42495</v>
      </c>
      <c r="B843" s="6" t="s">
        <v>49</v>
      </c>
      <c r="C843" s="6" t="s">
        <v>3</v>
      </c>
      <c r="D843" s="6" t="s">
        <v>3</v>
      </c>
      <c r="E843" s="6" t="s">
        <v>3</v>
      </c>
      <c r="F843" s="6" t="s">
        <v>3</v>
      </c>
      <c r="G843" s="6" t="s">
        <v>3</v>
      </c>
      <c r="H843" s="35" t="s">
        <v>202</v>
      </c>
      <c r="I843" s="35" t="s">
        <v>202</v>
      </c>
      <c r="J843" s="35" t="s">
        <v>202</v>
      </c>
      <c r="K843" s="35" t="s">
        <v>202</v>
      </c>
      <c r="L843" s="35" t="s">
        <v>202</v>
      </c>
      <c r="M843" s="6"/>
      <c r="N843" s="6"/>
      <c r="O843" s="6"/>
      <c r="P843" s="6"/>
    </row>
    <row r="844" spans="1:16" x14ac:dyDescent="0.2">
      <c r="A844" s="5">
        <v>42496</v>
      </c>
      <c r="B844" s="6" t="s">
        <v>50</v>
      </c>
      <c r="C844" s="6" t="s">
        <v>148</v>
      </c>
      <c r="D844" s="6" t="s">
        <v>76</v>
      </c>
      <c r="E844" s="6" t="s">
        <v>3</v>
      </c>
      <c r="F844" s="6" t="s">
        <v>3</v>
      </c>
      <c r="G844" s="6" t="s">
        <v>3</v>
      </c>
      <c r="H844" s="35" t="str">
        <f t="shared" si="183"/>
        <v/>
      </c>
      <c r="I844" s="30">
        <f t="shared" si="184"/>
        <v>8.2333333333333307</v>
      </c>
      <c r="J844" s="31">
        <f t="shared" si="182"/>
        <v>8</v>
      </c>
      <c r="K844" s="30">
        <f t="shared" si="185"/>
        <v>0.2</v>
      </c>
      <c r="L844" s="30" t="str">
        <f t="shared" si="181"/>
        <v/>
      </c>
      <c r="M844" s="6"/>
      <c r="N844" s="6"/>
      <c r="O844" s="6"/>
      <c r="P844" s="6"/>
    </row>
    <row r="845" spans="1:16" x14ac:dyDescent="0.2">
      <c r="A845" s="5">
        <v>42497</v>
      </c>
      <c r="B845" s="6" t="s">
        <v>53</v>
      </c>
      <c r="C845" s="6" t="s">
        <v>67</v>
      </c>
      <c r="D845" s="6" t="s">
        <v>105</v>
      </c>
      <c r="E845" s="6" t="s">
        <v>3</v>
      </c>
      <c r="F845" s="6" t="s">
        <v>3</v>
      </c>
      <c r="G845" s="6" t="s">
        <v>3</v>
      </c>
      <c r="H845" s="35" t="str">
        <f t="shared" si="183"/>
        <v/>
      </c>
      <c r="I845" s="30">
        <f t="shared" si="184"/>
        <v>8.3000000000000007</v>
      </c>
      <c r="J845" s="31">
        <f t="shared" si="182"/>
        <v>8</v>
      </c>
      <c r="K845" s="30">
        <f t="shared" si="185"/>
        <v>0.3</v>
      </c>
      <c r="L845" s="30" t="str">
        <f t="shared" si="181"/>
        <v/>
      </c>
      <c r="M845" s="6"/>
      <c r="N845" s="6"/>
      <c r="O845" s="6"/>
      <c r="P845" s="6"/>
    </row>
    <row r="846" spans="1:16" x14ac:dyDescent="0.2">
      <c r="A846" s="3">
        <v>42498</v>
      </c>
      <c r="B846" s="4" t="s">
        <v>39</v>
      </c>
      <c r="C846" s="4" t="s">
        <v>149</v>
      </c>
      <c r="D846" s="4" t="s">
        <v>150</v>
      </c>
      <c r="E846" s="4" t="s">
        <v>3</v>
      </c>
      <c r="F846" s="4" t="s">
        <v>3</v>
      </c>
      <c r="G846" s="4">
        <v>26</v>
      </c>
      <c r="H846" s="35" t="str">
        <f t="shared" si="183"/>
        <v/>
      </c>
      <c r="I846" s="30">
        <f t="shared" si="184"/>
        <v>8.3000000000000007</v>
      </c>
      <c r="J846" s="31">
        <f t="shared" si="182"/>
        <v>8</v>
      </c>
      <c r="K846" s="30">
        <f t="shared" si="185"/>
        <v>0.3</v>
      </c>
      <c r="L846" s="30" t="str">
        <f t="shared" si="181"/>
        <v/>
      </c>
      <c r="M846" s="4"/>
      <c r="N846" s="4"/>
      <c r="O846" s="4"/>
      <c r="P846" s="4"/>
    </row>
    <row r="847" spans="1:16" x14ac:dyDescent="0.2">
      <c r="A847" s="39">
        <v>42499</v>
      </c>
      <c r="B847" s="40" t="s">
        <v>43</v>
      </c>
      <c r="C847" s="40" t="s">
        <v>125</v>
      </c>
      <c r="D847" s="40" t="s">
        <v>296</v>
      </c>
      <c r="E847" s="40" t="s">
        <v>3</v>
      </c>
      <c r="F847" s="40" t="s">
        <v>3</v>
      </c>
      <c r="G847" s="40" t="s">
        <v>3</v>
      </c>
      <c r="H847" s="35" t="str">
        <f t="shared" ref="H847:H860" si="186">IF(AND(C847*24&lt;6,6-C847*24&gt;0.5),6-C847*24,"")</f>
        <v/>
      </c>
      <c r="I847" s="30">
        <f t="shared" ref="I847:I860" si="187">(D847-C847)*24</f>
        <v>8.6833333333333353</v>
      </c>
      <c r="J847" s="31">
        <f t="shared" ref="J847:J860" si="188">IF(I847&gt;8,8,I847)</f>
        <v>8</v>
      </c>
      <c r="K847" s="30">
        <f t="shared" ref="K847:K860" si="189">IF(I847&gt;8,ROUND(I847-8,1),"")</f>
        <v>0.7</v>
      </c>
      <c r="L847" s="30">
        <f t="shared" ref="L847:L860" si="190">IF(K847&lt;0.5,"",K847)</f>
        <v>0.7</v>
      </c>
      <c r="M847" s="40"/>
      <c r="N847" s="40"/>
      <c r="O847" s="40"/>
      <c r="P847" s="40"/>
    </row>
    <row r="848" spans="1:16" x14ac:dyDescent="0.2">
      <c r="A848" s="39">
        <v>42500</v>
      </c>
      <c r="B848" s="40" t="s">
        <v>45</v>
      </c>
      <c r="C848" s="40" t="s">
        <v>290</v>
      </c>
      <c r="D848" s="40" t="s">
        <v>283</v>
      </c>
      <c r="E848" s="40" t="s">
        <v>3</v>
      </c>
      <c r="F848" s="40" t="s">
        <v>3</v>
      </c>
      <c r="G848" s="40" t="s">
        <v>3</v>
      </c>
      <c r="H848" s="35" t="str">
        <f t="shared" si="186"/>
        <v/>
      </c>
      <c r="I848" s="30">
        <f t="shared" si="187"/>
        <v>8.2000000000000028</v>
      </c>
      <c r="J848" s="31">
        <f t="shared" si="188"/>
        <v>8</v>
      </c>
      <c r="K848" s="30">
        <f t="shared" si="189"/>
        <v>0.2</v>
      </c>
      <c r="L848" s="30" t="str">
        <f t="shared" si="190"/>
        <v/>
      </c>
      <c r="M848" s="40"/>
      <c r="N848" s="40"/>
      <c r="O848" s="40"/>
      <c r="P848" s="40"/>
    </row>
    <row r="849" spans="1:16" x14ac:dyDescent="0.2">
      <c r="A849" s="39">
        <v>42501</v>
      </c>
      <c r="B849" s="40" t="s">
        <v>48</v>
      </c>
      <c r="C849" s="40" t="s">
        <v>104</v>
      </c>
      <c r="D849" s="40" t="s">
        <v>292</v>
      </c>
      <c r="E849" s="40" t="s">
        <v>3</v>
      </c>
      <c r="F849" s="40" t="s">
        <v>3</v>
      </c>
      <c r="G849" s="40" t="s">
        <v>3</v>
      </c>
      <c r="H849" s="35" t="str">
        <f t="shared" si="186"/>
        <v/>
      </c>
      <c r="I849" s="30">
        <f t="shared" si="187"/>
        <v>8.2833333333333314</v>
      </c>
      <c r="J849" s="31">
        <f t="shared" si="188"/>
        <v>8</v>
      </c>
      <c r="K849" s="30">
        <f t="shared" si="189"/>
        <v>0.3</v>
      </c>
      <c r="L849" s="30" t="str">
        <f t="shared" si="190"/>
        <v/>
      </c>
      <c r="M849" s="40"/>
      <c r="N849" s="40"/>
      <c r="O849" s="40"/>
      <c r="P849" s="40"/>
    </row>
    <row r="850" spans="1:16" x14ac:dyDescent="0.2">
      <c r="A850" s="39">
        <v>42502</v>
      </c>
      <c r="B850" s="40" t="s">
        <v>49</v>
      </c>
      <c r="C850" s="40" t="s">
        <v>3</v>
      </c>
      <c r="D850" s="40" t="s">
        <v>3</v>
      </c>
      <c r="E850" s="40" t="s">
        <v>3</v>
      </c>
      <c r="F850" s="40" t="s">
        <v>3</v>
      </c>
      <c r="G850" s="40" t="s">
        <v>3</v>
      </c>
      <c r="H850" s="35" t="s">
        <v>202</v>
      </c>
      <c r="I850" s="35" t="s">
        <v>202</v>
      </c>
      <c r="J850" s="35" t="s">
        <v>202</v>
      </c>
      <c r="K850" s="35" t="s">
        <v>202</v>
      </c>
      <c r="L850" s="35" t="s">
        <v>202</v>
      </c>
      <c r="M850" s="40"/>
      <c r="N850" s="40"/>
      <c r="O850" s="40"/>
      <c r="P850" s="40"/>
    </row>
    <row r="851" spans="1:16" x14ac:dyDescent="0.2">
      <c r="A851" s="39">
        <v>42503</v>
      </c>
      <c r="B851" s="40" t="s">
        <v>50</v>
      </c>
      <c r="C851" s="40" t="s">
        <v>140</v>
      </c>
      <c r="D851" s="40" t="s">
        <v>124</v>
      </c>
      <c r="E851" s="40" t="s">
        <v>3</v>
      </c>
      <c r="F851" s="40" t="s">
        <v>3</v>
      </c>
      <c r="G851" s="40" t="s">
        <v>3</v>
      </c>
      <c r="H851" s="35" t="str">
        <f t="shared" si="186"/>
        <v/>
      </c>
      <c r="I851" s="30">
        <f t="shared" si="187"/>
        <v>8.1166666666666671</v>
      </c>
      <c r="J851" s="31">
        <f t="shared" si="188"/>
        <v>8</v>
      </c>
      <c r="K851" s="30">
        <f t="shared" si="189"/>
        <v>0.1</v>
      </c>
      <c r="L851" s="30" t="str">
        <f t="shared" si="190"/>
        <v/>
      </c>
      <c r="M851" s="40"/>
      <c r="N851" s="40"/>
      <c r="O851" s="40"/>
      <c r="P851" s="40"/>
    </row>
    <row r="852" spans="1:16" x14ac:dyDescent="0.2">
      <c r="A852" s="39">
        <v>42504</v>
      </c>
      <c r="B852" s="40" t="s">
        <v>53</v>
      </c>
      <c r="C852" s="40" t="s">
        <v>297</v>
      </c>
      <c r="D852" s="40" t="s">
        <v>41</v>
      </c>
      <c r="E852" s="40" t="s">
        <v>3</v>
      </c>
      <c r="F852" s="40" t="s">
        <v>3</v>
      </c>
      <c r="G852" s="40" t="s">
        <v>3</v>
      </c>
      <c r="H852" s="35" t="str">
        <f t="shared" si="186"/>
        <v/>
      </c>
      <c r="I852" s="30">
        <f t="shared" si="187"/>
        <v>8.4166666666666679</v>
      </c>
      <c r="J852" s="31">
        <f t="shared" si="188"/>
        <v>8</v>
      </c>
      <c r="K852" s="30">
        <f t="shared" si="189"/>
        <v>0.4</v>
      </c>
      <c r="L852" s="30" t="str">
        <f t="shared" si="190"/>
        <v/>
      </c>
      <c r="M852" s="40"/>
      <c r="N852" s="40"/>
      <c r="O852" s="40"/>
      <c r="P852" s="40"/>
    </row>
    <row r="853" spans="1:16" x14ac:dyDescent="0.2">
      <c r="A853" s="37">
        <v>42505</v>
      </c>
      <c r="B853" s="38" t="s">
        <v>39</v>
      </c>
      <c r="C853" s="38" t="s">
        <v>148</v>
      </c>
      <c r="D853" s="38" t="s">
        <v>170</v>
      </c>
      <c r="E853" s="38" t="s">
        <v>3</v>
      </c>
      <c r="F853" s="38" t="s">
        <v>3</v>
      </c>
      <c r="G853" s="38">
        <v>26</v>
      </c>
      <c r="H853" s="35" t="str">
        <f t="shared" si="186"/>
        <v/>
      </c>
      <c r="I853" s="30">
        <f t="shared" si="187"/>
        <v>8.2666666666666657</v>
      </c>
      <c r="J853" s="31">
        <f t="shared" si="188"/>
        <v>8</v>
      </c>
      <c r="K853" s="30">
        <f t="shared" si="189"/>
        <v>0.3</v>
      </c>
      <c r="L853" s="30" t="str">
        <f t="shared" si="190"/>
        <v/>
      </c>
      <c r="M853" s="38"/>
      <c r="N853" s="38"/>
      <c r="O853" s="38"/>
      <c r="P853" s="38"/>
    </row>
    <row r="854" spans="1:16" x14ac:dyDescent="0.2">
      <c r="A854" s="39">
        <v>42506</v>
      </c>
      <c r="B854" s="40" t="s">
        <v>43</v>
      </c>
      <c r="C854" s="40" t="s">
        <v>55</v>
      </c>
      <c r="D854" s="40" t="s">
        <v>226</v>
      </c>
      <c r="E854" s="40" t="s">
        <v>3</v>
      </c>
      <c r="F854" s="40" t="s">
        <v>3</v>
      </c>
      <c r="G854" s="40" t="s">
        <v>3</v>
      </c>
      <c r="H854" s="35" t="str">
        <f t="shared" si="186"/>
        <v/>
      </c>
      <c r="I854" s="30">
        <f t="shared" si="187"/>
        <v>8.0000000000000018</v>
      </c>
      <c r="J854" s="31">
        <f t="shared" si="188"/>
        <v>8.0000000000000018</v>
      </c>
      <c r="K854" s="30" t="str">
        <f t="shared" si="189"/>
        <v/>
      </c>
      <c r="L854" s="30" t="str">
        <f t="shared" si="190"/>
        <v/>
      </c>
      <c r="M854" s="40"/>
      <c r="N854" s="40"/>
      <c r="O854" s="40"/>
      <c r="P854" s="40"/>
    </row>
    <row r="855" spans="1:16" x14ac:dyDescent="0.2">
      <c r="A855" s="39">
        <v>42507</v>
      </c>
      <c r="B855" s="40" t="s">
        <v>45</v>
      </c>
      <c r="C855" s="40" t="s">
        <v>144</v>
      </c>
      <c r="D855" s="40" t="s">
        <v>141</v>
      </c>
      <c r="E855" s="40" t="s">
        <v>3</v>
      </c>
      <c r="F855" s="40" t="s">
        <v>3</v>
      </c>
      <c r="G855" s="40" t="s">
        <v>3</v>
      </c>
      <c r="H855" s="35" t="str">
        <f t="shared" si="186"/>
        <v/>
      </c>
      <c r="I855" s="30">
        <f t="shared" si="187"/>
        <v>8.2166666666666668</v>
      </c>
      <c r="J855" s="31">
        <f t="shared" si="188"/>
        <v>8</v>
      </c>
      <c r="K855" s="30">
        <f t="shared" si="189"/>
        <v>0.2</v>
      </c>
      <c r="L855" s="30" t="str">
        <f t="shared" si="190"/>
        <v/>
      </c>
      <c r="M855" s="40"/>
      <c r="N855" s="40"/>
      <c r="O855" s="40"/>
      <c r="P855" s="40"/>
    </row>
    <row r="856" spans="1:16" x14ac:dyDescent="0.2">
      <c r="A856" s="39">
        <v>42508</v>
      </c>
      <c r="B856" s="40" t="s">
        <v>48</v>
      </c>
      <c r="C856" s="40" t="s">
        <v>290</v>
      </c>
      <c r="D856" s="40" t="s">
        <v>141</v>
      </c>
      <c r="E856" s="40" t="s">
        <v>3</v>
      </c>
      <c r="F856" s="40" t="s">
        <v>3</v>
      </c>
      <c r="G856" s="40" t="s">
        <v>3</v>
      </c>
      <c r="H856" s="35" t="str">
        <f t="shared" si="186"/>
        <v/>
      </c>
      <c r="I856" s="30">
        <f t="shared" si="187"/>
        <v>8.2833333333333332</v>
      </c>
      <c r="J856" s="31">
        <f t="shared" si="188"/>
        <v>8</v>
      </c>
      <c r="K856" s="30">
        <f t="shared" si="189"/>
        <v>0.3</v>
      </c>
      <c r="L856" s="30" t="str">
        <f t="shared" si="190"/>
        <v/>
      </c>
      <c r="M856" s="40"/>
      <c r="N856" s="40"/>
      <c r="O856" s="40"/>
      <c r="P856" s="40"/>
    </row>
    <row r="857" spans="1:16" x14ac:dyDescent="0.2">
      <c r="A857" s="39">
        <v>42509</v>
      </c>
      <c r="B857" s="40" t="s">
        <v>49</v>
      </c>
      <c r="C857" s="40" t="s">
        <v>3</v>
      </c>
      <c r="D857" s="40" t="s">
        <v>3</v>
      </c>
      <c r="E857" s="40" t="s">
        <v>3</v>
      </c>
      <c r="F857" s="40" t="s">
        <v>3</v>
      </c>
      <c r="G857" s="40" t="s">
        <v>3</v>
      </c>
      <c r="H857" s="35" t="s">
        <v>202</v>
      </c>
      <c r="I857" s="35" t="s">
        <v>202</v>
      </c>
      <c r="J857" s="35" t="s">
        <v>202</v>
      </c>
      <c r="K857" s="35" t="s">
        <v>202</v>
      </c>
      <c r="L857" s="35" t="s">
        <v>202</v>
      </c>
      <c r="M857" s="40"/>
      <c r="N857" s="40"/>
      <c r="O857" s="40"/>
      <c r="P857" s="40"/>
    </row>
    <row r="858" spans="1:16" x14ac:dyDescent="0.2">
      <c r="A858" s="39">
        <v>42510</v>
      </c>
      <c r="B858" s="40" t="s">
        <v>50</v>
      </c>
      <c r="C858" s="40" t="s">
        <v>134</v>
      </c>
      <c r="D858" s="40" t="s">
        <v>283</v>
      </c>
      <c r="E858" s="40" t="s">
        <v>3</v>
      </c>
      <c r="F858" s="40" t="s">
        <v>3</v>
      </c>
      <c r="G858" s="40" t="s">
        <v>3</v>
      </c>
      <c r="H858" s="35" t="str">
        <f t="shared" si="186"/>
        <v/>
      </c>
      <c r="I858" s="30">
        <f t="shared" si="187"/>
        <v>8.1833333333333336</v>
      </c>
      <c r="J858" s="31">
        <f t="shared" si="188"/>
        <v>8</v>
      </c>
      <c r="K858" s="30">
        <f t="shared" si="189"/>
        <v>0.2</v>
      </c>
      <c r="L858" s="30" t="str">
        <f t="shared" si="190"/>
        <v/>
      </c>
      <c r="M858" s="40"/>
      <c r="N858" s="40"/>
      <c r="O858" s="40"/>
      <c r="P858" s="40"/>
    </row>
    <row r="859" spans="1:16" x14ac:dyDescent="0.2">
      <c r="A859" s="39">
        <v>42511</v>
      </c>
      <c r="B859" s="40" t="s">
        <v>53</v>
      </c>
      <c r="C859" s="40" t="s">
        <v>67</v>
      </c>
      <c r="D859" s="40" t="s">
        <v>294</v>
      </c>
      <c r="E859" s="40" t="s">
        <v>3</v>
      </c>
      <c r="F859" s="40" t="s">
        <v>3</v>
      </c>
      <c r="G859" s="40" t="s">
        <v>3</v>
      </c>
      <c r="H859" s="35" t="str">
        <f t="shared" si="186"/>
        <v/>
      </c>
      <c r="I859" s="30">
        <f t="shared" si="187"/>
        <v>8</v>
      </c>
      <c r="J859" s="31">
        <f t="shared" si="188"/>
        <v>8</v>
      </c>
      <c r="K859" s="30" t="str">
        <f t="shared" si="189"/>
        <v/>
      </c>
      <c r="L859" s="30" t="str">
        <f t="shared" si="190"/>
        <v/>
      </c>
      <c r="M859" s="40"/>
      <c r="N859" s="40"/>
      <c r="O859" s="40"/>
      <c r="P859" s="40"/>
    </row>
    <row r="860" spans="1:16" x14ac:dyDescent="0.2">
      <c r="A860" s="37">
        <v>42512</v>
      </c>
      <c r="B860" s="38" t="s">
        <v>39</v>
      </c>
      <c r="C860" s="38" t="s">
        <v>289</v>
      </c>
      <c r="D860" s="38" t="s">
        <v>295</v>
      </c>
      <c r="E860" s="38" t="s">
        <v>3</v>
      </c>
      <c r="F860" s="38" t="s">
        <v>3</v>
      </c>
      <c r="G860" s="38">
        <v>26</v>
      </c>
      <c r="H860" s="35" t="str">
        <f t="shared" si="186"/>
        <v/>
      </c>
      <c r="I860" s="30">
        <f t="shared" si="187"/>
        <v>8.4166666666666661</v>
      </c>
      <c r="J860" s="31">
        <f t="shared" si="188"/>
        <v>8</v>
      </c>
      <c r="K860" s="30">
        <f t="shared" si="189"/>
        <v>0.4</v>
      </c>
      <c r="L860" s="30" t="str">
        <f t="shared" si="190"/>
        <v/>
      </c>
      <c r="M860" s="38"/>
      <c r="N860" s="38"/>
      <c r="O860" s="38"/>
      <c r="P860" s="38"/>
    </row>
    <row r="861" spans="1:16" x14ac:dyDescent="0.2">
      <c r="A861" s="39">
        <v>42513</v>
      </c>
      <c r="B861" s="40" t="s">
        <v>43</v>
      </c>
      <c r="C861" s="40" t="s">
        <v>140</v>
      </c>
      <c r="D861" s="40" t="s">
        <v>124</v>
      </c>
      <c r="E861" s="40" t="s">
        <v>3</v>
      </c>
      <c r="F861" s="40" t="s">
        <v>3</v>
      </c>
      <c r="G861" s="40" t="s">
        <v>3</v>
      </c>
      <c r="H861" s="35" t="str">
        <f t="shared" ref="H861:H867" si="191">IF(AND(C861*24&lt;6,6-C861*24&gt;0.5),6-C861*24,"")</f>
        <v/>
      </c>
      <c r="I861" s="30">
        <f t="shared" ref="I861:I867" si="192">(D861-C861)*24</f>
        <v>8.1166666666666671</v>
      </c>
      <c r="J861" s="31">
        <f t="shared" ref="J861:J867" si="193">IF(I861&gt;8,8,I861)</f>
        <v>8</v>
      </c>
      <c r="K861" s="30">
        <f t="shared" ref="K861:K867" si="194">IF(I861&gt;8,ROUND(I861-8,1),"")</f>
        <v>0.1</v>
      </c>
      <c r="L861" s="30" t="str">
        <f t="shared" ref="L861:L867" si="195">IF(K861&lt;0.5,"",K861)</f>
        <v/>
      </c>
      <c r="M861" s="40"/>
      <c r="N861" s="40"/>
      <c r="O861" s="40"/>
      <c r="P861" s="40"/>
    </row>
    <row r="862" spans="1:16" ht="16.5" x14ac:dyDescent="0.3">
      <c r="A862" s="39">
        <v>42514</v>
      </c>
      <c r="B862" s="40" t="s">
        <v>45</v>
      </c>
      <c r="C862" s="40" t="s">
        <v>134</v>
      </c>
      <c r="D862" s="40" t="s">
        <v>141</v>
      </c>
      <c r="E862" s="40" t="s">
        <v>3</v>
      </c>
      <c r="F862" s="40" t="s">
        <v>3</v>
      </c>
      <c r="G862" s="40" t="s">
        <v>3</v>
      </c>
      <c r="H862" s="35" t="str">
        <f t="shared" si="191"/>
        <v/>
      </c>
      <c r="I862" s="30">
        <f t="shared" si="192"/>
        <v>8.2666666666666639</v>
      </c>
      <c r="J862" s="31">
        <f t="shared" si="193"/>
        <v>8</v>
      </c>
      <c r="K862" s="30">
        <f t="shared" si="194"/>
        <v>0.3</v>
      </c>
      <c r="L862" s="30" t="str">
        <f t="shared" si="195"/>
        <v/>
      </c>
      <c r="M862" s="40"/>
      <c r="N862" s="50" t="s">
        <v>369</v>
      </c>
      <c r="O862" s="51">
        <f>G869</f>
        <v>26</v>
      </c>
      <c r="P862" s="40"/>
    </row>
    <row r="863" spans="1:16" x14ac:dyDescent="0.2">
      <c r="A863" s="39">
        <v>42515</v>
      </c>
      <c r="B863" s="40" t="s">
        <v>48</v>
      </c>
      <c r="C863" s="40" t="s">
        <v>254</v>
      </c>
      <c r="D863" s="40" t="s">
        <v>110</v>
      </c>
      <c r="E863" s="40" t="s">
        <v>3</v>
      </c>
      <c r="F863" s="40" t="s">
        <v>3</v>
      </c>
      <c r="G863" s="40" t="s">
        <v>3</v>
      </c>
      <c r="H863" s="35" t="str">
        <f t="shared" si="191"/>
        <v/>
      </c>
      <c r="I863" s="30">
        <f t="shared" si="192"/>
        <v>8.0833333333333357</v>
      </c>
      <c r="J863" s="31">
        <f t="shared" si="193"/>
        <v>8</v>
      </c>
      <c r="K863" s="30">
        <f t="shared" si="194"/>
        <v>0.1</v>
      </c>
      <c r="L863" s="30" t="str">
        <f t="shared" si="195"/>
        <v/>
      </c>
      <c r="M863" s="40"/>
      <c r="N863" s="51" t="s">
        <v>370</v>
      </c>
      <c r="O863" s="51">
        <f>COUNTIF(J839:J869,"AL*")</f>
        <v>0</v>
      </c>
      <c r="P863" s="40"/>
    </row>
    <row r="864" spans="1:16" x14ac:dyDescent="0.2">
      <c r="A864" s="39">
        <v>42516</v>
      </c>
      <c r="B864" s="40" t="s">
        <v>49</v>
      </c>
      <c r="C864" s="40" t="s">
        <v>3</v>
      </c>
      <c r="D864" s="40" t="s">
        <v>3</v>
      </c>
      <c r="E864" s="40" t="s">
        <v>3</v>
      </c>
      <c r="F864" s="40" t="s">
        <v>3</v>
      </c>
      <c r="G864" s="40" t="s">
        <v>3</v>
      </c>
      <c r="H864" s="35" t="s">
        <v>202</v>
      </c>
      <c r="I864" s="35" t="s">
        <v>202</v>
      </c>
      <c r="J864" s="35" t="s">
        <v>202</v>
      </c>
      <c r="K864" s="35" t="s">
        <v>202</v>
      </c>
      <c r="L864" s="35" t="s">
        <v>202</v>
      </c>
      <c r="M864" s="40"/>
      <c r="N864" s="51" t="s">
        <v>371</v>
      </c>
      <c r="O864" s="51">
        <f>COUNTIF(J839:J869,"PH*")</f>
        <v>1</v>
      </c>
      <c r="P864" s="40"/>
    </row>
    <row r="865" spans="1:16" x14ac:dyDescent="0.2">
      <c r="A865" s="39">
        <v>42517</v>
      </c>
      <c r="B865" s="40" t="s">
        <v>50</v>
      </c>
      <c r="C865" s="40" t="s">
        <v>286</v>
      </c>
      <c r="D865" s="40" t="s">
        <v>220</v>
      </c>
      <c r="E865" s="40" t="s">
        <v>3</v>
      </c>
      <c r="F865" s="40" t="s">
        <v>3</v>
      </c>
      <c r="G865" s="40" t="s">
        <v>3</v>
      </c>
      <c r="H865" s="35" t="str">
        <f t="shared" si="191"/>
        <v/>
      </c>
      <c r="I865" s="30">
        <f t="shared" si="192"/>
        <v>8.0666666666666647</v>
      </c>
      <c r="J865" s="31">
        <f t="shared" si="193"/>
        <v>8</v>
      </c>
      <c r="K865" s="30">
        <f t="shared" si="194"/>
        <v>0.1</v>
      </c>
      <c r="L865" s="30" t="str">
        <f t="shared" si="195"/>
        <v/>
      </c>
      <c r="M865" s="40"/>
      <c r="N865" s="51" t="s">
        <v>372</v>
      </c>
      <c r="O865" s="51">
        <f>COUNTIF(J839:J869,"RO*")</f>
        <v>0</v>
      </c>
      <c r="P865" s="40"/>
    </row>
    <row r="866" spans="1:16" x14ac:dyDescent="0.2">
      <c r="A866" s="39">
        <v>42518</v>
      </c>
      <c r="B866" s="40" t="s">
        <v>53</v>
      </c>
      <c r="C866" s="40" t="s">
        <v>67</v>
      </c>
      <c r="D866" s="40" t="s">
        <v>294</v>
      </c>
      <c r="E866" s="40" t="s">
        <v>3</v>
      </c>
      <c r="F866" s="40" t="s">
        <v>3</v>
      </c>
      <c r="G866" s="40" t="s">
        <v>3</v>
      </c>
      <c r="H866" s="35" t="str">
        <f t="shared" si="191"/>
        <v/>
      </c>
      <c r="I866" s="30">
        <f t="shared" si="192"/>
        <v>8</v>
      </c>
      <c r="J866" s="31">
        <f t="shared" si="193"/>
        <v>8</v>
      </c>
      <c r="K866" s="30" t="str">
        <f t="shared" si="194"/>
        <v/>
      </c>
      <c r="L866" s="30" t="str">
        <f t="shared" si="195"/>
        <v/>
      </c>
      <c r="M866" s="40"/>
      <c r="N866" s="51" t="s">
        <v>187</v>
      </c>
      <c r="O866" s="51">
        <f>COUNTIF(J839:J869,"OFF*")</f>
        <v>4</v>
      </c>
      <c r="P866" s="40"/>
    </row>
    <row r="867" spans="1:16" x14ac:dyDescent="0.2">
      <c r="A867" s="37">
        <v>42519</v>
      </c>
      <c r="B867" s="38" t="s">
        <v>39</v>
      </c>
      <c r="C867" s="38" t="s">
        <v>144</v>
      </c>
      <c r="D867" s="38" t="s">
        <v>283</v>
      </c>
      <c r="E867" s="38" t="s">
        <v>3</v>
      </c>
      <c r="F867" s="38" t="s">
        <v>3</v>
      </c>
      <c r="G867" s="38">
        <v>26</v>
      </c>
      <c r="H867" s="35" t="str">
        <f t="shared" si="191"/>
        <v/>
      </c>
      <c r="I867" s="30">
        <f t="shared" si="192"/>
        <v>8.1333333333333364</v>
      </c>
      <c r="J867" s="31">
        <f t="shared" si="193"/>
        <v>8</v>
      </c>
      <c r="K867" s="30">
        <f t="shared" si="194"/>
        <v>0.1</v>
      </c>
      <c r="L867" s="30" t="str">
        <f t="shared" si="195"/>
        <v/>
      </c>
      <c r="M867" s="38"/>
      <c r="N867" s="51" t="s">
        <v>39</v>
      </c>
      <c r="O867" s="51">
        <f>COUNTIF(J839:J869,"CN*")</f>
        <v>0</v>
      </c>
      <c r="P867" s="38"/>
    </row>
    <row r="868" spans="1:16" x14ac:dyDescent="0.2">
      <c r="A868" s="39">
        <v>42520</v>
      </c>
      <c r="B868" s="40" t="s">
        <v>43</v>
      </c>
      <c r="C868" s="40" t="s">
        <v>137</v>
      </c>
      <c r="D868" s="40" t="s">
        <v>54</v>
      </c>
      <c r="E868" s="40" t="s">
        <v>3</v>
      </c>
      <c r="F868" s="40" t="s">
        <v>3</v>
      </c>
      <c r="G868" s="40" t="s">
        <v>3</v>
      </c>
      <c r="H868" s="35" t="str">
        <f t="shared" ref="H868:H869" si="196">IF(AND(C868*24&lt;6,6-C868*24&gt;0.5),6-C868*24,"")</f>
        <v/>
      </c>
      <c r="I868" s="30">
        <f t="shared" ref="I868:I869" si="197">(D868-C868)*24</f>
        <v>8.3666666666666671</v>
      </c>
      <c r="J868" s="31">
        <f t="shared" ref="J868:J869" si="198">IF(I868&gt;8,8,I868)</f>
        <v>8</v>
      </c>
      <c r="K868" s="30">
        <f t="shared" ref="K868:K869" si="199">IF(I868&gt;8,ROUND(I868-8,1),"")</f>
        <v>0.4</v>
      </c>
      <c r="L868" s="30" t="str">
        <f t="shared" ref="L868:L869" si="200">IF(K868&lt;0.5,"",K868)</f>
        <v/>
      </c>
      <c r="M868" s="40"/>
      <c r="N868" s="51" t="s">
        <v>197</v>
      </c>
      <c r="O868" s="51">
        <f>ROUND(SUM(H839:H869)/8,2)</f>
        <v>0</v>
      </c>
      <c r="P868" s="40"/>
    </row>
    <row r="869" spans="1:16" ht="16.5" x14ac:dyDescent="0.3">
      <c r="A869" s="39">
        <v>42521</v>
      </c>
      <c r="B869" s="40" t="s">
        <v>45</v>
      </c>
      <c r="C869" s="40" t="s">
        <v>144</v>
      </c>
      <c r="D869" s="40" t="s">
        <v>76</v>
      </c>
      <c r="E869" s="40" t="s">
        <v>3</v>
      </c>
      <c r="F869" s="40" t="s">
        <v>3</v>
      </c>
      <c r="G869" s="40">
        <v>26</v>
      </c>
      <c r="H869" s="35" t="str">
        <f t="shared" si="196"/>
        <v/>
      </c>
      <c r="I869" s="30">
        <f t="shared" si="197"/>
        <v>8.0833333333333339</v>
      </c>
      <c r="J869" s="31">
        <f t="shared" si="198"/>
        <v>8</v>
      </c>
      <c r="K869" s="30">
        <f t="shared" si="199"/>
        <v>0.1</v>
      </c>
      <c r="L869" s="30" t="str">
        <f t="shared" si="200"/>
        <v/>
      </c>
      <c r="M869" s="40"/>
      <c r="N869" s="50" t="s">
        <v>373</v>
      </c>
      <c r="O869" s="50">
        <f>ROUND(SUM(M839:M869)/8,2)</f>
        <v>0</v>
      </c>
      <c r="P869" s="40"/>
    </row>
    <row r="870" spans="1:16" x14ac:dyDescent="0.2">
      <c r="A870" s="7"/>
      <c r="B870" s="7"/>
      <c r="C870" s="7"/>
      <c r="D870" s="7"/>
      <c r="E870" s="7"/>
      <c r="F870" s="7"/>
      <c r="G870" s="43" t="s">
        <v>368</v>
      </c>
      <c r="H870" s="7"/>
      <c r="I870" s="7"/>
      <c r="J870" s="7"/>
      <c r="K870" s="7"/>
      <c r="L870" s="7"/>
      <c r="M870" s="7"/>
      <c r="N870" s="7"/>
      <c r="O870" s="7"/>
      <c r="P870" s="7"/>
    </row>
    <row r="871" spans="1:16" x14ac:dyDescent="0.2">
      <c r="J871" s="28" t="s">
        <v>57</v>
      </c>
      <c r="K871" s="28"/>
      <c r="L871" s="28"/>
      <c r="M871" s="28"/>
    </row>
    <row r="874" spans="1:16" x14ac:dyDescent="0.2">
      <c r="J874" s="28" t="s">
        <v>151</v>
      </c>
      <c r="K874" s="28"/>
      <c r="L874" s="28"/>
      <c r="M874" s="28"/>
    </row>
    <row r="913" spans="1:17" ht="21" customHeight="1" x14ac:dyDescent="0.2">
      <c r="A913" s="8" t="s">
        <v>0</v>
      </c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10"/>
    </row>
    <row r="914" spans="1:17" x14ac:dyDescent="0.2">
      <c r="A914" s="11" t="s">
        <v>152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3"/>
    </row>
    <row r="915" spans="1:17" x14ac:dyDescent="0.2">
      <c r="A915" s="14" t="s">
        <v>2</v>
      </c>
      <c r="B915" s="15"/>
      <c r="C915" s="1">
        <v>5</v>
      </c>
      <c r="D915" s="1">
        <v>40</v>
      </c>
      <c r="E915" s="16" t="s">
        <v>3</v>
      </c>
      <c r="F915" s="14" t="s">
        <v>4</v>
      </c>
      <c r="G915" s="15"/>
      <c r="H915" s="1">
        <v>0.5</v>
      </c>
      <c r="I915" s="16" t="s">
        <v>3</v>
      </c>
      <c r="J915" s="14" t="s">
        <v>5</v>
      </c>
      <c r="K915" s="17"/>
      <c r="L915" s="15"/>
      <c r="M915" s="16" t="s">
        <v>3</v>
      </c>
      <c r="N915" s="14" t="s">
        <v>6</v>
      </c>
      <c r="O915" s="17"/>
      <c r="P915" s="15"/>
    </row>
    <row r="916" spans="1:17" x14ac:dyDescent="0.2">
      <c r="A916" s="14" t="s">
        <v>7</v>
      </c>
      <c r="B916" s="15"/>
      <c r="C916" s="1">
        <v>0</v>
      </c>
      <c r="D916" s="1">
        <v>0</v>
      </c>
      <c r="E916" s="18"/>
      <c r="F916" s="14" t="s">
        <v>8</v>
      </c>
      <c r="G916" s="15"/>
      <c r="H916" s="1">
        <v>0</v>
      </c>
      <c r="I916" s="18"/>
      <c r="J916" s="14" t="s">
        <v>9</v>
      </c>
      <c r="K916" s="15"/>
      <c r="L916" s="1">
        <v>3</v>
      </c>
      <c r="M916" s="18"/>
      <c r="N916" s="14" t="s">
        <v>9</v>
      </c>
      <c r="O916" s="15"/>
      <c r="P916" s="1">
        <v>0</v>
      </c>
    </row>
    <row r="917" spans="1:17" x14ac:dyDescent="0.2">
      <c r="A917" s="14" t="s">
        <v>10</v>
      </c>
      <c r="B917" s="15"/>
      <c r="C917" s="1">
        <v>5</v>
      </c>
      <c r="D917" s="1">
        <v>40</v>
      </c>
      <c r="E917" s="19"/>
      <c r="F917" s="14" t="s">
        <v>11</v>
      </c>
      <c r="G917" s="15"/>
      <c r="H917" s="1">
        <v>0</v>
      </c>
      <c r="I917" s="19"/>
      <c r="J917" s="14" t="s">
        <v>12</v>
      </c>
      <c r="K917" s="15"/>
      <c r="L917" s="1">
        <v>678</v>
      </c>
      <c r="M917" s="19"/>
      <c r="N917" s="14" t="s">
        <v>12</v>
      </c>
      <c r="O917" s="15"/>
      <c r="P917" s="1">
        <v>0</v>
      </c>
    </row>
    <row r="918" spans="1:17" x14ac:dyDescent="0.2">
      <c r="A918" s="16" t="s">
        <v>3</v>
      </c>
      <c r="B918" s="20" t="s">
        <v>13</v>
      </c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2"/>
      <c r="P918" s="23" t="s">
        <v>3</v>
      </c>
    </row>
    <row r="919" spans="1:17" x14ac:dyDescent="0.2">
      <c r="A919" s="18"/>
      <c r="B919" s="2" t="s">
        <v>14</v>
      </c>
      <c r="C919" s="2" t="s">
        <v>15</v>
      </c>
      <c r="D919" s="2" t="s">
        <v>16</v>
      </c>
      <c r="E919" s="2" t="s">
        <v>17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 t="s">
        <v>23</v>
      </c>
      <c r="L919" s="2" t="s">
        <v>24</v>
      </c>
      <c r="M919" s="2" t="s">
        <v>25</v>
      </c>
      <c r="N919" s="2" t="s">
        <v>3</v>
      </c>
      <c r="O919" s="2" t="s">
        <v>3</v>
      </c>
      <c r="P919" s="24"/>
    </row>
    <row r="920" spans="1:17" x14ac:dyDescent="0.2">
      <c r="A920" s="19"/>
      <c r="B920" s="2">
        <v>1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1" t="s">
        <v>3</v>
      </c>
      <c r="O920" s="1" t="s">
        <v>3</v>
      </c>
      <c r="P920" s="25"/>
    </row>
    <row r="921" spans="1:17" x14ac:dyDescent="0.2">
      <c r="A921" s="20" t="s">
        <v>26</v>
      </c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2"/>
    </row>
    <row r="922" spans="1:17" ht="17.25" x14ac:dyDescent="0.3">
      <c r="A922" s="23" t="s">
        <v>27</v>
      </c>
      <c r="B922" s="23" t="s">
        <v>28</v>
      </c>
      <c r="C922" s="26">
        <v>1</v>
      </c>
      <c r="D922" s="27"/>
      <c r="E922" s="26">
        <v>2</v>
      </c>
      <c r="F922" s="27"/>
      <c r="G922" s="26">
        <v>3</v>
      </c>
      <c r="H922" s="29"/>
      <c r="I922" s="30"/>
      <c r="J922" s="31"/>
      <c r="K922" s="32" t="s">
        <v>196</v>
      </c>
      <c r="L922" s="32"/>
      <c r="M922" s="23"/>
      <c r="N922" s="23"/>
      <c r="O922" s="23"/>
      <c r="P922" s="23"/>
    </row>
    <row r="923" spans="1:17" ht="17.25" x14ac:dyDescent="0.3">
      <c r="A923" s="25"/>
      <c r="B923" s="25"/>
      <c r="C923" s="2" t="s">
        <v>37</v>
      </c>
      <c r="D923" s="2" t="s">
        <v>38</v>
      </c>
      <c r="E923" s="2" t="s">
        <v>37</v>
      </c>
      <c r="F923" s="2" t="s">
        <v>38</v>
      </c>
      <c r="G923" s="2" t="s">
        <v>37</v>
      </c>
      <c r="H923" s="33" t="s">
        <v>197</v>
      </c>
      <c r="I923" s="32" t="s">
        <v>198</v>
      </c>
      <c r="J923" s="34" t="s">
        <v>199</v>
      </c>
      <c r="K923" s="32" t="s">
        <v>23</v>
      </c>
      <c r="L923" s="32" t="s">
        <v>200</v>
      </c>
      <c r="M923" s="25"/>
      <c r="N923" s="25"/>
      <c r="O923" s="25"/>
      <c r="P923" s="25"/>
    </row>
    <row r="924" spans="1:17" x14ac:dyDescent="0.2">
      <c r="A924" s="3">
        <v>42491</v>
      </c>
      <c r="B924" s="4" t="s">
        <v>39</v>
      </c>
      <c r="C924" s="4" t="s">
        <v>153</v>
      </c>
      <c r="D924" s="4" t="s">
        <v>3</v>
      </c>
      <c r="E924" s="4" t="s">
        <v>3</v>
      </c>
      <c r="F924" s="4" t="s">
        <v>3</v>
      </c>
      <c r="G924" s="4" t="s">
        <v>3</v>
      </c>
      <c r="H924" s="35" t="str">
        <f t="shared" ref="H924" si="201">IF(AND(C924*24&lt;6,6-C924*24&gt;0.5),6-C924*24,"")</f>
        <v/>
      </c>
      <c r="I924" s="30">
        <v>8</v>
      </c>
      <c r="J924" s="30" t="s">
        <v>201</v>
      </c>
      <c r="K924" s="30" t="str">
        <f t="shared" ref="K924" si="202">IF(I924&gt;8,ROUND(I924-8,1),"")</f>
        <v/>
      </c>
      <c r="L924" s="30" t="str">
        <f t="shared" ref="L924:L931" si="203">IF(K924&lt;0.5,"",K924)</f>
        <v/>
      </c>
      <c r="M924" s="4"/>
      <c r="N924" s="4"/>
      <c r="O924" s="4"/>
      <c r="P924" s="4"/>
      <c r="Q924" t="s">
        <v>190</v>
      </c>
    </row>
    <row r="925" spans="1:17" x14ac:dyDescent="0.2">
      <c r="A925" s="5">
        <v>42492</v>
      </c>
      <c r="B925" s="6" t="s">
        <v>43</v>
      </c>
      <c r="C925" s="6" t="s">
        <v>3</v>
      </c>
      <c r="D925" s="6" t="s">
        <v>3</v>
      </c>
      <c r="E925" s="6" t="s">
        <v>3</v>
      </c>
      <c r="F925" s="6" t="s">
        <v>3</v>
      </c>
      <c r="G925" s="6" t="s">
        <v>3</v>
      </c>
      <c r="H925" s="35" t="s">
        <v>202</v>
      </c>
      <c r="I925" s="35" t="s">
        <v>202</v>
      </c>
      <c r="J925" s="35" t="s">
        <v>202</v>
      </c>
      <c r="K925" s="35" t="s">
        <v>202</v>
      </c>
      <c r="L925" s="35" t="s">
        <v>202</v>
      </c>
      <c r="M925" s="6"/>
      <c r="N925" s="6"/>
      <c r="O925" s="6"/>
      <c r="P925" s="6"/>
    </row>
    <row r="926" spans="1:17" x14ac:dyDescent="0.2">
      <c r="A926" s="5">
        <v>42493</v>
      </c>
      <c r="B926" s="6" t="s">
        <v>45</v>
      </c>
      <c r="C926" s="6" t="s">
        <v>148</v>
      </c>
      <c r="D926" s="6" t="s">
        <v>124</v>
      </c>
      <c r="E926" s="6" t="s">
        <v>3</v>
      </c>
      <c r="F926" s="6" t="s">
        <v>3</v>
      </c>
      <c r="G926" s="6" t="s">
        <v>3</v>
      </c>
      <c r="H926" s="35" t="str">
        <f t="shared" ref="H926:H931" si="204">IF(AND(C926*24&lt;6,6-C926*24&gt;0.5),6-C926*24,"")</f>
        <v/>
      </c>
      <c r="I926" s="30">
        <f t="shared" ref="I926:I931" si="205">(D926-C926)*24</f>
        <v>8.1666666666666643</v>
      </c>
      <c r="J926" s="31">
        <f t="shared" ref="J926:J931" si="206">IF(I926&gt;8,8,I926)</f>
        <v>8</v>
      </c>
      <c r="K926" s="30">
        <f t="shared" ref="K926:K931" si="207">IF(I926&gt;8,ROUND(I926-8,1),"")</f>
        <v>0.2</v>
      </c>
      <c r="L926" s="30" t="str">
        <f t="shared" si="203"/>
        <v/>
      </c>
      <c r="M926" s="6"/>
      <c r="N926" s="6"/>
      <c r="O926" s="6"/>
      <c r="P926" s="6"/>
    </row>
    <row r="927" spans="1:17" x14ac:dyDescent="0.2">
      <c r="A927" s="5">
        <v>42494</v>
      </c>
      <c r="B927" s="6" t="s">
        <v>48</v>
      </c>
      <c r="C927" s="6" t="s">
        <v>137</v>
      </c>
      <c r="D927" s="6" t="s">
        <v>124</v>
      </c>
      <c r="E927" s="6" t="s">
        <v>3</v>
      </c>
      <c r="F927" s="6" t="s">
        <v>3</v>
      </c>
      <c r="G927" s="6" t="s">
        <v>3</v>
      </c>
      <c r="H927" s="35" t="str">
        <f t="shared" si="204"/>
        <v/>
      </c>
      <c r="I927" s="30">
        <f t="shared" si="205"/>
        <v>8.2166666666666668</v>
      </c>
      <c r="J927" s="31">
        <f t="shared" si="206"/>
        <v>8</v>
      </c>
      <c r="K927" s="30">
        <f t="shared" si="207"/>
        <v>0.2</v>
      </c>
      <c r="L927" s="30" t="str">
        <f t="shared" si="203"/>
        <v/>
      </c>
      <c r="M927" s="6"/>
      <c r="N927" s="6"/>
      <c r="O927" s="6"/>
      <c r="P927" s="6"/>
    </row>
    <row r="928" spans="1:17" x14ac:dyDescent="0.2">
      <c r="A928" s="5">
        <v>42495</v>
      </c>
      <c r="B928" s="6" t="s">
        <v>49</v>
      </c>
      <c r="C928" s="6" t="s">
        <v>60</v>
      </c>
      <c r="D928" s="6" t="s">
        <v>3</v>
      </c>
      <c r="E928" s="6" t="s">
        <v>3</v>
      </c>
      <c r="F928" s="6" t="s">
        <v>3</v>
      </c>
      <c r="G928" s="6" t="s">
        <v>3</v>
      </c>
      <c r="H928" s="35" t="str">
        <f t="shared" si="204"/>
        <v/>
      </c>
      <c r="I928" s="30">
        <v>8</v>
      </c>
      <c r="J928" s="31">
        <f t="shared" si="206"/>
        <v>8</v>
      </c>
      <c r="K928" s="30" t="str">
        <f t="shared" si="207"/>
        <v/>
      </c>
      <c r="L928" s="30" t="str">
        <f t="shared" si="203"/>
        <v/>
      </c>
      <c r="M928" s="6"/>
      <c r="N928" s="6"/>
      <c r="O928" s="6"/>
      <c r="P928" s="6"/>
      <c r="Q928" t="s">
        <v>190</v>
      </c>
    </row>
    <row r="929" spans="1:16" x14ac:dyDescent="0.2">
      <c r="A929" s="5">
        <v>42496</v>
      </c>
      <c r="B929" s="6" t="s">
        <v>50</v>
      </c>
      <c r="C929" s="6" t="s">
        <v>154</v>
      </c>
      <c r="D929" s="6" t="s">
        <v>52</v>
      </c>
      <c r="E929" s="6" t="s">
        <v>3</v>
      </c>
      <c r="F929" s="6" t="s">
        <v>3</v>
      </c>
      <c r="G929" s="6" t="s">
        <v>3</v>
      </c>
      <c r="H929" s="35" t="str">
        <f t="shared" si="204"/>
        <v/>
      </c>
      <c r="I929" s="30">
        <f t="shared" si="205"/>
        <v>8.35</v>
      </c>
      <c r="J929" s="31">
        <f t="shared" si="206"/>
        <v>8</v>
      </c>
      <c r="K929" s="30">
        <f t="shared" si="207"/>
        <v>0.4</v>
      </c>
      <c r="L929" s="30" t="str">
        <f t="shared" si="203"/>
        <v/>
      </c>
      <c r="M929" s="6"/>
      <c r="N929" s="6"/>
      <c r="O929" s="6"/>
      <c r="P929" s="6"/>
    </row>
    <row r="930" spans="1:16" x14ac:dyDescent="0.2">
      <c r="A930" s="5">
        <v>42497</v>
      </c>
      <c r="B930" s="6" t="s">
        <v>53</v>
      </c>
      <c r="C930" s="6" t="s">
        <v>155</v>
      </c>
      <c r="D930" s="6" t="s">
        <v>156</v>
      </c>
      <c r="E930" s="6" t="s">
        <v>3</v>
      </c>
      <c r="F930" s="6" t="s">
        <v>3</v>
      </c>
      <c r="G930" s="6" t="s">
        <v>3</v>
      </c>
      <c r="H930" s="35" t="str">
        <f t="shared" si="204"/>
        <v/>
      </c>
      <c r="I930" s="30">
        <f t="shared" si="205"/>
        <v>9.3833333333333311</v>
      </c>
      <c r="J930" s="31">
        <f t="shared" si="206"/>
        <v>8</v>
      </c>
      <c r="K930" s="30">
        <f t="shared" si="207"/>
        <v>1.4</v>
      </c>
      <c r="L930" s="30">
        <f t="shared" si="203"/>
        <v>1.4</v>
      </c>
      <c r="M930" s="6"/>
      <c r="N930" s="6"/>
      <c r="O930" s="6"/>
      <c r="P930" s="6"/>
    </row>
    <row r="931" spans="1:16" x14ac:dyDescent="0.2">
      <c r="A931" s="3">
        <v>42498</v>
      </c>
      <c r="B931" s="4" t="s">
        <v>39</v>
      </c>
      <c r="C931" s="4" t="s">
        <v>157</v>
      </c>
      <c r="D931" s="4" t="s">
        <v>150</v>
      </c>
      <c r="E931" s="4" t="s">
        <v>3</v>
      </c>
      <c r="F931" s="4" t="s">
        <v>3</v>
      </c>
      <c r="G931" s="4">
        <v>26</v>
      </c>
      <c r="H931" s="35" t="str">
        <f t="shared" si="204"/>
        <v/>
      </c>
      <c r="I931" s="30">
        <f t="shared" si="205"/>
        <v>8.6666666666666679</v>
      </c>
      <c r="J931" s="31">
        <f t="shared" si="206"/>
        <v>8</v>
      </c>
      <c r="K931" s="30">
        <f t="shared" si="207"/>
        <v>0.7</v>
      </c>
      <c r="L931" s="30">
        <f t="shared" si="203"/>
        <v>0.7</v>
      </c>
      <c r="M931" s="4"/>
      <c r="N931" s="4"/>
      <c r="O931" s="4"/>
      <c r="P931" s="4"/>
    </row>
    <row r="932" spans="1:16" x14ac:dyDescent="0.2">
      <c r="A932" s="39">
        <v>42499</v>
      </c>
      <c r="B932" s="40" t="s">
        <v>43</v>
      </c>
      <c r="C932" s="40" t="s">
        <v>154</v>
      </c>
      <c r="D932" s="40" t="s">
        <v>147</v>
      </c>
      <c r="E932" s="40" t="s">
        <v>3</v>
      </c>
      <c r="F932" s="40" t="s">
        <v>3</v>
      </c>
      <c r="G932" s="40" t="s">
        <v>3</v>
      </c>
      <c r="H932" s="35" t="str">
        <f t="shared" ref="H932:H945" si="208">IF(AND(C932*24&lt;6,6-C932*24&gt;0.5),6-C932*24,"")</f>
        <v/>
      </c>
      <c r="I932" s="30">
        <f t="shared" ref="I932:I945" si="209">(D932-C932)*24</f>
        <v>8.2833333333333332</v>
      </c>
      <c r="J932" s="31">
        <f t="shared" ref="J932:J945" si="210">IF(I932&gt;8,8,I932)</f>
        <v>8</v>
      </c>
      <c r="K932" s="30">
        <f t="shared" ref="K932:K945" si="211">IF(I932&gt;8,ROUND(I932-8,1),"")</f>
        <v>0.3</v>
      </c>
      <c r="L932" s="30" t="str">
        <f t="shared" ref="L932:L945" si="212">IF(K932&lt;0.5,"",K932)</f>
        <v/>
      </c>
      <c r="M932" s="40"/>
      <c r="N932" s="40"/>
      <c r="O932" s="40"/>
      <c r="P932" s="40"/>
    </row>
    <row r="933" spans="1:16" x14ac:dyDescent="0.2">
      <c r="A933" s="39">
        <v>42500</v>
      </c>
      <c r="B933" s="40" t="s">
        <v>45</v>
      </c>
      <c r="C933" s="40" t="s">
        <v>106</v>
      </c>
      <c r="D933" s="40" t="s">
        <v>61</v>
      </c>
      <c r="E933" s="40" t="s">
        <v>3</v>
      </c>
      <c r="F933" s="40" t="s">
        <v>3</v>
      </c>
      <c r="G933" s="40" t="s">
        <v>3</v>
      </c>
      <c r="H933" s="35" t="str">
        <f t="shared" si="208"/>
        <v/>
      </c>
      <c r="I933" s="30">
        <f t="shared" si="209"/>
        <v>8.3666666666666654</v>
      </c>
      <c r="J933" s="31">
        <f t="shared" si="210"/>
        <v>8</v>
      </c>
      <c r="K933" s="30">
        <f t="shared" si="211"/>
        <v>0.4</v>
      </c>
      <c r="L933" s="30" t="str">
        <f t="shared" si="212"/>
        <v/>
      </c>
      <c r="M933" s="40"/>
      <c r="N933" s="40"/>
      <c r="O933" s="40"/>
      <c r="P933" s="40"/>
    </row>
    <row r="934" spans="1:16" x14ac:dyDescent="0.2">
      <c r="A934" s="39">
        <v>42501</v>
      </c>
      <c r="B934" s="40" t="s">
        <v>48</v>
      </c>
      <c r="C934" s="40" t="s">
        <v>298</v>
      </c>
      <c r="D934" s="40" t="s">
        <v>299</v>
      </c>
      <c r="E934" s="40" t="s">
        <v>3</v>
      </c>
      <c r="F934" s="40" t="s">
        <v>3</v>
      </c>
      <c r="G934" s="40" t="s">
        <v>3</v>
      </c>
      <c r="H934" s="35" t="str">
        <f t="shared" si="208"/>
        <v/>
      </c>
      <c r="I934" s="30">
        <f t="shared" si="209"/>
        <v>8.5000000000000018</v>
      </c>
      <c r="J934" s="31">
        <f t="shared" si="210"/>
        <v>8</v>
      </c>
      <c r="K934" s="30">
        <f t="shared" si="211"/>
        <v>0.5</v>
      </c>
      <c r="L934" s="30">
        <f t="shared" si="212"/>
        <v>0.5</v>
      </c>
      <c r="M934" s="40"/>
      <c r="N934" s="40"/>
      <c r="O934" s="40"/>
      <c r="P934" s="40"/>
    </row>
    <row r="935" spans="1:16" x14ac:dyDescent="0.2">
      <c r="A935" s="39">
        <v>42502</v>
      </c>
      <c r="B935" s="40" t="s">
        <v>49</v>
      </c>
      <c r="C935" s="40" t="s">
        <v>155</v>
      </c>
      <c r="D935" s="40" t="s">
        <v>226</v>
      </c>
      <c r="E935" s="40" t="s">
        <v>3</v>
      </c>
      <c r="F935" s="40" t="s">
        <v>3</v>
      </c>
      <c r="G935" s="40" t="s">
        <v>3</v>
      </c>
      <c r="H935" s="35" t="str">
        <f t="shared" si="208"/>
        <v/>
      </c>
      <c r="I935" s="30">
        <f t="shared" si="209"/>
        <v>8.2000000000000011</v>
      </c>
      <c r="J935" s="31">
        <f t="shared" si="210"/>
        <v>8</v>
      </c>
      <c r="K935" s="30">
        <f t="shared" si="211"/>
        <v>0.2</v>
      </c>
      <c r="L935" s="30" t="str">
        <f t="shared" si="212"/>
        <v/>
      </c>
      <c r="M935" s="40"/>
      <c r="N935" s="40"/>
      <c r="O935" s="40"/>
      <c r="P935" s="40"/>
    </row>
    <row r="936" spans="1:16" x14ac:dyDescent="0.2">
      <c r="A936" s="39">
        <v>42503</v>
      </c>
      <c r="B936" s="40" t="s">
        <v>50</v>
      </c>
      <c r="C936" s="40" t="s">
        <v>3</v>
      </c>
      <c r="D936" s="40" t="s">
        <v>3</v>
      </c>
      <c r="E936" s="40" t="s">
        <v>3</v>
      </c>
      <c r="F936" s="40" t="s">
        <v>3</v>
      </c>
      <c r="G936" s="40" t="s">
        <v>3</v>
      </c>
      <c r="H936" s="35" t="s">
        <v>202</v>
      </c>
      <c r="I936" s="35" t="s">
        <v>202</v>
      </c>
      <c r="J936" s="35" t="s">
        <v>202</v>
      </c>
      <c r="K936" s="35" t="s">
        <v>202</v>
      </c>
      <c r="L936" s="35" t="s">
        <v>202</v>
      </c>
      <c r="M936" s="40"/>
      <c r="N936" s="40"/>
      <c r="O936" s="40"/>
      <c r="P936" s="40"/>
    </row>
    <row r="937" spans="1:16" x14ac:dyDescent="0.2">
      <c r="A937" s="39">
        <v>42504</v>
      </c>
      <c r="B937" s="40" t="s">
        <v>53</v>
      </c>
      <c r="C937" s="40" t="s">
        <v>271</v>
      </c>
      <c r="D937" s="40" t="s">
        <v>300</v>
      </c>
      <c r="E937" s="40" t="s">
        <v>3</v>
      </c>
      <c r="F937" s="40" t="s">
        <v>3</v>
      </c>
      <c r="G937" s="40" t="s">
        <v>3</v>
      </c>
      <c r="H937" s="35" t="str">
        <f t="shared" si="208"/>
        <v/>
      </c>
      <c r="I937" s="30">
        <f t="shared" si="209"/>
        <v>8.7999999999999989</v>
      </c>
      <c r="J937" s="31">
        <f t="shared" si="210"/>
        <v>8</v>
      </c>
      <c r="K937" s="30">
        <f t="shared" si="211"/>
        <v>0.8</v>
      </c>
      <c r="L937" s="30">
        <f t="shared" si="212"/>
        <v>0.8</v>
      </c>
      <c r="M937" s="40"/>
      <c r="N937" s="40"/>
      <c r="O937" s="40"/>
      <c r="P937" s="40"/>
    </row>
    <row r="938" spans="1:16" x14ac:dyDescent="0.2">
      <c r="A938" s="37">
        <v>42505</v>
      </c>
      <c r="B938" s="38" t="s">
        <v>39</v>
      </c>
      <c r="C938" s="38" t="s">
        <v>137</v>
      </c>
      <c r="D938" s="38" t="s">
        <v>170</v>
      </c>
      <c r="E938" s="38" t="s">
        <v>3</v>
      </c>
      <c r="F938" s="38" t="s">
        <v>3</v>
      </c>
      <c r="G938" s="38">
        <v>26</v>
      </c>
      <c r="H938" s="35" t="str">
        <f t="shared" si="208"/>
        <v/>
      </c>
      <c r="I938" s="30">
        <f t="shared" si="209"/>
        <v>8.31666666666667</v>
      </c>
      <c r="J938" s="31">
        <f t="shared" si="210"/>
        <v>8</v>
      </c>
      <c r="K938" s="30">
        <f t="shared" si="211"/>
        <v>0.3</v>
      </c>
      <c r="L938" s="30" t="str">
        <f t="shared" si="212"/>
        <v/>
      </c>
      <c r="M938" s="38"/>
      <c r="N938" s="38"/>
      <c r="O938" s="38"/>
      <c r="P938" s="38"/>
    </row>
    <row r="939" spans="1:16" x14ac:dyDescent="0.2">
      <c r="A939" s="39">
        <v>42506</v>
      </c>
      <c r="B939" s="40" t="s">
        <v>43</v>
      </c>
      <c r="C939" s="40" t="s">
        <v>3</v>
      </c>
      <c r="D939" s="40" t="s">
        <v>3</v>
      </c>
      <c r="E939" s="40" t="s">
        <v>3</v>
      </c>
      <c r="F939" s="40" t="s">
        <v>3</v>
      </c>
      <c r="G939" s="40" t="s">
        <v>3</v>
      </c>
      <c r="H939" s="35" t="s">
        <v>202</v>
      </c>
      <c r="I939" s="35" t="s">
        <v>202</v>
      </c>
      <c r="J939" s="35" t="s">
        <v>202</v>
      </c>
      <c r="K939" s="35" t="s">
        <v>202</v>
      </c>
      <c r="L939" s="35" t="s">
        <v>202</v>
      </c>
      <c r="M939" s="40"/>
      <c r="N939" s="40"/>
      <c r="O939" s="40"/>
      <c r="P939" s="40"/>
    </row>
    <row r="940" spans="1:16" x14ac:dyDescent="0.2">
      <c r="A940" s="39">
        <v>42507</v>
      </c>
      <c r="B940" s="40" t="s">
        <v>45</v>
      </c>
      <c r="C940" s="40" t="s">
        <v>3</v>
      </c>
      <c r="D940" s="40" t="s">
        <v>3</v>
      </c>
      <c r="E940" s="40" t="s">
        <v>3</v>
      </c>
      <c r="F940" s="40" t="s">
        <v>3</v>
      </c>
      <c r="G940" s="40" t="s">
        <v>3</v>
      </c>
      <c r="H940" s="35" t="s">
        <v>248</v>
      </c>
      <c r="I940" s="35" t="s">
        <v>248</v>
      </c>
      <c r="J940" s="35" t="s">
        <v>248</v>
      </c>
      <c r="K940" s="35" t="s">
        <v>248</v>
      </c>
      <c r="L940" s="35" t="s">
        <v>248</v>
      </c>
      <c r="M940" s="40"/>
      <c r="N940" s="40"/>
      <c r="O940" s="40"/>
      <c r="P940" s="40"/>
    </row>
    <row r="941" spans="1:16" x14ac:dyDescent="0.2">
      <c r="A941" s="39">
        <v>42508</v>
      </c>
      <c r="B941" s="40" t="s">
        <v>48</v>
      </c>
      <c r="C941" s="40" t="s">
        <v>155</v>
      </c>
      <c r="D941" s="40" t="s">
        <v>3</v>
      </c>
      <c r="E941" s="40" t="s">
        <v>3</v>
      </c>
      <c r="F941" s="40" t="s">
        <v>3</v>
      </c>
      <c r="G941" s="40" t="s">
        <v>3</v>
      </c>
      <c r="H941" s="35" t="str">
        <f t="shared" si="208"/>
        <v/>
      </c>
      <c r="I941" s="30">
        <v>8</v>
      </c>
      <c r="J941" s="31">
        <f t="shared" si="210"/>
        <v>8</v>
      </c>
      <c r="K941" s="30" t="str">
        <f t="shared" si="211"/>
        <v/>
      </c>
      <c r="L941" s="30" t="str">
        <f t="shared" si="212"/>
        <v/>
      </c>
      <c r="M941" s="40"/>
      <c r="N941" s="40"/>
      <c r="O941" s="40"/>
      <c r="P941" s="40"/>
    </row>
    <row r="942" spans="1:16" x14ac:dyDescent="0.2">
      <c r="A942" s="39">
        <v>42509</v>
      </c>
      <c r="B942" s="40" t="s">
        <v>49</v>
      </c>
      <c r="C942" s="40" t="s">
        <v>65</v>
      </c>
      <c r="D942" s="40" t="s">
        <v>301</v>
      </c>
      <c r="E942" s="40" t="s">
        <v>3</v>
      </c>
      <c r="F942" s="40" t="s">
        <v>3</v>
      </c>
      <c r="G942" s="40" t="s">
        <v>3</v>
      </c>
      <c r="H942" s="35" t="str">
        <f t="shared" si="208"/>
        <v/>
      </c>
      <c r="I942" s="30">
        <f t="shared" si="209"/>
        <v>9.31666666666667</v>
      </c>
      <c r="J942" s="31">
        <f t="shared" si="210"/>
        <v>8</v>
      </c>
      <c r="K942" s="30">
        <f t="shared" si="211"/>
        <v>1.3</v>
      </c>
      <c r="L942" s="30">
        <f t="shared" si="212"/>
        <v>1.3</v>
      </c>
      <c r="M942" s="40"/>
      <c r="N942" s="40"/>
      <c r="O942" s="40"/>
      <c r="P942" s="40"/>
    </row>
    <row r="943" spans="1:16" x14ac:dyDescent="0.2">
      <c r="A943" s="39">
        <v>42510</v>
      </c>
      <c r="B943" s="40" t="s">
        <v>50</v>
      </c>
      <c r="C943" s="40" t="s">
        <v>140</v>
      </c>
      <c r="D943" s="40" t="s">
        <v>302</v>
      </c>
      <c r="E943" s="40" t="s">
        <v>3</v>
      </c>
      <c r="F943" s="40" t="s">
        <v>3</v>
      </c>
      <c r="G943" s="40" t="s">
        <v>3</v>
      </c>
      <c r="H943" s="35" t="str">
        <f t="shared" si="208"/>
        <v/>
      </c>
      <c r="I943" s="30">
        <f t="shared" si="209"/>
        <v>8.25</v>
      </c>
      <c r="J943" s="31">
        <f t="shared" si="210"/>
        <v>8</v>
      </c>
      <c r="K943" s="30">
        <f t="shared" si="211"/>
        <v>0.3</v>
      </c>
      <c r="L943" s="30" t="str">
        <f t="shared" si="212"/>
        <v/>
      </c>
      <c r="M943" s="40"/>
      <c r="N943" s="40"/>
      <c r="O943" s="40"/>
      <c r="P943" s="40"/>
    </row>
    <row r="944" spans="1:16" x14ac:dyDescent="0.2">
      <c r="A944" s="39">
        <v>42511</v>
      </c>
      <c r="B944" s="40" t="s">
        <v>53</v>
      </c>
      <c r="C944" s="40" t="s">
        <v>303</v>
      </c>
      <c r="D944" s="40" t="s">
        <v>288</v>
      </c>
      <c r="E944" s="40" t="s">
        <v>3</v>
      </c>
      <c r="F944" s="40" t="s">
        <v>3</v>
      </c>
      <c r="G944" s="40" t="s">
        <v>3</v>
      </c>
      <c r="H944" s="35" t="str">
        <f t="shared" si="208"/>
        <v/>
      </c>
      <c r="I944" s="30">
        <f t="shared" si="209"/>
        <v>9.8833333333333329</v>
      </c>
      <c r="J944" s="31">
        <f t="shared" si="210"/>
        <v>8</v>
      </c>
      <c r="K944" s="30">
        <f t="shared" si="211"/>
        <v>1.9</v>
      </c>
      <c r="L944" s="30">
        <f t="shared" si="212"/>
        <v>1.9</v>
      </c>
      <c r="M944" s="40"/>
      <c r="N944" s="40"/>
      <c r="O944" s="40"/>
      <c r="P944" s="40"/>
    </row>
    <row r="945" spans="1:16" x14ac:dyDescent="0.2">
      <c r="A945" s="37">
        <v>42512</v>
      </c>
      <c r="B945" s="38" t="s">
        <v>39</v>
      </c>
      <c r="C945" s="38" t="s">
        <v>155</v>
      </c>
      <c r="D945" s="38" t="s">
        <v>136</v>
      </c>
      <c r="E945" s="38" t="s">
        <v>3</v>
      </c>
      <c r="F945" s="38" t="s">
        <v>3</v>
      </c>
      <c r="G945" s="38">
        <v>26</v>
      </c>
      <c r="H945" s="35" t="str">
        <f t="shared" si="208"/>
        <v/>
      </c>
      <c r="I945" s="30">
        <f t="shared" si="209"/>
        <v>8.5500000000000007</v>
      </c>
      <c r="J945" s="31">
        <f t="shared" si="210"/>
        <v>8</v>
      </c>
      <c r="K945" s="30">
        <f t="shared" si="211"/>
        <v>0.6</v>
      </c>
      <c r="L945" s="30">
        <f t="shared" si="212"/>
        <v>0.6</v>
      </c>
      <c r="M945" s="38"/>
      <c r="N945" s="38"/>
      <c r="O945" s="38"/>
      <c r="P945" s="38"/>
    </row>
    <row r="946" spans="1:16" x14ac:dyDescent="0.2">
      <c r="A946" s="39">
        <v>42513</v>
      </c>
      <c r="B946" s="40" t="s">
        <v>43</v>
      </c>
      <c r="C946" s="40" t="s">
        <v>62</v>
      </c>
      <c r="D946" s="40" t="s">
        <v>173</v>
      </c>
      <c r="E946" s="40" t="s">
        <v>3</v>
      </c>
      <c r="F946" s="40" t="s">
        <v>3</v>
      </c>
      <c r="G946" s="40" t="s">
        <v>3</v>
      </c>
      <c r="H946" s="35" t="str">
        <f t="shared" ref="H946:H952" si="213">IF(AND(C946*24&lt;6,6-C946*24&gt;0.5),6-C946*24,"")</f>
        <v/>
      </c>
      <c r="I946" s="30">
        <f t="shared" ref="I946:I952" si="214">(D946-C946)*24</f>
        <v>8.1833333333333318</v>
      </c>
      <c r="J946" s="31">
        <f t="shared" ref="J946:J952" si="215">IF(I946&gt;8,8,I946)</f>
        <v>8</v>
      </c>
      <c r="K946" s="30">
        <f t="shared" ref="K946:K952" si="216">IF(I946&gt;8,ROUND(I946-8,1),"")</f>
        <v>0.2</v>
      </c>
      <c r="L946" s="30" t="str">
        <f t="shared" ref="L946:L952" si="217">IF(K946&lt;0.5,"",K946)</f>
        <v/>
      </c>
      <c r="M946" s="40"/>
      <c r="N946" s="40"/>
      <c r="O946" s="40"/>
      <c r="P946" s="40"/>
    </row>
    <row r="947" spans="1:16" ht="16.5" x14ac:dyDescent="0.3">
      <c r="A947" s="39">
        <v>42514</v>
      </c>
      <c r="B947" s="40" t="s">
        <v>45</v>
      </c>
      <c r="C947" s="40" t="s">
        <v>3</v>
      </c>
      <c r="D947" s="40" t="s">
        <v>3</v>
      </c>
      <c r="E947" s="40" t="s">
        <v>3</v>
      </c>
      <c r="F947" s="40" t="s">
        <v>3</v>
      </c>
      <c r="G947" s="40" t="s">
        <v>3</v>
      </c>
      <c r="H947" s="35" t="s">
        <v>202</v>
      </c>
      <c r="I947" s="35" t="s">
        <v>202</v>
      </c>
      <c r="J947" s="35" t="s">
        <v>202</v>
      </c>
      <c r="K947" s="35" t="s">
        <v>202</v>
      </c>
      <c r="L947" s="35" t="s">
        <v>202</v>
      </c>
      <c r="M947" s="40"/>
      <c r="N947" s="50" t="s">
        <v>369</v>
      </c>
      <c r="O947" s="51">
        <f>G954</f>
        <v>26</v>
      </c>
      <c r="P947" s="40"/>
    </row>
    <row r="948" spans="1:16" x14ac:dyDescent="0.2">
      <c r="A948" s="39">
        <v>42515</v>
      </c>
      <c r="B948" s="40" t="s">
        <v>48</v>
      </c>
      <c r="C948" s="40" t="s">
        <v>62</v>
      </c>
      <c r="D948" s="40" t="s">
        <v>110</v>
      </c>
      <c r="E948" s="40" t="s">
        <v>3</v>
      </c>
      <c r="F948" s="40" t="s">
        <v>3</v>
      </c>
      <c r="G948" s="40" t="s">
        <v>3</v>
      </c>
      <c r="H948" s="35" t="str">
        <f t="shared" si="213"/>
        <v/>
      </c>
      <c r="I948" s="30">
        <f t="shared" si="214"/>
        <v>8.3000000000000007</v>
      </c>
      <c r="J948" s="31">
        <f t="shared" si="215"/>
        <v>8</v>
      </c>
      <c r="K948" s="30">
        <f t="shared" si="216"/>
        <v>0.3</v>
      </c>
      <c r="L948" s="30" t="str">
        <f t="shared" si="217"/>
        <v/>
      </c>
      <c r="M948" s="40"/>
      <c r="N948" s="51" t="s">
        <v>370</v>
      </c>
      <c r="O948" s="51">
        <f>COUNTIF(J924:J954,"AL*")</f>
        <v>1</v>
      </c>
      <c r="P948" s="40"/>
    </row>
    <row r="949" spans="1:16" x14ac:dyDescent="0.2">
      <c r="A949" s="39">
        <v>42516</v>
      </c>
      <c r="B949" s="40" t="s">
        <v>49</v>
      </c>
      <c r="C949" s="40" t="s">
        <v>289</v>
      </c>
      <c r="D949" s="40" t="s">
        <v>124</v>
      </c>
      <c r="E949" s="40" t="s">
        <v>3</v>
      </c>
      <c r="F949" s="40" t="s">
        <v>3</v>
      </c>
      <c r="G949" s="40" t="s">
        <v>3</v>
      </c>
      <c r="H949" s="35" t="str">
        <f t="shared" si="213"/>
        <v/>
      </c>
      <c r="I949" s="30">
        <f t="shared" si="214"/>
        <v>8.15</v>
      </c>
      <c r="J949" s="31">
        <f t="shared" si="215"/>
        <v>8</v>
      </c>
      <c r="K949" s="30">
        <f t="shared" si="216"/>
        <v>0.2</v>
      </c>
      <c r="L949" s="30" t="str">
        <f t="shared" si="217"/>
        <v/>
      </c>
      <c r="M949" s="40"/>
      <c r="N949" s="51" t="s">
        <v>371</v>
      </c>
      <c r="O949" s="51">
        <f>COUNTIF(J924:J954,"PH*")</f>
        <v>1</v>
      </c>
      <c r="P949" s="40"/>
    </row>
    <row r="950" spans="1:16" x14ac:dyDescent="0.2">
      <c r="A950" s="39">
        <v>42517</v>
      </c>
      <c r="B950" s="40" t="s">
        <v>50</v>
      </c>
      <c r="C950" s="40" t="s">
        <v>134</v>
      </c>
      <c r="D950" s="40" t="s">
        <v>353</v>
      </c>
      <c r="E950" s="40" t="s">
        <v>3</v>
      </c>
      <c r="F950" s="40" t="s">
        <v>3</v>
      </c>
      <c r="G950" s="40" t="s">
        <v>3</v>
      </c>
      <c r="H950" s="35" t="str">
        <f t="shared" si="213"/>
        <v/>
      </c>
      <c r="I950" s="30">
        <f t="shared" si="214"/>
        <v>8.0333333333333314</v>
      </c>
      <c r="J950" s="31">
        <f t="shared" si="215"/>
        <v>8</v>
      </c>
      <c r="K950" s="30">
        <f t="shared" si="216"/>
        <v>0</v>
      </c>
      <c r="L950" s="30" t="str">
        <f t="shared" si="217"/>
        <v/>
      </c>
      <c r="M950" s="40"/>
      <c r="N950" s="51" t="s">
        <v>372</v>
      </c>
      <c r="O950" s="51">
        <f>COUNTIF(J924:J954,"RO*")</f>
        <v>0</v>
      </c>
      <c r="P950" s="40"/>
    </row>
    <row r="951" spans="1:16" x14ac:dyDescent="0.2">
      <c r="A951" s="39">
        <v>42518</v>
      </c>
      <c r="B951" s="40" t="s">
        <v>53</v>
      </c>
      <c r="C951" s="40" t="s">
        <v>264</v>
      </c>
      <c r="D951" s="40" t="s">
        <v>354</v>
      </c>
      <c r="E951" s="40" t="s">
        <v>3</v>
      </c>
      <c r="F951" s="40" t="s">
        <v>3</v>
      </c>
      <c r="G951" s="40" t="s">
        <v>3</v>
      </c>
      <c r="H951" s="35" t="str">
        <f t="shared" si="213"/>
        <v/>
      </c>
      <c r="I951" s="30">
        <f t="shared" si="214"/>
        <v>8.1166666666666654</v>
      </c>
      <c r="J951" s="31">
        <f t="shared" si="215"/>
        <v>8</v>
      </c>
      <c r="K951" s="30">
        <f t="shared" si="216"/>
        <v>0.1</v>
      </c>
      <c r="L951" s="30" t="str">
        <f t="shared" si="217"/>
        <v/>
      </c>
      <c r="M951" s="40"/>
      <c r="N951" s="51" t="s">
        <v>187</v>
      </c>
      <c r="O951" s="51">
        <f>COUNTIF(J924:J954,"OFF*")</f>
        <v>5</v>
      </c>
      <c r="P951" s="40"/>
    </row>
    <row r="952" spans="1:16" x14ac:dyDescent="0.2">
      <c r="A952" s="37">
        <v>42519</v>
      </c>
      <c r="B952" s="38" t="s">
        <v>39</v>
      </c>
      <c r="C952" s="38" t="s">
        <v>352</v>
      </c>
      <c r="D952" s="38" t="s">
        <v>283</v>
      </c>
      <c r="E952" s="38" t="s">
        <v>3</v>
      </c>
      <c r="F952" s="38" t="s">
        <v>3</v>
      </c>
      <c r="G952" s="38">
        <v>26</v>
      </c>
      <c r="H952" s="35" t="str">
        <f t="shared" si="213"/>
        <v/>
      </c>
      <c r="I952" s="30">
        <f t="shared" si="214"/>
        <v>8.3000000000000025</v>
      </c>
      <c r="J952" s="31">
        <f t="shared" si="215"/>
        <v>8</v>
      </c>
      <c r="K952" s="30">
        <f t="shared" si="216"/>
        <v>0.3</v>
      </c>
      <c r="L952" s="30" t="str">
        <f t="shared" si="217"/>
        <v/>
      </c>
      <c r="M952" s="38"/>
      <c r="N952" s="51" t="s">
        <v>39</v>
      </c>
      <c r="O952" s="51">
        <f>COUNTIF(J924:J954,"CN*")</f>
        <v>0</v>
      </c>
      <c r="P952" s="38"/>
    </row>
    <row r="953" spans="1:16" x14ac:dyDescent="0.2">
      <c r="A953" s="39">
        <v>42520</v>
      </c>
      <c r="B953" s="40" t="s">
        <v>43</v>
      </c>
      <c r="C953" s="40" t="s">
        <v>264</v>
      </c>
      <c r="D953" s="40" t="s">
        <v>156</v>
      </c>
      <c r="E953" s="40" t="s">
        <v>3</v>
      </c>
      <c r="F953" s="40" t="s">
        <v>3</v>
      </c>
      <c r="G953" s="40" t="s">
        <v>3</v>
      </c>
      <c r="H953" s="35" t="str">
        <f t="shared" ref="H953" si="218">IF(AND(C953*24&lt;6,6-C953*24&gt;0.5),6-C953*24,"")</f>
        <v/>
      </c>
      <c r="I953" s="30">
        <f t="shared" ref="I953" si="219">(D953-C953)*24</f>
        <v>9.3499999999999979</v>
      </c>
      <c r="J953" s="31">
        <f t="shared" ref="J953" si="220">IF(I953&gt;8,8,I953)</f>
        <v>8</v>
      </c>
      <c r="K953" s="30">
        <f t="shared" ref="K953" si="221">IF(I953&gt;8,ROUND(I953-8,1),"")</f>
        <v>1.4</v>
      </c>
      <c r="L953" s="30">
        <f t="shared" ref="L953" si="222">IF(K953&lt;0.5,"",K953)</f>
        <v>1.4</v>
      </c>
      <c r="M953" s="40"/>
      <c r="N953" s="51" t="s">
        <v>197</v>
      </c>
      <c r="O953" s="51">
        <f>ROUND(SUM(H924:H954)/8,2)</f>
        <v>0</v>
      </c>
      <c r="P953" s="40"/>
    </row>
    <row r="954" spans="1:16" ht="16.5" x14ac:dyDescent="0.3">
      <c r="A954" s="39">
        <v>42521</v>
      </c>
      <c r="B954" s="40" t="s">
        <v>45</v>
      </c>
      <c r="C954" s="40" t="s">
        <v>3</v>
      </c>
      <c r="D954" s="40" t="s">
        <v>3</v>
      </c>
      <c r="E954" s="40" t="s">
        <v>3</v>
      </c>
      <c r="F954" s="40" t="s">
        <v>3</v>
      </c>
      <c r="G954" s="40">
        <v>26</v>
      </c>
      <c r="H954" s="35" t="s">
        <v>202</v>
      </c>
      <c r="I954" s="35" t="s">
        <v>202</v>
      </c>
      <c r="J954" s="35" t="s">
        <v>202</v>
      </c>
      <c r="K954" s="35" t="s">
        <v>202</v>
      </c>
      <c r="L954" s="35" t="s">
        <v>202</v>
      </c>
      <c r="M954" s="40"/>
      <c r="N954" s="50" t="s">
        <v>373</v>
      </c>
      <c r="O954" s="50">
        <f>ROUND(SUM(M924:M954)/8,2)</f>
        <v>0</v>
      </c>
      <c r="P954" s="40"/>
    </row>
    <row r="955" spans="1:16" x14ac:dyDescent="0.2">
      <c r="A955" s="7"/>
      <c r="B955" s="7"/>
      <c r="C955" s="7"/>
      <c r="D955" s="7"/>
      <c r="E955" s="7"/>
      <c r="F955" s="7"/>
      <c r="G955" s="43" t="s">
        <v>368</v>
      </c>
      <c r="H955" s="7"/>
      <c r="I955" s="7"/>
      <c r="J955" s="7"/>
      <c r="K955" s="7"/>
      <c r="L955" s="7"/>
      <c r="M955" s="7"/>
      <c r="N955" s="7"/>
      <c r="O955" s="7"/>
      <c r="P955" s="7"/>
    </row>
    <row r="956" spans="1:16" x14ac:dyDescent="0.2">
      <c r="J956" s="28" t="s">
        <v>57</v>
      </c>
      <c r="K956" s="28"/>
      <c r="L956" s="28"/>
      <c r="M956" s="28"/>
    </row>
    <row r="959" spans="1:16" x14ac:dyDescent="0.2">
      <c r="J959" s="28" t="s">
        <v>158</v>
      </c>
      <c r="K959" s="28"/>
      <c r="L959" s="28"/>
      <c r="M959" s="28"/>
    </row>
    <row r="998" spans="1:16" ht="21" customHeight="1" x14ac:dyDescent="0.2">
      <c r="A998" s="8" t="s">
        <v>0</v>
      </c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10"/>
    </row>
    <row r="999" spans="1:16" x14ac:dyDescent="0.2">
      <c r="A999" s="11" t="s">
        <v>159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3"/>
    </row>
    <row r="1000" spans="1:16" x14ac:dyDescent="0.2">
      <c r="A1000" s="14" t="s">
        <v>2</v>
      </c>
      <c r="B1000" s="15"/>
      <c r="C1000" s="1">
        <v>5</v>
      </c>
      <c r="D1000" s="1">
        <v>40</v>
      </c>
      <c r="E1000" s="16" t="s">
        <v>3</v>
      </c>
      <c r="F1000" s="14" t="s">
        <v>4</v>
      </c>
      <c r="G1000" s="15"/>
      <c r="H1000" s="1">
        <v>1.75</v>
      </c>
      <c r="I1000" s="16" t="s">
        <v>3</v>
      </c>
      <c r="J1000" s="14" t="s">
        <v>5</v>
      </c>
      <c r="K1000" s="17"/>
      <c r="L1000" s="15"/>
      <c r="M1000" s="16" t="s">
        <v>3</v>
      </c>
      <c r="N1000" s="14" t="s">
        <v>6</v>
      </c>
      <c r="O1000" s="17"/>
      <c r="P1000" s="15"/>
    </row>
    <row r="1001" spans="1:16" x14ac:dyDescent="0.2">
      <c r="A1001" s="14" t="s">
        <v>7</v>
      </c>
      <c r="B1001" s="15"/>
      <c r="C1001" s="1">
        <v>0</v>
      </c>
      <c r="D1001" s="1">
        <v>0</v>
      </c>
      <c r="E1001" s="18"/>
      <c r="F1001" s="14" t="s">
        <v>8</v>
      </c>
      <c r="G1001" s="15"/>
      <c r="H1001" s="1">
        <v>0</v>
      </c>
      <c r="I1001" s="18"/>
      <c r="J1001" s="14" t="s">
        <v>9</v>
      </c>
      <c r="K1001" s="15"/>
      <c r="L1001" s="1">
        <v>4</v>
      </c>
      <c r="M1001" s="18"/>
      <c r="N1001" s="14" t="s">
        <v>9</v>
      </c>
      <c r="O1001" s="15"/>
      <c r="P1001" s="1">
        <v>0</v>
      </c>
    </row>
    <row r="1002" spans="1:16" x14ac:dyDescent="0.2">
      <c r="A1002" s="14" t="s">
        <v>10</v>
      </c>
      <c r="B1002" s="15"/>
      <c r="C1002" s="1">
        <v>5</v>
      </c>
      <c r="D1002" s="1">
        <v>40</v>
      </c>
      <c r="E1002" s="19"/>
      <c r="F1002" s="14" t="s">
        <v>11</v>
      </c>
      <c r="G1002" s="15"/>
      <c r="H1002" s="1">
        <v>0</v>
      </c>
      <c r="I1002" s="19"/>
      <c r="J1002" s="14" t="s">
        <v>12</v>
      </c>
      <c r="K1002" s="15"/>
      <c r="L1002" s="1">
        <v>405</v>
      </c>
      <c r="M1002" s="19"/>
      <c r="N1002" s="14" t="s">
        <v>12</v>
      </c>
      <c r="O1002" s="15"/>
      <c r="P1002" s="1">
        <v>0</v>
      </c>
    </row>
    <row r="1003" spans="1:16" x14ac:dyDescent="0.2">
      <c r="A1003" s="16" t="s">
        <v>3</v>
      </c>
      <c r="B1003" s="20" t="s">
        <v>13</v>
      </c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2"/>
      <c r="P1003" s="23" t="s">
        <v>3</v>
      </c>
    </row>
    <row r="1004" spans="1:16" x14ac:dyDescent="0.2">
      <c r="A1004" s="18"/>
      <c r="B1004" s="2" t="s">
        <v>14</v>
      </c>
      <c r="C1004" s="2" t="s">
        <v>15</v>
      </c>
      <c r="D1004" s="2" t="s">
        <v>16</v>
      </c>
      <c r="E1004" s="2" t="s">
        <v>17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 t="s">
        <v>23</v>
      </c>
      <c r="L1004" s="2" t="s">
        <v>24</v>
      </c>
      <c r="M1004" s="2" t="s">
        <v>25</v>
      </c>
      <c r="N1004" s="2" t="s">
        <v>3</v>
      </c>
      <c r="O1004" s="2" t="s">
        <v>3</v>
      </c>
      <c r="P1004" s="24"/>
    </row>
    <row r="1005" spans="1:16" x14ac:dyDescent="0.2">
      <c r="A1005" s="19"/>
      <c r="B1005" s="2">
        <v>1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1" t="s">
        <v>3</v>
      </c>
      <c r="O1005" s="1" t="s">
        <v>3</v>
      </c>
      <c r="P1005" s="25"/>
    </row>
    <row r="1006" spans="1:16" x14ac:dyDescent="0.2">
      <c r="A1006" s="20" t="s">
        <v>26</v>
      </c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2"/>
    </row>
    <row r="1007" spans="1:16" ht="17.25" x14ac:dyDescent="0.3">
      <c r="A1007" s="23" t="s">
        <v>27</v>
      </c>
      <c r="B1007" s="23" t="s">
        <v>28</v>
      </c>
      <c r="C1007" s="26">
        <v>1</v>
      </c>
      <c r="D1007" s="27"/>
      <c r="E1007" s="26">
        <v>2</v>
      </c>
      <c r="F1007" s="27"/>
      <c r="G1007" s="26">
        <v>3</v>
      </c>
      <c r="H1007" s="29"/>
      <c r="I1007" s="30"/>
      <c r="J1007" s="31"/>
      <c r="K1007" s="32" t="s">
        <v>196</v>
      </c>
      <c r="L1007" s="32"/>
      <c r="M1007" s="23"/>
      <c r="N1007" s="23"/>
      <c r="O1007" s="23"/>
      <c r="P1007" s="23"/>
    </row>
    <row r="1008" spans="1:16" ht="17.25" x14ac:dyDescent="0.3">
      <c r="A1008" s="25"/>
      <c r="B1008" s="25"/>
      <c r="C1008" s="2" t="s">
        <v>37</v>
      </c>
      <c r="D1008" s="2" t="s">
        <v>38</v>
      </c>
      <c r="E1008" s="2" t="s">
        <v>37</v>
      </c>
      <c r="F1008" s="2" t="s">
        <v>38</v>
      </c>
      <c r="G1008" s="2" t="s">
        <v>37</v>
      </c>
      <c r="H1008" s="33" t="s">
        <v>197</v>
      </c>
      <c r="I1008" s="32" t="s">
        <v>198</v>
      </c>
      <c r="J1008" s="34" t="s">
        <v>199</v>
      </c>
      <c r="K1008" s="32" t="s">
        <v>23</v>
      </c>
      <c r="L1008" s="32" t="s">
        <v>200</v>
      </c>
      <c r="M1008" s="25"/>
      <c r="N1008" s="25"/>
      <c r="O1008" s="25"/>
      <c r="P1008" s="25"/>
    </row>
    <row r="1009" spans="1:17" x14ac:dyDescent="0.2">
      <c r="A1009" s="3">
        <v>42491</v>
      </c>
      <c r="B1009" s="4" t="s">
        <v>39</v>
      </c>
      <c r="C1009" s="4" t="s">
        <v>160</v>
      </c>
      <c r="D1009" s="4" t="s">
        <v>161</v>
      </c>
      <c r="E1009" s="4" t="s">
        <v>3</v>
      </c>
      <c r="F1009" s="4" t="s">
        <v>3</v>
      </c>
      <c r="G1009" s="4" t="s">
        <v>3</v>
      </c>
      <c r="H1009" s="35" t="str">
        <f t="shared" ref="H1009:H1010" si="223">IF(AND(C1009*24&lt;6,6-C1009*24&gt;0.5),6-C1009*24,"")</f>
        <v/>
      </c>
      <c r="I1009" s="30">
        <f t="shared" ref="I1009:I1010" si="224">(D1009-C1009)*24</f>
        <v>8.3500000000000014</v>
      </c>
      <c r="J1009" s="30" t="s">
        <v>201</v>
      </c>
      <c r="K1009" s="30">
        <f t="shared" ref="K1009:K1010" si="225">IF(I1009&gt;8,ROUND(I1009-8,1),"")</f>
        <v>0.4</v>
      </c>
      <c r="L1009" s="30" t="str">
        <f t="shared" ref="L1009:L1016" si="226">IF(K1009&lt;0.5,"",K1009)</f>
        <v/>
      </c>
      <c r="M1009" s="4"/>
      <c r="N1009" s="4"/>
      <c r="O1009" s="4"/>
      <c r="P1009" s="4"/>
    </row>
    <row r="1010" spans="1:17" x14ac:dyDescent="0.2">
      <c r="A1010" s="5">
        <v>42492</v>
      </c>
      <c r="B1010" s="6" t="s">
        <v>43</v>
      </c>
      <c r="C1010" s="6" t="s">
        <v>162</v>
      </c>
      <c r="D1010" s="6" t="s">
        <v>147</v>
      </c>
      <c r="E1010" s="6" t="s">
        <v>3</v>
      </c>
      <c r="F1010" s="6" t="s">
        <v>3</v>
      </c>
      <c r="G1010" s="6" t="s">
        <v>3</v>
      </c>
      <c r="H1010" s="35" t="str">
        <f t="shared" si="223"/>
        <v/>
      </c>
      <c r="I1010" s="30">
        <f t="shared" si="224"/>
        <v>8.5</v>
      </c>
      <c r="J1010" s="31">
        <f t="shared" ref="J1010:J1016" si="227">IF(I1010&gt;8,8,I1010)</f>
        <v>8</v>
      </c>
      <c r="K1010" s="30">
        <f t="shared" si="225"/>
        <v>0.5</v>
      </c>
      <c r="L1010" s="30">
        <f t="shared" si="226"/>
        <v>0.5</v>
      </c>
      <c r="M1010" s="6"/>
      <c r="N1010" s="6"/>
      <c r="O1010" s="6"/>
      <c r="P1010" s="6"/>
    </row>
    <row r="1011" spans="1:17" x14ac:dyDescent="0.2">
      <c r="A1011" s="5">
        <v>42493</v>
      </c>
      <c r="B1011" s="6" t="s">
        <v>45</v>
      </c>
      <c r="C1011" s="6" t="s">
        <v>163</v>
      </c>
      <c r="D1011" s="6" t="s">
        <v>164</v>
      </c>
      <c r="E1011" s="6" t="s">
        <v>3</v>
      </c>
      <c r="F1011" s="6" t="s">
        <v>3</v>
      </c>
      <c r="G1011" s="6" t="s">
        <v>3</v>
      </c>
      <c r="H1011" s="35" t="str">
        <f t="shared" ref="H1011" si="228">IF(AND(C1011*24&lt;6,6-C1011*24&gt;0.5),6-C1011*24,"")</f>
        <v/>
      </c>
      <c r="I1011" s="30">
        <f t="shared" ref="I1011" si="229">(D1011-C1011)*24</f>
        <v>9.4166666666666643</v>
      </c>
      <c r="J1011" s="31">
        <f t="shared" si="227"/>
        <v>8</v>
      </c>
      <c r="K1011" s="30">
        <f t="shared" ref="K1011" si="230">IF(I1011&gt;8,ROUND(I1011-8,1),"")</f>
        <v>1.4</v>
      </c>
      <c r="L1011" s="30">
        <f t="shared" si="226"/>
        <v>1.4</v>
      </c>
      <c r="M1011" s="6"/>
      <c r="N1011" s="6"/>
      <c r="O1011" s="6"/>
      <c r="P1011" s="6"/>
    </row>
    <row r="1012" spans="1:17" x14ac:dyDescent="0.2">
      <c r="A1012" s="5">
        <v>42494</v>
      </c>
      <c r="B1012" s="6" t="s">
        <v>48</v>
      </c>
      <c r="C1012" s="6" t="s">
        <v>165</v>
      </c>
      <c r="D1012" s="6" t="s">
        <v>124</v>
      </c>
      <c r="E1012" s="6" t="s">
        <v>3</v>
      </c>
      <c r="F1012" s="6" t="s">
        <v>3</v>
      </c>
      <c r="G1012" s="6" t="s">
        <v>3</v>
      </c>
      <c r="H1012" s="35" t="str">
        <f t="shared" ref="H1012:H1016" si="231">IF(AND(C1012*24&lt;6,6-C1012*24&gt;0.5),6-C1012*24,"")</f>
        <v/>
      </c>
      <c r="I1012" s="30">
        <f t="shared" ref="I1012:I1015" si="232">(D1012-C1012)*24</f>
        <v>9.8000000000000007</v>
      </c>
      <c r="J1012" s="31">
        <f t="shared" si="227"/>
        <v>8</v>
      </c>
      <c r="K1012" s="30">
        <f t="shared" ref="K1012:K1016" si="233">IF(I1012&gt;8,ROUND(I1012-8,1),"")</f>
        <v>1.8</v>
      </c>
      <c r="L1012" s="30">
        <f t="shared" si="226"/>
        <v>1.8</v>
      </c>
      <c r="M1012" s="6"/>
      <c r="N1012" s="6"/>
      <c r="O1012" s="6"/>
      <c r="P1012" s="6"/>
    </row>
    <row r="1013" spans="1:17" x14ac:dyDescent="0.2">
      <c r="A1013" s="5">
        <v>42495</v>
      </c>
      <c r="B1013" s="6" t="s">
        <v>49</v>
      </c>
      <c r="C1013" s="6" t="s">
        <v>3</v>
      </c>
      <c r="D1013" s="6" t="s">
        <v>3</v>
      </c>
      <c r="E1013" s="6" t="s">
        <v>3</v>
      </c>
      <c r="F1013" s="6" t="s">
        <v>3</v>
      </c>
      <c r="G1013" s="6" t="s">
        <v>3</v>
      </c>
      <c r="H1013" s="35" t="s">
        <v>202</v>
      </c>
      <c r="I1013" s="35" t="s">
        <v>202</v>
      </c>
      <c r="J1013" s="35" t="s">
        <v>202</v>
      </c>
      <c r="K1013" s="35" t="s">
        <v>202</v>
      </c>
      <c r="L1013" s="35" t="s">
        <v>202</v>
      </c>
      <c r="M1013" s="6"/>
      <c r="N1013" s="6"/>
      <c r="O1013" s="6"/>
      <c r="P1013" s="6"/>
    </row>
    <row r="1014" spans="1:17" x14ac:dyDescent="0.2">
      <c r="A1014" s="5">
        <v>42496</v>
      </c>
      <c r="B1014" s="6" t="s">
        <v>50</v>
      </c>
      <c r="C1014" s="6" t="s">
        <v>166</v>
      </c>
      <c r="D1014" s="6" t="s">
        <v>3</v>
      </c>
      <c r="E1014" s="6" t="s">
        <v>3</v>
      </c>
      <c r="F1014" s="6" t="s">
        <v>3</v>
      </c>
      <c r="G1014" s="6" t="s">
        <v>3</v>
      </c>
      <c r="H1014" s="35" t="str">
        <f t="shared" si="231"/>
        <v/>
      </c>
      <c r="I1014" s="30">
        <v>8</v>
      </c>
      <c r="J1014" s="31">
        <f t="shared" si="227"/>
        <v>8</v>
      </c>
      <c r="K1014" s="30" t="str">
        <f t="shared" si="233"/>
        <v/>
      </c>
      <c r="L1014" s="30" t="str">
        <f t="shared" si="226"/>
        <v/>
      </c>
      <c r="M1014" s="6"/>
      <c r="N1014" s="6"/>
      <c r="O1014" s="6"/>
      <c r="P1014" s="6"/>
      <c r="Q1014" t="s">
        <v>195</v>
      </c>
    </row>
    <row r="1015" spans="1:17" x14ac:dyDescent="0.2">
      <c r="A1015" s="5">
        <v>42497</v>
      </c>
      <c r="B1015" s="6" t="s">
        <v>53</v>
      </c>
      <c r="C1015" s="6" t="s">
        <v>127</v>
      </c>
      <c r="D1015" s="6" t="s">
        <v>150</v>
      </c>
      <c r="E1015" s="6" t="s">
        <v>3</v>
      </c>
      <c r="F1015" s="6" t="s">
        <v>3</v>
      </c>
      <c r="G1015" s="6" t="s">
        <v>3</v>
      </c>
      <c r="H1015" s="35" t="str">
        <f t="shared" si="231"/>
        <v/>
      </c>
      <c r="I1015" s="30">
        <f t="shared" si="232"/>
        <v>8.533333333333335</v>
      </c>
      <c r="J1015" s="31">
        <f t="shared" si="227"/>
        <v>8</v>
      </c>
      <c r="K1015" s="30">
        <f t="shared" si="233"/>
        <v>0.5</v>
      </c>
      <c r="L1015" s="30">
        <f t="shared" si="226"/>
        <v>0.5</v>
      </c>
      <c r="M1015" s="6"/>
      <c r="N1015" s="6"/>
      <c r="O1015" s="6"/>
      <c r="P1015" s="6"/>
    </row>
    <row r="1016" spans="1:17" x14ac:dyDescent="0.2">
      <c r="A1016" s="3">
        <v>42498</v>
      </c>
      <c r="B1016" s="4" t="s">
        <v>39</v>
      </c>
      <c r="C1016" s="4" t="s">
        <v>62</v>
      </c>
      <c r="D1016" s="4" t="s">
        <v>3</v>
      </c>
      <c r="E1016" s="4" t="s">
        <v>3</v>
      </c>
      <c r="F1016" s="4" t="s">
        <v>3</v>
      </c>
      <c r="G1016" s="4">
        <v>26</v>
      </c>
      <c r="H1016" s="35" t="str">
        <f t="shared" si="231"/>
        <v/>
      </c>
      <c r="I1016" s="30">
        <v>8</v>
      </c>
      <c r="J1016" s="31">
        <f t="shared" si="227"/>
        <v>8</v>
      </c>
      <c r="K1016" s="30" t="str">
        <f t="shared" si="233"/>
        <v/>
      </c>
      <c r="L1016" s="30" t="str">
        <f t="shared" si="226"/>
        <v/>
      </c>
      <c r="M1016" s="4"/>
      <c r="N1016" s="4"/>
      <c r="O1016" s="4"/>
      <c r="P1016" s="4"/>
      <c r="Q1016" t="s">
        <v>195</v>
      </c>
    </row>
    <row r="1017" spans="1:17" x14ac:dyDescent="0.2">
      <c r="A1017" s="39">
        <v>42499</v>
      </c>
      <c r="B1017" s="40" t="s">
        <v>43</v>
      </c>
      <c r="C1017" s="40" t="s">
        <v>154</v>
      </c>
      <c r="D1017" s="40" t="s">
        <v>147</v>
      </c>
      <c r="E1017" s="40" t="s">
        <v>3</v>
      </c>
      <c r="F1017" s="40" t="s">
        <v>3</v>
      </c>
      <c r="G1017" s="40" t="s">
        <v>3</v>
      </c>
      <c r="H1017" s="35" t="str">
        <f t="shared" ref="H1017:H1030" si="234">IF(AND(C1017*24&lt;6,6-C1017*24&gt;0.5),6-C1017*24,"")</f>
        <v/>
      </c>
      <c r="I1017" s="30">
        <f t="shared" ref="I1017:I1030" si="235">(D1017-C1017)*24</f>
        <v>8.2833333333333332</v>
      </c>
      <c r="J1017" s="31">
        <f t="shared" ref="J1017:J1030" si="236">IF(I1017&gt;8,8,I1017)</f>
        <v>8</v>
      </c>
      <c r="K1017" s="30">
        <f t="shared" ref="K1017:K1030" si="237">IF(I1017&gt;8,ROUND(I1017-8,1),"")</f>
        <v>0.3</v>
      </c>
      <c r="L1017" s="30" t="str">
        <f t="shared" ref="L1017:L1030" si="238">IF(K1017&lt;0.5,"",K1017)</f>
        <v/>
      </c>
      <c r="M1017" s="40"/>
      <c r="N1017" s="40"/>
      <c r="O1017" s="40"/>
      <c r="P1017" s="40"/>
    </row>
    <row r="1018" spans="1:17" x14ac:dyDescent="0.2">
      <c r="A1018" s="39">
        <v>42500</v>
      </c>
      <c r="B1018" s="40" t="s">
        <v>45</v>
      </c>
      <c r="C1018" s="40" t="s">
        <v>215</v>
      </c>
      <c r="D1018" s="40" t="s">
        <v>226</v>
      </c>
      <c r="E1018" s="40" t="s">
        <v>3</v>
      </c>
      <c r="F1018" s="40" t="s">
        <v>3</v>
      </c>
      <c r="G1018" s="40" t="s">
        <v>3</v>
      </c>
      <c r="H1018" s="35" t="str">
        <f t="shared" si="234"/>
        <v/>
      </c>
      <c r="I1018" s="30">
        <f t="shared" si="235"/>
        <v>8.3166666666666682</v>
      </c>
      <c r="J1018" s="31">
        <f t="shared" si="236"/>
        <v>8</v>
      </c>
      <c r="K1018" s="30">
        <f t="shared" si="237"/>
        <v>0.3</v>
      </c>
      <c r="L1018" s="30" t="str">
        <f t="shared" si="238"/>
        <v/>
      </c>
      <c r="M1018" s="40"/>
      <c r="N1018" s="40"/>
      <c r="O1018" s="40"/>
      <c r="P1018" s="40"/>
    </row>
    <row r="1019" spans="1:17" x14ac:dyDescent="0.2">
      <c r="A1019" s="39">
        <v>42501</v>
      </c>
      <c r="B1019" s="40" t="s">
        <v>48</v>
      </c>
      <c r="C1019" s="40" t="s">
        <v>3</v>
      </c>
      <c r="D1019" s="40" t="s">
        <v>3</v>
      </c>
      <c r="E1019" s="40" t="s">
        <v>3</v>
      </c>
      <c r="F1019" s="40" t="s">
        <v>3</v>
      </c>
      <c r="G1019" s="40" t="s">
        <v>3</v>
      </c>
      <c r="H1019" s="35" t="s">
        <v>202</v>
      </c>
      <c r="I1019" s="35" t="s">
        <v>202</v>
      </c>
      <c r="J1019" s="35" t="s">
        <v>202</v>
      </c>
      <c r="K1019" s="35" t="s">
        <v>202</v>
      </c>
      <c r="L1019" s="35" t="s">
        <v>202</v>
      </c>
      <c r="M1019" s="40"/>
      <c r="N1019" s="40"/>
      <c r="O1019" s="40"/>
      <c r="P1019" s="40"/>
    </row>
    <row r="1020" spans="1:17" x14ac:dyDescent="0.2">
      <c r="A1020" s="39">
        <v>42502</v>
      </c>
      <c r="B1020" s="40" t="s">
        <v>49</v>
      </c>
      <c r="C1020" s="40" t="s">
        <v>304</v>
      </c>
      <c r="D1020" s="40" t="s">
        <v>130</v>
      </c>
      <c r="E1020" s="40" t="s">
        <v>3</v>
      </c>
      <c r="F1020" s="40" t="s">
        <v>3</v>
      </c>
      <c r="G1020" s="40" t="s">
        <v>3</v>
      </c>
      <c r="H1020" s="35" t="str">
        <f t="shared" si="234"/>
        <v/>
      </c>
      <c r="I1020" s="30">
        <f t="shared" si="235"/>
        <v>8.5333333333333314</v>
      </c>
      <c r="J1020" s="31">
        <f t="shared" si="236"/>
        <v>8</v>
      </c>
      <c r="K1020" s="30">
        <f t="shared" si="237"/>
        <v>0.5</v>
      </c>
      <c r="L1020" s="30">
        <f t="shared" si="238"/>
        <v>0.5</v>
      </c>
      <c r="M1020" s="40"/>
      <c r="N1020" s="40"/>
      <c r="O1020" s="40"/>
      <c r="P1020" s="40"/>
    </row>
    <row r="1021" spans="1:17" x14ac:dyDescent="0.2">
      <c r="A1021" s="39">
        <v>42503</v>
      </c>
      <c r="B1021" s="40" t="s">
        <v>50</v>
      </c>
      <c r="C1021" s="40" t="s">
        <v>305</v>
      </c>
      <c r="D1021" s="40" t="s">
        <v>124</v>
      </c>
      <c r="E1021" s="40" t="s">
        <v>3</v>
      </c>
      <c r="F1021" s="40" t="s">
        <v>3</v>
      </c>
      <c r="G1021" s="40" t="s">
        <v>3</v>
      </c>
      <c r="H1021" s="35" t="str">
        <f t="shared" si="234"/>
        <v/>
      </c>
      <c r="I1021" s="30">
        <f t="shared" si="235"/>
        <v>8.5666666666666664</v>
      </c>
      <c r="J1021" s="31">
        <f t="shared" si="236"/>
        <v>8</v>
      </c>
      <c r="K1021" s="30">
        <f t="shared" si="237"/>
        <v>0.6</v>
      </c>
      <c r="L1021" s="30">
        <f t="shared" si="238"/>
        <v>0.6</v>
      </c>
      <c r="M1021" s="40"/>
      <c r="N1021" s="40"/>
      <c r="O1021" s="40"/>
      <c r="P1021" s="40"/>
    </row>
    <row r="1022" spans="1:17" x14ac:dyDescent="0.2">
      <c r="A1022" s="39">
        <v>42504</v>
      </c>
      <c r="B1022" s="40" t="s">
        <v>53</v>
      </c>
      <c r="C1022" s="40" t="s">
        <v>306</v>
      </c>
      <c r="D1022" s="40" t="s">
        <v>130</v>
      </c>
      <c r="E1022" s="40" t="s">
        <v>3</v>
      </c>
      <c r="F1022" s="40" t="s">
        <v>3</v>
      </c>
      <c r="G1022" s="40" t="s">
        <v>3</v>
      </c>
      <c r="H1022" s="35" t="str">
        <f t="shared" si="234"/>
        <v/>
      </c>
      <c r="I1022" s="30">
        <f t="shared" si="235"/>
        <v>8.8499999999999979</v>
      </c>
      <c r="J1022" s="31">
        <f t="shared" si="236"/>
        <v>8</v>
      </c>
      <c r="K1022" s="30">
        <f t="shared" si="237"/>
        <v>0.8</v>
      </c>
      <c r="L1022" s="30">
        <f t="shared" si="238"/>
        <v>0.8</v>
      </c>
      <c r="M1022" s="40"/>
      <c r="N1022" s="40"/>
      <c r="O1022" s="40"/>
      <c r="P1022" s="40"/>
    </row>
    <row r="1023" spans="1:17" x14ac:dyDescent="0.2">
      <c r="A1023" s="37">
        <v>42505</v>
      </c>
      <c r="B1023" s="38" t="s">
        <v>39</v>
      </c>
      <c r="C1023" s="38" t="s">
        <v>264</v>
      </c>
      <c r="D1023" s="38" t="s">
        <v>89</v>
      </c>
      <c r="E1023" s="38" t="s">
        <v>3</v>
      </c>
      <c r="F1023" s="38" t="s">
        <v>3</v>
      </c>
      <c r="G1023" s="38">
        <v>26</v>
      </c>
      <c r="H1023" s="35" t="str">
        <f t="shared" si="234"/>
        <v/>
      </c>
      <c r="I1023" s="30">
        <f t="shared" si="235"/>
        <v>8.3333333333333321</v>
      </c>
      <c r="J1023" s="31">
        <f t="shared" si="236"/>
        <v>8</v>
      </c>
      <c r="K1023" s="30">
        <f t="shared" si="237"/>
        <v>0.3</v>
      </c>
      <c r="L1023" s="30" t="str">
        <f t="shared" si="238"/>
        <v/>
      </c>
      <c r="M1023" s="38"/>
      <c r="N1023" s="38"/>
      <c r="O1023" s="38"/>
      <c r="P1023" s="38"/>
    </row>
    <row r="1024" spans="1:17" x14ac:dyDescent="0.2">
      <c r="A1024" s="39">
        <v>42506</v>
      </c>
      <c r="B1024" s="40" t="s">
        <v>43</v>
      </c>
      <c r="C1024" s="40" t="s">
        <v>137</v>
      </c>
      <c r="D1024" s="40" t="s">
        <v>52</v>
      </c>
      <c r="E1024" s="40" t="s">
        <v>3</v>
      </c>
      <c r="F1024" s="40" t="s">
        <v>3</v>
      </c>
      <c r="G1024" s="40" t="s">
        <v>3</v>
      </c>
      <c r="H1024" s="35" t="str">
        <f t="shared" si="234"/>
        <v/>
      </c>
      <c r="I1024" s="30">
        <f t="shared" si="235"/>
        <v>8.3000000000000007</v>
      </c>
      <c r="J1024" s="31">
        <f t="shared" si="236"/>
        <v>8</v>
      </c>
      <c r="K1024" s="30">
        <f t="shared" si="237"/>
        <v>0.3</v>
      </c>
      <c r="L1024" s="30" t="str">
        <f t="shared" si="238"/>
        <v/>
      </c>
      <c r="M1024" s="40"/>
      <c r="N1024" s="40"/>
      <c r="O1024" s="40"/>
      <c r="P1024" s="40"/>
    </row>
    <row r="1025" spans="1:16" x14ac:dyDescent="0.2">
      <c r="A1025" s="39">
        <v>42507</v>
      </c>
      <c r="B1025" s="40" t="s">
        <v>45</v>
      </c>
      <c r="C1025" s="40" t="s">
        <v>160</v>
      </c>
      <c r="D1025" s="40" t="s">
        <v>226</v>
      </c>
      <c r="E1025" s="40" t="s">
        <v>3</v>
      </c>
      <c r="F1025" s="40" t="s">
        <v>3</v>
      </c>
      <c r="G1025" s="40" t="s">
        <v>3</v>
      </c>
      <c r="H1025" s="35" t="str">
        <f t="shared" si="234"/>
        <v/>
      </c>
      <c r="I1025" s="30">
        <f t="shared" si="235"/>
        <v>8.283333333333335</v>
      </c>
      <c r="J1025" s="31">
        <f t="shared" si="236"/>
        <v>8</v>
      </c>
      <c r="K1025" s="30">
        <f t="shared" si="237"/>
        <v>0.3</v>
      </c>
      <c r="L1025" s="30" t="str">
        <f t="shared" si="238"/>
        <v/>
      </c>
      <c r="M1025" s="40"/>
      <c r="N1025" s="40"/>
      <c r="O1025" s="40"/>
      <c r="P1025" s="40"/>
    </row>
    <row r="1026" spans="1:16" x14ac:dyDescent="0.2">
      <c r="A1026" s="39">
        <v>42508</v>
      </c>
      <c r="B1026" s="40" t="s">
        <v>48</v>
      </c>
      <c r="C1026" s="40" t="s">
        <v>155</v>
      </c>
      <c r="D1026" s="40" t="s">
        <v>89</v>
      </c>
      <c r="E1026" s="40" t="s">
        <v>3</v>
      </c>
      <c r="F1026" s="40" t="s">
        <v>3</v>
      </c>
      <c r="G1026" s="40" t="s">
        <v>3</v>
      </c>
      <c r="H1026" s="35" t="str">
        <f t="shared" si="234"/>
        <v/>
      </c>
      <c r="I1026" s="30">
        <f t="shared" si="235"/>
        <v>8.3666666666666654</v>
      </c>
      <c r="J1026" s="31">
        <f t="shared" si="236"/>
        <v>8</v>
      </c>
      <c r="K1026" s="30">
        <f t="shared" si="237"/>
        <v>0.4</v>
      </c>
      <c r="L1026" s="30" t="str">
        <f t="shared" si="238"/>
        <v/>
      </c>
      <c r="M1026" s="40"/>
      <c r="N1026" s="40"/>
      <c r="O1026" s="40"/>
      <c r="P1026" s="40"/>
    </row>
    <row r="1027" spans="1:16" x14ac:dyDescent="0.2">
      <c r="A1027" s="39">
        <v>42509</v>
      </c>
      <c r="B1027" s="40" t="s">
        <v>49</v>
      </c>
      <c r="C1027" s="40" t="s">
        <v>140</v>
      </c>
      <c r="D1027" s="40" t="s">
        <v>76</v>
      </c>
      <c r="E1027" s="40" t="s">
        <v>3</v>
      </c>
      <c r="F1027" s="40" t="s">
        <v>3</v>
      </c>
      <c r="G1027" s="40" t="s">
        <v>3</v>
      </c>
      <c r="H1027" s="35" t="str">
        <f t="shared" si="234"/>
        <v/>
      </c>
      <c r="I1027" s="30">
        <f t="shared" si="235"/>
        <v>8.1833333333333336</v>
      </c>
      <c r="J1027" s="31">
        <f t="shared" si="236"/>
        <v>8</v>
      </c>
      <c r="K1027" s="30">
        <f t="shared" si="237"/>
        <v>0.2</v>
      </c>
      <c r="L1027" s="30" t="str">
        <f t="shared" si="238"/>
        <v/>
      </c>
      <c r="M1027" s="40"/>
      <c r="N1027" s="40"/>
      <c r="O1027" s="40"/>
      <c r="P1027" s="40"/>
    </row>
    <row r="1028" spans="1:16" x14ac:dyDescent="0.2">
      <c r="A1028" s="39">
        <v>42510</v>
      </c>
      <c r="B1028" s="40" t="s">
        <v>50</v>
      </c>
      <c r="C1028" s="40" t="s">
        <v>3</v>
      </c>
      <c r="D1028" s="40" t="s">
        <v>3</v>
      </c>
      <c r="E1028" s="40" t="s">
        <v>3</v>
      </c>
      <c r="F1028" s="40" t="s">
        <v>3</v>
      </c>
      <c r="G1028" s="40" t="s">
        <v>3</v>
      </c>
      <c r="H1028" s="35" t="s">
        <v>202</v>
      </c>
      <c r="I1028" s="35" t="s">
        <v>202</v>
      </c>
      <c r="J1028" s="35" t="s">
        <v>202</v>
      </c>
      <c r="K1028" s="35" t="s">
        <v>202</v>
      </c>
      <c r="L1028" s="35" t="s">
        <v>202</v>
      </c>
      <c r="M1028" s="40"/>
      <c r="N1028" s="40"/>
      <c r="O1028" s="40"/>
      <c r="P1028" s="40"/>
    </row>
    <row r="1029" spans="1:16" x14ac:dyDescent="0.2">
      <c r="A1029" s="39">
        <v>42511</v>
      </c>
      <c r="B1029" s="40" t="s">
        <v>53</v>
      </c>
      <c r="C1029" s="40" t="s">
        <v>140</v>
      </c>
      <c r="D1029" s="40" t="s">
        <v>283</v>
      </c>
      <c r="E1029" s="40" t="s">
        <v>3</v>
      </c>
      <c r="F1029" s="40" t="s">
        <v>3</v>
      </c>
      <c r="G1029" s="40" t="s">
        <v>3</v>
      </c>
      <c r="H1029" s="35" t="str">
        <f t="shared" si="234"/>
        <v/>
      </c>
      <c r="I1029" s="30">
        <f t="shared" si="235"/>
        <v>8.2333333333333361</v>
      </c>
      <c r="J1029" s="31">
        <f t="shared" si="236"/>
        <v>8</v>
      </c>
      <c r="K1029" s="30">
        <f t="shared" si="237"/>
        <v>0.2</v>
      </c>
      <c r="L1029" s="30" t="str">
        <f t="shared" si="238"/>
        <v/>
      </c>
      <c r="M1029" s="40"/>
      <c r="N1029" s="40"/>
      <c r="O1029" s="40"/>
      <c r="P1029" s="40"/>
    </row>
    <row r="1030" spans="1:16" x14ac:dyDescent="0.2">
      <c r="A1030" s="37">
        <v>42512</v>
      </c>
      <c r="B1030" s="38" t="s">
        <v>39</v>
      </c>
      <c r="C1030" s="38" t="s">
        <v>131</v>
      </c>
      <c r="D1030" s="38" t="s">
        <v>173</v>
      </c>
      <c r="E1030" s="38" t="s">
        <v>3</v>
      </c>
      <c r="F1030" s="38" t="s">
        <v>3</v>
      </c>
      <c r="G1030" s="38">
        <v>26</v>
      </c>
      <c r="H1030" s="35" t="str">
        <f t="shared" si="234"/>
        <v/>
      </c>
      <c r="I1030" s="30">
        <f t="shared" si="235"/>
        <v>8.3833333333333311</v>
      </c>
      <c r="J1030" s="31">
        <f t="shared" si="236"/>
        <v>8</v>
      </c>
      <c r="K1030" s="30">
        <f t="shared" si="237"/>
        <v>0.4</v>
      </c>
      <c r="L1030" s="30" t="str">
        <f t="shared" si="238"/>
        <v/>
      </c>
      <c r="M1030" s="38"/>
      <c r="N1030" s="38"/>
      <c r="O1030" s="38"/>
      <c r="P1030" s="38"/>
    </row>
    <row r="1031" spans="1:16" x14ac:dyDescent="0.2">
      <c r="A1031" s="39">
        <v>42513</v>
      </c>
      <c r="B1031" s="40" t="s">
        <v>43</v>
      </c>
      <c r="C1031" s="40" t="s">
        <v>355</v>
      </c>
      <c r="D1031" s="40" t="s">
        <v>124</v>
      </c>
      <c r="E1031" s="40" t="s">
        <v>3</v>
      </c>
      <c r="F1031" s="40" t="s">
        <v>3</v>
      </c>
      <c r="G1031" s="40" t="s">
        <v>3</v>
      </c>
      <c r="H1031" s="35" t="str">
        <f t="shared" ref="H1031:H1037" si="239">IF(AND(C1031*24&lt;6,6-C1031*24&gt;0.5),6-C1031*24,"")</f>
        <v/>
      </c>
      <c r="I1031" s="30">
        <f t="shared" ref="I1031:I1037" si="240">(D1031-C1031)*24</f>
        <v>8.3000000000000007</v>
      </c>
      <c r="J1031" s="31">
        <f t="shared" ref="J1031:J1037" si="241">IF(I1031&gt;8,8,I1031)</f>
        <v>8</v>
      </c>
      <c r="K1031" s="30">
        <f t="shared" ref="K1031:K1037" si="242">IF(I1031&gt;8,ROUND(I1031-8,1),"")</f>
        <v>0.3</v>
      </c>
      <c r="L1031" s="30" t="str">
        <f t="shared" ref="L1031:L1037" si="243">IF(K1031&lt;0.5,"",K1031)</f>
        <v/>
      </c>
      <c r="M1031" s="40"/>
      <c r="N1031" s="40"/>
      <c r="O1031" s="40"/>
      <c r="P1031" s="40"/>
    </row>
    <row r="1032" spans="1:16" ht="16.5" x14ac:dyDescent="0.3">
      <c r="A1032" s="39">
        <v>42514</v>
      </c>
      <c r="B1032" s="40" t="s">
        <v>45</v>
      </c>
      <c r="C1032" s="40" t="s">
        <v>60</v>
      </c>
      <c r="D1032" s="40" t="s">
        <v>294</v>
      </c>
      <c r="E1032" s="40" t="s">
        <v>3</v>
      </c>
      <c r="F1032" s="40" t="s">
        <v>3</v>
      </c>
      <c r="G1032" s="40" t="s">
        <v>3</v>
      </c>
      <c r="H1032" s="35" t="str">
        <f t="shared" si="239"/>
        <v/>
      </c>
      <c r="I1032" s="30">
        <f t="shared" si="240"/>
        <v>8.1999999999999993</v>
      </c>
      <c r="J1032" s="31">
        <f t="shared" si="241"/>
        <v>8</v>
      </c>
      <c r="K1032" s="30">
        <f t="shared" si="242"/>
        <v>0.2</v>
      </c>
      <c r="L1032" s="30" t="str">
        <f t="shared" si="243"/>
        <v/>
      </c>
      <c r="M1032" s="40"/>
      <c r="N1032" s="50" t="s">
        <v>369</v>
      </c>
      <c r="O1032" s="51">
        <f>G1039</f>
        <v>26</v>
      </c>
      <c r="P1032" s="40"/>
    </row>
    <row r="1033" spans="1:16" x14ac:dyDescent="0.2">
      <c r="A1033" s="39">
        <v>42515</v>
      </c>
      <c r="B1033" s="40" t="s">
        <v>48</v>
      </c>
      <c r="C1033" s="40" t="s">
        <v>356</v>
      </c>
      <c r="D1033" s="40" t="s">
        <v>124</v>
      </c>
      <c r="E1033" s="40" t="s">
        <v>3</v>
      </c>
      <c r="F1033" s="40" t="s">
        <v>3</v>
      </c>
      <c r="G1033" s="40" t="s">
        <v>3</v>
      </c>
      <c r="H1033" s="35" t="str">
        <f t="shared" si="239"/>
        <v/>
      </c>
      <c r="I1033" s="30">
        <f t="shared" si="240"/>
        <v>8.7833333333333314</v>
      </c>
      <c r="J1033" s="31">
        <f t="shared" si="241"/>
        <v>8</v>
      </c>
      <c r="K1033" s="30">
        <f t="shared" si="242"/>
        <v>0.8</v>
      </c>
      <c r="L1033" s="30">
        <f t="shared" si="243"/>
        <v>0.8</v>
      </c>
      <c r="M1033" s="40"/>
      <c r="N1033" s="51" t="s">
        <v>370</v>
      </c>
      <c r="O1033" s="51">
        <f>COUNTIF(J1009:J1039,"AL*")</f>
        <v>0</v>
      </c>
      <c r="P1033" s="40"/>
    </row>
    <row r="1034" spans="1:16" x14ac:dyDescent="0.2">
      <c r="A1034" s="39">
        <v>42516</v>
      </c>
      <c r="B1034" s="40" t="s">
        <v>49</v>
      </c>
      <c r="C1034" s="40" t="s">
        <v>290</v>
      </c>
      <c r="D1034" s="40" t="s">
        <v>124</v>
      </c>
      <c r="E1034" s="40" t="s">
        <v>3</v>
      </c>
      <c r="F1034" s="40" t="s">
        <v>3</v>
      </c>
      <c r="G1034" s="40" t="s">
        <v>3</v>
      </c>
      <c r="H1034" s="35" t="str">
        <f t="shared" si="239"/>
        <v/>
      </c>
      <c r="I1034" s="30">
        <f t="shared" si="240"/>
        <v>8.0833333333333339</v>
      </c>
      <c r="J1034" s="31">
        <f t="shared" si="241"/>
        <v>8</v>
      </c>
      <c r="K1034" s="30">
        <f t="shared" si="242"/>
        <v>0.1</v>
      </c>
      <c r="L1034" s="30" t="str">
        <f t="shared" si="243"/>
        <v/>
      </c>
      <c r="M1034" s="40"/>
      <c r="N1034" s="51" t="s">
        <v>371</v>
      </c>
      <c r="O1034" s="51">
        <f>COUNTIF(J1009:J1039,"PH*")</f>
        <v>1</v>
      </c>
      <c r="P1034" s="40"/>
    </row>
    <row r="1035" spans="1:16" x14ac:dyDescent="0.2">
      <c r="A1035" s="39">
        <v>42517</v>
      </c>
      <c r="B1035" s="40" t="s">
        <v>50</v>
      </c>
      <c r="C1035" s="40" t="s">
        <v>3</v>
      </c>
      <c r="D1035" s="40" t="s">
        <v>3</v>
      </c>
      <c r="E1035" s="40" t="s">
        <v>3</v>
      </c>
      <c r="F1035" s="40" t="s">
        <v>3</v>
      </c>
      <c r="G1035" s="40" t="s">
        <v>3</v>
      </c>
      <c r="H1035" s="35" t="s">
        <v>202</v>
      </c>
      <c r="I1035" s="35" t="s">
        <v>202</v>
      </c>
      <c r="J1035" s="35" t="s">
        <v>202</v>
      </c>
      <c r="K1035" s="35" t="s">
        <v>202</v>
      </c>
      <c r="L1035" s="35" t="s">
        <v>202</v>
      </c>
      <c r="M1035" s="40"/>
      <c r="N1035" s="51" t="s">
        <v>372</v>
      </c>
      <c r="O1035" s="51">
        <f>COUNTIF(J1009:J1039,"RO*")</f>
        <v>0</v>
      </c>
      <c r="P1035" s="40"/>
    </row>
    <row r="1036" spans="1:16" x14ac:dyDescent="0.2">
      <c r="A1036" s="39">
        <v>42518</v>
      </c>
      <c r="B1036" s="40" t="s">
        <v>53</v>
      </c>
      <c r="C1036" s="40" t="s">
        <v>169</v>
      </c>
      <c r="D1036" s="40" t="s">
        <v>293</v>
      </c>
      <c r="E1036" s="40" t="s">
        <v>3</v>
      </c>
      <c r="F1036" s="40" t="s">
        <v>3</v>
      </c>
      <c r="G1036" s="40" t="s">
        <v>3</v>
      </c>
      <c r="H1036" s="35" t="str">
        <f t="shared" si="239"/>
        <v/>
      </c>
      <c r="I1036" s="30">
        <f t="shared" si="240"/>
        <v>8.4166666666666661</v>
      </c>
      <c r="J1036" s="31">
        <f t="shared" si="241"/>
        <v>8</v>
      </c>
      <c r="K1036" s="30">
        <f t="shared" si="242"/>
        <v>0.4</v>
      </c>
      <c r="L1036" s="30" t="str">
        <f t="shared" si="243"/>
        <v/>
      </c>
      <c r="M1036" s="40"/>
      <c r="N1036" s="51" t="s">
        <v>187</v>
      </c>
      <c r="O1036" s="51">
        <f>COUNTIF(J1009:J1039,"OFF*")</f>
        <v>4</v>
      </c>
      <c r="P1036" s="40"/>
    </row>
    <row r="1037" spans="1:16" x14ac:dyDescent="0.2">
      <c r="A1037" s="37">
        <v>42519</v>
      </c>
      <c r="B1037" s="38" t="s">
        <v>39</v>
      </c>
      <c r="C1037" s="38" t="s">
        <v>357</v>
      </c>
      <c r="D1037" s="38" t="s">
        <v>226</v>
      </c>
      <c r="E1037" s="38" t="s">
        <v>3</v>
      </c>
      <c r="F1037" s="38" t="s">
        <v>3</v>
      </c>
      <c r="G1037" s="38">
        <v>26</v>
      </c>
      <c r="H1037" s="35" t="str">
        <f t="shared" si="239"/>
        <v/>
      </c>
      <c r="I1037" s="30">
        <f t="shared" si="240"/>
        <v>8.3333333333333339</v>
      </c>
      <c r="J1037" s="31">
        <f t="shared" si="241"/>
        <v>8</v>
      </c>
      <c r="K1037" s="30">
        <f t="shared" si="242"/>
        <v>0.3</v>
      </c>
      <c r="L1037" s="30" t="str">
        <f t="shared" si="243"/>
        <v/>
      </c>
      <c r="M1037" s="38"/>
      <c r="N1037" s="51" t="s">
        <v>39</v>
      </c>
      <c r="O1037" s="51">
        <f>COUNTIF(J1009:J1039,"CN*")</f>
        <v>0</v>
      </c>
      <c r="P1037" s="38"/>
    </row>
    <row r="1038" spans="1:16" x14ac:dyDescent="0.2">
      <c r="A1038" s="39">
        <v>42520</v>
      </c>
      <c r="B1038" s="40" t="s">
        <v>43</v>
      </c>
      <c r="C1038" s="40" t="s">
        <v>123</v>
      </c>
      <c r="D1038" s="40" t="s">
        <v>54</v>
      </c>
      <c r="E1038" s="40" t="s">
        <v>3</v>
      </c>
      <c r="F1038" s="40" t="s">
        <v>3</v>
      </c>
      <c r="G1038" s="40" t="s">
        <v>3</v>
      </c>
      <c r="H1038" s="35" t="str">
        <f t="shared" ref="H1038:H1039" si="244">IF(AND(C1038*24&lt;6,6-C1038*24&gt;0.5),6-C1038*24,"")</f>
        <v/>
      </c>
      <c r="I1038" s="30">
        <f t="shared" ref="I1038:I1039" si="245">(D1038-C1038)*24</f>
        <v>8.3999999999999986</v>
      </c>
      <c r="J1038" s="31">
        <f t="shared" ref="J1038:J1039" si="246">IF(I1038&gt;8,8,I1038)</f>
        <v>8</v>
      </c>
      <c r="K1038" s="30">
        <f t="shared" ref="K1038:K1039" si="247">IF(I1038&gt;8,ROUND(I1038-8,1),"")</f>
        <v>0.4</v>
      </c>
      <c r="L1038" s="30" t="str">
        <f t="shared" ref="L1038:L1039" si="248">IF(K1038&lt;0.5,"",K1038)</f>
        <v/>
      </c>
      <c r="M1038" s="40"/>
      <c r="N1038" s="51" t="s">
        <v>197</v>
      </c>
      <c r="O1038" s="51">
        <f>ROUND(SUM(H1009:H1039)/8,2)</f>
        <v>0</v>
      </c>
      <c r="P1038" s="40"/>
    </row>
    <row r="1039" spans="1:16" ht="16.5" x14ac:dyDescent="0.3">
      <c r="A1039" s="39">
        <v>42521</v>
      </c>
      <c r="B1039" s="40" t="s">
        <v>45</v>
      </c>
      <c r="C1039" s="40" t="s">
        <v>125</v>
      </c>
      <c r="D1039" s="40" t="s">
        <v>367</v>
      </c>
      <c r="E1039" s="40" t="s">
        <v>3</v>
      </c>
      <c r="F1039" s="40" t="s">
        <v>3</v>
      </c>
      <c r="G1039" s="40">
        <v>26</v>
      </c>
      <c r="H1039" s="35" t="str">
        <f t="shared" si="244"/>
        <v/>
      </c>
      <c r="I1039" s="30">
        <f t="shared" si="245"/>
        <v>8.4333333333333336</v>
      </c>
      <c r="J1039" s="31">
        <f t="shared" si="246"/>
        <v>8</v>
      </c>
      <c r="K1039" s="30">
        <f t="shared" si="247"/>
        <v>0.4</v>
      </c>
      <c r="L1039" s="30" t="str">
        <f t="shared" si="248"/>
        <v/>
      </c>
      <c r="M1039" s="40"/>
      <c r="N1039" s="50" t="s">
        <v>373</v>
      </c>
      <c r="O1039" s="50">
        <f>ROUND(SUM(M1009:M1039)/8,2)</f>
        <v>0</v>
      </c>
      <c r="P1039" s="40"/>
    </row>
    <row r="1040" spans="1:16" x14ac:dyDescent="0.2">
      <c r="A1040" s="7"/>
      <c r="B1040" s="7"/>
      <c r="C1040" s="7"/>
      <c r="D1040" s="7"/>
      <c r="E1040" s="7"/>
      <c r="F1040" s="7"/>
      <c r="G1040" s="43" t="s">
        <v>368</v>
      </c>
      <c r="H1040" s="7"/>
      <c r="I1040" s="7"/>
      <c r="J1040" s="7"/>
      <c r="K1040" s="7"/>
      <c r="L1040" s="7"/>
      <c r="M1040" s="7"/>
      <c r="N1040" s="7"/>
      <c r="O1040" s="7"/>
      <c r="P1040" s="7"/>
    </row>
    <row r="1041" spans="10:13" x14ac:dyDescent="0.2">
      <c r="J1041" s="28" t="s">
        <v>57</v>
      </c>
      <c r="K1041" s="28"/>
      <c r="L1041" s="28"/>
      <c r="M1041" s="28"/>
    </row>
    <row r="1044" spans="10:13" x14ac:dyDescent="0.2">
      <c r="J1044" s="28" t="s">
        <v>167</v>
      </c>
      <c r="K1044" s="28"/>
      <c r="L1044" s="28"/>
      <c r="M1044" s="28"/>
    </row>
    <row r="1083" spans="1:16" ht="21" customHeight="1" x14ac:dyDescent="0.2">
      <c r="A1083" s="8" t="s">
        <v>0</v>
      </c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10"/>
    </row>
    <row r="1084" spans="1:16" x14ac:dyDescent="0.2">
      <c r="A1084" s="11" t="s">
        <v>168</v>
      </c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3"/>
    </row>
    <row r="1085" spans="1:16" x14ac:dyDescent="0.2">
      <c r="A1085" s="14" t="s">
        <v>2</v>
      </c>
      <c r="B1085" s="15"/>
      <c r="C1085" s="1">
        <v>7</v>
      </c>
      <c r="D1085" s="1">
        <v>56</v>
      </c>
      <c r="E1085" s="16" t="s">
        <v>3</v>
      </c>
      <c r="F1085" s="14" t="s">
        <v>4</v>
      </c>
      <c r="G1085" s="15"/>
      <c r="H1085" s="1">
        <v>0</v>
      </c>
      <c r="I1085" s="16" t="s">
        <v>3</v>
      </c>
      <c r="J1085" s="14" t="s">
        <v>5</v>
      </c>
      <c r="K1085" s="17"/>
      <c r="L1085" s="15"/>
      <c r="M1085" s="16" t="s">
        <v>3</v>
      </c>
      <c r="N1085" s="14" t="s">
        <v>6</v>
      </c>
      <c r="O1085" s="17"/>
      <c r="P1085" s="15"/>
    </row>
    <row r="1086" spans="1:16" x14ac:dyDescent="0.2">
      <c r="A1086" s="14" t="s">
        <v>7</v>
      </c>
      <c r="B1086" s="15"/>
      <c r="C1086" s="1">
        <v>0</v>
      </c>
      <c r="D1086" s="1">
        <v>0</v>
      </c>
      <c r="E1086" s="18"/>
      <c r="F1086" s="14" t="s">
        <v>8</v>
      </c>
      <c r="G1086" s="15"/>
      <c r="H1086" s="1">
        <v>0</v>
      </c>
      <c r="I1086" s="18"/>
      <c r="J1086" s="14" t="s">
        <v>9</v>
      </c>
      <c r="K1086" s="15"/>
      <c r="L1086" s="1">
        <v>3</v>
      </c>
      <c r="M1086" s="18"/>
      <c r="N1086" s="14" t="s">
        <v>9</v>
      </c>
      <c r="O1086" s="15"/>
      <c r="P1086" s="1">
        <v>0</v>
      </c>
    </row>
    <row r="1087" spans="1:16" x14ac:dyDescent="0.2">
      <c r="A1087" s="14" t="s">
        <v>10</v>
      </c>
      <c r="B1087" s="15"/>
      <c r="C1087" s="1">
        <v>7</v>
      </c>
      <c r="D1087" s="1">
        <v>56</v>
      </c>
      <c r="E1087" s="19"/>
      <c r="F1087" s="14" t="s">
        <v>11</v>
      </c>
      <c r="G1087" s="15"/>
      <c r="H1087" s="1">
        <v>0</v>
      </c>
      <c r="I1087" s="19"/>
      <c r="J1087" s="14" t="s">
        <v>12</v>
      </c>
      <c r="K1087" s="15"/>
      <c r="L1087" s="1">
        <v>547</v>
      </c>
      <c r="M1087" s="19"/>
      <c r="N1087" s="14" t="s">
        <v>12</v>
      </c>
      <c r="O1087" s="15"/>
      <c r="P1087" s="1">
        <v>0</v>
      </c>
    </row>
    <row r="1088" spans="1:16" x14ac:dyDescent="0.2">
      <c r="A1088" s="16" t="s">
        <v>3</v>
      </c>
      <c r="B1088" s="20" t="s">
        <v>13</v>
      </c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2"/>
      <c r="P1088" s="23" t="s">
        <v>3</v>
      </c>
    </row>
    <row r="1089" spans="1:16" x14ac:dyDescent="0.2">
      <c r="A1089" s="18"/>
      <c r="B1089" s="2" t="s">
        <v>14</v>
      </c>
      <c r="C1089" s="2" t="s">
        <v>15</v>
      </c>
      <c r="D1089" s="2" t="s">
        <v>16</v>
      </c>
      <c r="E1089" s="2" t="s">
        <v>17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 t="s">
        <v>23</v>
      </c>
      <c r="L1089" s="2" t="s">
        <v>24</v>
      </c>
      <c r="M1089" s="2" t="s">
        <v>25</v>
      </c>
      <c r="N1089" s="2" t="s">
        <v>3</v>
      </c>
      <c r="O1089" s="2" t="s">
        <v>3</v>
      </c>
      <c r="P1089" s="24"/>
    </row>
    <row r="1090" spans="1:16" x14ac:dyDescent="0.2">
      <c r="A1090" s="19"/>
      <c r="B1090" s="2">
        <v>1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1" t="s">
        <v>3</v>
      </c>
      <c r="O1090" s="1" t="s">
        <v>3</v>
      </c>
      <c r="P1090" s="25"/>
    </row>
    <row r="1091" spans="1:16" x14ac:dyDescent="0.2">
      <c r="A1091" s="20" t="s">
        <v>26</v>
      </c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2"/>
    </row>
    <row r="1092" spans="1:16" ht="17.25" x14ac:dyDescent="0.3">
      <c r="A1092" s="23" t="s">
        <v>27</v>
      </c>
      <c r="B1092" s="23" t="s">
        <v>28</v>
      </c>
      <c r="C1092" s="26">
        <v>1</v>
      </c>
      <c r="D1092" s="27"/>
      <c r="E1092" s="26">
        <v>2</v>
      </c>
      <c r="F1092" s="27"/>
      <c r="G1092" s="26">
        <v>3</v>
      </c>
      <c r="H1092" s="29"/>
      <c r="I1092" s="30"/>
      <c r="J1092" s="31"/>
      <c r="K1092" s="32" t="s">
        <v>196</v>
      </c>
      <c r="L1092" s="32"/>
      <c r="M1092" s="23"/>
      <c r="N1092" s="23"/>
      <c r="O1092" s="23"/>
      <c r="P1092" s="23"/>
    </row>
    <row r="1093" spans="1:16" ht="17.25" x14ac:dyDescent="0.3">
      <c r="A1093" s="25"/>
      <c r="B1093" s="25"/>
      <c r="C1093" s="2" t="s">
        <v>37</v>
      </c>
      <c r="D1093" s="2" t="s">
        <v>38</v>
      </c>
      <c r="E1093" s="2" t="s">
        <v>37</v>
      </c>
      <c r="F1093" s="2" t="s">
        <v>38</v>
      </c>
      <c r="G1093" s="2" t="s">
        <v>37</v>
      </c>
      <c r="H1093" s="33" t="s">
        <v>197</v>
      </c>
      <c r="I1093" s="32" t="s">
        <v>198</v>
      </c>
      <c r="J1093" s="34" t="s">
        <v>199</v>
      </c>
      <c r="K1093" s="32" t="s">
        <v>23</v>
      </c>
      <c r="L1093" s="32" t="s">
        <v>200</v>
      </c>
      <c r="M1093" s="25"/>
      <c r="N1093" s="25"/>
      <c r="O1093" s="25"/>
      <c r="P1093" s="25"/>
    </row>
    <row r="1094" spans="1:16" x14ac:dyDescent="0.2">
      <c r="A1094" s="3">
        <v>42491</v>
      </c>
      <c r="B1094" s="4" t="s">
        <v>39</v>
      </c>
      <c r="C1094" s="4" t="s">
        <v>169</v>
      </c>
      <c r="D1094" s="4" t="s">
        <v>135</v>
      </c>
      <c r="E1094" s="4" t="s">
        <v>3</v>
      </c>
      <c r="F1094" s="4" t="s">
        <v>3</v>
      </c>
      <c r="G1094" s="4" t="s">
        <v>3</v>
      </c>
      <c r="H1094" s="35" t="str">
        <f t="shared" ref="H1094:H1095" si="249">IF(AND(C1094*24&lt;6,6-C1094*24&gt;0.5),6-C1094*24,"")</f>
        <v/>
      </c>
      <c r="I1094" s="30">
        <f t="shared" ref="I1094:I1095" si="250">(D1094-C1094)*24</f>
        <v>8.2666666666666657</v>
      </c>
      <c r="J1094" s="30" t="s">
        <v>201</v>
      </c>
      <c r="K1094" s="30">
        <f t="shared" ref="K1094:K1095" si="251">IF(I1094&gt;8,ROUND(I1094-8,1),"")</f>
        <v>0.3</v>
      </c>
      <c r="L1094" s="30" t="str">
        <f t="shared" ref="L1094:L1101" si="252">IF(K1094&lt;0.5,"",K1094)</f>
        <v/>
      </c>
      <c r="M1094" s="4"/>
      <c r="N1094" s="4"/>
      <c r="O1094" s="4"/>
      <c r="P1094" s="4"/>
    </row>
    <row r="1095" spans="1:16" x14ac:dyDescent="0.2">
      <c r="A1095" s="5">
        <v>42492</v>
      </c>
      <c r="B1095" s="6" t="s">
        <v>43</v>
      </c>
      <c r="C1095" s="6" t="s">
        <v>134</v>
      </c>
      <c r="D1095" s="6" t="s">
        <v>170</v>
      </c>
      <c r="E1095" s="6" t="s">
        <v>3</v>
      </c>
      <c r="F1095" s="6" t="s">
        <v>3</v>
      </c>
      <c r="G1095" s="6" t="s">
        <v>3</v>
      </c>
      <c r="H1095" s="35" t="str">
        <f t="shared" si="249"/>
        <v/>
      </c>
      <c r="I1095" s="30">
        <f t="shared" si="250"/>
        <v>8.1666666666666679</v>
      </c>
      <c r="J1095" s="31">
        <f t="shared" ref="J1095:J1101" si="253">IF(I1095&gt;8,8,I1095)</f>
        <v>8</v>
      </c>
      <c r="K1095" s="30">
        <f t="shared" si="251"/>
        <v>0.2</v>
      </c>
      <c r="L1095" s="30" t="str">
        <f t="shared" si="252"/>
        <v/>
      </c>
      <c r="M1095" s="6"/>
      <c r="N1095" s="6"/>
      <c r="O1095" s="6"/>
      <c r="P1095" s="6"/>
    </row>
    <row r="1096" spans="1:16" x14ac:dyDescent="0.2">
      <c r="A1096" s="5">
        <v>42493</v>
      </c>
      <c r="B1096" s="6" t="s">
        <v>45</v>
      </c>
      <c r="C1096" s="6" t="s">
        <v>171</v>
      </c>
      <c r="D1096" s="6" t="s">
        <v>89</v>
      </c>
      <c r="E1096" s="6" t="s">
        <v>172</v>
      </c>
      <c r="F1096" s="6" t="s">
        <v>3</v>
      </c>
      <c r="G1096" s="6" t="s">
        <v>3</v>
      </c>
      <c r="H1096" s="35" t="str">
        <f t="shared" ref="H1096:H1101" si="254">IF(AND(C1096*24&lt;6,6-C1096*24&gt;0.5),6-C1096*24,"")</f>
        <v/>
      </c>
      <c r="I1096" s="30">
        <f t="shared" ref="I1096:I1101" si="255">(D1096-C1096)*24</f>
        <v>8</v>
      </c>
      <c r="J1096" s="31">
        <f t="shared" si="253"/>
        <v>8</v>
      </c>
      <c r="K1096" s="30" t="str">
        <f t="shared" ref="K1096:K1101" si="256">IF(I1096&gt;8,ROUND(I1096-8,1),"")</f>
        <v/>
      </c>
      <c r="L1096" s="30" t="str">
        <f t="shared" si="252"/>
        <v/>
      </c>
      <c r="M1096" s="6"/>
      <c r="N1096" s="6"/>
      <c r="O1096" s="6"/>
      <c r="P1096" s="6"/>
    </row>
    <row r="1097" spans="1:16" x14ac:dyDescent="0.2">
      <c r="A1097" s="5">
        <v>42494</v>
      </c>
      <c r="B1097" s="6" t="s">
        <v>48</v>
      </c>
      <c r="C1097" s="6" t="s">
        <v>3</v>
      </c>
      <c r="D1097" s="6" t="s">
        <v>3</v>
      </c>
      <c r="E1097" s="6" t="s">
        <v>3</v>
      </c>
      <c r="F1097" s="6" t="s">
        <v>3</v>
      </c>
      <c r="G1097" s="6" t="s">
        <v>3</v>
      </c>
      <c r="H1097" s="35" t="s">
        <v>202</v>
      </c>
      <c r="I1097" s="35" t="s">
        <v>202</v>
      </c>
      <c r="J1097" s="35" t="s">
        <v>202</v>
      </c>
      <c r="K1097" s="35" t="s">
        <v>202</v>
      </c>
      <c r="L1097" s="35" t="s">
        <v>202</v>
      </c>
      <c r="M1097" s="6"/>
      <c r="N1097" s="6"/>
      <c r="O1097" s="6"/>
      <c r="P1097" s="6"/>
    </row>
    <row r="1098" spans="1:16" x14ac:dyDescent="0.2">
      <c r="A1098" s="5">
        <v>42495</v>
      </c>
      <c r="B1098" s="6" t="s">
        <v>49</v>
      </c>
      <c r="C1098" s="6" t="s">
        <v>173</v>
      </c>
      <c r="D1098" s="6" t="s">
        <v>128</v>
      </c>
      <c r="E1098" s="6" t="s">
        <v>3</v>
      </c>
      <c r="F1098" s="6" t="s">
        <v>3</v>
      </c>
      <c r="G1098" s="6" t="s">
        <v>3</v>
      </c>
      <c r="H1098" s="35" t="str">
        <f t="shared" si="254"/>
        <v/>
      </c>
      <c r="I1098" s="30">
        <f t="shared" si="255"/>
        <v>6.283333333333335</v>
      </c>
      <c r="J1098" s="31">
        <v>6</v>
      </c>
      <c r="K1098" s="30" t="str">
        <f t="shared" si="256"/>
        <v/>
      </c>
      <c r="L1098" s="30" t="str">
        <f t="shared" si="252"/>
        <v/>
      </c>
      <c r="M1098" s="6"/>
      <c r="N1098" s="6"/>
      <c r="O1098" s="6"/>
      <c r="P1098" s="6"/>
    </row>
    <row r="1099" spans="1:16" x14ac:dyDescent="0.2">
      <c r="A1099" s="5">
        <v>42496</v>
      </c>
      <c r="B1099" s="6" t="s">
        <v>50</v>
      </c>
      <c r="C1099" s="6" t="s">
        <v>146</v>
      </c>
      <c r="D1099" s="6" t="s">
        <v>170</v>
      </c>
      <c r="E1099" s="6" t="s">
        <v>3</v>
      </c>
      <c r="F1099" s="6" t="s">
        <v>3</v>
      </c>
      <c r="G1099" s="6" t="s">
        <v>3</v>
      </c>
      <c r="H1099" s="35" t="str">
        <f t="shared" si="254"/>
        <v/>
      </c>
      <c r="I1099" s="30">
        <f t="shared" si="255"/>
        <v>8.1333333333333329</v>
      </c>
      <c r="J1099" s="31">
        <f t="shared" si="253"/>
        <v>8</v>
      </c>
      <c r="K1099" s="30">
        <f t="shared" si="256"/>
        <v>0.1</v>
      </c>
      <c r="L1099" s="30" t="str">
        <f t="shared" si="252"/>
        <v/>
      </c>
      <c r="M1099" s="6"/>
      <c r="N1099" s="6"/>
      <c r="O1099" s="6"/>
      <c r="P1099" s="6"/>
    </row>
    <row r="1100" spans="1:16" x14ac:dyDescent="0.2">
      <c r="A1100" s="5">
        <v>42497</v>
      </c>
      <c r="B1100" s="6" t="s">
        <v>53</v>
      </c>
      <c r="C1100" s="6" t="s">
        <v>174</v>
      </c>
      <c r="D1100" s="6" t="s">
        <v>175</v>
      </c>
      <c r="E1100" s="6" t="s">
        <v>3</v>
      </c>
      <c r="F1100" s="6" t="s">
        <v>3</v>
      </c>
      <c r="G1100" s="6" t="s">
        <v>3</v>
      </c>
      <c r="H1100" s="35" t="str">
        <f t="shared" si="254"/>
        <v/>
      </c>
      <c r="I1100" s="30">
        <f t="shared" si="255"/>
        <v>8.9499999999999993</v>
      </c>
      <c r="J1100" s="31">
        <f t="shared" si="253"/>
        <v>8</v>
      </c>
      <c r="K1100" s="30">
        <f t="shared" si="256"/>
        <v>0.9</v>
      </c>
      <c r="L1100" s="30">
        <f t="shared" si="252"/>
        <v>0.9</v>
      </c>
      <c r="M1100" s="6"/>
      <c r="N1100" s="6"/>
      <c r="O1100" s="6"/>
      <c r="P1100" s="6"/>
    </row>
    <row r="1101" spans="1:16" x14ac:dyDescent="0.2">
      <c r="A1101" s="3">
        <v>42498</v>
      </c>
      <c r="B1101" s="4" t="s">
        <v>39</v>
      </c>
      <c r="C1101" s="4" t="s">
        <v>149</v>
      </c>
      <c r="D1101" s="4" t="s">
        <v>54</v>
      </c>
      <c r="E1101" s="4" t="s">
        <v>3</v>
      </c>
      <c r="F1101" s="36" t="s">
        <v>203</v>
      </c>
      <c r="G1101" s="4">
        <v>26</v>
      </c>
      <c r="H1101" s="35" t="str">
        <f t="shared" si="254"/>
        <v/>
      </c>
      <c r="I1101" s="30">
        <f t="shared" si="255"/>
        <v>8.2833333333333314</v>
      </c>
      <c r="J1101" s="31">
        <f t="shared" si="253"/>
        <v>8</v>
      </c>
      <c r="K1101" s="30">
        <f t="shared" si="256"/>
        <v>0.3</v>
      </c>
      <c r="L1101" s="30" t="str">
        <f t="shared" si="252"/>
        <v/>
      </c>
      <c r="M1101" s="4"/>
      <c r="N1101" s="4"/>
      <c r="O1101" s="4"/>
      <c r="P1101" s="4"/>
    </row>
    <row r="1102" spans="1:16" x14ac:dyDescent="0.2">
      <c r="A1102" s="39">
        <v>42499</v>
      </c>
      <c r="B1102" s="40" t="s">
        <v>43</v>
      </c>
      <c r="C1102" s="40" t="s">
        <v>149</v>
      </c>
      <c r="D1102" s="40" t="s">
        <v>147</v>
      </c>
      <c r="E1102" s="40" t="s">
        <v>3</v>
      </c>
      <c r="F1102" s="40" t="s">
        <v>3</v>
      </c>
      <c r="G1102" s="40" t="s">
        <v>3</v>
      </c>
      <c r="H1102" s="35" t="str">
        <f t="shared" ref="H1102:H1115" si="257">IF(AND(C1102*24&lt;6,6-C1102*24&gt;0.5),6-C1102*24,"")</f>
        <v/>
      </c>
      <c r="I1102" s="30">
        <f t="shared" ref="I1102:I1115" si="258">(D1102-C1102)*24</f>
        <v>8.1499999999999986</v>
      </c>
      <c r="J1102" s="31">
        <f t="shared" ref="J1102:J1115" si="259">IF(I1102&gt;8,8,I1102)</f>
        <v>8</v>
      </c>
      <c r="K1102" s="30">
        <f t="shared" ref="K1102:K1115" si="260">IF(I1102&gt;8,ROUND(I1102-8,1),"")</f>
        <v>0.1</v>
      </c>
      <c r="L1102" s="30" t="str">
        <f t="shared" ref="L1102:L1115" si="261">IF(K1102&lt;0.5,"",K1102)</f>
        <v/>
      </c>
      <c r="M1102" s="40"/>
      <c r="N1102" s="40"/>
      <c r="O1102" s="40"/>
      <c r="P1102" s="40"/>
    </row>
    <row r="1103" spans="1:16" x14ac:dyDescent="0.2">
      <c r="A1103" s="39">
        <v>42500</v>
      </c>
      <c r="B1103" s="40" t="s">
        <v>45</v>
      </c>
      <c r="C1103" s="40" t="s">
        <v>289</v>
      </c>
      <c r="D1103" s="40" t="s">
        <v>283</v>
      </c>
      <c r="E1103" s="40" t="s">
        <v>3</v>
      </c>
      <c r="F1103" s="40" t="s">
        <v>3</v>
      </c>
      <c r="G1103" s="40" t="s">
        <v>3</v>
      </c>
      <c r="H1103" s="35" t="str">
        <f t="shared" si="257"/>
        <v/>
      </c>
      <c r="I1103" s="30">
        <f t="shared" si="258"/>
        <v>8.2666666666666693</v>
      </c>
      <c r="J1103" s="31">
        <f t="shared" si="259"/>
        <v>8</v>
      </c>
      <c r="K1103" s="30">
        <f t="shared" si="260"/>
        <v>0.3</v>
      </c>
      <c r="L1103" s="30" t="str">
        <f t="shared" si="261"/>
        <v/>
      </c>
      <c r="M1103" s="40"/>
      <c r="N1103" s="40"/>
      <c r="O1103" s="40"/>
      <c r="P1103" s="40"/>
    </row>
    <row r="1104" spans="1:16" x14ac:dyDescent="0.2">
      <c r="A1104" s="39">
        <v>42501</v>
      </c>
      <c r="B1104" s="40" t="s">
        <v>48</v>
      </c>
      <c r="C1104" s="40" t="s">
        <v>277</v>
      </c>
      <c r="D1104" s="40" t="s">
        <v>89</v>
      </c>
      <c r="E1104" s="40" t="s">
        <v>3</v>
      </c>
      <c r="F1104" s="40" t="s">
        <v>3</v>
      </c>
      <c r="G1104" s="40" t="s">
        <v>3</v>
      </c>
      <c r="H1104" s="35" t="str">
        <f t="shared" si="257"/>
        <v/>
      </c>
      <c r="I1104" s="30">
        <f t="shared" si="258"/>
        <v>8.0499999999999972</v>
      </c>
      <c r="J1104" s="31">
        <f t="shared" si="259"/>
        <v>8</v>
      </c>
      <c r="K1104" s="30">
        <f t="shared" si="260"/>
        <v>0</v>
      </c>
      <c r="L1104" s="30" t="str">
        <f t="shared" si="261"/>
        <v/>
      </c>
      <c r="M1104" s="40"/>
      <c r="N1104" s="40"/>
      <c r="O1104" s="40"/>
      <c r="P1104" s="40"/>
    </row>
    <row r="1105" spans="1:16" x14ac:dyDescent="0.2">
      <c r="A1105" s="39">
        <v>42502</v>
      </c>
      <c r="B1105" s="40" t="s">
        <v>49</v>
      </c>
      <c r="C1105" s="40" t="s">
        <v>3</v>
      </c>
      <c r="D1105" s="40" t="s">
        <v>3</v>
      </c>
      <c r="E1105" s="40" t="s">
        <v>3</v>
      </c>
      <c r="F1105" s="40" t="s">
        <v>3</v>
      </c>
      <c r="G1105" s="40" t="s">
        <v>3</v>
      </c>
      <c r="H1105" s="35" t="s">
        <v>202</v>
      </c>
      <c r="I1105" s="35" t="s">
        <v>202</v>
      </c>
      <c r="J1105" s="35" t="s">
        <v>202</v>
      </c>
      <c r="K1105" s="35" t="s">
        <v>202</v>
      </c>
      <c r="L1105" s="35" t="s">
        <v>202</v>
      </c>
      <c r="M1105" s="40"/>
      <c r="N1105" s="40"/>
      <c r="O1105" s="40"/>
      <c r="P1105" s="40"/>
    </row>
    <row r="1106" spans="1:16" x14ac:dyDescent="0.2">
      <c r="A1106" s="39">
        <v>42503</v>
      </c>
      <c r="B1106" s="40" t="s">
        <v>50</v>
      </c>
      <c r="C1106" s="40" t="s">
        <v>171</v>
      </c>
      <c r="D1106" s="40" t="s">
        <v>294</v>
      </c>
      <c r="E1106" s="40" t="s">
        <v>3</v>
      </c>
      <c r="F1106" s="40" t="s">
        <v>3</v>
      </c>
      <c r="G1106" s="40" t="s">
        <v>3</v>
      </c>
      <c r="H1106" s="35" t="str">
        <f t="shared" si="257"/>
        <v/>
      </c>
      <c r="I1106" s="30">
        <f t="shared" si="258"/>
        <v>7.8000000000000007</v>
      </c>
      <c r="J1106" s="31">
        <v>7.5</v>
      </c>
      <c r="K1106" s="30" t="str">
        <f t="shared" si="260"/>
        <v/>
      </c>
      <c r="L1106" s="30" t="str">
        <f t="shared" si="261"/>
        <v/>
      </c>
      <c r="M1106" s="40"/>
      <c r="N1106" s="40"/>
      <c r="O1106" s="40"/>
      <c r="P1106" s="40"/>
    </row>
    <row r="1107" spans="1:16" x14ac:dyDescent="0.2">
      <c r="A1107" s="39">
        <v>42504</v>
      </c>
      <c r="B1107" s="40" t="s">
        <v>53</v>
      </c>
      <c r="C1107" s="40" t="s">
        <v>307</v>
      </c>
      <c r="D1107" s="40" t="s">
        <v>291</v>
      </c>
      <c r="E1107" s="40" t="s">
        <v>3</v>
      </c>
      <c r="F1107" s="40" t="s">
        <v>3</v>
      </c>
      <c r="G1107" s="40" t="s">
        <v>3</v>
      </c>
      <c r="H1107" s="35" t="str">
        <f t="shared" si="257"/>
        <v/>
      </c>
      <c r="I1107" s="30">
        <f t="shared" si="258"/>
        <v>8.7499999999999982</v>
      </c>
      <c r="J1107" s="31">
        <f t="shared" si="259"/>
        <v>8</v>
      </c>
      <c r="K1107" s="30">
        <f t="shared" si="260"/>
        <v>0.7</v>
      </c>
      <c r="L1107" s="30">
        <f t="shared" si="261"/>
        <v>0.7</v>
      </c>
      <c r="M1107" s="40"/>
      <c r="N1107" s="40"/>
      <c r="O1107" s="40"/>
      <c r="P1107" s="40"/>
    </row>
    <row r="1108" spans="1:16" x14ac:dyDescent="0.2">
      <c r="A1108" s="37">
        <v>42505</v>
      </c>
      <c r="B1108" s="38" t="s">
        <v>39</v>
      </c>
      <c r="C1108" s="38" t="s">
        <v>171</v>
      </c>
      <c r="D1108" s="38" t="s">
        <v>292</v>
      </c>
      <c r="E1108" s="38" t="s">
        <v>3</v>
      </c>
      <c r="F1108" s="38" t="s">
        <v>3</v>
      </c>
      <c r="G1108" s="38">
        <v>26</v>
      </c>
      <c r="H1108" s="35" t="str">
        <f t="shared" si="257"/>
        <v/>
      </c>
      <c r="I1108" s="30">
        <f t="shared" si="258"/>
        <v>8.0166666666666657</v>
      </c>
      <c r="J1108" s="31">
        <f t="shared" si="259"/>
        <v>8</v>
      </c>
      <c r="K1108" s="30">
        <f t="shared" si="260"/>
        <v>0</v>
      </c>
      <c r="L1108" s="30" t="str">
        <f t="shared" si="261"/>
        <v/>
      </c>
      <c r="M1108" s="38"/>
      <c r="N1108" s="38"/>
      <c r="O1108" s="38"/>
      <c r="P1108" s="38"/>
    </row>
    <row r="1109" spans="1:16" x14ac:dyDescent="0.2">
      <c r="A1109" s="39">
        <v>42506</v>
      </c>
      <c r="B1109" s="40" t="s">
        <v>43</v>
      </c>
      <c r="C1109" s="40" t="s">
        <v>308</v>
      </c>
      <c r="D1109" s="40" t="s">
        <v>283</v>
      </c>
      <c r="E1109" s="40" t="s">
        <v>3</v>
      </c>
      <c r="F1109" s="40" t="s">
        <v>3</v>
      </c>
      <c r="G1109" s="40" t="s">
        <v>3</v>
      </c>
      <c r="H1109" s="35" t="str">
        <f t="shared" si="257"/>
        <v/>
      </c>
      <c r="I1109" s="30">
        <f t="shared" si="258"/>
        <v>8.033333333333335</v>
      </c>
      <c r="J1109" s="31">
        <f t="shared" si="259"/>
        <v>8</v>
      </c>
      <c r="K1109" s="30">
        <f t="shared" si="260"/>
        <v>0</v>
      </c>
      <c r="L1109" s="30" t="str">
        <f t="shared" si="261"/>
        <v/>
      </c>
      <c r="M1109" s="40"/>
      <c r="N1109" s="40"/>
      <c r="O1109" s="40"/>
      <c r="P1109" s="40"/>
    </row>
    <row r="1110" spans="1:16" x14ac:dyDescent="0.2">
      <c r="A1110" s="39">
        <v>42507</v>
      </c>
      <c r="B1110" s="40" t="s">
        <v>45</v>
      </c>
      <c r="C1110" s="40" t="s">
        <v>108</v>
      </c>
      <c r="D1110" s="40" t="s">
        <v>309</v>
      </c>
      <c r="E1110" s="40" t="s">
        <v>3</v>
      </c>
      <c r="F1110" s="40" t="s">
        <v>3</v>
      </c>
      <c r="G1110" s="40" t="s">
        <v>3</v>
      </c>
      <c r="H1110" s="35" t="str">
        <f t="shared" si="257"/>
        <v/>
      </c>
      <c r="I1110" s="30">
        <f t="shared" si="258"/>
        <v>9.2666666666666675</v>
      </c>
      <c r="J1110" s="31">
        <f t="shared" si="259"/>
        <v>8</v>
      </c>
      <c r="K1110" s="30">
        <f t="shared" si="260"/>
        <v>1.3</v>
      </c>
      <c r="L1110" s="30">
        <f t="shared" si="261"/>
        <v>1.3</v>
      </c>
      <c r="M1110" s="40"/>
      <c r="N1110" s="40"/>
      <c r="O1110" s="40"/>
      <c r="P1110" s="40"/>
    </row>
    <row r="1111" spans="1:16" x14ac:dyDescent="0.2">
      <c r="A1111" s="39">
        <v>42508</v>
      </c>
      <c r="B1111" s="40" t="s">
        <v>48</v>
      </c>
      <c r="C1111" s="40" t="s">
        <v>3</v>
      </c>
      <c r="D1111" s="40" t="s">
        <v>3</v>
      </c>
      <c r="E1111" s="40" t="s">
        <v>3</v>
      </c>
      <c r="F1111" s="40" t="s">
        <v>3</v>
      </c>
      <c r="G1111" s="40" t="s">
        <v>3</v>
      </c>
      <c r="H1111" s="35" t="s">
        <v>202</v>
      </c>
      <c r="I1111" s="35" t="s">
        <v>202</v>
      </c>
      <c r="J1111" s="35" t="s">
        <v>202</v>
      </c>
      <c r="K1111" s="35" t="s">
        <v>202</v>
      </c>
      <c r="L1111" s="35" t="s">
        <v>202</v>
      </c>
      <c r="M1111" s="40"/>
      <c r="N1111" s="40"/>
      <c r="O1111" s="40"/>
      <c r="P1111" s="40"/>
    </row>
    <row r="1112" spans="1:16" x14ac:dyDescent="0.2">
      <c r="A1112" s="39">
        <v>42509</v>
      </c>
      <c r="B1112" s="40" t="s">
        <v>49</v>
      </c>
      <c r="C1112" s="40" t="s">
        <v>154</v>
      </c>
      <c r="D1112" s="40" t="s">
        <v>54</v>
      </c>
      <c r="E1112" s="40" t="s">
        <v>3</v>
      </c>
      <c r="F1112" s="40" t="s">
        <v>3</v>
      </c>
      <c r="G1112" s="40" t="s">
        <v>3</v>
      </c>
      <c r="H1112" s="35" t="str">
        <f t="shared" si="257"/>
        <v/>
      </c>
      <c r="I1112" s="30">
        <f t="shared" si="258"/>
        <v>8.4166666666666661</v>
      </c>
      <c r="J1112" s="31">
        <f t="shared" si="259"/>
        <v>8</v>
      </c>
      <c r="K1112" s="30">
        <f t="shared" si="260"/>
        <v>0.4</v>
      </c>
      <c r="L1112" s="30" t="str">
        <f t="shared" si="261"/>
        <v/>
      </c>
      <c r="M1112" s="40"/>
      <c r="N1112" s="40"/>
      <c r="O1112" s="40"/>
      <c r="P1112" s="40"/>
    </row>
    <row r="1113" spans="1:16" x14ac:dyDescent="0.2">
      <c r="A1113" s="39">
        <v>42510</v>
      </c>
      <c r="B1113" s="40" t="s">
        <v>50</v>
      </c>
      <c r="C1113" s="40" t="s">
        <v>65</v>
      </c>
      <c r="D1113" s="40" t="s">
        <v>173</v>
      </c>
      <c r="E1113" s="40" t="s">
        <v>3</v>
      </c>
      <c r="F1113" s="40" t="s">
        <v>3</v>
      </c>
      <c r="G1113" s="40" t="s">
        <v>3</v>
      </c>
      <c r="H1113" s="35" t="str">
        <f t="shared" si="257"/>
        <v/>
      </c>
      <c r="I1113" s="30">
        <f t="shared" si="258"/>
        <v>8.1</v>
      </c>
      <c r="J1113" s="31">
        <f t="shared" si="259"/>
        <v>8</v>
      </c>
      <c r="K1113" s="30">
        <f t="shared" si="260"/>
        <v>0.1</v>
      </c>
      <c r="L1113" s="30" t="str">
        <f t="shared" si="261"/>
        <v/>
      </c>
      <c r="M1113" s="40"/>
      <c r="N1113" s="40"/>
      <c r="O1113" s="40"/>
      <c r="P1113" s="40"/>
    </row>
    <row r="1114" spans="1:16" x14ac:dyDescent="0.2">
      <c r="A1114" s="39">
        <v>42511</v>
      </c>
      <c r="B1114" s="40" t="s">
        <v>53</v>
      </c>
      <c r="C1114" s="40" t="s">
        <v>277</v>
      </c>
      <c r="D1114" s="40" t="s">
        <v>310</v>
      </c>
      <c r="E1114" s="40" t="s">
        <v>3</v>
      </c>
      <c r="F1114" s="40" t="s">
        <v>3</v>
      </c>
      <c r="G1114" s="40" t="s">
        <v>3</v>
      </c>
      <c r="H1114" s="35" t="str">
        <f t="shared" si="257"/>
        <v/>
      </c>
      <c r="I1114" s="30">
        <f t="shared" si="258"/>
        <v>9.4999999999999982</v>
      </c>
      <c r="J1114" s="31">
        <f t="shared" si="259"/>
        <v>8</v>
      </c>
      <c r="K1114" s="30">
        <f t="shared" si="260"/>
        <v>1.5</v>
      </c>
      <c r="L1114" s="30">
        <f t="shared" si="261"/>
        <v>1.5</v>
      </c>
      <c r="M1114" s="40"/>
      <c r="N1114" s="40"/>
      <c r="O1114" s="40"/>
      <c r="P1114" s="40"/>
    </row>
    <row r="1115" spans="1:16" x14ac:dyDescent="0.2">
      <c r="A1115" s="37">
        <v>42512</v>
      </c>
      <c r="B1115" s="38" t="s">
        <v>39</v>
      </c>
      <c r="C1115" s="38" t="s">
        <v>311</v>
      </c>
      <c r="D1115" s="38" t="s">
        <v>295</v>
      </c>
      <c r="E1115" s="38" t="s">
        <v>3</v>
      </c>
      <c r="F1115" s="41" t="s">
        <v>312</v>
      </c>
      <c r="G1115" s="38">
        <v>26</v>
      </c>
      <c r="H1115" s="35" t="str">
        <f t="shared" si="257"/>
        <v/>
      </c>
      <c r="I1115" s="30">
        <f t="shared" si="258"/>
        <v>8.8166666666666647</v>
      </c>
      <c r="J1115" s="31">
        <f t="shared" si="259"/>
        <v>8</v>
      </c>
      <c r="K1115" s="30">
        <f t="shared" si="260"/>
        <v>0.8</v>
      </c>
      <c r="L1115" s="30">
        <f t="shared" si="261"/>
        <v>0.8</v>
      </c>
      <c r="M1115" s="38"/>
      <c r="N1115" s="38"/>
      <c r="O1115" s="38"/>
      <c r="P1115" s="38"/>
    </row>
    <row r="1116" spans="1:16" x14ac:dyDescent="0.2">
      <c r="A1116" s="39">
        <v>42513</v>
      </c>
      <c r="B1116" s="40" t="s">
        <v>43</v>
      </c>
      <c r="C1116" s="40" t="s">
        <v>3</v>
      </c>
      <c r="D1116" s="40" t="s">
        <v>3</v>
      </c>
      <c r="E1116" s="40" t="s">
        <v>3</v>
      </c>
      <c r="F1116" s="40" t="s">
        <v>3</v>
      </c>
      <c r="G1116" s="40" t="s">
        <v>3</v>
      </c>
      <c r="H1116" s="35" t="s">
        <v>202</v>
      </c>
      <c r="I1116" s="35" t="s">
        <v>202</v>
      </c>
      <c r="J1116" s="35" t="s">
        <v>202</v>
      </c>
      <c r="K1116" s="35" t="s">
        <v>202</v>
      </c>
      <c r="L1116" s="35" t="s">
        <v>202</v>
      </c>
      <c r="M1116" s="40"/>
      <c r="N1116" s="40"/>
      <c r="O1116" s="40"/>
      <c r="P1116" s="40"/>
    </row>
    <row r="1117" spans="1:16" ht="16.5" x14ac:dyDescent="0.3">
      <c r="A1117" s="39">
        <v>42514</v>
      </c>
      <c r="B1117" s="40" t="s">
        <v>45</v>
      </c>
      <c r="C1117" s="40" t="s">
        <v>297</v>
      </c>
      <c r="D1117" s="40" t="s">
        <v>294</v>
      </c>
      <c r="E1117" s="40" t="s">
        <v>3</v>
      </c>
      <c r="F1117" s="40" t="s">
        <v>3</v>
      </c>
      <c r="G1117" s="40" t="s">
        <v>3</v>
      </c>
      <c r="H1117" s="35" t="str">
        <f t="shared" ref="H1117:H1122" si="262">IF(AND(C1117*24&lt;6,6-C1117*24&gt;0.5),6-C1117*24,"")</f>
        <v/>
      </c>
      <c r="I1117" s="30">
        <f t="shared" ref="I1117:I1122" si="263">(D1117-C1117)*24</f>
        <v>7.9333333333333336</v>
      </c>
      <c r="J1117" s="31">
        <v>8</v>
      </c>
      <c r="K1117" s="30" t="str">
        <f t="shared" ref="K1117:K1122" si="264">IF(I1117&gt;8,ROUND(I1117-8,1),"")</f>
        <v/>
      </c>
      <c r="L1117" s="30" t="str">
        <f t="shared" ref="L1117:L1122" si="265">IF(K1117&lt;0.5,"",K1117)</f>
        <v/>
      </c>
      <c r="M1117" s="40"/>
      <c r="N1117" s="50" t="s">
        <v>369</v>
      </c>
      <c r="O1117" s="51">
        <f>G1124</f>
        <v>26</v>
      </c>
      <c r="P1117" s="40"/>
    </row>
    <row r="1118" spans="1:16" x14ac:dyDescent="0.2">
      <c r="A1118" s="39">
        <v>42515</v>
      </c>
      <c r="B1118" s="40" t="s">
        <v>48</v>
      </c>
      <c r="C1118" s="40" t="s">
        <v>154</v>
      </c>
      <c r="D1118" s="40" t="s">
        <v>147</v>
      </c>
      <c r="E1118" s="40" t="s">
        <v>3</v>
      </c>
      <c r="F1118" s="40" t="s">
        <v>3</v>
      </c>
      <c r="G1118" s="40" t="s">
        <v>3</v>
      </c>
      <c r="H1118" s="35" t="str">
        <f t="shared" si="262"/>
        <v/>
      </c>
      <c r="I1118" s="30">
        <f t="shared" si="263"/>
        <v>8.2833333333333332</v>
      </c>
      <c r="J1118" s="31">
        <f t="shared" ref="J1118:J1121" si="266">IF(I1118&gt;8,8,I1118)</f>
        <v>8</v>
      </c>
      <c r="K1118" s="30">
        <f t="shared" si="264"/>
        <v>0.3</v>
      </c>
      <c r="L1118" s="30" t="str">
        <f t="shared" si="265"/>
        <v/>
      </c>
      <c r="M1118" s="40"/>
      <c r="N1118" s="51" t="s">
        <v>370</v>
      </c>
      <c r="O1118" s="51">
        <f>COUNTIF(J1094:J1124,"AL*")</f>
        <v>0</v>
      </c>
      <c r="P1118" s="40"/>
    </row>
    <row r="1119" spans="1:16" x14ac:dyDescent="0.2">
      <c r="A1119" s="39">
        <v>42516</v>
      </c>
      <c r="B1119" s="40" t="s">
        <v>49</v>
      </c>
      <c r="C1119" s="40" t="s">
        <v>318</v>
      </c>
      <c r="D1119" s="40" t="s">
        <v>220</v>
      </c>
      <c r="E1119" s="40" t="s">
        <v>3</v>
      </c>
      <c r="F1119" s="40" t="s">
        <v>3</v>
      </c>
      <c r="G1119" s="40" t="s">
        <v>3</v>
      </c>
      <c r="H1119" s="35" t="str">
        <f t="shared" si="262"/>
        <v/>
      </c>
      <c r="I1119" s="30">
        <f t="shared" si="263"/>
        <v>7.9166666666666661</v>
      </c>
      <c r="J1119" s="31">
        <v>8</v>
      </c>
      <c r="K1119" s="30" t="str">
        <f t="shared" si="264"/>
        <v/>
      </c>
      <c r="L1119" s="30" t="str">
        <f t="shared" si="265"/>
        <v/>
      </c>
      <c r="M1119" s="40"/>
      <c r="N1119" s="51" t="s">
        <v>371</v>
      </c>
      <c r="O1119" s="51">
        <f>COUNTIF(J1094:J1124,"PH*")</f>
        <v>1</v>
      </c>
      <c r="P1119" s="40"/>
    </row>
    <row r="1120" spans="1:16" x14ac:dyDescent="0.2">
      <c r="A1120" s="39">
        <v>42517</v>
      </c>
      <c r="B1120" s="40" t="s">
        <v>50</v>
      </c>
      <c r="C1120" s="40" t="s">
        <v>134</v>
      </c>
      <c r="D1120" s="40" t="s">
        <v>353</v>
      </c>
      <c r="E1120" s="40" t="s">
        <v>3</v>
      </c>
      <c r="F1120" s="40" t="s">
        <v>3</v>
      </c>
      <c r="G1120" s="40" t="s">
        <v>3</v>
      </c>
      <c r="H1120" s="35" t="str">
        <f t="shared" si="262"/>
        <v/>
      </c>
      <c r="I1120" s="30">
        <f t="shared" si="263"/>
        <v>8.0333333333333314</v>
      </c>
      <c r="J1120" s="31">
        <f t="shared" si="266"/>
        <v>8</v>
      </c>
      <c r="K1120" s="30">
        <f t="shared" si="264"/>
        <v>0</v>
      </c>
      <c r="L1120" s="30" t="str">
        <f t="shared" si="265"/>
        <v/>
      </c>
      <c r="M1120" s="40"/>
      <c r="N1120" s="51" t="s">
        <v>372</v>
      </c>
      <c r="O1120" s="51">
        <f>COUNTIF(J1094:J1124,"RO*")</f>
        <v>0</v>
      </c>
      <c r="P1120" s="40"/>
    </row>
    <row r="1121" spans="1:16" x14ac:dyDescent="0.2">
      <c r="A1121" s="39">
        <v>42518</v>
      </c>
      <c r="B1121" s="40" t="s">
        <v>53</v>
      </c>
      <c r="C1121" s="40" t="s">
        <v>352</v>
      </c>
      <c r="D1121" s="40" t="s">
        <v>130</v>
      </c>
      <c r="E1121" s="40" t="s">
        <v>3</v>
      </c>
      <c r="F1121" s="40" t="s">
        <v>3</v>
      </c>
      <c r="G1121" s="40" t="s">
        <v>3</v>
      </c>
      <c r="H1121" s="35" t="str">
        <f t="shared" si="262"/>
        <v/>
      </c>
      <c r="I1121" s="30">
        <f t="shared" si="263"/>
        <v>8.3999999999999986</v>
      </c>
      <c r="J1121" s="31">
        <f t="shared" si="266"/>
        <v>8</v>
      </c>
      <c r="K1121" s="30">
        <f t="shared" si="264"/>
        <v>0.4</v>
      </c>
      <c r="L1121" s="30" t="str">
        <f t="shared" si="265"/>
        <v/>
      </c>
      <c r="M1121" s="40"/>
      <c r="N1121" s="51" t="s">
        <v>187</v>
      </c>
      <c r="O1121" s="51">
        <f>COUNTIF(J1094:J1124,"OFF*")</f>
        <v>5</v>
      </c>
      <c r="P1121" s="40"/>
    </row>
    <row r="1122" spans="1:16" x14ac:dyDescent="0.2">
      <c r="A1122" s="37">
        <v>42519</v>
      </c>
      <c r="B1122" s="38" t="s">
        <v>39</v>
      </c>
      <c r="C1122" s="38" t="s">
        <v>108</v>
      </c>
      <c r="D1122" s="38" t="s">
        <v>294</v>
      </c>
      <c r="E1122" s="38" t="s">
        <v>3</v>
      </c>
      <c r="F1122" s="41" t="s">
        <v>358</v>
      </c>
      <c r="G1122" s="38">
        <v>26</v>
      </c>
      <c r="H1122" s="35" t="str">
        <f t="shared" si="262"/>
        <v/>
      </c>
      <c r="I1122" s="30">
        <f t="shared" si="263"/>
        <v>7.8333333333333339</v>
      </c>
      <c r="J1122" s="31">
        <v>7.5</v>
      </c>
      <c r="K1122" s="30" t="str">
        <f t="shared" si="264"/>
        <v/>
      </c>
      <c r="L1122" s="30" t="str">
        <f t="shared" si="265"/>
        <v/>
      </c>
      <c r="M1122" s="38"/>
      <c r="N1122" s="51" t="s">
        <v>39</v>
      </c>
      <c r="O1122" s="51">
        <f>COUNTIF(J1094:J1124,"CN*")</f>
        <v>0</v>
      </c>
      <c r="P1122" s="38"/>
    </row>
    <row r="1123" spans="1:16" x14ac:dyDescent="0.2">
      <c r="A1123" s="39">
        <v>42520</v>
      </c>
      <c r="B1123" s="40" t="s">
        <v>43</v>
      </c>
      <c r="C1123" s="40" t="s">
        <v>277</v>
      </c>
      <c r="D1123" s="40" t="s">
        <v>156</v>
      </c>
      <c r="E1123" s="40" t="s">
        <v>3</v>
      </c>
      <c r="F1123" s="40" t="s">
        <v>3</v>
      </c>
      <c r="G1123" s="40" t="s">
        <v>3</v>
      </c>
      <c r="H1123" s="35" t="str">
        <f t="shared" ref="H1123" si="267">IF(AND(C1123*24&lt;6,6-C1123*24&gt;0.5),6-C1123*24,"")</f>
        <v/>
      </c>
      <c r="I1123" s="30">
        <f t="shared" ref="I1123" si="268">(D1123-C1123)*24</f>
        <v>9.0666666666666629</v>
      </c>
      <c r="J1123" s="31">
        <f t="shared" ref="J1123" si="269">IF(I1123&gt;8,8,I1123)</f>
        <v>8</v>
      </c>
      <c r="K1123" s="30">
        <f t="shared" ref="K1123" si="270">IF(I1123&gt;8,ROUND(I1123-8,1),"")</f>
        <v>1.1000000000000001</v>
      </c>
      <c r="L1123" s="30">
        <f t="shared" ref="L1123" si="271">IF(K1123&lt;0.5,"",K1123)</f>
        <v>1.1000000000000001</v>
      </c>
      <c r="M1123" s="40"/>
      <c r="N1123" s="51" t="s">
        <v>197</v>
      </c>
      <c r="O1123" s="51">
        <f>ROUND(SUM(H1094:H1124)/8,2)</f>
        <v>0</v>
      </c>
      <c r="P1123" s="40"/>
    </row>
    <row r="1124" spans="1:16" ht="16.5" x14ac:dyDescent="0.3">
      <c r="A1124" s="39">
        <v>42521</v>
      </c>
      <c r="B1124" s="40" t="s">
        <v>45</v>
      </c>
      <c r="C1124" s="40" t="s">
        <v>3</v>
      </c>
      <c r="D1124" s="40" t="s">
        <v>3</v>
      </c>
      <c r="E1124" s="40" t="s">
        <v>3</v>
      </c>
      <c r="F1124" s="40" t="s">
        <v>3</v>
      </c>
      <c r="G1124" s="49">
        <f>ROUND(26-3/8,0)</f>
        <v>26</v>
      </c>
      <c r="H1124" s="35" t="s">
        <v>202</v>
      </c>
      <c r="I1124" s="35" t="s">
        <v>202</v>
      </c>
      <c r="J1124" s="35" t="s">
        <v>202</v>
      </c>
      <c r="K1124" s="35" t="s">
        <v>202</v>
      </c>
      <c r="L1124" s="35" t="s">
        <v>202</v>
      </c>
      <c r="M1124" s="40"/>
      <c r="N1124" s="50" t="s">
        <v>373</v>
      </c>
      <c r="O1124" s="50">
        <f>ROUND(SUM(M1094:M1124)/8,2)</f>
        <v>0</v>
      </c>
      <c r="P1124" s="40"/>
    </row>
    <row r="1125" spans="1:16" x14ac:dyDescent="0.2">
      <c r="A1125" s="7"/>
      <c r="B1125" s="7"/>
      <c r="C1125" s="7"/>
      <c r="D1125" s="7"/>
      <c r="E1125" s="7"/>
      <c r="F1125" s="7"/>
      <c r="G1125" s="43" t="s">
        <v>368</v>
      </c>
      <c r="H1125" s="7"/>
      <c r="I1125" s="7"/>
      <c r="J1125" s="7"/>
      <c r="K1125" s="7"/>
      <c r="L1125" s="7"/>
      <c r="M1125" s="7"/>
      <c r="N1125" s="7"/>
      <c r="O1125" s="7"/>
      <c r="P1125" s="7"/>
    </row>
    <row r="1126" spans="1:16" x14ac:dyDescent="0.2">
      <c r="J1126" s="28" t="s">
        <v>57</v>
      </c>
      <c r="K1126" s="28"/>
      <c r="L1126" s="28"/>
      <c r="M1126" s="28"/>
    </row>
    <row r="1129" spans="1:16" x14ac:dyDescent="0.2">
      <c r="J1129" s="28" t="s">
        <v>176</v>
      </c>
      <c r="K1129" s="28"/>
      <c r="L1129" s="28"/>
      <c r="M1129" s="28"/>
    </row>
    <row r="1168" spans="1:16" ht="21" customHeight="1" x14ac:dyDescent="0.2">
      <c r="A1168" s="8" t="s">
        <v>0</v>
      </c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10"/>
    </row>
    <row r="1169" spans="1:16" x14ac:dyDescent="0.2">
      <c r="A1169" s="11" t="s">
        <v>177</v>
      </c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3"/>
    </row>
    <row r="1170" spans="1:16" x14ac:dyDescent="0.2">
      <c r="A1170" s="14" t="s">
        <v>2</v>
      </c>
      <c r="B1170" s="15"/>
      <c r="C1170" s="1">
        <v>4</v>
      </c>
      <c r="D1170" s="1">
        <v>32</v>
      </c>
      <c r="E1170" s="16" t="s">
        <v>3</v>
      </c>
      <c r="F1170" s="14" t="s">
        <v>4</v>
      </c>
      <c r="G1170" s="15"/>
      <c r="H1170" s="1">
        <v>0</v>
      </c>
      <c r="I1170" s="16" t="s">
        <v>3</v>
      </c>
      <c r="J1170" s="14" t="s">
        <v>5</v>
      </c>
      <c r="K1170" s="17"/>
      <c r="L1170" s="15"/>
      <c r="M1170" s="16" t="s">
        <v>3</v>
      </c>
      <c r="N1170" s="14" t="s">
        <v>6</v>
      </c>
      <c r="O1170" s="17"/>
      <c r="P1170" s="15"/>
    </row>
    <row r="1171" spans="1:16" x14ac:dyDescent="0.2">
      <c r="A1171" s="14" t="s">
        <v>7</v>
      </c>
      <c r="B1171" s="15"/>
      <c r="C1171" s="1">
        <v>0</v>
      </c>
      <c r="D1171" s="1">
        <v>0</v>
      </c>
      <c r="E1171" s="18"/>
      <c r="F1171" s="14" t="s">
        <v>8</v>
      </c>
      <c r="G1171" s="15"/>
      <c r="H1171" s="1">
        <v>0</v>
      </c>
      <c r="I1171" s="18"/>
      <c r="J1171" s="14" t="s">
        <v>9</v>
      </c>
      <c r="K1171" s="15"/>
      <c r="L1171" s="1">
        <v>4</v>
      </c>
      <c r="M1171" s="18"/>
      <c r="N1171" s="14" t="s">
        <v>9</v>
      </c>
      <c r="O1171" s="15"/>
      <c r="P1171" s="1">
        <v>0</v>
      </c>
    </row>
    <row r="1172" spans="1:16" x14ac:dyDescent="0.2">
      <c r="A1172" s="14" t="s">
        <v>10</v>
      </c>
      <c r="B1172" s="15"/>
      <c r="C1172" s="1">
        <v>4</v>
      </c>
      <c r="D1172" s="1">
        <v>32</v>
      </c>
      <c r="E1172" s="19"/>
      <c r="F1172" s="14" t="s">
        <v>11</v>
      </c>
      <c r="G1172" s="15"/>
      <c r="H1172" s="1">
        <v>0</v>
      </c>
      <c r="I1172" s="19"/>
      <c r="J1172" s="14" t="s">
        <v>12</v>
      </c>
      <c r="K1172" s="15"/>
      <c r="L1172" s="1">
        <v>654</v>
      </c>
      <c r="M1172" s="19"/>
      <c r="N1172" s="14" t="s">
        <v>12</v>
      </c>
      <c r="O1172" s="15"/>
      <c r="P1172" s="1">
        <v>0</v>
      </c>
    </row>
    <row r="1173" spans="1:16" x14ac:dyDescent="0.2">
      <c r="A1173" s="16" t="s">
        <v>3</v>
      </c>
      <c r="B1173" s="20" t="s">
        <v>13</v>
      </c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2"/>
      <c r="P1173" s="23" t="s">
        <v>3</v>
      </c>
    </row>
    <row r="1174" spans="1:16" x14ac:dyDescent="0.2">
      <c r="A1174" s="18"/>
      <c r="B1174" s="2" t="s">
        <v>14</v>
      </c>
      <c r="C1174" s="2" t="s">
        <v>15</v>
      </c>
      <c r="D1174" s="2" t="s">
        <v>16</v>
      </c>
      <c r="E1174" s="2" t="s">
        <v>17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 t="s">
        <v>23</v>
      </c>
      <c r="L1174" s="2" t="s">
        <v>24</v>
      </c>
      <c r="M1174" s="2" t="s">
        <v>25</v>
      </c>
      <c r="N1174" s="2" t="s">
        <v>3</v>
      </c>
      <c r="O1174" s="2" t="s">
        <v>3</v>
      </c>
      <c r="P1174" s="24"/>
    </row>
    <row r="1175" spans="1:16" x14ac:dyDescent="0.2">
      <c r="A1175" s="19"/>
      <c r="B1175" s="2">
        <v>2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1" t="s">
        <v>3</v>
      </c>
      <c r="O1175" s="1" t="s">
        <v>3</v>
      </c>
      <c r="P1175" s="25"/>
    </row>
    <row r="1176" spans="1:16" x14ac:dyDescent="0.2">
      <c r="A1176" s="20" t="s">
        <v>26</v>
      </c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2"/>
    </row>
    <row r="1177" spans="1:16" ht="17.25" x14ac:dyDescent="0.3">
      <c r="A1177" s="23" t="s">
        <v>27</v>
      </c>
      <c r="B1177" s="23" t="s">
        <v>28</v>
      </c>
      <c r="C1177" s="26">
        <v>1</v>
      </c>
      <c r="D1177" s="27"/>
      <c r="E1177" s="26">
        <v>2</v>
      </c>
      <c r="F1177" s="27"/>
      <c r="G1177" s="26">
        <v>3</v>
      </c>
      <c r="H1177" s="29"/>
      <c r="I1177" s="30"/>
      <c r="J1177" s="31"/>
      <c r="K1177" s="32" t="s">
        <v>196</v>
      </c>
      <c r="L1177" s="32"/>
      <c r="M1177" s="23"/>
      <c r="N1177" s="23"/>
      <c r="O1177" s="23"/>
      <c r="P1177" s="23"/>
    </row>
    <row r="1178" spans="1:16" ht="17.25" x14ac:dyDescent="0.3">
      <c r="A1178" s="25"/>
      <c r="B1178" s="25"/>
      <c r="C1178" s="2" t="s">
        <v>37</v>
      </c>
      <c r="D1178" s="2" t="s">
        <v>38</v>
      </c>
      <c r="E1178" s="2" t="s">
        <v>37</v>
      </c>
      <c r="F1178" s="2" t="s">
        <v>38</v>
      </c>
      <c r="G1178" s="2" t="s">
        <v>37</v>
      </c>
      <c r="H1178" s="33" t="s">
        <v>197</v>
      </c>
      <c r="I1178" s="32" t="s">
        <v>198</v>
      </c>
      <c r="J1178" s="34" t="s">
        <v>199</v>
      </c>
      <c r="K1178" s="32" t="s">
        <v>23</v>
      </c>
      <c r="L1178" s="32" t="s">
        <v>200</v>
      </c>
      <c r="M1178" s="25"/>
      <c r="N1178" s="25"/>
      <c r="O1178" s="25"/>
      <c r="P1178" s="25"/>
    </row>
    <row r="1179" spans="1:16" x14ac:dyDescent="0.2">
      <c r="A1179" s="3">
        <v>42491</v>
      </c>
      <c r="B1179" s="4" t="s">
        <v>39</v>
      </c>
      <c r="C1179" s="4" t="s">
        <v>3</v>
      </c>
      <c r="D1179" s="4" t="s">
        <v>3</v>
      </c>
      <c r="E1179" s="4" t="s">
        <v>3</v>
      </c>
      <c r="F1179" s="4" t="s">
        <v>3</v>
      </c>
      <c r="G1179" s="4">
        <v>26</v>
      </c>
      <c r="H1179" s="35" t="s">
        <v>204</v>
      </c>
      <c r="I1179" s="35" t="s">
        <v>204</v>
      </c>
      <c r="J1179" s="35" t="s">
        <v>204</v>
      </c>
      <c r="K1179" s="35" t="s">
        <v>204</v>
      </c>
      <c r="L1179" s="35" t="s">
        <v>204</v>
      </c>
      <c r="M1179" s="4"/>
      <c r="N1179" s="4"/>
      <c r="O1179" s="4"/>
      <c r="P1179" s="4"/>
    </row>
    <row r="1180" spans="1:16" x14ac:dyDescent="0.2">
      <c r="A1180" s="5">
        <v>42492</v>
      </c>
      <c r="B1180" s="6" t="s">
        <v>43</v>
      </c>
      <c r="C1180" s="6" t="s">
        <v>3</v>
      </c>
      <c r="D1180" s="6" t="s">
        <v>3</v>
      </c>
      <c r="E1180" s="6" t="s">
        <v>3</v>
      </c>
      <c r="F1180" s="6" t="s">
        <v>3</v>
      </c>
      <c r="G1180" s="6" t="s">
        <v>3</v>
      </c>
      <c r="H1180" s="35" t="s">
        <v>205</v>
      </c>
      <c r="I1180" s="35" t="s">
        <v>205</v>
      </c>
      <c r="J1180" s="35" t="s">
        <v>205</v>
      </c>
      <c r="K1180" s="35" t="s">
        <v>205</v>
      </c>
      <c r="L1180" s="35" t="s">
        <v>205</v>
      </c>
      <c r="M1180" s="6"/>
      <c r="N1180" s="6"/>
      <c r="O1180" s="6"/>
      <c r="P1180" s="6"/>
    </row>
    <row r="1181" spans="1:16" x14ac:dyDescent="0.2">
      <c r="A1181" s="5">
        <v>42493</v>
      </c>
      <c r="B1181" s="6" t="s">
        <v>45</v>
      </c>
      <c r="C1181" s="6" t="s">
        <v>3</v>
      </c>
      <c r="D1181" s="6" t="s">
        <v>3</v>
      </c>
      <c r="E1181" s="6" t="s">
        <v>3</v>
      </c>
      <c r="F1181" s="6" t="s">
        <v>3</v>
      </c>
      <c r="G1181" s="6" t="s">
        <v>3</v>
      </c>
      <c r="H1181" s="35" t="s">
        <v>205</v>
      </c>
      <c r="I1181" s="35" t="s">
        <v>205</v>
      </c>
      <c r="J1181" s="35" t="s">
        <v>205</v>
      </c>
      <c r="K1181" s="35" t="s">
        <v>205</v>
      </c>
      <c r="L1181" s="35" t="s">
        <v>205</v>
      </c>
      <c r="M1181" s="6"/>
      <c r="N1181" s="6"/>
      <c r="O1181" s="6"/>
      <c r="P1181" s="6"/>
    </row>
    <row r="1182" spans="1:16" x14ac:dyDescent="0.2">
      <c r="A1182" s="5">
        <v>42494</v>
      </c>
      <c r="B1182" s="6" t="s">
        <v>48</v>
      </c>
      <c r="C1182" s="6" t="s">
        <v>178</v>
      </c>
      <c r="D1182" s="6" t="s">
        <v>179</v>
      </c>
      <c r="E1182" s="6" t="s">
        <v>3</v>
      </c>
      <c r="F1182" s="6" t="s">
        <v>3</v>
      </c>
      <c r="G1182" s="6" t="s">
        <v>3</v>
      </c>
      <c r="H1182" s="35" t="str">
        <f t="shared" ref="H1182:H1185" si="272">IF(AND(C1182*24&lt;6,6-C1182*24&gt;0.5),6-C1182*24,"")</f>
        <v/>
      </c>
      <c r="I1182" s="30">
        <f t="shared" ref="I1182:I1185" si="273">(D1182-C1182)*24</f>
        <v>8.5333333333333332</v>
      </c>
      <c r="J1182" s="31">
        <f t="shared" ref="J1182:J1185" si="274">IF(I1182&gt;8,8,I1182)</f>
        <v>8</v>
      </c>
      <c r="K1182" s="30">
        <f t="shared" ref="K1182:K1185" si="275">IF(I1182&gt;8,ROUND(I1182-8,1),"")</f>
        <v>0.5</v>
      </c>
      <c r="L1182" s="30">
        <f t="shared" ref="L1182:L1185" si="276">IF(K1182&lt;0.5,"",K1182)</f>
        <v>0.5</v>
      </c>
      <c r="M1182" s="6"/>
      <c r="N1182" s="6"/>
      <c r="O1182" s="6"/>
      <c r="P1182" s="6"/>
    </row>
    <row r="1183" spans="1:16" x14ac:dyDescent="0.2">
      <c r="A1183" s="5">
        <v>42495</v>
      </c>
      <c r="B1183" s="6" t="s">
        <v>49</v>
      </c>
      <c r="C1183" s="6" t="s">
        <v>180</v>
      </c>
      <c r="D1183" s="6" t="s">
        <v>181</v>
      </c>
      <c r="E1183" s="6" t="s">
        <v>3</v>
      </c>
      <c r="F1183" s="6" t="s">
        <v>3</v>
      </c>
      <c r="G1183" s="6" t="s">
        <v>3</v>
      </c>
      <c r="H1183" s="35" t="str">
        <f t="shared" si="272"/>
        <v/>
      </c>
      <c r="I1183" s="30">
        <f t="shared" si="273"/>
        <v>8.1666666666666679</v>
      </c>
      <c r="J1183" s="31">
        <f t="shared" si="274"/>
        <v>8</v>
      </c>
      <c r="K1183" s="30">
        <f t="shared" si="275"/>
        <v>0.2</v>
      </c>
      <c r="L1183" s="30" t="str">
        <f t="shared" si="276"/>
        <v/>
      </c>
      <c r="M1183" s="6"/>
      <c r="N1183" s="6"/>
      <c r="O1183" s="6"/>
      <c r="P1183" s="6"/>
    </row>
    <row r="1184" spans="1:16" x14ac:dyDescent="0.2">
      <c r="A1184" s="5">
        <v>42496</v>
      </c>
      <c r="B1184" s="6" t="s">
        <v>50</v>
      </c>
      <c r="C1184" s="6" t="s">
        <v>182</v>
      </c>
      <c r="D1184" s="6" t="s">
        <v>183</v>
      </c>
      <c r="E1184" s="6" t="s">
        <v>3</v>
      </c>
      <c r="F1184" s="6" t="s">
        <v>3</v>
      </c>
      <c r="G1184" s="6" t="s">
        <v>3</v>
      </c>
      <c r="H1184" s="35" t="str">
        <f t="shared" si="272"/>
        <v/>
      </c>
      <c r="I1184" s="30">
        <f t="shared" si="273"/>
        <v>9.3166666666666682</v>
      </c>
      <c r="J1184" s="31">
        <f t="shared" si="274"/>
        <v>8</v>
      </c>
      <c r="K1184" s="30">
        <f t="shared" si="275"/>
        <v>1.3</v>
      </c>
      <c r="L1184" s="30">
        <f t="shared" si="276"/>
        <v>1.3</v>
      </c>
      <c r="M1184" s="6"/>
      <c r="N1184" s="6"/>
      <c r="O1184" s="6"/>
      <c r="P1184" s="6"/>
    </row>
    <row r="1185" spans="1:16" x14ac:dyDescent="0.2">
      <c r="A1185" s="5">
        <v>42497</v>
      </c>
      <c r="B1185" s="6" t="s">
        <v>53</v>
      </c>
      <c r="C1185" s="6" t="s">
        <v>184</v>
      </c>
      <c r="D1185" s="6" t="s">
        <v>185</v>
      </c>
      <c r="E1185" s="6" t="s">
        <v>3</v>
      </c>
      <c r="F1185" s="6" t="s">
        <v>3</v>
      </c>
      <c r="G1185" s="6" t="s">
        <v>3</v>
      </c>
      <c r="H1185" s="35" t="str">
        <f t="shared" si="272"/>
        <v/>
      </c>
      <c r="I1185" s="30">
        <f t="shared" si="273"/>
        <v>8</v>
      </c>
      <c r="J1185" s="31">
        <f t="shared" si="274"/>
        <v>8</v>
      </c>
      <c r="K1185" s="30" t="str">
        <f t="shared" si="275"/>
        <v/>
      </c>
      <c r="L1185" s="30" t="str">
        <f t="shared" si="276"/>
        <v/>
      </c>
      <c r="M1185" s="6"/>
      <c r="N1185" s="6"/>
      <c r="O1185" s="6"/>
      <c r="P1185" s="6"/>
    </row>
    <row r="1186" spans="1:16" x14ac:dyDescent="0.2">
      <c r="A1186" s="3">
        <v>42498</v>
      </c>
      <c r="B1186" s="4" t="s">
        <v>39</v>
      </c>
      <c r="C1186" s="4" t="s">
        <v>3</v>
      </c>
      <c r="D1186" s="4" t="s">
        <v>3</v>
      </c>
      <c r="E1186" s="4" t="s">
        <v>3</v>
      </c>
      <c r="F1186" s="4" t="s">
        <v>3</v>
      </c>
      <c r="G1186" s="4">
        <v>26</v>
      </c>
      <c r="H1186" s="35" t="s">
        <v>202</v>
      </c>
      <c r="I1186" s="35" t="s">
        <v>202</v>
      </c>
      <c r="J1186" s="35" t="s">
        <v>202</v>
      </c>
      <c r="K1186" s="35" t="s">
        <v>202</v>
      </c>
      <c r="L1186" s="35" t="s">
        <v>202</v>
      </c>
      <c r="M1186" s="4"/>
      <c r="N1186" s="4"/>
      <c r="O1186" s="4"/>
      <c r="P1186" s="4"/>
    </row>
    <row r="1187" spans="1:16" x14ac:dyDescent="0.2">
      <c r="A1187" s="39">
        <v>42499</v>
      </c>
      <c r="B1187" s="40" t="s">
        <v>43</v>
      </c>
      <c r="C1187" s="40" t="s">
        <v>313</v>
      </c>
      <c r="D1187" s="40" t="s">
        <v>3</v>
      </c>
      <c r="E1187" s="40" t="s">
        <v>3</v>
      </c>
      <c r="F1187" s="40" t="s">
        <v>3</v>
      </c>
      <c r="G1187" s="40" t="s">
        <v>3</v>
      </c>
      <c r="H1187" s="35" t="str">
        <f t="shared" ref="H1187:H1199" si="277">IF(AND(C1187*24&lt;6,6-C1187*24&gt;0.5),6-C1187*24,"")</f>
        <v/>
      </c>
      <c r="I1187" s="30">
        <v>4</v>
      </c>
      <c r="J1187" s="31">
        <f t="shared" ref="J1187:J1199" si="278">IF(I1187&gt;8,8,I1187)</f>
        <v>4</v>
      </c>
      <c r="K1187" s="30" t="str">
        <f t="shared" ref="K1187:K1199" si="279">IF(I1187&gt;8,ROUND(I1187-8,1),"")</f>
        <v/>
      </c>
      <c r="L1187" s="30" t="str">
        <f t="shared" ref="L1187:L1199" si="280">IF(K1187&lt;0.5,"",K1187)</f>
        <v/>
      </c>
      <c r="M1187" s="40"/>
      <c r="N1187" s="40"/>
      <c r="O1187" s="40"/>
      <c r="P1187" s="40"/>
    </row>
    <row r="1188" spans="1:16" x14ac:dyDescent="0.2">
      <c r="A1188" s="39">
        <v>42500</v>
      </c>
      <c r="B1188" s="40" t="s">
        <v>45</v>
      </c>
      <c r="C1188" s="40" t="s">
        <v>3</v>
      </c>
      <c r="D1188" s="40" t="s">
        <v>3</v>
      </c>
      <c r="E1188" s="40" t="s">
        <v>3</v>
      </c>
      <c r="F1188" s="40" t="s">
        <v>3</v>
      </c>
      <c r="G1188" s="40" t="s">
        <v>3</v>
      </c>
      <c r="H1188" s="35" t="s">
        <v>202</v>
      </c>
      <c r="I1188" s="35" t="s">
        <v>202</v>
      </c>
      <c r="J1188" s="35" t="s">
        <v>202</v>
      </c>
      <c r="K1188" s="35" t="s">
        <v>202</v>
      </c>
      <c r="L1188" s="35" t="s">
        <v>202</v>
      </c>
      <c r="M1188" s="40"/>
      <c r="N1188" s="40"/>
      <c r="O1188" s="40"/>
      <c r="P1188" s="40"/>
    </row>
    <row r="1189" spans="1:16" x14ac:dyDescent="0.2">
      <c r="A1189" s="39">
        <v>42501</v>
      </c>
      <c r="B1189" s="40" t="s">
        <v>48</v>
      </c>
      <c r="C1189" s="40" t="s">
        <v>314</v>
      </c>
      <c r="D1189" s="40" t="s">
        <v>3</v>
      </c>
      <c r="E1189" s="40" t="s">
        <v>3</v>
      </c>
      <c r="F1189" s="40" t="s">
        <v>3</v>
      </c>
      <c r="G1189" s="40" t="s">
        <v>3</v>
      </c>
      <c r="H1189" s="35" t="str">
        <f t="shared" si="277"/>
        <v/>
      </c>
      <c r="I1189" s="30">
        <v>4</v>
      </c>
      <c r="J1189" s="31">
        <f t="shared" si="278"/>
        <v>4</v>
      </c>
      <c r="K1189" s="30" t="str">
        <f t="shared" si="279"/>
        <v/>
      </c>
      <c r="L1189" s="30" t="str">
        <f t="shared" si="280"/>
        <v/>
      </c>
      <c r="M1189" s="40"/>
      <c r="N1189" s="40"/>
      <c r="O1189" s="40"/>
      <c r="P1189" s="40"/>
    </row>
    <row r="1190" spans="1:16" x14ac:dyDescent="0.2">
      <c r="A1190" s="39">
        <v>42502</v>
      </c>
      <c r="B1190" s="40" t="s">
        <v>49</v>
      </c>
      <c r="C1190" s="40" t="s">
        <v>3</v>
      </c>
      <c r="D1190" s="40" t="s">
        <v>3</v>
      </c>
      <c r="E1190" s="40" t="s">
        <v>3</v>
      </c>
      <c r="F1190" s="40" t="s">
        <v>3</v>
      </c>
      <c r="G1190" s="40" t="s">
        <v>3</v>
      </c>
      <c r="H1190" s="35" t="s">
        <v>221</v>
      </c>
      <c r="I1190" s="35" t="s">
        <v>221</v>
      </c>
      <c r="J1190" s="35" t="s">
        <v>221</v>
      </c>
      <c r="K1190" s="35" t="s">
        <v>221</v>
      </c>
      <c r="L1190" s="35" t="s">
        <v>221</v>
      </c>
      <c r="M1190" s="40"/>
      <c r="N1190" s="40"/>
      <c r="O1190" s="40"/>
      <c r="P1190" s="40"/>
    </row>
    <row r="1191" spans="1:16" x14ac:dyDescent="0.2">
      <c r="A1191" s="39">
        <v>42503</v>
      </c>
      <c r="B1191" s="40" t="s">
        <v>50</v>
      </c>
      <c r="C1191" s="40" t="s">
        <v>3</v>
      </c>
      <c r="D1191" s="40" t="s">
        <v>3</v>
      </c>
      <c r="E1191" s="40" t="s">
        <v>3</v>
      </c>
      <c r="F1191" s="40" t="s">
        <v>3</v>
      </c>
      <c r="G1191" s="40" t="s">
        <v>3</v>
      </c>
      <c r="H1191" s="35" t="s">
        <v>221</v>
      </c>
      <c r="I1191" s="35" t="s">
        <v>221</v>
      </c>
      <c r="J1191" s="35" t="s">
        <v>221</v>
      </c>
      <c r="K1191" s="35" t="s">
        <v>221</v>
      </c>
      <c r="L1191" s="35" t="s">
        <v>221</v>
      </c>
      <c r="M1191" s="40"/>
      <c r="N1191" s="40"/>
      <c r="O1191" s="40"/>
      <c r="P1191" s="40"/>
    </row>
    <row r="1192" spans="1:16" x14ac:dyDescent="0.2">
      <c r="A1192" s="39">
        <v>42504</v>
      </c>
      <c r="B1192" s="40" t="s">
        <v>53</v>
      </c>
      <c r="C1192" s="40" t="s">
        <v>315</v>
      </c>
      <c r="D1192" s="40" t="s">
        <v>164</v>
      </c>
      <c r="E1192" s="40" t="s">
        <v>3</v>
      </c>
      <c r="F1192" s="40" t="s">
        <v>3</v>
      </c>
      <c r="G1192" s="40" t="s">
        <v>3</v>
      </c>
      <c r="H1192" s="35" t="str">
        <f t="shared" si="277"/>
        <v/>
      </c>
      <c r="I1192" s="30">
        <f t="shared" ref="I1192:I1199" si="281">(D1192-C1192)*24</f>
        <v>4.5166666666666639</v>
      </c>
      <c r="J1192" s="31">
        <v>4.5</v>
      </c>
      <c r="K1192" s="30" t="str">
        <f t="shared" si="279"/>
        <v/>
      </c>
      <c r="L1192" s="30" t="str">
        <f t="shared" si="280"/>
        <v/>
      </c>
      <c r="M1192" s="40"/>
      <c r="N1192" s="40"/>
      <c r="O1192" s="40"/>
      <c r="P1192" s="40"/>
    </row>
    <row r="1193" spans="1:16" x14ac:dyDescent="0.2">
      <c r="A1193" s="37">
        <v>42505</v>
      </c>
      <c r="B1193" s="38" t="s">
        <v>39</v>
      </c>
      <c r="C1193" s="38" t="s">
        <v>316</v>
      </c>
      <c r="D1193" s="38" t="s">
        <v>317</v>
      </c>
      <c r="E1193" s="38" t="s">
        <v>3</v>
      </c>
      <c r="F1193" s="41" t="s">
        <v>364</v>
      </c>
      <c r="G1193" s="38">
        <v>23</v>
      </c>
      <c r="H1193" s="35" t="str">
        <f t="shared" si="277"/>
        <v/>
      </c>
      <c r="I1193" s="30">
        <f t="shared" si="281"/>
        <v>7.9333333333333345</v>
      </c>
      <c r="J1193" s="31">
        <v>8</v>
      </c>
      <c r="K1193" s="30" t="str">
        <f t="shared" si="279"/>
        <v/>
      </c>
      <c r="L1193" s="30" t="str">
        <f t="shared" si="280"/>
        <v/>
      </c>
      <c r="M1193" s="38"/>
      <c r="N1193" s="38"/>
      <c r="O1193" s="38"/>
      <c r="P1193" s="38"/>
    </row>
    <row r="1194" spans="1:16" x14ac:dyDescent="0.2">
      <c r="A1194" s="39">
        <v>42506</v>
      </c>
      <c r="B1194" s="40" t="s">
        <v>43</v>
      </c>
      <c r="C1194" s="40" t="s">
        <v>55</v>
      </c>
      <c r="D1194" s="40" t="s">
        <v>226</v>
      </c>
      <c r="E1194" s="40" t="s">
        <v>3</v>
      </c>
      <c r="F1194" s="40" t="s">
        <v>3</v>
      </c>
      <c r="G1194" s="40" t="s">
        <v>3</v>
      </c>
      <c r="H1194" s="35" t="str">
        <f t="shared" si="277"/>
        <v/>
      </c>
      <c r="I1194" s="30">
        <f t="shared" si="281"/>
        <v>8.0000000000000018</v>
      </c>
      <c r="J1194" s="31">
        <f t="shared" si="278"/>
        <v>8.0000000000000018</v>
      </c>
      <c r="K1194" s="30" t="str">
        <f t="shared" si="279"/>
        <v/>
      </c>
      <c r="L1194" s="30" t="str">
        <f t="shared" si="280"/>
        <v/>
      </c>
      <c r="M1194" s="40"/>
      <c r="N1194" s="40"/>
      <c r="O1194" s="40"/>
      <c r="P1194" s="40"/>
    </row>
    <row r="1195" spans="1:16" x14ac:dyDescent="0.2">
      <c r="A1195" s="39">
        <v>42507</v>
      </c>
      <c r="B1195" s="40" t="s">
        <v>45</v>
      </c>
      <c r="C1195" s="40" t="s">
        <v>318</v>
      </c>
      <c r="D1195" s="40" t="s">
        <v>227</v>
      </c>
      <c r="E1195" s="40" t="s">
        <v>3</v>
      </c>
      <c r="F1195" s="40" t="s">
        <v>3</v>
      </c>
      <c r="G1195" s="40" t="s">
        <v>3</v>
      </c>
      <c r="H1195" s="35" t="str">
        <f t="shared" si="277"/>
        <v/>
      </c>
      <c r="I1195" s="30">
        <f t="shared" si="281"/>
        <v>8.0166666666666693</v>
      </c>
      <c r="J1195" s="31">
        <f t="shared" si="278"/>
        <v>8</v>
      </c>
      <c r="K1195" s="30">
        <f t="shared" si="279"/>
        <v>0</v>
      </c>
      <c r="L1195" s="30" t="str">
        <f t="shared" si="280"/>
        <v/>
      </c>
      <c r="M1195" s="40"/>
      <c r="N1195" s="40"/>
      <c r="O1195" s="40"/>
      <c r="P1195" s="40"/>
    </row>
    <row r="1196" spans="1:16" x14ac:dyDescent="0.2">
      <c r="A1196" s="39">
        <v>42508</v>
      </c>
      <c r="B1196" s="40" t="s">
        <v>48</v>
      </c>
      <c r="C1196" s="40" t="s">
        <v>319</v>
      </c>
      <c r="D1196" s="40" t="s">
        <v>61</v>
      </c>
      <c r="E1196" s="40" t="s">
        <v>3</v>
      </c>
      <c r="F1196" s="40" t="s">
        <v>3</v>
      </c>
      <c r="G1196" s="40" t="s">
        <v>3</v>
      </c>
      <c r="H1196" s="35" t="str">
        <f t="shared" si="277"/>
        <v/>
      </c>
      <c r="I1196" s="30">
        <f t="shared" si="281"/>
        <v>7.9999999999999964</v>
      </c>
      <c r="J1196" s="31">
        <f t="shared" si="278"/>
        <v>7.9999999999999964</v>
      </c>
      <c r="K1196" s="30" t="str">
        <f t="shared" si="279"/>
        <v/>
      </c>
      <c r="L1196" s="30" t="str">
        <f t="shared" si="280"/>
        <v/>
      </c>
      <c r="M1196" s="40"/>
      <c r="N1196" s="40"/>
      <c r="O1196" s="40"/>
      <c r="P1196" s="40"/>
    </row>
    <row r="1197" spans="1:16" x14ac:dyDescent="0.2">
      <c r="A1197" s="39">
        <v>42509</v>
      </c>
      <c r="B1197" s="40" t="s">
        <v>49</v>
      </c>
      <c r="C1197" s="40" t="s">
        <v>320</v>
      </c>
      <c r="D1197" s="40" t="s">
        <v>321</v>
      </c>
      <c r="E1197" s="40" t="s">
        <v>3</v>
      </c>
      <c r="F1197" s="40" t="s">
        <v>3</v>
      </c>
      <c r="G1197" s="40" t="s">
        <v>3</v>
      </c>
      <c r="H1197" s="35" t="str">
        <f t="shared" si="277"/>
        <v/>
      </c>
      <c r="I1197" s="30">
        <f t="shared" si="281"/>
        <v>7.9666666666666677</v>
      </c>
      <c r="J1197" s="31">
        <v>8</v>
      </c>
      <c r="K1197" s="30" t="str">
        <f t="shared" si="279"/>
        <v/>
      </c>
      <c r="L1197" s="30" t="str">
        <f t="shared" si="280"/>
        <v/>
      </c>
      <c r="M1197" s="40"/>
      <c r="N1197" s="40"/>
      <c r="O1197" s="40"/>
      <c r="P1197" s="40"/>
    </row>
    <row r="1198" spans="1:16" x14ac:dyDescent="0.2">
      <c r="A1198" s="39">
        <v>42510</v>
      </c>
      <c r="B1198" s="40" t="s">
        <v>50</v>
      </c>
      <c r="C1198" s="40" t="s">
        <v>275</v>
      </c>
      <c r="D1198" s="40" t="s">
        <v>301</v>
      </c>
      <c r="E1198" s="40" t="s">
        <v>3</v>
      </c>
      <c r="F1198" s="40" t="s">
        <v>3</v>
      </c>
      <c r="G1198" s="40" t="s">
        <v>3</v>
      </c>
      <c r="H1198" s="35" t="str">
        <f t="shared" si="277"/>
        <v/>
      </c>
      <c r="I1198" s="30">
        <f t="shared" si="281"/>
        <v>8.0833333333333357</v>
      </c>
      <c r="J1198" s="31">
        <f t="shared" si="278"/>
        <v>8</v>
      </c>
      <c r="K1198" s="30">
        <f t="shared" si="279"/>
        <v>0.1</v>
      </c>
      <c r="L1198" s="30" t="str">
        <f t="shared" si="280"/>
        <v/>
      </c>
      <c r="M1198" s="40"/>
      <c r="N1198" s="40"/>
      <c r="O1198" s="40"/>
      <c r="P1198" s="40"/>
    </row>
    <row r="1199" spans="1:16" x14ac:dyDescent="0.2">
      <c r="A1199" s="39">
        <v>42511</v>
      </c>
      <c r="B1199" s="40" t="s">
        <v>53</v>
      </c>
      <c r="C1199" s="40" t="s">
        <v>219</v>
      </c>
      <c r="D1199" s="40" t="s">
        <v>109</v>
      </c>
      <c r="E1199" s="40" t="s">
        <v>3</v>
      </c>
      <c r="F1199" s="40" t="s">
        <v>3</v>
      </c>
      <c r="G1199" s="40" t="s">
        <v>3</v>
      </c>
      <c r="H1199" s="35" t="str">
        <f t="shared" si="277"/>
        <v/>
      </c>
      <c r="I1199" s="30">
        <f t="shared" si="281"/>
        <v>8.15</v>
      </c>
      <c r="J1199" s="31">
        <f t="shared" si="278"/>
        <v>8</v>
      </c>
      <c r="K1199" s="30">
        <f t="shared" si="279"/>
        <v>0.2</v>
      </c>
      <c r="L1199" s="30" t="str">
        <f t="shared" si="280"/>
        <v/>
      </c>
      <c r="M1199" s="40"/>
      <c r="N1199" s="40"/>
      <c r="O1199" s="40"/>
      <c r="P1199" s="40"/>
    </row>
    <row r="1200" spans="1:16" x14ac:dyDescent="0.2">
      <c r="A1200" s="37">
        <v>42512</v>
      </c>
      <c r="B1200" s="38" t="s">
        <v>39</v>
      </c>
      <c r="C1200" s="38" t="s">
        <v>3</v>
      </c>
      <c r="D1200" s="38" t="s">
        <v>3</v>
      </c>
      <c r="E1200" s="38" t="s">
        <v>3</v>
      </c>
      <c r="F1200" s="38" t="s">
        <v>364</v>
      </c>
      <c r="G1200" s="38">
        <v>23</v>
      </c>
      <c r="H1200" s="35" t="s">
        <v>202</v>
      </c>
      <c r="I1200" s="35" t="s">
        <v>202</v>
      </c>
      <c r="J1200" s="35" t="s">
        <v>202</v>
      </c>
      <c r="K1200" s="35" t="s">
        <v>202</v>
      </c>
      <c r="L1200" s="35" t="s">
        <v>202</v>
      </c>
      <c r="M1200" s="38"/>
      <c r="N1200" s="38"/>
      <c r="O1200" s="38"/>
      <c r="P1200" s="38"/>
    </row>
    <row r="1201" spans="1:16" x14ac:dyDescent="0.2">
      <c r="A1201" s="39">
        <v>42513</v>
      </c>
      <c r="B1201" s="40" t="s">
        <v>43</v>
      </c>
      <c r="C1201" s="40" t="s">
        <v>359</v>
      </c>
      <c r="D1201" s="40" t="s">
        <v>96</v>
      </c>
      <c r="E1201" s="40" t="s">
        <v>3</v>
      </c>
      <c r="F1201" s="40" t="s">
        <v>3</v>
      </c>
      <c r="G1201" s="40" t="s">
        <v>3</v>
      </c>
      <c r="H1201" s="35" t="str">
        <f t="shared" ref="H1201:H1206" si="282">IF(AND(C1201*24&lt;6,6-C1201*24&gt;0.5),6-C1201*24,"")</f>
        <v/>
      </c>
      <c r="I1201" s="30">
        <f t="shared" ref="I1201:I1205" si="283">(D1201-C1201)*24</f>
        <v>9.81666666666667</v>
      </c>
      <c r="J1201" s="31">
        <f t="shared" ref="J1201:J1206" si="284">IF(I1201&gt;8,8,I1201)</f>
        <v>8</v>
      </c>
      <c r="K1201" s="30">
        <f t="shared" ref="K1201:K1206" si="285">IF(I1201&gt;8,ROUND(I1201-8,1),"")</f>
        <v>1.8</v>
      </c>
      <c r="L1201" s="30">
        <f t="shared" ref="L1201:L1206" si="286">IF(K1201&lt;0.5,"",K1201)</f>
        <v>1.8</v>
      </c>
      <c r="M1201" s="40"/>
      <c r="N1201" s="40"/>
      <c r="O1201" s="40"/>
      <c r="P1201" s="40"/>
    </row>
    <row r="1202" spans="1:16" ht="16.5" x14ac:dyDescent="0.3">
      <c r="A1202" s="39">
        <v>42514</v>
      </c>
      <c r="B1202" s="40" t="s">
        <v>45</v>
      </c>
      <c r="C1202" s="40" t="s">
        <v>318</v>
      </c>
      <c r="D1202" s="40" t="s">
        <v>172</v>
      </c>
      <c r="E1202" s="40" t="s">
        <v>3</v>
      </c>
      <c r="F1202" s="40" t="s">
        <v>3</v>
      </c>
      <c r="G1202" s="40" t="s">
        <v>3</v>
      </c>
      <c r="H1202" s="35" t="str">
        <f t="shared" si="282"/>
        <v/>
      </c>
      <c r="I1202" s="30">
        <f t="shared" si="283"/>
        <v>8.3166666666666682</v>
      </c>
      <c r="J1202" s="31">
        <f t="shared" si="284"/>
        <v>8</v>
      </c>
      <c r="K1202" s="30">
        <f t="shared" si="285"/>
        <v>0.3</v>
      </c>
      <c r="L1202" s="30" t="str">
        <f t="shared" si="286"/>
        <v/>
      </c>
      <c r="M1202" s="40"/>
      <c r="N1202" s="50" t="s">
        <v>369</v>
      </c>
      <c r="O1202" s="51">
        <f>G1209</f>
        <v>23</v>
      </c>
      <c r="P1202" s="40"/>
    </row>
    <row r="1203" spans="1:16" x14ac:dyDescent="0.2">
      <c r="A1203" s="39">
        <v>42515</v>
      </c>
      <c r="B1203" s="40" t="s">
        <v>48</v>
      </c>
      <c r="C1203" s="40" t="s">
        <v>88</v>
      </c>
      <c r="D1203" s="40" t="s">
        <v>227</v>
      </c>
      <c r="E1203" s="40" t="s">
        <v>3</v>
      </c>
      <c r="F1203" s="40" t="s">
        <v>3</v>
      </c>
      <c r="G1203" s="40" t="s">
        <v>3</v>
      </c>
      <c r="H1203" s="35" t="str">
        <f t="shared" si="282"/>
        <v/>
      </c>
      <c r="I1203" s="30">
        <f t="shared" si="283"/>
        <v>8.1999999999999993</v>
      </c>
      <c r="J1203" s="31">
        <f t="shared" si="284"/>
        <v>8</v>
      </c>
      <c r="K1203" s="30">
        <f t="shared" si="285"/>
        <v>0.2</v>
      </c>
      <c r="L1203" s="30" t="str">
        <f t="shared" si="286"/>
        <v/>
      </c>
      <c r="M1203" s="40"/>
      <c r="N1203" s="51" t="s">
        <v>370</v>
      </c>
      <c r="O1203" s="51">
        <f>COUNTIF(J1179:J1209,"AL*")</f>
        <v>2</v>
      </c>
      <c r="P1203" s="40"/>
    </row>
    <row r="1204" spans="1:16" x14ac:dyDescent="0.2">
      <c r="A1204" s="39">
        <v>42516</v>
      </c>
      <c r="B1204" s="40" t="s">
        <v>49</v>
      </c>
      <c r="C1204" s="40" t="s">
        <v>40</v>
      </c>
      <c r="D1204" s="40" t="s">
        <v>360</v>
      </c>
      <c r="E1204" s="40" t="s">
        <v>3</v>
      </c>
      <c r="F1204" s="40" t="s">
        <v>3</v>
      </c>
      <c r="G1204" s="40" t="s">
        <v>3</v>
      </c>
      <c r="H1204" s="35" t="str">
        <f t="shared" si="282"/>
        <v/>
      </c>
      <c r="I1204" s="30">
        <f t="shared" si="283"/>
        <v>7.9499999999999993</v>
      </c>
      <c r="J1204" s="31">
        <v>8</v>
      </c>
      <c r="K1204" s="30" t="str">
        <f t="shared" si="285"/>
        <v/>
      </c>
      <c r="L1204" s="30" t="str">
        <f t="shared" si="286"/>
        <v/>
      </c>
      <c r="M1204" s="40"/>
      <c r="N1204" s="51" t="s">
        <v>371</v>
      </c>
      <c r="O1204" s="51">
        <f>COUNTIF(J1179:J1209,"PH*")</f>
        <v>0</v>
      </c>
      <c r="P1204" s="40"/>
    </row>
    <row r="1205" spans="1:16" x14ac:dyDescent="0.2">
      <c r="A1205" s="39">
        <v>42517</v>
      </c>
      <c r="B1205" s="40" t="s">
        <v>50</v>
      </c>
      <c r="C1205" s="40" t="s">
        <v>174</v>
      </c>
      <c r="D1205" s="40" t="s">
        <v>109</v>
      </c>
      <c r="E1205" s="40" t="s">
        <v>3</v>
      </c>
      <c r="F1205" s="40" t="s">
        <v>3</v>
      </c>
      <c r="G1205" s="40" t="s">
        <v>3</v>
      </c>
      <c r="H1205" s="35" t="str">
        <f t="shared" si="282"/>
        <v/>
      </c>
      <c r="I1205" s="30">
        <f t="shared" si="283"/>
        <v>8.0666666666666664</v>
      </c>
      <c r="J1205" s="31">
        <f t="shared" si="284"/>
        <v>8</v>
      </c>
      <c r="K1205" s="30">
        <f t="shared" si="285"/>
        <v>0.1</v>
      </c>
      <c r="L1205" s="30" t="str">
        <f t="shared" si="286"/>
        <v/>
      </c>
      <c r="M1205" s="40"/>
      <c r="N1205" s="51" t="s">
        <v>372</v>
      </c>
      <c r="O1205" s="51">
        <f>COUNTIF(J1179:J1209,"RO*")</f>
        <v>2</v>
      </c>
      <c r="P1205" s="40"/>
    </row>
    <row r="1206" spans="1:16" x14ac:dyDescent="0.2">
      <c r="A1206" s="39">
        <v>42518</v>
      </c>
      <c r="B1206" s="40" t="s">
        <v>53</v>
      </c>
      <c r="C1206" s="40" t="s">
        <v>108</v>
      </c>
      <c r="D1206" s="40" t="s">
        <v>3</v>
      </c>
      <c r="E1206" s="40" t="s">
        <v>3</v>
      </c>
      <c r="F1206" s="40" t="s">
        <v>3</v>
      </c>
      <c r="G1206" s="40" t="s">
        <v>3</v>
      </c>
      <c r="H1206" s="35" t="str">
        <f t="shared" si="282"/>
        <v/>
      </c>
      <c r="I1206" s="30">
        <v>8</v>
      </c>
      <c r="J1206" s="31">
        <f t="shared" si="284"/>
        <v>8</v>
      </c>
      <c r="K1206" s="30" t="str">
        <f t="shared" si="285"/>
        <v/>
      </c>
      <c r="L1206" s="30" t="str">
        <f t="shared" si="286"/>
        <v/>
      </c>
      <c r="M1206" s="40"/>
      <c r="N1206" s="51" t="s">
        <v>187</v>
      </c>
      <c r="O1206" s="51">
        <f>COUNTIF(J1179:J1209,"OFF*")</f>
        <v>4</v>
      </c>
      <c r="P1206" s="40"/>
    </row>
    <row r="1207" spans="1:16" x14ac:dyDescent="0.2">
      <c r="A1207" s="37">
        <v>42519</v>
      </c>
      <c r="B1207" s="38" t="s">
        <v>39</v>
      </c>
      <c r="C1207" s="38" t="s">
        <v>3</v>
      </c>
      <c r="D1207" s="38" t="s">
        <v>3</v>
      </c>
      <c r="E1207" s="38" t="s">
        <v>3</v>
      </c>
      <c r="F1207" s="38" t="s">
        <v>364</v>
      </c>
      <c r="G1207" s="38">
        <v>23</v>
      </c>
      <c r="H1207" s="35" t="s">
        <v>202</v>
      </c>
      <c r="I1207" s="35" t="s">
        <v>202</v>
      </c>
      <c r="J1207" s="35" t="s">
        <v>202</v>
      </c>
      <c r="K1207" s="35" t="s">
        <v>202</v>
      </c>
      <c r="L1207" s="35" t="s">
        <v>202</v>
      </c>
      <c r="M1207" s="38"/>
      <c r="N1207" s="51" t="s">
        <v>39</v>
      </c>
      <c r="O1207" s="51">
        <f>COUNTIF(J1179:J1209,"CN*")</f>
        <v>0</v>
      </c>
      <c r="P1207" s="38"/>
    </row>
    <row r="1208" spans="1:16" x14ac:dyDescent="0.2">
      <c r="A1208" s="39">
        <v>42520</v>
      </c>
      <c r="B1208" s="40" t="s">
        <v>43</v>
      </c>
      <c r="C1208" s="40" t="s">
        <v>249</v>
      </c>
      <c r="D1208" s="40" t="s">
        <v>255</v>
      </c>
      <c r="E1208" s="40" t="s">
        <v>3</v>
      </c>
      <c r="F1208" s="40" t="s">
        <v>3</v>
      </c>
      <c r="G1208" s="40" t="s">
        <v>3</v>
      </c>
      <c r="H1208" s="35" t="str">
        <f t="shared" ref="H1208:H1209" si="287">IF(AND(C1208*24&lt;6,6-C1208*24&gt;0.5),6-C1208*24,"")</f>
        <v/>
      </c>
      <c r="I1208" s="30">
        <f t="shared" ref="I1208:I1209" si="288">(D1208-C1208)*24</f>
        <v>8.1000000000000014</v>
      </c>
      <c r="J1208" s="31">
        <f t="shared" ref="J1208:J1209" si="289">IF(I1208&gt;8,8,I1208)</f>
        <v>8</v>
      </c>
      <c r="K1208" s="30">
        <f t="shared" ref="K1208:K1209" si="290">IF(I1208&gt;8,ROUND(I1208-8,1),"")</f>
        <v>0.1</v>
      </c>
      <c r="L1208" s="30" t="str">
        <f t="shared" ref="L1208:L1209" si="291">IF(K1208&lt;0.5,"",K1208)</f>
        <v/>
      </c>
      <c r="M1208" s="40"/>
      <c r="N1208" s="51" t="s">
        <v>197</v>
      </c>
      <c r="O1208" s="51">
        <f>ROUND(SUM(H1179:H1209)/8,2)</f>
        <v>0</v>
      </c>
      <c r="P1208" s="40"/>
    </row>
    <row r="1209" spans="1:16" ht="16.5" x14ac:dyDescent="0.3">
      <c r="A1209" s="39">
        <v>42521</v>
      </c>
      <c r="B1209" s="40" t="s">
        <v>45</v>
      </c>
      <c r="C1209" s="40" t="s">
        <v>277</v>
      </c>
      <c r="D1209" s="40" t="s">
        <v>175</v>
      </c>
      <c r="E1209" s="40" t="s">
        <v>3</v>
      </c>
      <c r="F1209" s="40" t="s">
        <v>3</v>
      </c>
      <c r="G1209" s="40">
        <f>ROUND(23-3.5/8,0)</f>
        <v>23</v>
      </c>
      <c r="H1209" s="35" t="str">
        <f t="shared" si="287"/>
        <v/>
      </c>
      <c r="I1209" s="30">
        <f t="shared" si="288"/>
        <v>9.1</v>
      </c>
      <c r="J1209" s="31">
        <f t="shared" si="289"/>
        <v>8</v>
      </c>
      <c r="K1209" s="30">
        <f t="shared" si="290"/>
        <v>1.1000000000000001</v>
      </c>
      <c r="L1209" s="30">
        <f t="shared" si="291"/>
        <v>1.1000000000000001</v>
      </c>
      <c r="M1209" s="40"/>
      <c r="N1209" s="50" t="s">
        <v>373</v>
      </c>
      <c r="O1209" s="50">
        <f>ROUND(SUM(M1179:M1209)/8,2)</f>
        <v>0</v>
      </c>
      <c r="P1209" s="40"/>
    </row>
    <row r="1210" spans="1:16" x14ac:dyDescent="0.2">
      <c r="A1210" s="7"/>
      <c r="B1210" s="7"/>
      <c r="C1210" s="7"/>
      <c r="D1210" s="7"/>
      <c r="E1210" s="7"/>
      <c r="F1210" s="43" t="s">
        <v>361</v>
      </c>
      <c r="G1210" s="7"/>
      <c r="H1210" s="7"/>
      <c r="I1210" s="7"/>
      <c r="J1210" s="7"/>
      <c r="K1210" s="7"/>
      <c r="L1210" s="7"/>
      <c r="M1210" s="7"/>
      <c r="N1210" s="7"/>
      <c r="O1210" s="7"/>
      <c r="P1210" s="7"/>
    </row>
    <row r="1211" spans="1:16" x14ac:dyDescent="0.2">
      <c r="J1211" s="28" t="s">
        <v>57</v>
      </c>
      <c r="K1211" s="28"/>
      <c r="L1211" s="28"/>
      <c r="M1211" s="28"/>
    </row>
    <row r="1214" spans="1:16" x14ac:dyDescent="0.2">
      <c r="J1214" s="28" t="s">
        <v>186</v>
      </c>
      <c r="K1214" s="28"/>
      <c r="L1214" s="28"/>
      <c r="M1214" s="28"/>
    </row>
  </sheetData>
  <pageMargins left="0.25" right="0.13" top="0.7" bottom="0.6" header="0.25" footer="0.16"/>
  <pageSetup paperSize="9" scale="9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Tiet</vt:lpstr>
    </vt:vector>
  </TitlesOfParts>
  <Company>Minh Nhãn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User</cp:lastModifiedBy>
  <dcterms:created xsi:type="dcterms:W3CDTF">2016-05-09T14:42:12Z</dcterms:created>
  <dcterms:modified xsi:type="dcterms:W3CDTF">2016-06-07T02:55:44Z</dcterms:modified>
</cp:coreProperties>
</file>