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 tabRatio="852" activeTab="10"/>
  </bookViews>
  <sheets>
    <sheet name="KH sản xuất" sheetId="23" r:id="rId1"/>
    <sheet name="DATA 2014" sheetId="22" state="hidden" r:id="rId2"/>
    <sheet name="DATA 2015" sheetId="21" state="hidden" r:id="rId3"/>
    <sheet name="SUM" sheetId="20" r:id="rId4"/>
    <sheet name="VINCOM" sheetId="2" r:id="rId5"/>
    <sheet name="CRESCENT" sheetId="4" r:id="rId6"/>
    <sheet name="AEON TAN PHU" sheetId="6" r:id="rId7"/>
    <sheet name="VIVO" sheetId="5" r:id="rId8"/>
    <sheet name="CỘNG HÒA" sheetId="7" r:id="rId9"/>
    <sheet name="VŨNG TÀU" sheetId="8" r:id="rId10"/>
    <sheet name="BIÊN HÒA" sheetId="9" r:id="rId11"/>
    <sheet name="QUANG TRUNG" sheetId="10" r:id="rId12"/>
    <sheet name="AEON LB" sheetId="11" r:id="rId13"/>
    <sheet name="AEON BT" sheetId="12" r:id="rId14"/>
    <sheet name="SAIGON CENTRE" sheetId="13" r:id="rId15"/>
    <sheet name="VRC VINH" sheetId="14" r:id="rId16"/>
    <sheet name="CANTAVIL" sheetId="15" r:id="rId17"/>
    <sheet name="PHAN XÍCH LONG" sheetId="16" r:id="rId18"/>
    <sheet name="TQD" sheetId="17" r:id="rId19"/>
    <sheet name="NTP" sheetId="18" r:id="rId20"/>
    <sheet name="NHA TRANG" sheetId="19" r:id="rId21"/>
  </sheets>
  <externalReferences>
    <externalReference r:id="rId22"/>
    <externalReference r:id="rId23"/>
    <externalReference r:id="rId24"/>
  </externalReferences>
  <definedNames>
    <definedName name="_xlnm._FilterDatabase" localSheetId="2" hidden="1">'DATA 2015'!$A$4:$O$53</definedName>
  </definedNames>
  <calcPr calcId="144525"/>
</workbook>
</file>

<file path=xl/calcChain.xml><?xml version="1.0" encoding="utf-8"?>
<calcChain xmlns="http://schemas.openxmlformats.org/spreadsheetml/2006/main">
  <c r="U48" i="23" l="1"/>
  <c r="U46" i="23"/>
  <c r="B9" i="20"/>
  <c r="I7" i="18"/>
  <c r="J7" i="16"/>
  <c r="I7" i="16"/>
  <c r="G7" i="11"/>
  <c r="G7" i="7"/>
  <c r="G7" i="6"/>
  <c r="B14" i="2"/>
  <c r="H7" i="15"/>
  <c r="H7" i="16"/>
  <c r="H7" i="12"/>
  <c r="G7" i="12"/>
  <c r="J7" i="2"/>
  <c r="J7" i="4"/>
  <c r="I7" i="4"/>
  <c r="H7" i="4"/>
  <c r="B14" i="4"/>
  <c r="G7" i="15"/>
  <c r="H7" i="17"/>
  <c r="G7" i="17"/>
  <c r="C3" i="21"/>
  <c r="D3" i="21"/>
  <c r="C5" i="21"/>
  <c r="S4" i="20"/>
  <c r="S5" i="20"/>
  <c r="S6" i="20"/>
  <c r="S7" i="20"/>
  <c r="S8" i="20"/>
  <c r="K8" i="20"/>
  <c r="L8" i="20"/>
  <c r="N8" i="20"/>
  <c r="R8" i="20"/>
  <c r="K6" i="20"/>
  <c r="L6" i="20"/>
  <c r="N6" i="20"/>
  <c r="R6" i="20"/>
  <c r="K7" i="20"/>
  <c r="L7" i="20"/>
  <c r="N7" i="20"/>
  <c r="R7" i="20"/>
  <c r="J5" i="20"/>
  <c r="J6" i="20"/>
  <c r="J7" i="20"/>
  <c r="J8" i="20"/>
  <c r="I5" i="20"/>
  <c r="I6" i="20"/>
  <c r="I7" i="20"/>
  <c r="I8" i="20"/>
  <c r="F7" i="20"/>
  <c r="J7" i="15"/>
  <c r="H7" i="14"/>
  <c r="G7" i="14"/>
  <c r="G7" i="13"/>
  <c r="H7" i="11"/>
  <c r="H7" i="10"/>
  <c r="G7" i="10"/>
  <c r="G7" i="9"/>
  <c r="I7" i="8"/>
  <c r="G7" i="8"/>
  <c r="H7" i="8"/>
  <c r="I7" i="7"/>
  <c r="H7" i="7"/>
  <c r="H7" i="5"/>
  <c r="G7" i="5"/>
  <c r="P4" i="23"/>
  <c r="P3" i="23" s="1"/>
  <c r="Q4" i="23"/>
  <c r="Q3" i="23" s="1"/>
  <c r="R4" i="23"/>
  <c r="R3" i="23" s="1"/>
  <c r="D4" i="23"/>
  <c r="D3" i="23" s="1"/>
  <c r="E4" i="23"/>
  <c r="E3" i="23" s="1"/>
  <c r="F4" i="23"/>
  <c r="F3" i="23" s="1"/>
  <c r="G4" i="23"/>
  <c r="G3" i="23" s="1"/>
  <c r="H4" i="23"/>
  <c r="H3" i="23" s="1"/>
  <c r="I4" i="23"/>
  <c r="I3" i="23" s="1"/>
  <c r="J4" i="23"/>
  <c r="J3" i="23" s="1"/>
  <c r="K4" i="23"/>
  <c r="K3" i="23" s="1"/>
  <c r="L4" i="23"/>
  <c r="L3" i="23" s="1"/>
  <c r="M4" i="23"/>
  <c r="M3" i="23" s="1"/>
  <c r="N4" i="23"/>
  <c r="N3" i="23" s="1"/>
  <c r="O4" i="23"/>
  <c r="O3" i="23" s="1"/>
  <c r="C3" i="23"/>
  <c r="C4" i="23"/>
  <c r="C14" i="19"/>
  <c r="B12" i="19"/>
  <c r="J13" i="19" s="1"/>
  <c r="H11" i="19"/>
  <c r="B10" i="19"/>
  <c r="G11" i="19" s="1"/>
  <c r="P8" i="19"/>
  <c r="P4" i="19" s="1"/>
  <c r="O8" i="19"/>
  <c r="B8" i="19"/>
  <c r="H9" i="19" s="1"/>
  <c r="P7" i="19"/>
  <c r="P6" i="19"/>
  <c r="B6" i="19"/>
  <c r="H7" i="19" s="1"/>
  <c r="P5" i="19"/>
  <c r="K5" i="19"/>
  <c r="C14" i="18"/>
  <c r="B12" i="18"/>
  <c r="J13" i="18" s="1"/>
  <c r="B10" i="18"/>
  <c r="G11" i="18" s="1"/>
  <c r="P8" i="18"/>
  <c r="P4" i="18" s="1"/>
  <c r="O8" i="18"/>
  <c r="B8" i="18"/>
  <c r="H9" i="18" s="1"/>
  <c r="P7" i="18"/>
  <c r="Q7" i="20" s="1"/>
  <c r="P6" i="18"/>
  <c r="Q6" i="20" s="1"/>
  <c r="B6" i="18"/>
  <c r="P5" i="18"/>
  <c r="K5" i="18"/>
  <c r="C14" i="17"/>
  <c r="B12" i="17"/>
  <c r="J13" i="17" s="1"/>
  <c r="B10" i="17"/>
  <c r="G11" i="17" s="1"/>
  <c r="P8" i="17"/>
  <c r="P4" i="17" s="1"/>
  <c r="O8" i="17"/>
  <c r="B8" i="17"/>
  <c r="H9" i="17" s="1"/>
  <c r="P7" i="17"/>
  <c r="P7" i="20" s="1"/>
  <c r="P6" i="17"/>
  <c r="P6" i="20" s="1"/>
  <c r="B6" i="17"/>
  <c r="P5" i="17"/>
  <c r="K5" i="17"/>
  <c r="C14" i="16"/>
  <c r="B12" i="16"/>
  <c r="J13" i="16" s="1"/>
  <c r="B10" i="16"/>
  <c r="G11" i="16" s="1"/>
  <c r="P8" i="16"/>
  <c r="P4" i="16" s="1"/>
  <c r="O8" i="16"/>
  <c r="B8" i="16"/>
  <c r="H9" i="16" s="1"/>
  <c r="P7" i="16"/>
  <c r="O7" i="20" s="1"/>
  <c r="P6" i="16"/>
  <c r="O6" i="20" s="1"/>
  <c r="B6" i="16"/>
  <c r="P5" i="16"/>
  <c r="K5" i="16"/>
  <c r="C14" i="15"/>
  <c r="B12" i="15"/>
  <c r="J13" i="15" s="1"/>
  <c r="B10" i="15"/>
  <c r="G11" i="15" s="1"/>
  <c r="P8" i="15"/>
  <c r="P4" i="15" s="1"/>
  <c r="O8" i="15"/>
  <c r="B8" i="15"/>
  <c r="H9" i="15" s="1"/>
  <c r="P7" i="15"/>
  <c r="G7" i="20" s="1"/>
  <c r="P6" i="15"/>
  <c r="G6" i="20" s="1"/>
  <c r="B6" i="15"/>
  <c r="P5" i="15"/>
  <c r="G5" i="20" s="1"/>
  <c r="K5" i="15"/>
  <c r="C14" i="14"/>
  <c r="E13" i="14"/>
  <c r="B12" i="14"/>
  <c r="J13" i="14" s="1"/>
  <c r="B10" i="14"/>
  <c r="G11" i="14" s="1"/>
  <c r="P8" i="14"/>
  <c r="P4" i="14" s="1"/>
  <c r="O8" i="14"/>
  <c r="B8" i="14"/>
  <c r="H9" i="14" s="1"/>
  <c r="P7" i="14"/>
  <c r="P6" i="14"/>
  <c r="B6" i="14"/>
  <c r="P5" i="14"/>
  <c r="K5" i="14"/>
  <c r="C14" i="13"/>
  <c r="B12" i="13"/>
  <c r="J13" i="13" s="1"/>
  <c r="H11" i="13"/>
  <c r="B10" i="13"/>
  <c r="G11" i="13" s="1"/>
  <c r="P8" i="13"/>
  <c r="P4" i="13" s="1"/>
  <c r="O8" i="13"/>
  <c r="B8" i="13"/>
  <c r="H9" i="13" s="1"/>
  <c r="P7" i="13"/>
  <c r="P6" i="13"/>
  <c r="B6" i="13"/>
  <c r="H7" i="13" s="1"/>
  <c r="P5" i="13"/>
  <c r="K5" i="13"/>
  <c r="C14" i="12"/>
  <c r="B12" i="12"/>
  <c r="H13" i="12" s="1"/>
  <c r="B10" i="12"/>
  <c r="I11" i="12" s="1"/>
  <c r="P8" i="12"/>
  <c r="P4" i="12" s="1"/>
  <c r="O8" i="12"/>
  <c r="B8" i="12"/>
  <c r="J9" i="12" s="1"/>
  <c r="P7" i="12"/>
  <c r="M7" i="20" s="1"/>
  <c r="P6" i="12"/>
  <c r="M6" i="20" s="1"/>
  <c r="B6" i="12"/>
  <c r="I7" i="12" s="1"/>
  <c r="P5" i="12"/>
  <c r="K5" i="12"/>
  <c r="C14" i="11"/>
  <c r="B12" i="11"/>
  <c r="J13" i="11" s="1"/>
  <c r="B10" i="11"/>
  <c r="G11" i="11" s="1"/>
  <c r="P8" i="11"/>
  <c r="P4" i="11" s="1"/>
  <c r="O8" i="11"/>
  <c r="B8" i="11"/>
  <c r="H9" i="11" s="1"/>
  <c r="P7" i="11"/>
  <c r="H7" i="20" s="1"/>
  <c r="P6" i="11"/>
  <c r="H6" i="20" s="1"/>
  <c r="B6" i="11"/>
  <c r="P5" i="11"/>
  <c r="H5" i="20" s="1"/>
  <c r="K5" i="11"/>
  <c r="C14" i="10"/>
  <c r="I13" i="10"/>
  <c r="E13" i="10"/>
  <c r="B12" i="10"/>
  <c r="H13" i="10" s="1"/>
  <c r="B10" i="10"/>
  <c r="I11" i="10" s="1"/>
  <c r="P8" i="10"/>
  <c r="P4" i="10" s="1"/>
  <c r="O8" i="10"/>
  <c r="B8" i="10"/>
  <c r="J9" i="10" s="1"/>
  <c r="P7" i="10"/>
  <c r="P6" i="10"/>
  <c r="B6" i="10"/>
  <c r="J7" i="10" s="1"/>
  <c r="P5" i="10"/>
  <c r="K5" i="10"/>
  <c r="C14" i="9"/>
  <c r="B12" i="9"/>
  <c r="D11" i="9"/>
  <c r="B10" i="9"/>
  <c r="G11" i="9" s="1"/>
  <c r="G9" i="9"/>
  <c r="P8" i="9"/>
  <c r="P4" i="9" s="1"/>
  <c r="O8" i="9"/>
  <c r="B8" i="9"/>
  <c r="P7" i="9"/>
  <c r="P6" i="9"/>
  <c r="B6" i="9"/>
  <c r="H7" i="9" s="1"/>
  <c r="P5" i="9"/>
  <c r="K5" i="9"/>
  <c r="C14" i="8"/>
  <c r="B12" i="8"/>
  <c r="J13" i="8" s="1"/>
  <c r="D11" i="8"/>
  <c r="B10" i="8"/>
  <c r="G11" i="8" s="1"/>
  <c r="P8" i="8"/>
  <c r="O8" i="8"/>
  <c r="B8" i="8"/>
  <c r="H9" i="8" s="1"/>
  <c r="P7" i="8"/>
  <c r="P6" i="8"/>
  <c r="B6" i="8"/>
  <c r="P5" i="8"/>
  <c r="K5" i="8"/>
  <c r="P4" i="8"/>
  <c r="C14" i="7"/>
  <c r="B12" i="7"/>
  <c r="J13" i="7" s="1"/>
  <c r="B10" i="7"/>
  <c r="G11" i="7" s="1"/>
  <c r="P8" i="7"/>
  <c r="F8" i="20" s="1"/>
  <c r="O8" i="7"/>
  <c r="B8" i="7"/>
  <c r="H9" i="7" s="1"/>
  <c r="P7" i="7"/>
  <c r="P6" i="7"/>
  <c r="F6" i="20" s="1"/>
  <c r="B6" i="7"/>
  <c r="J7" i="7" s="1"/>
  <c r="P5" i="7"/>
  <c r="F5" i="20" s="1"/>
  <c r="K5" i="7"/>
  <c r="P4" i="7"/>
  <c r="C14" i="6"/>
  <c r="B12" i="6"/>
  <c r="J13" i="6" s="1"/>
  <c r="B10" i="6"/>
  <c r="G11" i="6" s="1"/>
  <c r="P8" i="6"/>
  <c r="P4" i="6" s="1"/>
  <c r="O8" i="6"/>
  <c r="B8" i="6"/>
  <c r="H9" i="6" s="1"/>
  <c r="P7" i="6"/>
  <c r="E7" i="20" s="1"/>
  <c r="P6" i="6"/>
  <c r="E6" i="20" s="1"/>
  <c r="B6" i="6"/>
  <c r="H7" i="6" s="1"/>
  <c r="P5" i="6"/>
  <c r="E5" i="20" s="1"/>
  <c r="K5" i="6"/>
  <c r="C14" i="5"/>
  <c r="B12" i="5"/>
  <c r="J13" i="5" s="1"/>
  <c r="H11" i="5"/>
  <c r="B10" i="5"/>
  <c r="G11" i="5" s="1"/>
  <c r="P8" i="5"/>
  <c r="P4" i="5" s="1"/>
  <c r="O8" i="5"/>
  <c r="B8" i="5"/>
  <c r="H9" i="5" s="1"/>
  <c r="P7" i="5"/>
  <c r="P6" i="5"/>
  <c r="B6" i="5"/>
  <c r="P5" i="5"/>
  <c r="K5" i="5"/>
  <c r="C14" i="4"/>
  <c r="B12" i="4"/>
  <c r="J13" i="4" s="1"/>
  <c r="B10" i="4"/>
  <c r="G11" i="4" s="1"/>
  <c r="P8" i="4"/>
  <c r="P4" i="4" s="1"/>
  <c r="O8" i="4"/>
  <c r="B8" i="4"/>
  <c r="H9" i="4" s="1"/>
  <c r="P7" i="4"/>
  <c r="D7" i="20" s="1"/>
  <c r="P6" i="4"/>
  <c r="D6" i="20" s="1"/>
  <c r="B6" i="4"/>
  <c r="P5" i="4"/>
  <c r="D5" i="20" s="1"/>
  <c r="K5" i="4"/>
  <c r="B12" i="2"/>
  <c r="J13" i="2" s="1"/>
  <c r="C14" i="2"/>
  <c r="O8" i="2"/>
  <c r="C5" i="23"/>
  <c r="U6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H6" i="23"/>
  <c r="T48" i="23"/>
  <c r="H7" i="23"/>
  <c r="U7" i="23"/>
  <c r="H8" i="23"/>
  <c r="U8" i="23"/>
  <c r="H9" i="23"/>
  <c r="U9" i="23"/>
  <c r="H10" i="23"/>
  <c r="U10" i="23"/>
  <c r="H11" i="23"/>
  <c r="U11" i="23"/>
  <c r="H12" i="23"/>
  <c r="U12" i="23"/>
  <c r="H13" i="23"/>
  <c r="U13" i="23"/>
  <c r="H14" i="23"/>
  <c r="U14" i="23"/>
  <c r="H15" i="23"/>
  <c r="U15" i="23"/>
  <c r="H16" i="23"/>
  <c r="U16" i="23"/>
  <c r="H17" i="23"/>
  <c r="U17" i="23"/>
  <c r="H18" i="23"/>
  <c r="U18" i="23"/>
  <c r="H19" i="23"/>
  <c r="U19" i="23"/>
  <c r="H20" i="23"/>
  <c r="U20" i="23"/>
  <c r="H21" i="23"/>
  <c r="U21" i="23"/>
  <c r="H22" i="23"/>
  <c r="U22" i="23"/>
  <c r="H23" i="23"/>
  <c r="U23" i="23"/>
  <c r="H24" i="23"/>
  <c r="U24" i="23"/>
  <c r="H25" i="23"/>
  <c r="U25" i="23"/>
  <c r="H26" i="23"/>
  <c r="U26" i="23"/>
  <c r="H27" i="23"/>
  <c r="U27" i="23"/>
  <c r="H28" i="23"/>
  <c r="U28" i="23"/>
  <c r="H29" i="23"/>
  <c r="U29" i="23"/>
  <c r="H30" i="23"/>
  <c r="U30" i="23"/>
  <c r="H31" i="23"/>
  <c r="U31" i="23"/>
  <c r="H32" i="23"/>
  <c r="U32" i="23"/>
  <c r="H33" i="23"/>
  <c r="U33" i="23"/>
  <c r="H34" i="23"/>
  <c r="U34" i="23"/>
  <c r="H35" i="23"/>
  <c r="U35" i="23"/>
  <c r="H36" i="23"/>
  <c r="U36" i="23"/>
  <c r="H37" i="23"/>
  <c r="U37" i="23"/>
  <c r="U38" i="23"/>
  <c r="U39" i="23"/>
  <c r="U40" i="23"/>
  <c r="U41" i="23"/>
  <c r="U42" i="23"/>
  <c r="U43" i="23"/>
  <c r="U44" i="23"/>
  <c r="U45" i="23"/>
  <c r="G7" i="18" l="1"/>
  <c r="Q8" i="20"/>
  <c r="H7" i="18"/>
  <c r="H8" i="20"/>
  <c r="G7" i="16"/>
  <c r="J7" i="18"/>
  <c r="E13" i="12"/>
  <c r="K7" i="12"/>
  <c r="J7" i="12"/>
  <c r="M8" i="20"/>
  <c r="G7" i="4"/>
  <c r="E13" i="4"/>
  <c r="D8" i="20"/>
  <c r="G9" i="6"/>
  <c r="E8" i="20"/>
  <c r="F11" i="6"/>
  <c r="E13" i="15"/>
  <c r="I7" i="15"/>
  <c r="K7" i="15" s="1"/>
  <c r="G8" i="20"/>
  <c r="J11" i="16"/>
  <c r="O8" i="20"/>
  <c r="E13" i="17"/>
  <c r="I7" i="17"/>
  <c r="P8" i="20"/>
  <c r="D11" i="19"/>
  <c r="E13" i="16"/>
  <c r="D11" i="18"/>
  <c r="E13" i="18"/>
  <c r="F11" i="18"/>
  <c r="I13" i="18"/>
  <c r="G9" i="18"/>
  <c r="J11" i="18"/>
  <c r="J11" i="17"/>
  <c r="G9" i="17"/>
  <c r="F11" i="17"/>
  <c r="I13" i="17"/>
  <c r="F11" i="16"/>
  <c r="I13" i="16"/>
  <c r="G9" i="16"/>
  <c r="J11" i="15"/>
  <c r="G9" i="15"/>
  <c r="F11" i="15"/>
  <c r="I13" i="15"/>
  <c r="F11" i="14"/>
  <c r="G9" i="14"/>
  <c r="H11" i="14"/>
  <c r="I13" i="14"/>
  <c r="J11" i="14"/>
  <c r="D11" i="14"/>
  <c r="D11" i="13"/>
  <c r="I13" i="12"/>
  <c r="D9" i="12"/>
  <c r="F11" i="12"/>
  <c r="F13" i="12"/>
  <c r="G9" i="12"/>
  <c r="J11" i="12"/>
  <c r="H9" i="12"/>
  <c r="J13" i="12"/>
  <c r="F11" i="11"/>
  <c r="I13" i="11"/>
  <c r="G9" i="11"/>
  <c r="J11" i="11"/>
  <c r="D11" i="11"/>
  <c r="E13" i="11"/>
  <c r="G9" i="10"/>
  <c r="J11" i="10"/>
  <c r="H9" i="10"/>
  <c r="J13" i="10"/>
  <c r="D9" i="10"/>
  <c r="F11" i="10"/>
  <c r="F13" i="10"/>
  <c r="F11" i="9"/>
  <c r="H11" i="8"/>
  <c r="D11" i="7"/>
  <c r="H11" i="7"/>
  <c r="D11" i="5"/>
  <c r="I13" i="6"/>
  <c r="J11" i="6"/>
  <c r="E13" i="6"/>
  <c r="J11" i="4"/>
  <c r="G9" i="4"/>
  <c r="F11" i="4"/>
  <c r="I13" i="4"/>
  <c r="I7" i="19"/>
  <c r="E9" i="19"/>
  <c r="J7" i="19"/>
  <c r="F9" i="19"/>
  <c r="J9" i="19"/>
  <c r="E11" i="19"/>
  <c r="I11" i="19"/>
  <c r="D13" i="19"/>
  <c r="H13" i="19"/>
  <c r="I9" i="19"/>
  <c r="G7" i="19"/>
  <c r="G9" i="19"/>
  <c r="F11" i="19"/>
  <c r="K11" i="19" s="1"/>
  <c r="J11" i="19"/>
  <c r="E13" i="19"/>
  <c r="I13" i="19"/>
  <c r="G13" i="19"/>
  <c r="D9" i="19"/>
  <c r="F13" i="19"/>
  <c r="E9" i="18"/>
  <c r="I9" i="18"/>
  <c r="H11" i="18"/>
  <c r="G13" i="18"/>
  <c r="F9" i="18"/>
  <c r="J9" i="18"/>
  <c r="E11" i="18"/>
  <c r="I11" i="18"/>
  <c r="D13" i="18"/>
  <c r="H13" i="18"/>
  <c r="D9" i="18"/>
  <c r="F13" i="18"/>
  <c r="E9" i="17"/>
  <c r="I9" i="17"/>
  <c r="D11" i="17"/>
  <c r="H11" i="17"/>
  <c r="G13" i="17"/>
  <c r="J7" i="17"/>
  <c r="F9" i="17"/>
  <c r="J9" i="17"/>
  <c r="E11" i="17"/>
  <c r="I11" i="17"/>
  <c r="D13" i="17"/>
  <c r="H13" i="17"/>
  <c r="D9" i="17"/>
  <c r="F13" i="17"/>
  <c r="E9" i="16"/>
  <c r="I9" i="16"/>
  <c r="D11" i="16"/>
  <c r="H11" i="16"/>
  <c r="G13" i="16"/>
  <c r="F9" i="16"/>
  <c r="J9" i="16"/>
  <c r="E11" i="16"/>
  <c r="I11" i="16"/>
  <c r="D13" i="16"/>
  <c r="H13" i="16"/>
  <c r="D9" i="16"/>
  <c r="F13" i="16"/>
  <c r="E9" i="15"/>
  <c r="I9" i="15"/>
  <c r="D11" i="15"/>
  <c r="H11" i="15"/>
  <c r="G13" i="15"/>
  <c r="F9" i="15"/>
  <c r="J9" i="15"/>
  <c r="E11" i="15"/>
  <c r="I11" i="15"/>
  <c r="D13" i="15"/>
  <c r="H13" i="15"/>
  <c r="D9" i="15"/>
  <c r="F13" i="15"/>
  <c r="I7" i="14"/>
  <c r="E9" i="14"/>
  <c r="I9" i="14"/>
  <c r="G13" i="14"/>
  <c r="J7" i="14"/>
  <c r="F9" i="14"/>
  <c r="J9" i="14"/>
  <c r="E11" i="14"/>
  <c r="K11" i="14" s="1"/>
  <c r="I11" i="14"/>
  <c r="D13" i="14"/>
  <c r="H13" i="14"/>
  <c r="D9" i="14"/>
  <c r="F13" i="14"/>
  <c r="E9" i="13"/>
  <c r="J7" i="13"/>
  <c r="F9" i="13"/>
  <c r="J9" i="13"/>
  <c r="E11" i="13"/>
  <c r="I11" i="13"/>
  <c r="D13" i="13"/>
  <c r="H13" i="13"/>
  <c r="I7" i="13"/>
  <c r="I9" i="13"/>
  <c r="G13" i="13"/>
  <c r="G9" i="13"/>
  <c r="F11" i="13"/>
  <c r="J11" i="13"/>
  <c r="E13" i="13"/>
  <c r="I13" i="13"/>
  <c r="D9" i="13"/>
  <c r="F13" i="13"/>
  <c r="E9" i="12"/>
  <c r="I9" i="12"/>
  <c r="D11" i="12"/>
  <c r="H11" i="12"/>
  <c r="G13" i="12"/>
  <c r="G11" i="12"/>
  <c r="F9" i="12"/>
  <c r="E11" i="12"/>
  <c r="D13" i="12"/>
  <c r="I7" i="11"/>
  <c r="E9" i="11"/>
  <c r="I9" i="11"/>
  <c r="H11" i="11"/>
  <c r="G13" i="11"/>
  <c r="J7" i="11"/>
  <c r="F9" i="11"/>
  <c r="J9" i="11"/>
  <c r="E11" i="11"/>
  <c r="I11" i="11"/>
  <c r="D13" i="11"/>
  <c r="H13" i="11"/>
  <c r="D9" i="11"/>
  <c r="F13" i="11"/>
  <c r="G11" i="10"/>
  <c r="I7" i="10"/>
  <c r="K7" i="10" s="1"/>
  <c r="E9" i="10"/>
  <c r="I9" i="10"/>
  <c r="D11" i="10"/>
  <c r="H11" i="10"/>
  <c r="G13" i="10"/>
  <c r="F9" i="10"/>
  <c r="E11" i="10"/>
  <c r="D13" i="10"/>
  <c r="K7" i="9"/>
  <c r="I7" i="9"/>
  <c r="E9" i="9"/>
  <c r="F9" i="9"/>
  <c r="E11" i="9"/>
  <c r="K11" i="9" s="1"/>
  <c r="K13" i="9"/>
  <c r="D9" i="9"/>
  <c r="I9" i="8"/>
  <c r="J7" i="8"/>
  <c r="F9" i="8"/>
  <c r="J9" i="8"/>
  <c r="E11" i="8"/>
  <c r="I11" i="8"/>
  <c r="D13" i="8"/>
  <c r="H13" i="8"/>
  <c r="E9" i="8"/>
  <c r="G13" i="8"/>
  <c r="G9" i="8"/>
  <c r="F11" i="8"/>
  <c r="J11" i="8"/>
  <c r="E13" i="8"/>
  <c r="I13" i="8"/>
  <c r="D9" i="8"/>
  <c r="F13" i="8"/>
  <c r="I9" i="7"/>
  <c r="F9" i="7"/>
  <c r="J9" i="7"/>
  <c r="E11" i="7"/>
  <c r="I11" i="7"/>
  <c r="D13" i="7"/>
  <c r="H13" i="7"/>
  <c r="E9" i="7"/>
  <c r="G13" i="7"/>
  <c r="G9" i="7"/>
  <c r="F11" i="7"/>
  <c r="J11" i="7"/>
  <c r="E13" i="7"/>
  <c r="I13" i="7"/>
  <c r="D9" i="7"/>
  <c r="F13" i="7"/>
  <c r="I7" i="6"/>
  <c r="E9" i="6"/>
  <c r="I9" i="6"/>
  <c r="D11" i="6"/>
  <c r="H11" i="6"/>
  <c r="G13" i="6"/>
  <c r="J7" i="6"/>
  <c r="F9" i="6"/>
  <c r="J9" i="6"/>
  <c r="E11" i="6"/>
  <c r="I11" i="6"/>
  <c r="D13" i="6"/>
  <c r="H13" i="6"/>
  <c r="D9" i="6"/>
  <c r="F13" i="6"/>
  <c r="I7" i="5"/>
  <c r="E9" i="5"/>
  <c r="I9" i="5"/>
  <c r="G13" i="5"/>
  <c r="J7" i="5"/>
  <c r="F9" i="5"/>
  <c r="J9" i="5"/>
  <c r="E11" i="5"/>
  <c r="I11" i="5"/>
  <c r="D13" i="5"/>
  <c r="H13" i="5"/>
  <c r="G9" i="5"/>
  <c r="F11" i="5"/>
  <c r="J11" i="5"/>
  <c r="E13" i="5"/>
  <c r="I13" i="5"/>
  <c r="D9" i="5"/>
  <c r="F13" i="5"/>
  <c r="E9" i="4"/>
  <c r="I9" i="4"/>
  <c r="D11" i="4"/>
  <c r="H11" i="4"/>
  <c r="G13" i="4"/>
  <c r="F9" i="4"/>
  <c r="J9" i="4"/>
  <c r="E11" i="4"/>
  <c r="I11" i="4"/>
  <c r="D13" i="4"/>
  <c r="H13" i="4"/>
  <c r="D9" i="4"/>
  <c r="F13" i="4"/>
  <c r="B6" i="2"/>
  <c r="B8" i="2"/>
  <c r="B10" i="2"/>
  <c r="K5" i="2"/>
  <c r="K9" i="16" l="1"/>
  <c r="K11" i="11"/>
  <c r="K7" i="11"/>
  <c r="G7" i="2"/>
  <c r="I7" i="2"/>
  <c r="H7" i="2"/>
  <c r="K7" i="4"/>
  <c r="K7" i="16"/>
  <c r="K11" i="18"/>
  <c r="K7" i="18"/>
  <c r="K7" i="17"/>
  <c r="K7" i="14"/>
  <c r="K9" i="14"/>
  <c r="K11" i="13"/>
  <c r="K13" i="12"/>
  <c r="K11" i="10"/>
  <c r="K9" i="8"/>
  <c r="K11" i="8"/>
  <c r="K11" i="7"/>
  <c r="K7" i="7"/>
  <c r="K7" i="5"/>
  <c r="K11" i="5"/>
  <c r="K7" i="6"/>
  <c r="K13" i="19"/>
  <c r="K7" i="19"/>
  <c r="K9" i="19"/>
  <c r="K9" i="18"/>
  <c r="K13" i="18"/>
  <c r="K9" i="17"/>
  <c r="K13" i="17"/>
  <c r="K11" i="17"/>
  <c r="K13" i="16"/>
  <c r="K11" i="16"/>
  <c r="K9" i="15"/>
  <c r="K13" i="15"/>
  <c r="K11" i="15"/>
  <c r="K13" i="14"/>
  <c r="K16" i="14" s="1"/>
  <c r="K13" i="13"/>
  <c r="K9" i="13"/>
  <c r="K7" i="13"/>
  <c r="K9" i="12"/>
  <c r="K11" i="12"/>
  <c r="K9" i="11"/>
  <c r="K16" i="11" s="1"/>
  <c r="K13" i="11"/>
  <c r="K9" i="10"/>
  <c r="K13" i="10"/>
  <c r="K9" i="9"/>
  <c r="K16" i="9" s="1"/>
  <c r="K7" i="8"/>
  <c r="K13" i="8"/>
  <c r="K9" i="7"/>
  <c r="K13" i="7"/>
  <c r="K16" i="7" s="1"/>
  <c r="K9" i="6"/>
  <c r="K13" i="6"/>
  <c r="K11" i="6"/>
  <c r="K9" i="5"/>
  <c r="K13" i="5"/>
  <c r="K9" i="4"/>
  <c r="K13" i="4"/>
  <c r="K11" i="4"/>
  <c r="P3" i="21"/>
  <c r="R3" i="21"/>
  <c r="Q3" i="21"/>
  <c r="J3" i="21"/>
  <c r="I3" i="21"/>
  <c r="F3" i="21"/>
  <c r="E3" i="21"/>
  <c r="K16" i="15" l="1"/>
  <c r="K16" i="4"/>
  <c r="K16" i="6"/>
  <c r="K16" i="19"/>
  <c r="K16" i="17"/>
  <c r="K16" i="18"/>
  <c r="K16" i="16"/>
  <c r="K16" i="12"/>
  <c r="K16" i="10"/>
  <c r="K16" i="8"/>
  <c r="K16" i="5"/>
  <c r="K7" i="2"/>
  <c r="K16" i="13"/>
  <c r="I1" i="21"/>
  <c r="D1" i="21"/>
  <c r="D5" i="21"/>
  <c r="E1" i="21"/>
  <c r="F1" i="21"/>
  <c r="J1" i="21"/>
  <c r="C1" i="21"/>
  <c r="F5" i="21"/>
  <c r="I5" i="21"/>
  <c r="J5" i="21"/>
  <c r="E5" i="21"/>
  <c r="G5" i="21"/>
  <c r="G3" i="21" s="1"/>
  <c r="H5" i="21"/>
  <c r="H3" i="21" s="1"/>
  <c r="K5" i="21"/>
  <c r="K3" i="21" s="1"/>
  <c r="L5" i="21"/>
  <c r="L3" i="21" s="1"/>
  <c r="N5" i="21"/>
  <c r="N3" i="21" s="1"/>
  <c r="N1" i="21" l="1"/>
  <c r="H1" i="21"/>
  <c r="L1" i="21"/>
  <c r="G1" i="21"/>
  <c r="K1" i="21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 s="1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 s="1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 s="1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 s="1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 s="1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 s="1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 s="1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 s="1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 s="1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 s="1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 s="1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 s="1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 s="1"/>
  <c r="AL6" i="22"/>
  <c r="AL22" i="22" s="1"/>
  <c r="AK6" i="22"/>
  <c r="AK22" i="22" s="1"/>
  <c r="AJ6" i="22"/>
  <c r="AJ22" i="22" s="1"/>
  <c r="AI6" i="22"/>
  <c r="AI22" i="22" s="1"/>
  <c r="AH6" i="22"/>
  <c r="AH22" i="22" s="1"/>
  <c r="AG6" i="22"/>
  <c r="AG22" i="22" s="1"/>
  <c r="AF6" i="22"/>
  <c r="AF22" i="22" s="1"/>
  <c r="AE6" i="22"/>
  <c r="AE22" i="22" s="1"/>
  <c r="AD6" i="22"/>
  <c r="AD22" i="22" s="1"/>
  <c r="AC6" i="22"/>
  <c r="AC22" i="22" s="1"/>
  <c r="AB6" i="22"/>
  <c r="AB22" i="22" s="1"/>
  <c r="AA6" i="22"/>
  <c r="AA22" i="22" s="1"/>
  <c r="Z6" i="22"/>
  <c r="Z22" i="22" s="1"/>
  <c r="Y6" i="22"/>
  <c r="Y22" i="22" s="1"/>
  <c r="X6" i="22"/>
  <c r="X22" i="22" s="1"/>
  <c r="W6" i="22"/>
  <c r="W22" i="22" s="1"/>
  <c r="V6" i="22"/>
  <c r="V22" i="22" s="1"/>
  <c r="U6" i="22"/>
  <c r="U22" i="22" s="1"/>
  <c r="T6" i="22"/>
  <c r="T22" i="22" s="1"/>
  <c r="S6" i="22"/>
  <c r="S22" i="22" s="1"/>
  <c r="R6" i="22"/>
  <c r="R22" i="22" s="1"/>
  <c r="Q6" i="22"/>
  <c r="Q22" i="22" s="1"/>
  <c r="P6" i="22"/>
  <c r="P22" i="22" s="1"/>
  <c r="O6" i="22"/>
  <c r="O22" i="22" s="1"/>
  <c r="N6" i="22"/>
  <c r="N22" i="22" s="1"/>
  <c r="M6" i="22"/>
  <c r="M22" i="22" s="1"/>
  <c r="L6" i="22"/>
  <c r="L22" i="22" s="1"/>
  <c r="K6" i="22"/>
  <c r="K22" i="22" s="1"/>
  <c r="J6" i="22"/>
  <c r="J22" i="22" s="1"/>
  <c r="I6" i="22"/>
  <c r="I22" i="22" s="1"/>
  <c r="H6" i="22"/>
  <c r="H22" i="22" s="1"/>
  <c r="G6" i="22"/>
  <c r="G22" i="22" s="1"/>
  <c r="F6" i="22"/>
  <c r="F22" i="22" s="1"/>
  <c r="E6" i="22"/>
  <c r="E22" i="22" s="1"/>
  <c r="G5" i="22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AG5" i="22" s="1"/>
  <c r="AH5" i="22" s="1"/>
  <c r="AI5" i="22" s="1"/>
  <c r="AJ5" i="22" s="1"/>
  <c r="AK5" i="22" s="1"/>
  <c r="AL5" i="22" s="1"/>
  <c r="F5" i="22"/>
  <c r="D6" i="22" l="1"/>
  <c r="D22" i="22" s="1"/>
  <c r="D12" i="22"/>
  <c r="D16" i="22"/>
  <c r="C6" i="21"/>
  <c r="D6" i="21"/>
  <c r="E6" i="21"/>
  <c r="F6" i="21"/>
  <c r="H6" i="21"/>
  <c r="I6" i="21"/>
  <c r="J6" i="21"/>
  <c r="K6" i="21"/>
  <c r="L6" i="21"/>
  <c r="N6" i="21"/>
  <c r="B45" i="21"/>
  <c r="B22" i="21"/>
  <c r="B42" i="21"/>
  <c r="B37" i="21"/>
  <c r="B40" i="21"/>
  <c r="B18" i="21"/>
  <c r="B39" i="21"/>
  <c r="B19" i="21"/>
  <c r="B53" i="21"/>
  <c r="B41" i="21"/>
  <c r="B46" i="21"/>
  <c r="B10" i="21"/>
  <c r="B48" i="21"/>
  <c r="B36" i="21"/>
  <c r="B7" i="21"/>
  <c r="B8" i="21"/>
  <c r="B27" i="21"/>
  <c r="B43" i="21"/>
  <c r="B50" i="21"/>
  <c r="B51" i="21"/>
  <c r="B44" i="21"/>
  <c r="B52" i="21"/>
  <c r="B12" i="21"/>
  <c r="B13" i="21"/>
  <c r="B24" i="21"/>
  <c r="B31" i="21"/>
  <c r="B38" i="21"/>
  <c r="B11" i="21"/>
  <c r="G9" i="21"/>
  <c r="B9" i="21" s="1"/>
  <c r="G15" i="21"/>
  <c r="B15" i="21" s="1"/>
  <c r="B14" i="21"/>
  <c r="B20" i="21"/>
  <c r="M32" i="21"/>
  <c r="O32" i="21"/>
  <c r="M47" i="21"/>
  <c r="B47" i="21" s="1"/>
  <c r="M28" i="21"/>
  <c r="B28" i="21" s="1"/>
  <c r="M23" i="21"/>
  <c r="B23" i="21" s="1"/>
  <c r="M17" i="21"/>
  <c r="B17" i="21" s="1"/>
  <c r="M33" i="21"/>
  <c r="B33" i="21" s="1"/>
  <c r="M26" i="21"/>
  <c r="B26" i="21" s="1"/>
  <c r="M29" i="21"/>
  <c r="B29" i="21" s="1"/>
  <c r="M16" i="21"/>
  <c r="B16" i="21" s="1"/>
  <c r="M21" i="21"/>
  <c r="B21" i="21" s="1"/>
  <c r="M35" i="21"/>
  <c r="B35" i="21" s="1"/>
  <c r="M34" i="21"/>
  <c r="B34" i="21" s="1"/>
  <c r="M30" i="21"/>
  <c r="B30" i="21" s="1"/>
  <c r="M25" i="21"/>
  <c r="B25" i="21" s="1"/>
  <c r="O49" i="21"/>
  <c r="B49" i="21" s="1"/>
  <c r="O6" i="21" l="1"/>
  <c r="O5" i="21" s="1"/>
  <c r="M6" i="21"/>
  <c r="G6" i="21"/>
  <c r="B32" i="21"/>
  <c r="O3" i="21" l="1"/>
  <c r="O1" i="21"/>
  <c r="B6" i="21"/>
  <c r="M5" i="21"/>
  <c r="M3" i="21" l="1"/>
  <c r="M1" i="21"/>
  <c r="K5" i="20" l="1"/>
  <c r="L5" i="20"/>
  <c r="M5" i="20"/>
  <c r="N5" i="20"/>
  <c r="O5" i="20"/>
  <c r="P5" i="20"/>
  <c r="Q5" i="20"/>
  <c r="R5" i="20"/>
  <c r="E4" i="20"/>
  <c r="F4" i="20"/>
  <c r="G4" i="20"/>
  <c r="H4" i="20"/>
  <c r="I4" i="20"/>
  <c r="R4" i="20"/>
  <c r="Q4" i="20"/>
  <c r="P4" i="20"/>
  <c r="O4" i="20"/>
  <c r="N4" i="20"/>
  <c r="M4" i="20"/>
  <c r="L4" i="20"/>
  <c r="K4" i="20"/>
  <c r="J4" i="20"/>
  <c r="D4" i="20"/>
  <c r="J9" i="2" l="1"/>
  <c r="J11" i="2"/>
  <c r="P8" i="2"/>
  <c r="P7" i="2"/>
  <c r="C7" i="20" s="1"/>
  <c r="G9" i="2"/>
  <c r="D9" i="2"/>
  <c r="P5" i="2"/>
  <c r="C5" i="20" s="1"/>
  <c r="P6" i="2"/>
  <c r="C6" i="20" s="1"/>
  <c r="P4" i="2" l="1"/>
  <c r="C4" i="20" s="1"/>
  <c r="C8" i="20"/>
  <c r="F13" i="2"/>
  <c r="I13" i="2"/>
  <c r="H13" i="2"/>
  <c r="G13" i="2"/>
  <c r="H9" i="2"/>
  <c r="E13" i="2"/>
  <c r="F9" i="2"/>
  <c r="E9" i="2"/>
  <c r="E11" i="2"/>
  <c r="D11" i="2"/>
  <c r="I9" i="2"/>
  <c r="H11" i="2"/>
  <c r="I11" i="2"/>
  <c r="F11" i="2"/>
  <c r="D13" i="2"/>
  <c r="G11" i="2"/>
  <c r="K9" i="2" l="1"/>
  <c r="K13" i="2"/>
  <c r="K11" i="2"/>
  <c r="K16" i="2" l="1"/>
</calcChain>
</file>

<file path=xl/comments1.xml><?xml version="1.0" encoding="utf-8"?>
<comments xmlns="http://schemas.openxmlformats.org/spreadsheetml/2006/main">
  <authors>
    <author>welcome</author>
  </authors>
  <commentList>
    <comment ref="C24" authorId="0">
      <text>
        <r>
          <rPr>
            <b/>
            <sz val="9"/>
            <color indexed="81"/>
            <rFont val="Tahoma"/>
            <charset val="1"/>
          </rPr>
          <t>welcome:</t>
        </r>
        <r>
          <rPr>
            <sz val="9"/>
            <color indexed="81"/>
            <rFont val="Tahoma"/>
            <charset val="1"/>
          </rPr>
          <t xml:space="preserve">
bếp cake Sing + bếp cake VN
</t>
        </r>
      </text>
    </comment>
  </commentList>
</comments>
</file>

<file path=xl/comments10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nhattan</author>
  </authors>
  <commentList>
    <comment ref="C14" authorId="0">
      <text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<sst xmlns="http://schemas.openxmlformats.org/spreadsheetml/2006/main" count="643" uniqueCount="149">
  <si>
    <t>TÊN BÁNH</t>
  </si>
  <si>
    <t>TỔNG</t>
  </si>
  <si>
    <t>CM</t>
  </si>
  <si>
    <t>VIVO</t>
  </si>
  <si>
    <t>NTP</t>
  </si>
  <si>
    <t>TQD</t>
  </si>
  <si>
    <t>AEON</t>
  </si>
  <si>
    <t>CANTAVIL</t>
  </si>
  <si>
    <t>CH</t>
  </si>
  <si>
    <t>PXL</t>
  </si>
  <si>
    <t>VT</t>
  </si>
  <si>
    <t>BH</t>
  </si>
  <si>
    <t>QT</t>
  </si>
  <si>
    <t>Chocolate Fudge Souflee</t>
  </si>
  <si>
    <t>Cheesecake Originale</t>
  </si>
  <si>
    <t>Hazelnut Heaven</t>
  </si>
  <si>
    <t>Santa choco Overlog</t>
  </si>
  <si>
    <t>Enchanted Snow Cheese</t>
  </si>
  <si>
    <t>Polar Bear (Gấu Bắc Cực)</t>
  </si>
  <si>
    <t xml:space="preserve">Choco-Deer </t>
  </si>
  <si>
    <t>Pearl &amp; Bow (Ngọc trai &amp; chiếc nơ)</t>
  </si>
  <si>
    <t>Candelicous (Bánh kẹo)</t>
  </si>
  <si>
    <t>Snow face (Người Tuyết)</t>
  </si>
  <si>
    <t>Scarf Man (Khăn choàng)</t>
  </si>
  <si>
    <t>Reindeer</t>
  </si>
  <si>
    <t>Snowflakes</t>
  </si>
  <si>
    <t>Star Flakes</t>
  </si>
  <si>
    <t>Old man</t>
  </si>
  <si>
    <t>SGC</t>
  </si>
  <si>
    <t>VRC</t>
  </si>
  <si>
    <t>MON</t>
  </si>
  <si>
    <t>TUE</t>
  </si>
  <si>
    <t>WED</t>
  </si>
  <si>
    <t>THUR</t>
  </si>
  <si>
    <t>FRI</t>
  </si>
  <si>
    <t>SAT</t>
  </si>
  <si>
    <t>SUN</t>
  </si>
  <si>
    <t>VINCOM</t>
  </si>
  <si>
    <t>Tuần 1</t>
  </si>
  <si>
    <t>Tuần 2</t>
  </si>
  <si>
    <t>Tuần 3</t>
  </si>
  <si>
    <t>Tuần 4</t>
  </si>
  <si>
    <t>NOEL 2016</t>
  </si>
  <si>
    <t>CRESCENT</t>
  </si>
  <si>
    <t>Iterm</t>
  </si>
  <si>
    <t>No</t>
  </si>
  <si>
    <t>Percent</t>
  </si>
  <si>
    <t>Unit (pcs)</t>
  </si>
  <si>
    <t>Percent ( % )</t>
  </si>
  <si>
    <t>Total</t>
  </si>
  <si>
    <t>TOTAL</t>
  </si>
  <si>
    <t>CỘNG HÒA</t>
  </si>
  <si>
    <t>VŨNG TÀU</t>
  </si>
  <si>
    <t>BIÊN HÒA</t>
  </si>
  <si>
    <t>QUANG TRUNG</t>
  </si>
  <si>
    <t>SAIGON CENTRE</t>
  </si>
  <si>
    <t>NHA TRANG</t>
  </si>
  <si>
    <t>VRC VINH</t>
  </si>
  <si>
    <t>AEON                      TÂN PHÚ</t>
  </si>
  <si>
    <t>AEON                    LONG BIEN</t>
  </si>
  <si>
    <t>AEON                     BÌNH TÂN</t>
  </si>
  <si>
    <t>KẾ HOẠCH SLICE CAKE NOEL BÁN TỪ 01.12 ~ 25.12</t>
  </si>
  <si>
    <t>Snow-candy man</t>
  </si>
  <si>
    <t>Knot (Cái nơ)</t>
  </si>
  <si>
    <t>GingerBread (Bánh Cookies)</t>
  </si>
  <si>
    <t>Forest Topper (Rừng Thông)</t>
  </si>
  <si>
    <t>White Candle (Nến Trắng)</t>
  </si>
  <si>
    <t>Pineapple Log</t>
  </si>
  <si>
    <t>Choco Log</t>
  </si>
  <si>
    <t>Chantily Noel</t>
  </si>
  <si>
    <t>Macha Noel</t>
  </si>
  <si>
    <t>Tiramisu Noel</t>
  </si>
  <si>
    <t>Absolutely Mocha</t>
  </si>
  <si>
    <t>Mocha Cheese</t>
  </si>
  <si>
    <t>Yummy Yammy</t>
  </si>
  <si>
    <t>C New Mocha</t>
  </si>
  <si>
    <t>Cake SN4</t>
  </si>
  <si>
    <t>Cake SN2</t>
  </si>
  <si>
    <t>Cake SN1</t>
  </si>
  <si>
    <t>Cake SN0</t>
  </si>
  <si>
    <t>C Les Opera</t>
  </si>
  <si>
    <t>R Les Opera</t>
  </si>
  <si>
    <t>C Passion Cheese</t>
  </si>
  <si>
    <t>R Passion Cheese</t>
  </si>
  <si>
    <t>C Mocha Choco</t>
  </si>
  <si>
    <t>R Oreo Cheese</t>
  </si>
  <si>
    <t>C Tiramisu</t>
  </si>
  <si>
    <t>R Tiramisu</t>
  </si>
  <si>
    <t>C Macha Macha</t>
  </si>
  <si>
    <t>R Macha Macha</t>
  </si>
  <si>
    <t>C Blackforest</t>
  </si>
  <si>
    <t>R Blackforest</t>
  </si>
  <si>
    <t>C Chantilly</t>
  </si>
  <si>
    <t>R Chantilly</t>
  </si>
  <si>
    <t>HN</t>
  </si>
  <si>
    <t>VC</t>
  </si>
  <si>
    <t>NOEL 2014 - BÁO CÁO SỐ LƯỢNG BÁN</t>
  </si>
  <si>
    <t>Mã bánh</t>
  </si>
  <si>
    <t>LOẠI BÁNH</t>
  </si>
  <si>
    <t xml:space="preserve">GIÁ BÁN </t>
  </si>
  <si>
    <t>TỔNG BÁN
2014</t>
  </si>
  <si>
    <t xml:space="preserve">TỔNG WHOLE CAKE </t>
  </si>
  <si>
    <t>B Hazelnut Dream</t>
  </si>
  <si>
    <t>B Machocolate</t>
  </si>
  <si>
    <t>B Mango Party</t>
  </si>
  <si>
    <t>B Santa @work</t>
  </si>
  <si>
    <t>B Santa's Fruityland</t>
  </si>
  <si>
    <t>TỔNG SLICE CAKE</t>
  </si>
  <si>
    <t>B Hazelnut Dream Slice</t>
  </si>
  <si>
    <t>B Machocolate Slice</t>
  </si>
  <si>
    <t>B Mango Party Slice</t>
  </si>
  <si>
    <t>BUN</t>
  </si>
  <si>
    <t>Chocolate Custard Noel – Custard Chocolate</t>
  </si>
  <si>
    <t>B Snow Mountain</t>
  </si>
  <si>
    <t>Snowman</t>
  </si>
  <si>
    <t>B Yule Choco Donut</t>
  </si>
  <si>
    <t>Yule Donut</t>
  </si>
  <si>
    <t>Note</t>
  </si>
  <si>
    <t>Đơn hàng family mart (làm theo mẫu FM đưa ra)</t>
  </si>
  <si>
    <t>30 DAY</t>
  </si>
  <si>
    <t>25 Day</t>
  </si>
  <si>
    <t>average every day</t>
  </si>
  <si>
    <t>Loại bánh</t>
  </si>
  <si>
    <t>BT</t>
  </si>
  <si>
    <t>Aeon</t>
  </si>
  <si>
    <t>QTrung</t>
  </si>
  <si>
    <t>Pico</t>
  </si>
  <si>
    <t>Cantavil</t>
  </si>
  <si>
    <t>Nha Trang</t>
  </si>
  <si>
    <t>Khúc cây</t>
  </si>
  <si>
    <t>Log</t>
  </si>
  <si>
    <t>24-25</t>
  </si>
  <si>
    <t>22-23</t>
  </si>
  <si>
    <t>20-21</t>
  </si>
  <si>
    <t>18-19</t>
  </si>
  <si>
    <t>Cake Sing</t>
  </si>
  <si>
    <t>Kem sữa tươi</t>
  </si>
  <si>
    <t>Table 1</t>
  </si>
  <si>
    <t>Cake Việt</t>
  </si>
  <si>
    <t>Cake SING</t>
  </si>
  <si>
    <t>Cake VN</t>
  </si>
  <si>
    <t>Khúc Cây</t>
  </si>
  <si>
    <t>KẾ HOẠCH BÁN WHOLE CAKE</t>
  </si>
  <si>
    <t>Total WHOLE CAKE</t>
  </si>
  <si>
    <t>AEON TP</t>
  </si>
  <si>
    <t>AEON LB</t>
  </si>
  <si>
    <t>AEON BT</t>
  </si>
  <si>
    <t>01.12~10.12</t>
  </si>
  <si>
    <t>01.12~31.12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</si>
</sst>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d\ mmm"/>
  </numFmts>
  <fonts count="41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B0F0"/>
      <name val="Times New Roman"/>
      <family val="1"/>
    </font>
    <font>
      <sz val="9"/>
      <color indexed="81"/>
      <name val="Tahoma"/>
      <family val="2"/>
      <charset val="163"/>
    </font>
    <font>
      <b/>
      <sz val="11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b/>
      <sz val="12"/>
      <color rgb="FFFF0000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theme="8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name val="Times New Roman"/>
      <family val="1"/>
    </font>
    <font>
      <b/>
      <sz val="18"/>
      <color rgb="FFFF0000"/>
      <name val="Times New Roman"/>
      <family val="1"/>
    </font>
    <font>
      <b/>
      <sz val="10"/>
      <color indexed="8"/>
      <name val="Helvetica"/>
    </font>
    <font>
      <b/>
      <sz val="10"/>
      <name val="Helvetica"/>
    </font>
    <font>
      <sz val="12"/>
      <name val="Verdana"/>
      <family val="2"/>
      <charset val="163"/>
    </font>
    <font>
      <b/>
      <u val="singleAccounting"/>
      <sz val="11"/>
      <color theme="1"/>
      <name val="Cambria"/>
      <family val="1"/>
      <charset val="163"/>
      <scheme val="major"/>
    </font>
    <font>
      <b/>
      <u val="singleAccounting"/>
      <sz val="11"/>
      <name val="Cambria"/>
      <family val="1"/>
      <charset val="163"/>
      <scheme val="major"/>
    </font>
    <font>
      <sz val="12"/>
      <color indexed="8"/>
      <name val="Verdana"/>
      <family val="2"/>
      <charset val="163"/>
    </font>
    <font>
      <sz val="10"/>
      <color indexed="8"/>
      <name val="Helvetica"/>
    </font>
    <font>
      <b/>
      <sz val="10"/>
      <color indexed="11"/>
      <name val="Helvetica"/>
    </font>
    <font>
      <sz val="12"/>
      <color rgb="FFC00000"/>
      <name val="Verdana"/>
      <family val="2"/>
      <charset val="163"/>
    </font>
    <font>
      <b/>
      <sz val="10"/>
      <color rgb="FFC00000"/>
      <name val="Helvetica"/>
    </font>
    <font>
      <sz val="12"/>
      <color indexed="8"/>
      <name val="Helvetica"/>
    </font>
    <font>
      <sz val="11"/>
      <color rgb="FFC00000"/>
      <name val="Cambria"/>
      <family val="1"/>
      <charset val="163"/>
      <scheme val="major"/>
    </font>
    <font>
      <b/>
      <sz val="11"/>
      <color rgb="FFC00000"/>
      <name val="Cambria"/>
      <family val="1"/>
      <charset val="163"/>
      <scheme val="major"/>
    </font>
    <font>
      <b/>
      <u val="singleAccounting"/>
      <sz val="11"/>
      <color rgb="FFC00000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0"/>
        <bgColor auto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">
        <color rgb="FFFF0000"/>
      </left>
      <right/>
      <top style="mediumDashDot">
        <color rgb="FFFF0000"/>
      </top>
      <bottom/>
      <diagonal/>
    </border>
    <border>
      <left/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/>
      <top/>
      <bottom/>
      <diagonal/>
    </border>
    <border>
      <left/>
      <right style="mediumDashDot">
        <color rgb="FFFF0000"/>
      </right>
      <top/>
      <bottom/>
      <diagonal/>
    </border>
    <border>
      <left style="mediumDashDot">
        <color rgb="FFFF0000"/>
      </left>
      <right/>
      <top/>
      <bottom style="mediumDashDot">
        <color rgb="FFFF0000"/>
      </bottom>
      <diagonal/>
    </border>
    <border>
      <left/>
      <right style="mediumDashDot">
        <color rgb="FFFF0000"/>
      </right>
      <top/>
      <bottom style="mediumDashDot">
        <color rgb="FFFF0000"/>
      </bottom>
      <diagonal/>
    </border>
    <border>
      <left/>
      <right/>
      <top style="mediumDashDot">
        <color rgb="FFFF0000"/>
      </top>
      <bottom/>
      <diagonal/>
    </border>
    <border>
      <left/>
      <right/>
      <top/>
      <bottom style="mediumDashDot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31" fillId="0" borderId="0" applyNumberFormat="0" applyFill="0" applyBorder="0" applyProtection="0">
      <alignment vertical="top" wrapText="1"/>
    </xf>
  </cellStyleXfs>
  <cellXfs count="204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164" fontId="3" fillId="2" borderId="1" xfId="0" applyNumberFormat="1" applyFont="1" applyFill="1" applyBorder="1"/>
    <xf numFmtId="0" fontId="4" fillId="0" borderId="1" xfId="0" applyFont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4" fontId="4" fillId="0" borderId="1" xfId="1" applyNumberFormat="1" applyFont="1" applyBorder="1"/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0" fontId="4" fillId="2" borderId="1" xfId="0" applyFont="1" applyFill="1" applyBorder="1" applyAlignment="1">
      <alignment vertical="top"/>
    </xf>
    <xf numFmtId="164" fontId="5" fillId="2" borderId="1" xfId="0" applyNumberFormat="1" applyFont="1" applyFill="1" applyBorder="1" applyAlignment="1">
      <alignment vertical="top"/>
    </xf>
    <xf numFmtId="164" fontId="4" fillId="2" borderId="1" xfId="1" applyNumberFormat="1" applyFont="1" applyFill="1" applyBorder="1"/>
    <xf numFmtId="0" fontId="4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Alignment="1">
      <alignment horizontal="center" vertical="center"/>
    </xf>
    <xf numFmtId="164" fontId="8" fillId="0" borderId="0" xfId="1" applyNumberFormat="1" applyFont="1"/>
    <xf numFmtId="9" fontId="8" fillId="0" borderId="0" xfId="0" applyNumberFormat="1" applyFont="1" applyAlignment="1">
      <alignment horizontal="center" vertical="center"/>
    </xf>
    <xf numFmtId="9" fontId="8" fillId="0" borderId="0" xfId="0" applyNumberFormat="1" applyFont="1"/>
    <xf numFmtId="164" fontId="8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164" fontId="8" fillId="6" borderId="0" xfId="0" applyNumberFormat="1" applyFont="1" applyFill="1" applyAlignment="1">
      <alignment horizontal="center"/>
    </xf>
    <xf numFmtId="0" fontId="8" fillId="6" borderId="0" xfId="0" applyFont="1" applyFill="1"/>
    <xf numFmtId="164" fontId="8" fillId="6" borderId="0" xfId="1" applyNumberFormat="1" applyFont="1" applyFill="1" applyAlignment="1">
      <alignment horizontal="center"/>
    </xf>
    <xf numFmtId="0" fontId="9" fillId="2" borderId="0" xfId="0" applyFont="1" applyFill="1"/>
    <xf numFmtId="9" fontId="8" fillId="0" borderId="0" xfId="0" applyNumberFormat="1" applyFont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Border="1"/>
    <xf numFmtId="0" fontId="8" fillId="0" borderId="4" xfId="0" applyFont="1" applyBorder="1"/>
    <xf numFmtId="9" fontId="8" fillId="0" borderId="5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2" borderId="5" xfId="0" applyFont="1" applyFill="1" applyBorder="1"/>
    <xf numFmtId="0" fontId="9" fillId="2" borderId="6" xfId="0" applyFont="1" applyFill="1" applyBorder="1"/>
    <xf numFmtId="0" fontId="8" fillId="0" borderId="0" xfId="0" applyFont="1" applyAlignment="1">
      <alignment horizontal="right"/>
    </xf>
    <xf numFmtId="0" fontId="7" fillId="6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9" fontId="7" fillId="5" borderId="0" xfId="0" applyNumberFormat="1" applyFont="1" applyFill="1" applyAlignment="1">
      <alignment horizontal="right"/>
    </xf>
    <xf numFmtId="164" fontId="7" fillId="5" borderId="0" xfId="0" applyNumberFormat="1" applyFont="1" applyFill="1" applyAlignment="1">
      <alignment horizontal="center"/>
    </xf>
    <xf numFmtId="0" fontId="8" fillId="0" borderId="0" xfId="0" applyFont="1" applyBorder="1"/>
    <xf numFmtId="0" fontId="7" fillId="0" borderId="0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164" fontId="8" fillId="0" borderId="0" xfId="0" applyNumberFormat="1" applyFont="1" applyFill="1" applyBorder="1"/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vertical="top"/>
    </xf>
    <xf numFmtId="9" fontId="8" fillId="7" borderId="9" xfId="0" applyNumberFormat="1" applyFont="1" applyFill="1" applyBorder="1" applyAlignment="1">
      <alignment horizontal="right"/>
    </xf>
    <xf numFmtId="164" fontId="8" fillId="7" borderId="9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vertical="top"/>
    </xf>
    <xf numFmtId="9" fontId="8" fillId="7" borderId="0" xfId="0" applyNumberFormat="1" applyFont="1" applyFill="1" applyBorder="1" applyAlignment="1">
      <alignment horizontal="right"/>
    </xf>
    <xf numFmtId="164" fontId="8" fillId="7" borderId="0" xfId="0" applyNumberFormat="1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vertical="top"/>
    </xf>
    <xf numFmtId="9" fontId="8" fillId="7" borderId="10" xfId="0" applyNumberFormat="1" applyFont="1" applyFill="1" applyBorder="1" applyAlignment="1">
      <alignment horizontal="right"/>
    </xf>
    <xf numFmtId="164" fontId="8" fillId="7" borderId="1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9" fontId="7" fillId="6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0" fontId="15" fillId="0" borderId="0" xfId="2" applyFont="1"/>
    <xf numFmtId="164" fontId="15" fillId="0" borderId="0" xfId="3" applyNumberFormat="1" applyFont="1"/>
    <xf numFmtId="164" fontId="16" fillId="0" borderId="0" xfId="3" applyNumberFormat="1" applyFont="1"/>
    <xf numFmtId="0" fontId="17" fillId="0" borderId="0" xfId="2" applyFont="1"/>
    <xf numFmtId="164" fontId="15" fillId="0" borderId="0" xfId="3" applyNumberFormat="1" applyFont="1" applyAlignment="1">
      <alignment horizontal="right"/>
    </xf>
    <xf numFmtId="164" fontId="16" fillId="0" borderId="0" xfId="3" applyNumberFormat="1" applyFont="1" applyAlignment="1">
      <alignment horizontal="right"/>
    </xf>
    <xf numFmtId="0" fontId="15" fillId="9" borderId="1" xfId="2" applyFont="1" applyFill="1" applyBorder="1" applyAlignment="1">
      <alignment horizontal="center" vertical="justify"/>
    </xf>
    <xf numFmtId="164" fontId="15" fillId="9" borderId="1" xfId="3" applyNumberFormat="1" applyFont="1" applyFill="1" applyBorder="1" applyAlignment="1">
      <alignment horizontal="center" vertical="justify"/>
    </xf>
    <xf numFmtId="164" fontId="16" fillId="9" borderId="1" xfId="3" applyNumberFormat="1" applyFont="1" applyFill="1" applyBorder="1" applyAlignment="1">
      <alignment horizontal="center" vertical="justify" wrapText="1"/>
    </xf>
    <xf numFmtId="165" fontId="15" fillId="9" borderId="1" xfId="3" applyNumberFormat="1" applyFont="1" applyFill="1" applyBorder="1" applyAlignment="1">
      <alignment horizontal="center" vertical="justify"/>
    </xf>
    <xf numFmtId="0" fontId="15" fillId="0" borderId="0" xfId="2" applyFont="1" applyAlignment="1">
      <alignment horizontal="center" vertical="justify"/>
    </xf>
    <xf numFmtId="0" fontId="18" fillId="10" borderId="1" xfId="2" applyFont="1" applyFill="1" applyBorder="1"/>
    <xf numFmtId="164" fontId="18" fillId="10" borderId="1" xfId="3" applyNumberFormat="1" applyFont="1" applyFill="1" applyBorder="1"/>
    <xf numFmtId="0" fontId="18" fillId="0" borderId="0" xfId="2" applyFont="1"/>
    <xf numFmtId="1" fontId="19" fillId="0" borderId="0" xfId="2" applyNumberFormat="1" applyFont="1" applyAlignment="1">
      <alignment vertical="top"/>
    </xf>
    <xf numFmtId="164" fontId="20" fillId="11" borderId="12" xfId="2" applyNumberFormat="1" applyFont="1" applyFill="1" applyBorder="1" applyAlignment="1">
      <alignment vertical="top"/>
    </xf>
    <xf numFmtId="0" fontId="21" fillId="0" borderId="0" xfId="2" applyFont="1"/>
    <xf numFmtId="0" fontId="15" fillId="0" borderId="0" xfId="2" applyFont="1" applyAlignment="1"/>
    <xf numFmtId="1" fontId="19" fillId="0" borderId="0" xfId="2" applyNumberFormat="1" applyFont="1" applyAlignment="1">
      <alignment vertical="center"/>
    </xf>
    <xf numFmtId="164" fontId="20" fillId="11" borderId="12" xfId="2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4" fillId="0" borderId="1" xfId="0" applyFont="1" applyFill="1" applyBorder="1" applyAlignment="1">
      <alignment vertical="top"/>
    </xf>
    <xf numFmtId="164" fontId="5" fillId="0" borderId="1" xfId="0" applyNumberFormat="1" applyFont="1" applyFill="1" applyBorder="1" applyAlignment="1">
      <alignment vertical="top"/>
    </xf>
    <xf numFmtId="164" fontId="4" fillId="0" borderId="1" xfId="1" applyNumberFormat="1" applyFont="1" applyFill="1" applyBorder="1"/>
    <xf numFmtId="0" fontId="4" fillId="0" borderId="0" xfId="0" applyFont="1" applyFill="1"/>
    <xf numFmtId="0" fontId="4" fillId="4" borderId="1" xfId="0" applyFont="1" applyFill="1" applyBorder="1" applyAlignment="1">
      <alignment vertical="top"/>
    </xf>
    <xf numFmtId="164" fontId="5" fillId="4" borderId="1" xfId="0" applyNumberFormat="1" applyFont="1" applyFill="1" applyBorder="1" applyAlignment="1">
      <alignment vertical="top"/>
    </xf>
    <xf numFmtId="164" fontId="4" fillId="4" borderId="1" xfId="1" applyNumberFormat="1" applyFont="1" applyFill="1" applyBorder="1"/>
    <xf numFmtId="0" fontId="4" fillId="4" borderId="0" xfId="0" applyFont="1" applyFill="1"/>
    <xf numFmtId="0" fontId="4" fillId="4" borderId="1" xfId="0" applyFont="1" applyFill="1" applyBorder="1"/>
    <xf numFmtId="164" fontId="2" fillId="12" borderId="1" xfId="1" applyNumberFormat="1" applyFont="1" applyFill="1" applyBorder="1"/>
    <xf numFmtId="164" fontId="2" fillId="3" borderId="1" xfId="1" applyNumberFormat="1" applyFont="1" applyFill="1" applyBorder="1"/>
    <xf numFmtId="0" fontId="2" fillId="3" borderId="0" xfId="0" applyFont="1" applyFill="1"/>
    <xf numFmtId="0" fontId="3" fillId="0" borderId="1" xfId="0" applyFont="1" applyBorder="1"/>
    <xf numFmtId="0" fontId="24" fillId="3" borderId="1" xfId="0" applyFont="1" applyFill="1" applyBorder="1"/>
    <xf numFmtId="164" fontId="25" fillId="0" borderId="0" xfId="1" applyNumberFormat="1" applyFont="1" applyAlignment="1">
      <alignment vertical="center"/>
    </xf>
    <xf numFmtId="0" fontId="25" fillId="0" borderId="0" xfId="0" applyFont="1" applyAlignment="1">
      <alignment vertical="center"/>
    </xf>
    <xf numFmtId="1" fontId="26" fillId="13" borderId="13" xfId="0" applyNumberFormat="1" applyFont="1" applyFill="1" applyBorder="1" applyAlignment="1">
      <alignment vertical="center" wrapText="1"/>
    </xf>
    <xf numFmtId="0" fontId="26" fillId="13" borderId="13" xfId="0" applyNumberFormat="1" applyFont="1" applyFill="1" applyBorder="1" applyAlignment="1">
      <alignment vertical="center" wrapText="1"/>
    </xf>
    <xf numFmtId="0" fontId="26" fillId="13" borderId="13" xfId="0" applyNumberFormat="1" applyFont="1" applyFill="1" applyBorder="1" applyAlignment="1">
      <alignment horizontal="center" vertical="center" wrapText="1"/>
    </xf>
    <xf numFmtId="0" fontId="0" fillId="13" borderId="0" xfId="0" applyFont="1" applyFill="1" applyAlignment="1">
      <alignment vertical="center" wrapText="1"/>
    </xf>
    <xf numFmtId="1" fontId="27" fillId="3" borderId="14" xfId="0" applyNumberFormat="1" applyFont="1" applyFill="1" applyBorder="1" applyAlignment="1">
      <alignment vertical="center" wrapText="1"/>
    </xf>
    <xf numFmtId="0" fontId="27" fillId="3" borderId="13" xfId="0" applyNumberFormat="1" applyFont="1" applyFill="1" applyBorder="1" applyAlignment="1">
      <alignment vertical="center" wrapText="1"/>
    </xf>
    <xf numFmtId="0" fontId="27" fillId="3" borderId="13" xfId="0" applyNumberFormat="1" applyFont="1" applyFill="1" applyBorder="1" applyAlignment="1">
      <alignment horizontal="center" vertical="center" wrapText="1"/>
    </xf>
    <xf numFmtId="1" fontId="27" fillId="3" borderId="13" xfId="0" applyNumberFormat="1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164" fontId="27" fillId="3" borderId="13" xfId="0" applyNumberFormat="1" applyFont="1" applyFill="1" applyBorder="1" applyAlignment="1">
      <alignment horizontal="center" vertical="center" wrapText="1"/>
    </xf>
    <xf numFmtId="164" fontId="4" fillId="0" borderId="0" xfId="0" applyNumberFormat="1" applyFont="1"/>
    <xf numFmtId="164" fontId="29" fillId="6" borderId="0" xfId="0" applyNumberFormat="1" applyFont="1" applyFill="1"/>
    <xf numFmtId="164" fontId="29" fillId="6" borderId="5" xfId="0" applyNumberFormat="1" applyFont="1" applyFill="1" applyBorder="1"/>
    <xf numFmtId="164" fontId="29" fillId="6" borderId="6" xfId="0" applyNumberFormat="1" applyFont="1" applyFill="1" applyBorder="1"/>
    <xf numFmtId="164" fontId="29" fillId="6" borderId="0" xfId="0" applyNumberFormat="1" applyFont="1" applyFill="1" applyBorder="1"/>
    <xf numFmtId="164" fontId="30" fillId="6" borderId="5" xfId="0" applyNumberFormat="1" applyFont="1" applyFill="1" applyBorder="1"/>
    <xf numFmtId="164" fontId="30" fillId="6" borderId="6" xfId="0" applyNumberFormat="1" applyFont="1" applyFill="1" applyBorder="1"/>
    <xf numFmtId="164" fontId="30" fillId="6" borderId="0" xfId="0" applyNumberFormat="1" applyFont="1" applyFill="1"/>
    <xf numFmtId="164" fontId="30" fillId="6" borderId="0" xfId="0" applyNumberFormat="1" applyFont="1" applyFill="1" applyBorder="1"/>
    <xf numFmtId="164" fontId="8" fillId="0" borderId="0" xfId="0" applyNumberFormat="1" applyFont="1"/>
    <xf numFmtId="0" fontId="7" fillId="6" borderId="0" xfId="0" applyFont="1" applyFill="1"/>
    <xf numFmtId="0" fontId="31" fillId="0" borderId="0" xfId="4" applyFont="1" applyAlignment="1">
      <alignment vertical="top" wrapText="1"/>
    </xf>
    <xf numFmtId="0" fontId="31" fillId="0" borderId="0" xfId="4" applyNumberFormat="1" applyFont="1" applyAlignment="1">
      <alignment vertical="top" wrapText="1"/>
    </xf>
    <xf numFmtId="1" fontId="32" fillId="0" borderId="13" xfId="4" applyNumberFormat="1" applyFont="1" applyBorder="1" applyAlignment="1">
      <alignment vertical="top" wrapText="1"/>
    </xf>
    <xf numFmtId="2" fontId="32" fillId="0" borderId="13" xfId="4" applyNumberFormat="1" applyFont="1" applyBorder="1" applyAlignment="1">
      <alignment vertical="top" wrapText="1"/>
    </xf>
    <xf numFmtId="0" fontId="32" fillId="0" borderId="13" xfId="4" applyNumberFormat="1" applyFont="1" applyBorder="1" applyAlignment="1">
      <alignment vertical="top" wrapText="1"/>
    </xf>
    <xf numFmtId="0" fontId="32" fillId="0" borderId="13" xfId="4" applyNumberFormat="1" applyFont="1" applyBorder="1" applyAlignment="1">
      <alignment horizontal="center" vertical="top" wrapText="1"/>
    </xf>
    <xf numFmtId="0" fontId="32" fillId="0" borderId="13" xfId="4" applyFont="1" applyBorder="1" applyAlignment="1">
      <alignment horizontal="center" vertical="top" wrapText="1"/>
    </xf>
    <xf numFmtId="0" fontId="34" fillId="0" borderId="0" xfId="4" applyFont="1" applyAlignment="1">
      <alignment vertical="center" wrapText="1"/>
    </xf>
    <xf numFmtId="1" fontId="35" fillId="14" borderId="13" xfId="4" applyNumberFormat="1" applyFont="1" applyFill="1" applyBorder="1" applyAlignment="1">
      <alignment vertical="center" wrapText="1"/>
    </xf>
    <xf numFmtId="1" fontId="26" fillId="6" borderId="13" xfId="4" applyNumberFormat="1" applyFont="1" applyFill="1" applyBorder="1" applyAlignment="1">
      <alignment vertical="top" wrapText="1"/>
    </xf>
    <xf numFmtId="1" fontId="35" fillId="6" borderId="14" xfId="4" applyNumberFormat="1" applyFont="1" applyFill="1" applyBorder="1" applyAlignment="1">
      <alignment vertical="center" wrapText="1"/>
    </xf>
    <xf numFmtId="0" fontId="26" fillId="6" borderId="13" xfId="4" applyNumberFormat="1" applyFont="1" applyFill="1" applyBorder="1" applyAlignment="1">
      <alignment vertical="top" wrapText="1"/>
    </xf>
    <xf numFmtId="0" fontId="31" fillId="6" borderId="0" xfId="4" applyNumberFormat="1" applyFont="1" applyFill="1" applyAlignment="1">
      <alignment vertical="top" wrapText="1"/>
    </xf>
    <xf numFmtId="0" fontId="35" fillId="6" borderId="13" xfId="4" applyNumberFormat="1" applyFont="1" applyFill="1" applyBorder="1" applyAlignment="1">
      <alignment vertical="center" wrapText="1"/>
    </xf>
    <xf numFmtId="0" fontId="35" fillId="6" borderId="13" xfId="4" applyNumberFormat="1" applyFont="1" applyFill="1" applyBorder="1" applyAlignment="1">
      <alignment horizontal="center" vertical="center" wrapText="1"/>
    </xf>
    <xf numFmtId="1" fontId="26" fillId="6" borderId="13" xfId="4" applyNumberFormat="1" applyFont="1" applyFill="1" applyBorder="1" applyAlignment="1">
      <alignment vertical="center" wrapText="1"/>
    </xf>
    <xf numFmtId="0" fontId="26" fillId="6" borderId="13" xfId="4" applyNumberFormat="1" applyFont="1" applyFill="1" applyBorder="1" applyAlignment="1">
      <alignment vertical="center" wrapText="1"/>
    </xf>
    <xf numFmtId="0" fontId="26" fillId="6" borderId="13" xfId="4" applyNumberFormat="1" applyFont="1" applyFill="1" applyBorder="1" applyAlignment="1">
      <alignment horizontal="center" vertical="center" wrapText="1"/>
    </xf>
    <xf numFmtId="1" fontId="26" fillId="14" borderId="13" xfId="4" applyNumberFormat="1" applyFont="1" applyFill="1" applyBorder="1" applyAlignment="1">
      <alignment vertical="center" wrapText="1"/>
    </xf>
    <xf numFmtId="0" fontId="31" fillId="0" borderId="0" xfId="4" applyFont="1" applyAlignment="1">
      <alignment vertical="center" wrapText="1"/>
    </xf>
    <xf numFmtId="0" fontId="7" fillId="6" borderId="5" xfId="0" applyFont="1" applyFill="1" applyBorder="1"/>
    <xf numFmtId="0" fontId="7" fillId="6" borderId="6" xfId="0" applyFont="1" applyFill="1" applyBorder="1"/>
    <xf numFmtId="164" fontId="9" fillId="2" borderId="0" xfId="0" applyNumberFormat="1" applyFont="1" applyFill="1"/>
    <xf numFmtId="0" fontId="7" fillId="0" borderId="0" xfId="0" applyFont="1" applyFill="1"/>
    <xf numFmtId="0" fontId="7" fillId="0" borderId="5" xfId="0" applyFont="1" applyFill="1" applyBorder="1"/>
    <xf numFmtId="0" fontId="7" fillId="0" borderId="6" xfId="0" applyFont="1" applyFill="1" applyBorder="1"/>
    <xf numFmtId="164" fontId="29" fillId="0" borderId="0" xfId="0" applyNumberFormat="1" applyFont="1" applyFill="1" applyBorder="1"/>
    <xf numFmtId="0" fontId="37" fillId="0" borderId="0" xfId="0" applyFont="1"/>
    <xf numFmtId="164" fontId="37" fillId="0" borderId="0" xfId="1" applyNumberFormat="1" applyFont="1"/>
    <xf numFmtId="0" fontId="37" fillId="0" borderId="0" xfId="0" applyFont="1" applyBorder="1"/>
    <xf numFmtId="0" fontId="38" fillId="0" borderId="0" xfId="0" applyFont="1" applyFill="1" applyBorder="1" applyAlignment="1">
      <alignment horizontal="center"/>
    </xf>
    <xf numFmtId="9" fontId="37" fillId="0" borderId="0" xfId="0" applyNumberFormat="1" applyFont="1" applyBorder="1" applyAlignment="1">
      <alignment horizontal="center" vertical="center"/>
    </xf>
    <xf numFmtId="0" fontId="38" fillId="0" borderId="0" xfId="0" applyFont="1" applyBorder="1"/>
    <xf numFmtId="164" fontId="39" fillId="6" borderId="0" xfId="0" applyNumberFormat="1" applyFont="1" applyFill="1" applyBorder="1"/>
    <xf numFmtId="164" fontId="37" fillId="0" borderId="0" xfId="0" applyNumberFormat="1" applyFont="1" applyFill="1" applyBorder="1"/>
    <xf numFmtId="164" fontId="38" fillId="2" borderId="0" xfId="0" applyNumberFormat="1" applyFont="1" applyFill="1"/>
    <xf numFmtId="164" fontId="39" fillId="0" borderId="0" xfId="0" applyNumberFormat="1" applyFont="1" applyFill="1" applyBorder="1"/>
    <xf numFmtId="0" fontId="37" fillId="0" borderId="4" xfId="0" applyFont="1" applyBorder="1"/>
    <xf numFmtId="0" fontId="38" fillId="0" borderId="6" xfId="0" applyFont="1" applyFill="1" applyBorder="1" applyAlignment="1">
      <alignment horizontal="center"/>
    </xf>
    <xf numFmtId="9" fontId="37" fillId="0" borderId="6" xfId="0" applyNumberFormat="1" applyFont="1" applyBorder="1" applyAlignment="1">
      <alignment horizontal="center" vertical="center"/>
    </xf>
    <xf numFmtId="0" fontId="38" fillId="0" borderId="6" xfId="0" applyFont="1" applyBorder="1"/>
    <xf numFmtId="164" fontId="39" fillId="6" borderId="6" xfId="0" applyNumberFormat="1" applyFont="1" applyFill="1" applyBorder="1"/>
    <xf numFmtId="0" fontId="38" fillId="2" borderId="6" xfId="0" applyFont="1" applyFill="1" applyBorder="1"/>
    <xf numFmtId="0" fontId="38" fillId="0" borderId="6" xfId="0" applyFont="1" applyFill="1" applyBorder="1"/>
    <xf numFmtId="0" fontId="37" fillId="0" borderId="8" xfId="0" applyFont="1" applyBorder="1"/>
    <xf numFmtId="0" fontId="38" fillId="6" borderId="6" xfId="0" applyFont="1" applyFill="1" applyBorder="1"/>
    <xf numFmtId="164" fontId="8" fillId="0" borderId="0" xfId="0" applyNumberFormat="1" applyFont="1" applyAlignment="1">
      <alignment vertical="center"/>
    </xf>
    <xf numFmtId="0" fontId="40" fillId="6" borderId="0" xfId="4" applyFont="1" applyFill="1" applyAlignment="1">
      <alignment vertical="center" wrapText="1"/>
    </xf>
    <xf numFmtId="1" fontId="40" fillId="6" borderId="14" xfId="4" applyNumberFormat="1" applyFont="1" applyFill="1" applyBorder="1" applyAlignment="1">
      <alignment vertical="center" wrapText="1"/>
    </xf>
    <xf numFmtId="9" fontId="26" fillId="6" borderId="13" xfId="4" applyNumberFormat="1" applyFont="1" applyFill="1" applyBorder="1" applyAlignment="1">
      <alignment horizontal="center" vertical="center" wrapText="1"/>
    </xf>
    <xf numFmtId="0" fontId="7" fillId="11" borderId="0" xfId="0" applyFont="1" applyFill="1"/>
    <xf numFmtId="0" fontId="7" fillId="11" borderId="5" xfId="0" applyFont="1" applyFill="1" applyBorder="1"/>
    <xf numFmtId="0" fontId="7" fillId="11" borderId="6" xfId="0" applyFont="1" applyFill="1" applyBorder="1"/>
    <xf numFmtId="164" fontId="39" fillId="11" borderId="0" xfId="0" applyNumberFormat="1" applyFont="1" applyFill="1" applyBorder="1"/>
    <xf numFmtId="166" fontId="33" fillId="6" borderId="14" xfId="4" applyNumberFormat="1" applyFont="1" applyFill="1" applyBorder="1" applyAlignment="1">
      <alignment vertical="center" wrapText="1"/>
    </xf>
    <xf numFmtId="0" fontId="26" fillId="6" borderId="15" xfId="4" applyNumberFormat="1" applyFont="1" applyFill="1" applyBorder="1" applyAlignment="1">
      <alignment vertical="top" wrapText="1"/>
    </xf>
    <xf numFmtId="166" fontId="26" fillId="6" borderId="14" xfId="4" applyNumberFormat="1" applyFont="1" applyFill="1" applyBorder="1" applyAlignment="1">
      <alignment vertical="center" wrapText="1"/>
    </xf>
    <xf numFmtId="166" fontId="35" fillId="6" borderId="14" xfId="4" applyNumberFormat="1" applyFont="1" applyFill="1" applyBorder="1" applyAlignment="1">
      <alignment vertical="center" wrapText="1"/>
    </xf>
    <xf numFmtId="0" fontId="35" fillId="6" borderId="15" xfId="4" applyNumberFormat="1" applyFont="1" applyFill="1" applyBorder="1" applyAlignment="1">
      <alignment vertical="top" wrapText="1"/>
    </xf>
    <xf numFmtId="0" fontId="26" fillId="6" borderId="15" xfId="4" applyNumberFormat="1" applyFont="1" applyFill="1" applyBorder="1" applyAlignment="1">
      <alignment vertical="center" wrapText="1"/>
    </xf>
    <xf numFmtId="0" fontId="36" fillId="0" borderId="18" xfId="4" applyNumberFormat="1" applyFont="1" applyBorder="1" applyAlignment="1">
      <alignment horizontal="center"/>
    </xf>
    <xf numFmtId="1" fontId="31" fillId="0" borderId="17" xfId="4" applyNumberFormat="1" applyFont="1" applyBorder="1" applyAlignment="1">
      <alignment vertical="top" wrapText="1"/>
    </xf>
    <xf numFmtId="0" fontId="31" fillId="0" borderId="17" xfId="4" applyNumberFormat="1" applyFont="1" applyBorder="1" applyAlignment="1">
      <alignment vertical="top" wrapText="1"/>
    </xf>
    <xf numFmtId="1" fontId="31" fillId="0" borderId="16" xfId="4" applyNumberFormat="1" applyFont="1" applyBorder="1" applyAlignment="1">
      <alignment vertical="top" wrapText="1"/>
    </xf>
    <xf numFmtId="0" fontId="12" fillId="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5" borderId="0" xfId="0" applyFont="1" applyFill="1" applyBorder="1" applyAlignment="1">
      <alignment horizontal="center" vertical="top"/>
    </xf>
  </cellXfs>
  <cellStyles count="5">
    <cellStyle name="Comma" xfId="1" builtinId="3"/>
    <cellStyle name="Comma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</xdr:col>
      <xdr:colOff>933450</xdr:colOff>
      <xdr:row>0</xdr:row>
      <xdr:rowOff>475840</xdr:rowOff>
    </xdr:to>
    <xdr:pic>
      <xdr:nvPicPr>
        <xdr:cNvPr id="2" name="Picture 15" descr="logobreadtal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47625"/>
          <a:ext cx="1552575" cy="428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.THANH\AppData\Local\Microsoft\Windows\INetCache\Content.Outlook\Q7L0QZ9P\NOEL%202014_BC%20SL%20BAN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lcome\AppData\Local\Microsoft\Windows\Temporary%20Internet%20Files\Content.Outlook\CTNTH12E\BC%20NOEL%20C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lcome\AppData\Local\Microsoft\Windows\Temporary%20Internet%20Files\Content.Outlook\CTNTH12E\BC%20BANH%20DOANH%20THU%20NGO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SO VỚI 2013"/>
      <sheetName val="Tong"/>
      <sheetName val="CT"/>
      <sheetName val="Cantavil "/>
      <sheetName val="VC"/>
      <sheetName val="CM"/>
      <sheetName val="NTP"/>
      <sheetName val="NO"/>
      <sheetName val="MK"/>
      <sheetName val="TQD"/>
      <sheetName val="PXL"/>
      <sheetName val="NT"/>
      <sheetName val="BD"/>
      <sheetName val="AEON"/>
      <sheetName val="VT"/>
      <sheetName val="CH"/>
    </sheetNames>
    <sheetDataSet>
      <sheetData sheetId="0" refreshError="1"/>
      <sheetData sheetId="1" refreshError="1"/>
      <sheetData sheetId="2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9</v>
          </cell>
          <cell r="AE7">
            <v>53</v>
          </cell>
          <cell r="AF7">
            <v>2</v>
          </cell>
          <cell r="AG7">
            <v>1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B8">
            <v>0</v>
          </cell>
          <cell r="AC8">
            <v>1</v>
          </cell>
          <cell r="AD8">
            <v>10</v>
          </cell>
          <cell r="AE8">
            <v>58</v>
          </cell>
          <cell r="AF8">
            <v>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16</v>
          </cell>
          <cell r="AE9">
            <v>45</v>
          </cell>
          <cell r="AF9">
            <v>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</v>
          </cell>
          <cell r="AD10">
            <v>2</v>
          </cell>
          <cell r="AE10">
            <v>23</v>
          </cell>
          <cell r="AF10">
            <v>1</v>
          </cell>
          <cell r="AG10">
            <v>1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1</v>
          </cell>
          <cell r="Z11">
            <v>0</v>
          </cell>
          <cell r="AA11">
            <v>0</v>
          </cell>
          <cell r="AB11">
            <v>0</v>
          </cell>
          <cell r="AC11">
            <v>2</v>
          </cell>
          <cell r="AD11">
            <v>6</v>
          </cell>
          <cell r="AE11">
            <v>31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1</v>
          </cell>
          <cell r="F16">
            <v>2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2</v>
          </cell>
          <cell r="R16">
            <v>1</v>
          </cell>
          <cell r="S16">
            <v>1</v>
          </cell>
          <cell r="T16">
            <v>0</v>
          </cell>
          <cell r="U16">
            <v>1</v>
          </cell>
          <cell r="V16">
            <v>1</v>
          </cell>
          <cell r="W16">
            <v>1</v>
          </cell>
          <cell r="X16">
            <v>2</v>
          </cell>
          <cell r="Y16">
            <v>1</v>
          </cell>
          <cell r="Z16">
            <v>0</v>
          </cell>
          <cell r="AA16">
            <v>1</v>
          </cell>
          <cell r="AB16">
            <v>1</v>
          </cell>
          <cell r="AC16">
            <v>2</v>
          </cell>
          <cell r="AD16">
            <v>0</v>
          </cell>
          <cell r="AE16">
            <v>13</v>
          </cell>
          <cell r="AF16">
            <v>0</v>
          </cell>
          <cell r="AG16">
            <v>2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1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0</v>
          </cell>
          <cell r="T17">
            <v>1</v>
          </cell>
          <cell r="U17">
            <v>0</v>
          </cell>
          <cell r="V17">
            <v>1</v>
          </cell>
          <cell r="W17">
            <v>1</v>
          </cell>
          <cell r="X17">
            <v>0</v>
          </cell>
          <cell r="Y17">
            <v>1</v>
          </cell>
          <cell r="Z17">
            <v>0</v>
          </cell>
          <cell r="AA17">
            <v>1</v>
          </cell>
          <cell r="AB17">
            <v>1</v>
          </cell>
          <cell r="AC17">
            <v>1</v>
          </cell>
          <cell r="AD17">
            <v>0</v>
          </cell>
          <cell r="AE17">
            <v>7</v>
          </cell>
          <cell r="AF17">
            <v>0</v>
          </cell>
          <cell r="AG17">
            <v>0</v>
          </cell>
          <cell r="AH17">
            <v>1</v>
          </cell>
          <cell r="AI17">
            <v>0</v>
          </cell>
          <cell r="AJ17">
            <v>3</v>
          </cell>
          <cell r="AK17">
            <v>1</v>
          </cell>
          <cell r="AL17">
            <v>1</v>
          </cell>
        </row>
        <row r="18">
          <cell r="E18">
            <v>1</v>
          </cell>
          <cell r="F18">
            <v>1</v>
          </cell>
          <cell r="G18">
            <v>0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2</v>
          </cell>
          <cell r="S18">
            <v>0</v>
          </cell>
          <cell r="T18">
            <v>1</v>
          </cell>
          <cell r="U18">
            <v>1</v>
          </cell>
          <cell r="V18">
            <v>2</v>
          </cell>
          <cell r="W18">
            <v>1</v>
          </cell>
          <cell r="X18">
            <v>0</v>
          </cell>
          <cell r="Y18">
            <v>1</v>
          </cell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1</v>
          </cell>
          <cell r="AE18">
            <v>6</v>
          </cell>
          <cell r="AF18">
            <v>0</v>
          </cell>
          <cell r="AG18">
            <v>0</v>
          </cell>
          <cell r="AH18">
            <v>0</v>
          </cell>
          <cell r="AI18">
            <v>2</v>
          </cell>
          <cell r="AJ18">
            <v>0</v>
          </cell>
          <cell r="AK18">
            <v>0</v>
          </cell>
          <cell r="AL18">
            <v>0</v>
          </cell>
        </row>
        <row r="20">
          <cell r="E20">
            <v>4</v>
          </cell>
          <cell r="F20">
            <v>1</v>
          </cell>
          <cell r="G20">
            <v>6</v>
          </cell>
          <cell r="H20">
            <v>1</v>
          </cell>
          <cell r="I20">
            <v>2</v>
          </cell>
          <cell r="J20">
            <v>0</v>
          </cell>
          <cell r="K20">
            <v>2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6</v>
          </cell>
          <cell r="Q20">
            <v>6</v>
          </cell>
          <cell r="R20">
            <v>6</v>
          </cell>
          <cell r="S20">
            <v>2</v>
          </cell>
          <cell r="T20">
            <v>2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3</v>
          </cell>
          <cell r="Z20">
            <v>2</v>
          </cell>
          <cell r="AA20">
            <v>0</v>
          </cell>
          <cell r="AB20">
            <v>4</v>
          </cell>
          <cell r="AC20">
            <v>3</v>
          </cell>
          <cell r="AD20">
            <v>1</v>
          </cell>
          <cell r="AE20">
            <v>4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1</v>
          </cell>
          <cell r="F21">
            <v>0</v>
          </cell>
          <cell r="G21">
            <v>3</v>
          </cell>
          <cell r="H21">
            <v>1</v>
          </cell>
          <cell r="I21">
            <v>0</v>
          </cell>
          <cell r="J21">
            <v>3</v>
          </cell>
          <cell r="K21">
            <v>0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4</v>
          </cell>
          <cell r="R21">
            <v>3</v>
          </cell>
          <cell r="S21">
            <v>0</v>
          </cell>
          <cell r="T21">
            <v>0</v>
          </cell>
          <cell r="U21">
            <v>1</v>
          </cell>
          <cell r="V21">
            <v>2</v>
          </cell>
          <cell r="W21">
            <v>2</v>
          </cell>
          <cell r="X21">
            <v>1</v>
          </cell>
          <cell r="Y21">
            <v>0</v>
          </cell>
          <cell r="Z21">
            <v>1</v>
          </cell>
          <cell r="AA21">
            <v>0</v>
          </cell>
          <cell r="AB21">
            <v>2</v>
          </cell>
          <cell r="AC21">
            <v>3</v>
          </cell>
          <cell r="AD21">
            <v>0</v>
          </cell>
          <cell r="AE21">
            <v>5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0</v>
          </cell>
          <cell r="J22">
            <v>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</v>
          </cell>
          <cell r="P22">
            <v>0</v>
          </cell>
          <cell r="Q22">
            <v>0</v>
          </cell>
          <cell r="R22">
            <v>3</v>
          </cell>
          <cell r="S22">
            <v>10</v>
          </cell>
          <cell r="T22">
            <v>2</v>
          </cell>
          <cell r="U22">
            <v>0</v>
          </cell>
          <cell r="V22">
            <v>0</v>
          </cell>
          <cell r="W22">
            <v>4</v>
          </cell>
          <cell r="X22">
            <v>0</v>
          </cell>
          <cell r="Y22">
            <v>2</v>
          </cell>
          <cell r="Z22">
            <v>0</v>
          </cell>
          <cell r="AA22">
            <v>0</v>
          </cell>
          <cell r="AB22">
            <v>4</v>
          </cell>
          <cell r="AC22">
            <v>0</v>
          </cell>
          <cell r="AD22">
            <v>1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2</v>
          </cell>
          <cell r="F23">
            <v>3</v>
          </cell>
          <cell r="G23">
            <v>2</v>
          </cell>
          <cell r="H23">
            <v>1</v>
          </cell>
          <cell r="I23">
            <v>2</v>
          </cell>
          <cell r="J23">
            <v>0</v>
          </cell>
          <cell r="K23">
            <v>2</v>
          </cell>
          <cell r="L23">
            <v>3</v>
          </cell>
          <cell r="M23">
            <v>5</v>
          </cell>
          <cell r="N23">
            <v>2</v>
          </cell>
          <cell r="O23">
            <v>2</v>
          </cell>
          <cell r="P23">
            <v>1</v>
          </cell>
          <cell r="Q23">
            <v>5</v>
          </cell>
          <cell r="R23">
            <v>6</v>
          </cell>
          <cell r="S23">
            <v>4</v>
          </cell>
          <cell r="T23">
            <v>2</v>
          </cell>
          <cell r="U23">
            <v>4</v>
          </cell>
          <cell r="V23">
            <v>3</v>
          </cell>
          <cell r="W23">
            <v>0</v>
          </cell>
          <cell r="X23">
            <v>3</v>
          </cell>
          <cell r="Y23">
            <v>1</v>
          </cell>
          <cell r="Z23">
            <v>0</v>
          </cell>
          <cell r="AA23">
            <v>0</v>
          </cell>
          <cell r="AB23">
            <v>4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2</v>
          </cell>
          <cell r="F24">
            <v>3</v>
          </cell>
          <cell r="G24">
            <v>1</v>
          </cell>
          <cell r="H24">
            <v>1</v>
          </cell>
          <cell r="I24">
            <v>2</v>
          </cell>
          <cell r="J24">
            <v>3</v>
          </cell>
          <cell r="K24">
            <v>0</v>
          </cell>
          <cell r="L24">
            <v>3</v>
          </cell>
          <cell r="M24">
            <v>1</v>
          </cell>
          <cell r="N24">
            <v>2</v>
          </cell>
          <cell r="O24">
            <v>1</v>
          </cell>
          <cell r="P24">
            <v>4</v>
          </cell>
          <cell r="Q24">
            <v>4</v>
          </cell>
          <cell r="R24">
            <v>3</v>
          </cell>
          <cell r="S24">
            <v>0</v>
          </cell>
          <cell r="T24">
            <v>2</v>
          </cell>
          <cell r="U24">
            <v>1</v>
          </cell>
          <cell r="V24">
            <v>2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5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3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  <cell r="AA7">
            <v>1</v>
          </cell>
          <cell r="AB7">
            <v>0</v>
          </cell>
          <cell r="AC7">
            <v>0</v>
          </cell>
          <cell r="AD7">
            <v>0</v>
          </cell>
          <cell r="AE7">
            <v>14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0</v>
          </cell>
          <cell r="Z8">
            <v>1</v>
          </cell>
          <cell r="AA8">
            <v>1</v>
          </cell>
          <cell r="AB8">
            <v>1</v>
          </cell>
          <cell r="AC8">
            <v>0</v>
          </cell>
          <cell r="AD8">
            <v>2</v>
          </cell>
          <cell r="AE8">
            <v>22</v>
          </cell>
          <cell r="AF8">
            <v>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2</v>
          </cell>
          <cell r="AE11">
            <v>7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1</v>
          </cell>
          <cell r="F16">
            <v>2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</v>
          </cell>
          <cell r="Z16">
            <v>1</v>
          </cell>
          <cell r="AA16">
            <v>0</v>
          </cell>
          <cell r="AB16">
            <v>1</v>
          </cell>
          <cell r="AC16">
            <v>1</v>
          </cell>
          <cell r="AD16">
            <v>0</v>
          </cell>
          <cell r="AE16">
            <v>0</v>
          </cell>
          <cell r="AF16">
            <v>0</v>
          </cell>
          <cell r="AG16">
            <v>3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1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1</v>
          </cell>
          <cell r="V17">
            <v>0</v>
          </cell>
          <cell r="W17">
            <v>1</v>
          </cell>
          <cell r="X17">
            <v>1</v>
          </cell>
          <cell r="Y17">
            <v>0</v>
          </cell>
          <cell r="Z17">
            <v>3</v>
          </cell>
          <cell r="AA17">
            <v>0</v>
          </cell>
          <cell r="AB17">
            <v>1</v>
          </cell>
          <cell r="AC17">
            <v>0</v>
          </cell>
          <cell r="AD17">
            <v>2</v>
          </cell>
          <cell r="AE17">
            <v>0</v>
          </cell>
          <cell r="AF17">
            <v>0</v>
          </cell>
          <cell r="AG17">
            <v>0</v>
          </cell>
          <cell r="AH17">
            <v>2</v>
          </cell>
          <cell r="AI17">
            <v>0</v>
          </cell>
          <cell r="AJ17">
            <v>2</v>
          </cell>
          <cell r="AK17">
            <v>0</v>
          </cell>
          <cell r="AL17">
            <v>0</v>
          </cell>
        </row>
        <row r="18">
          <cell r="E18">
            <v>1</v>
          </cell>
          <cell r="F18">
            <v>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1</v>
          </cell>
          <cell r="R18">
            <v>1</v>
          </cell>
          <cell r="S18">
            <v>0</v>
          </cell>
          <cell r="T18">
            <v>0</v>
          </cell>
          <cell r="U18">
            <v>2</v>
          </cell>
          <cell r="V18">
            <v>0</v>
          </cell>
          <cell r="W18">
            <v>0</v>
          </cell>
          <cell r="X18">
            <v>2</v>
          </cell>
          <cell r="Y18">
            <v>0</v>
          </cell>
          <cell r="Z18">
            <v>1</v>
          </cell>
          <cell r="AA18">
            <v>0</v>
          </cell>
          <cell r="AB18">
            <v>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3</v>
          </cell>
          <cell r="AH18">
            <v>0</v>
          </cell>
          <cell r="AI18">
            <v>3</v>
          </cell>
          <cell r="AJ18">
            <v>0</v>
          </cell>
          <cell r="AK18">
            <v>1</v>
          </cell>
          <cell r="AL18">
            <v>0</v>
          </cell>
        </row>
        <row r="20">
          <cell r="E20">
            <v>4</v>
          </cell>
          <cell r="F20">
            <v>1</v>
          </cell>
          <cell r="G20">
            <v>6</v>
          </cell>
          <cell r="H20">
            <v>5</v>
          </cell>
          <cell r="I20">
            <v>9</v>
          </cell>
          <cell r="J20">
            <v>1</v>
          </cell>
          <cell r="K20">
            <v>4</v>
          </cell>
          <cell r="L20">
            <v>5</v>
          </cell>
          <cell r="M20">
            <v>3</v>
          </cell>
          <cell r="N20">
            <v>5</v>
          </cell>
          <cell r="O20">
            <v>0</v>
          </cell>
          <cell r="P20">
            <v>3</v>
          </cell>
          <cell r="Q20">
            <v>4</v>
          </cell>
          <cell r="R20">
            <v>2</v>
          </cell>
          <cell r="S20">
            <v>2</v>
          </cell>
          <cell r="T20">
            <v>5</v>
          </cell>
          <cell r="U20">
            <v>5</v>
          </cell>
          <cell r="V20">
            <v>2</v>
          </cell>
          <cell r="W20">
            <v>3</v>
          </cell>
          <cell r="X20">
            <v>6</v>
          </cell>
          <cell r="Y20">
            <v>5</v>
          </cell>
          <cell r="Z20">
            <v>5</v>
          </cell>
          <cell r="AA20">
            <v>5</v>
          </cell>
          <cell r="AB20">
            <v>5</v>
          </cell>
          <cell r="AC20">
            <v>5</v>
          </cell>
          <cell r="AD20">
            <v>5</v>
          </cell>
          <cell r="AE20">
            <v>10</v>
          </cell>
          <cell r="AF20">
            <v>5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1</v>
          </cell>
          <cell r="F21">
            <v>0</v>
          </cell>
          <cell r="G21">
            <v>3</v>
          </cell>
          <cell r="H21">
            <v>1</v>
          </cell>
          <cell r="I21">
            <v>0</v>
          </cell>
          <cell r="J21">
            <v>0</v>
          </cell>
          <cell r="K21">
            <v>3</v>
          </cell>
          <cell r="L21">
            <v>3</v>
          </cell>
          <cell r="M21">
            <v>3</v>
          </cell>
          <cell r="N21">
            <v>1</v>
          </cell>
          <cell r="O21">
            <v>1</v>
          </cell>
          <cell r="P21">
            <v>0</v>
          </cell>
          <cell r="Q21">
            <v>0</v>
          </cell>
          <cell r="R21">
            <v>1</v>
          </cell>
          <cell r="S21">
            <v>1</v>
          </cell>
          <cell r="T21">
            <v>1</v>
          </cell>
          <cell r="U21">
            <v>2</v>
          </cell>
          <cell r="V21">
            <v>1</v>
          </cell>
          <cell r="W21">
            <v>1</v>
          </cell>
          <cell r="X21">
            <v>0</v>
          </cell>
          <cell r="Y21">
            <v>0</v>
          </cell>
          <cell r="Z21">
            <v>1</v>
          </cell>
          <cell r="AA21">
            <v>1</v>
          </cell>
          <cell r="AB21">
            <v>0</v>
          </cell>
          <cell r="AC21">
            <v>0</v>
          </cell>
          <cell r="AD21">
            <v>5</v>
          </cell>
          <cell r="AE21">
            <v>7</v>
          </cell>
          <cell r="AF21">
            <v>5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0</v>
          </cell>
          <cell r="G22">
            <v>1</v>
          </cell>
          <cell r="H22">
            <v>0</v>
          </cell>
          <cell r="I22">
            <v>0</v>
          </cell>
          <cell r="J22">
            <v>1</v>
          </cell>
          <cell r="K22">
            <v>3</v>
          </cell>
          <cell r="L22">
            <v>3</v>
          </cell>
          <cell r="M22">
            <v>0</v>
          </cell>
          <cell r="N22">
            <v>3</v>
          </cell>
          <cell r="O22">
            <v>0</v>
          </cell>
          <cell r="P22">
            <v>3</v>
          </cell>
          <cell r="Q22">
            <v>3</v>
          </cell>
          <cell r="R22">
            <v>1</v>
          </cell>
          <cell r="S22">
            <v>0</v>
          </cell>
          <cell r="T22">
            <v>6</v>
          </cell>
          <cell r="U22">
            <v>2</v>
          </cell>
          <cell r="V22">
            <v>0</v>
          </cell>
          <cell r="W22">
            <v>0</v>
          </cell>
          <cell r="X22">
            <v>4</v>
          </cell>
          <cell r="Y22">
            <v>0</v>
          </cell>
          <cell r="Z22">
            <v>4</v>
          </cell>
          <cell r="AA22">
            <v>10</v>
          </cell>
          <cell r="AB22">
            <v>1</v>
          </cell>
          <cell r="AC22">
            <v>3</v>
          </cell>
          <cell r="AD22">
            <v>6</v>
          </cell>
          <cell r="AE22">
            <v>10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2</v>
          </cell>
          <cell r="F23">
            <v>3</v>
          </cell>
          <cell r="G23">
            <v>4</v>
          </cell>
          <cell r="H23">
            <v>5</v>
          </cell>
          <cell r="I23">
            <v>4</v>
          </cell>
          <cell r="J23">
            <v>3</v>
          </cell>
          <cell r="K23">
            <v>3</v>
          </cell>
          <cell r="L23">
            <v>4</v>
          </cell>
          <cell r="M23">
            <v>4</v>
          </cell>
          <cell r="N23">
            <v>4</v>
          </cell>
          <cell r="O23">
            <v>3</v>
          </cell>
          <cell r="P23">
            <v>4</v>
          </cell>
          <cell r="Q23">
            <v>4</v>
          </cell>
          <cell r="R23">
            <v>4</v>
          </cell>
          <cell r="S23">
            <v>2</v>
          </cell>
          <cell r="T23">
            <v>0</v>
          </cell>
          <cell r="U23">
            <v>4</v>
          </cell>
          <cell r="V23">
            <v>4</v>
          </cell>
          <cell r="W23">
            <v>2</v>
          </cell>
          <cell r="X23">
            <v>7</v>
          </cell>
          <cell r="Y23">
            <v>4</v>
          </cell>
          <cell r="Z23">
            <v>0</v>
          </cell>
          <cell r="AA23">
            <v>0</v>
          </cell>
          <cell r="AB23">
            <v>5</v>
          </cell>
          <cell r="AC23">
            <v>4</v>
          </cell>
          <cell r="AD23">
            <v>5</v>
          </cell>
          <cell r="AE23">
            <v>4</v>
          </cell>
          <cell r="AF23">
            <v>4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2</v>
          </cell>
          <cell r="F24">
            <v>3</v>
          </cell>
          <cell r="G24">
            <v>1</v>
          </cell>
          <cell r="H24">
            <v>2</v>
          </cell>
          <cell r="I24">
            <v>3</v>
          </cell>
          <cell r="J24">
            <v>1</v>
          </cell>
          <cell r="K24">
            <v>4</v>
          </cell>
          <cell r="L24">
            <v>4</v>
          </cell>
          <cell r="M24">
            <v>2</v>
          </cell>
          <cell r="N24">
            <v>3</v>
          </cell>
          <cell r="O24">
            <v>2</v>
          </cell>
          <cell r="P24">
            <v>3</v>
          </cell>
          <cell r="Q24">
            <v>4</v>
          </cell>
          <cell r="R24">
            <v>5</v>
          </cell>
          <cell r="S24">
            <v>3</v>
          </cell>
          <cell r="T24">
            <v>0</v>
          </cell>
          <cell r="U24">
            <v>4</v>
          </cell>
          <cell r="V24">
            <v>4</v>
          </cell>
          <cell r="W24">
            <v>3</v>
          </cell>
          <cell r="X24">
            <v>4</v>
          </cell>
          <cell r="Y24">
            <v>4</v>
          </cell>
          <cell r="Z24">
            <v>0</v>
          </cell>
          <cell r="AA24">
            <v>0</v>
          </cell>
          <cell r="AB24">
            <v>6</v>
          </cell>
          <cell r="AC24">
            <v>6</v>
          </cell>
          <cell r="AD24">
            <v>4</v>
          </cell>
          <cell r="AE24">
            <v>4</v>
          </cell>
          <cell r="AF24">
            <v>3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4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</v>
          </cell>
          <cell r="AC7">
            <v>1</v>
          </cell>
          <cell r="AD7">
            <v>3</v>
          </cell>
          <cell r="AE7">
            <v>6</v>
          </cell>
          <cell r="AF7">
            <v>3</v>
          </cell>
          <cell r="AG7">
            <v>2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15</v>
          </cell>
          <cell r="AF8">
            <v>2</v>
          </cell>
          <cell r="AG8">
            <v>1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</v>
          </cell>
          <cell r="AE9">
            <v>3</v>
          </cell>
          <cell r="AF9">
            <v>4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3</v>
          </cell>
          <cell r="AF10">
            <v>0</v>
          </cell>
          <cell r="AG10">
            <v>2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4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3</v>
          </cell>
          <cell r="F16">
            <v>0</v>
          </cell>
          <cell r="G16">
            <v>1</v>
          </cell>
          <cell r="H16">
            <v>0</v>
          </cell>
          <cell r="I16">
            <v>2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</v>
          </cell>
          <cell r="O16">
            <v>0</v>
          </cell>
          <cell r="P16">
            <v>0</v>
          </cell>
          <cell r="Q16">
            <v>1</v>
          </cell>
          <cell r="R16">
            <v>0</v>
          </cell>
          <cell r="S16">
            <v>1</v>
          </cell>
          <cell r="T16">
            <v>1</v>
          </cell>
          <cell r="U16">
            <v>2</v>
          </cell>
          <cell r="V16">
            <v>0</v>
          </cell>
          <cell r="W16">
            <v>2</v>
          </cell>
          <cell r="X16">
            <v>1</v>
          </cell>
          <cell r="Y16">
            <v>0</v>
          </cell>
          <cell r="Z16">
            <v>1</v>
          </cell>
          <cell r="AA16">
            <v>1</v>
          </cell>
          <cell r="AB16">
            <v>0</v>
          </cell>
          <cell r="AC16">
            <v>2</v>
          </cell>
          <cell r="AD16">
            <v>0</v>
          </cell>
          <cell r="AE16">
            <v>1</v>
          </cell>
          <cell r="AF16">
            <v>0</v>
          </cell>
          <cell r="AG16">
            <v>0</v>
          </cell>
          <cell r="AH16">
            <v>1</v>
          </cell>
          <cell r="AI16">
            <v>3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U17">
            <v>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  <cell r="AA17">
            <v>1</v>
          </cell>
          <cell r="AB17">
            <v>1</v>
          </cell>
          <cell r="AC17">
            <v>2</v>
          </cell>
          <cell r="AD17">
            <v>3</v>
          </cell>
          <cell r="AE17">
            <v>1</v>
          </cell>
          <cell r="AF17">
            <v>0</v>
          </cell>
          <cell r="AG17">
            <v>0</v>
          </cell>
          <cell r="AH17">
            <v>2</v>
          </cell>
          <cell r="AI17">
            <v>2</v>
          </cell>
          <cell r="AJ17">
            <v>0</v>
          </cell>
          <cell r="AK17">
            <v>0</v>
          </cell>
          <cell r="AL17">
            <v>2</v>
          </cell>
        </row>
        <row r="18">
          <cell r="E18">
            <v>0</v>
          </cell>
          <cell r="F18">
            <v>1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2</v>
          </cell>
          <cell r="U18">
            <v>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  <cell r="AA18">
            <v>2</v>
          </cell>
          <cell r="AB18">
            <v>1</v>
          </cell>
          <cell r="AC18">
            <v>3</v>
          </cell>
          <cell r="AD18">
            <v>0</v>
          </cell>
          <cell r="AE18">
            <v>1</v>
          </cell>
          <cell r="AF18">
            <v>0</v>
          </cell>
          <cell r="AG18">
            <v>1</v>
          </cell>
          <cell r="AH18">
            <v>0</v>
          </cell>
          <cell r="AI18">
            <v>2</v>
          </cell>
          <cell r="AJ18">
            <v>0</v>
          </cell>
          <cell r="AK18">
            <v>0</v>
          </cell>
          <cell r="AL18">
            <v>0</v>
          </cell>
        </row>
        <row r="20">
          <cell r="E20">
            <v>7</v>
          </cell>
          <cell r="F20">
            <v>7</v>
          </cell>
          <cell r="G20">
            <v>8</v>
          </cell>
          <cell r="H20">
            <v>2</v>
          </cell>
          <cell r="I20">
            <v>1</v>
          </cell>
          <cell r="J20">
            <v>1</v>
          </cell>
          <cell r="K20">
            <v>4</v>
          </cell>
          <cell r="L20">
            <v>6</v>
          </cell>
          <cell r="M20">
            <v>5</v>
          </cell>
          <cell r="N20">
            <v>8</v>
          </cell>
          <cell r="O20">
            <v>2</v>
          </cell>
          <cell r="P20">
            <v>3</v>
          </cell>
          <cell r="Q20">
            <v>1</v>
          </cell>
          <cell r="R20">
            <v>1</v>
          </cell>
          <cell r="S20">
            <v>4</v>
          </cell>
          <cell r="T20">
            <v>5</v>
          </cell>
          <cell r="U20">
            <v>9</v>
          </cell>
          <cell r="V20">
            <v>4</v>
          </cell>
          <cell r="W20">
            <v>2</v>
          </cell>
          <cell r="X20">
            <v>4</v>
          </cell>
          <cell r="Y20">
            <v>6</v>
          </cell>
          <cell r="Z20">
            <v>8</v>
          </cell>
          <cell r="AA20">
            <v>8</v>
          </cell>
          <cell r="AB20">
            <v>8</v>
          </cell>
          <cell r="AC20">
            <v>6</v>
          </cell>
          <cell r="AD20">
            <v>10</v>
          </cell>
          <cell r="AE20">
            <v>13</v>
          </cell>
          <cell r="AF20">
            <v>7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4</v>
          </cell>
          <cell r="F21">
            <v>3</v>
          </cell>
          <cell r="G21">
            <v>5</v>
          </cell>
          <cell r="H21">
            <v>0</v>
          </cell>
          <cell r="I21">
            <v>0</v>
          </cell>
          <cell r="J21">
            <v>1</v>
          </cell>
          <cell r="K21">
            <v>1</v>
          </cell>
          <cell r="L21">
            <v>1</v>
          </cell>
          <cell r="M21">
            <v>7</v>
          </cell>
          <cell r="N21">
            <v>5</v>
          </cell>
          <cell r="O21">
            <v>0</v>
          </cell>
          <cell r="P21">
            <v>1</v>
          </cell>
          <cell r="Q21">
            <v>2</v>
          </cell>
          <cell r="R21">
            <v>0</v>
          </cell>
          <cell r="S21">
            <v>1</v>
          </cell>
          <cell r="T21">
            <v>1</v>
          </cell>
          <cell r="U21">
            <v>8</v>
          </cell>
          <cell r="V21">
            <v>0</v>
          </cell>
          <cell r="W21">
            <v>1</v>
          </cell>
          <cell r="X21">
            <v>1</v>
          </cell>
          <cell r="Y21">
            <v>0</v>
          </cell>
          <cell r="Z21">
            <v>6</v>
          </cell>
          <cell r="AA21">
            <v>6</v>
          </cell>
          <cell r="AB21">
            <v>5</v>
          </cell>
          <cell r="AC21">
            <v>0</v>
          </cell>
          <cell r="AD21">
            <v>2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1</v>
          </cell>
          <cell r="F22">
            <v>0</v>
          </cell>
          <cell r="G22">
            <v>9</v>
          </cell>
          <cell r="H22">
            <v>4</v>
          </cell>
          <cell r="I22">
            <v>4</v>
          </cell>
          <cell r="J22">
            <v>2</v>
          </cell>
          <cell r="K22">
            <v>4</v>
          </cell>
          <cell r="L22">
            <v>6</v>
          </cell>
          <cell r="M22">
            <v>6</v>
          </cell>
          <cell r="N22">
            <v>7</v>
          </cell>
          <cell r="O22">
            <v>6</v>
          </cell>
          <cell r="P22">
            <v>3</v>
          </cell>
          <cell r="Q22">
            <v>1</v>
          </cell>
          <cell r="R22">
            <v>0</v>
          </cell>
          <cell r="S22">
            <v>1</v>
          </cell>
          <cell r="T22">
            <v>6</v>
          </cell>
          <cell r="U22">
            <v>6</v>
          </cell>
          <cell r="V22">
            <v>2</v>
          </cell>
          <cell r="W22">
            <v>1</v>
          </cell>
          <cell r="X22">
            <v>6</v>
          </cell>
          <cell r="Y22">
            <v>0</v>
          </cell>
          <cell r="Z22">
            <v>6</v>
          </cell>
          <cell r="AA22">
            <v>1</v>
          </cell>
          <cell r="AB22">
            <v>0</v>
          </cell>
          <cell r="AC22">
            <v>4</v>
          </cell>
          <cell r="AD22">
            <v>6</v>
          </cell>
          <cell r="AE22">
            <v>6</v>
          </cell>
          <cell r="AF22">
            <v>6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6</v>
          </cell>
          <cell r="F23">
            <v>10</v>
          </cell>
          <cell r="G23">
            <v>9</v>
          </cell>
          <cell r="H23">
            <v>6</v>
          </cell>
          <cell r="I23">
            <v>3</v>
          </cell>
          <cell r="J23">
            <v>6</v>
          </cell>
          <cell r="K23">
            <v>7</v>
          </cell>
          <cell r="L23">
            <v>6</v>
          </cell>
          <cell r="M23">
            <v>7</v>
          </cell>
          <cell r="N23">
            <v>6</v>
          </cell>
          <cell r="O23">
            <v>5</v>
          </cell>
          <cell r="P23">
            <v>4</v>
          </cell>
          <cell r="Q23">
            <v>4</v>
          </cell>
          <cell r="R23">
            <v>0</v>
          </cell>
          <cell r="S23">
            <v>5</v>
          </cell>
          <cell r="T23">
            <v>6</v>
          </cell>
          <cell r="U23">
            <v>7</v>
          </cell>
          <cell r="V23">
            <v>4</v>
          </cell>
          <cell r="W23">
            <v>4</v>
          </cell>
          <cell r="X23">
            <v>8</v>
          </cell>
          <cell r="Y23">
            <v>7</v>
          </cell>
          <cell r="Z23">
            <v>7</v>
          </cell>
          <cell r="AA23">
            <v>6</v>
          </cell>
          <cell r="AB23">
            <v>19</v>
          </cell>
          <cell r="AC23">
            <v>6</v>
          </cell>
          <cell r="AD23">
            <v>6</v>
          </cell>
          <cell r="AE23">
            <v>14</v>
          </cell>
          <cell r="AF23">
            <v>7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6</v>
          </cell>
          <cell r="F24">
            <v>10</v>
          </cell>
          <cell r="G24">
            <v>11</v>
          </cell>
          <cell r="H24">
            <v>3</v>
          </cell>
          <cell r="I24">
            <v>2</v>
          </cell>
          <cell r="J24">
            <v>2</v>
          </cell>
          <cell r="K24">
            <v>6</v>
          </cell>
          <cell r="L24">
            <v>6</v>
          </cell>
          <cell r="M24">
            <v>6</v>
          </cell>
          <cell r="N24">
            <v>6</v>
          </cell>
          <cell r="O24">
            <v>3</v>
          </cell>
          <cell r="P24">
            <v>3</v>
          </cell>
          <cell r="Q24">
            <v>2</v>
          </cell>
          <cell r="R24">
            <v>5</v>
          </cell>
          <cell r="S24">
            <v>4</v>
          </cell>
          <cell r="T24">
            <v>6</v>
          </cell>
          <cell r="U24">
            <v>9</v>
          </cell>
          <cell r="V24">
            <v>2</v>
          </cell>
          <cell r="W24">
            <v>3</v>
          </cell>
          <cell r="X24">
            <v>8</v>
          </cell>
          <cell r="Y24">
            <v>6</v>
          </cell>
          <cell r="Z24">
            <v>8</v>
          </cell>
          <cell r="AA24">
            <v>12</v>
          </cell>
          <cell r="AB24">
            <v>18</v>
          </cell>
          <cell r="AC24">
            <v>7</v>
          </cell>
          <cell r="AD24">
            <v>6</v>
          </cell>
          <cell r="AE24">
            <v>6</v>
          </cell>
          <cell r="AF24">
            <v>6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5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0</v>
          </cell>
          <cell r="AA7">
            <v>0</v>
          </cell>
          <cell r="AB7">
            <v>0</v>
          </cell>
          <cell r="AC7">
            <v>1</v>
          </cell>
          <cell r="AD7">
            <v>5</v>
          </cell>
          <cell r="AE7">
            <v>12</v>
          </cell>
          <cell r="AF7">
            <v>4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0</v>
          </cell>
          <cell r="AA8">
            <v>0</v>
          </cell>
          <cell r="AB8">
            <v>0</v>
          </cell>
          <cell r="AC8">
            <v>2</v>
          </cell>
          <cell r="AD8">
            <v>4</v>
          </cell>
          <cell r="AE8">
            <v>19</v>
          </cell>
          <cell r="AF8">
            <v>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1</v>
          </cell>
          <cell r="AE9">
            <v>8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0</v>
          </cell>
          <cell r="Y10">
            <v>1</v>
          </cell>
          <cell r="Z10">
            <v>0</v>
          </cell>
          <cell r="AA10">
            <v>0</v>
          </cell>
          <cell r="AB10">
            <v>1</v>
          </cell>
          <cell r="AC10">
            <v>0</v>
          </cell>
          <cell r="AD10">
            <v>1</v>
          </cell>
          <cell r="AE10">
            <v>3</v>
          </cell>
          <cell r="AF10">
            <v>2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2</v>
          </cell>
          <cell r="AB11">
            <v>0</v>
          </cell>
          <cell r="AC11">
            <v>0</v>
          </cell>
          <cell r="AD11">
            <v>0</v>
          </cell>
          <cell r="AE11">
            <v>2</v>
          </cell>
          <cell r="AF11">
            <v>4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1</v>
          </cell>
          <cell r="F16">
            <v>2</v>
          </cell>
          <cell r="G16">
            <v>2</v>
          </cell>
          <cell r="H16">
            <v>2</v>
          </cell>
          <cell r="I16">
            <v>1</v>
          </cell>
          <cell r="J16">
            <v>1</v>
          </cell>
          <cell r="K16">
            <v>2</v>
          </cell>
          <cell r="L16">
            <v>2</v>
          </cell>
          <cell r="M16">
            <v>2</v>
          </cell>
          <cell r="N16">
            <v>3</v>
          </cell>
          <cell r="O16">
            <v>3</v>
          </cell>
          <cell r="P16">
            <v>0</v>
          </cell>
          <cell r="Q16">
            <v>2</v>
          </cell>
          <cell r="R16">
            <v>1</v>
          </cell>
          <cell r="S16">
            <v>0</v>
          </cell>
          <cell r="T16">
            <v>4</v>
          </cell>
          <cell r="U16">
            <v>3</v>
          </cell>
          <cell r="V16">
            <v>0</v>
          </cell>
          <cell r="W16">
            <v>3</v>
          </cell>
          <cell r="X16">
            <v>0</v>
          </cell>
          <cell r="Y16">
            <v>4</v>
          </cell>
          <cell r="Z16">
            <v>1</v>
          </cell>
          <cell r="AA16">
            <v>5</v>
          </cell>
          <cell r="AB16">
            <v>3</v>
          </cell>
          <cell r="AC16">
            <v>1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</v>
          </cell>
          <cell r="J17">
            <v>2</v>
          </cell>
          <cell r="K17">
            <v>1</v>
          </cell>
          <cell r="L17">
            <v>4</v>
          </cell>
          <cell r="M17">
            <v>1</v>
          </cell>
          <cell r="N17">
            <v>2</v>
          </cell>
          <cell r="O17">
            <v>1</v>
          </cell>
          <cell r="P17">
            <v>3</v>
          </cell>
          <cell r="Q17">
            <v>1</v>
          </cell>
          <cell r="R17">
            <v>2</v>
          </cell>
          <cell r="S17">
            <v>1</v>
          </cell>
          <cell r="T17">
            <v>3</v>
          </cell>
          <cell r="U17">
            <v>3</v>
          </cell>
          <cell r="V17">
            <v>0</v>
          </cell>
          <cell r="W17">
            <v>2</v>
          </cell>
          <cell r="X17">
            <v>6</v>
          </cell>
          <cell r="Y17">
            <v>1</v>
          </cell>
          <cell r="Z17">
            <v>1</v>
          </cell>
          <cell r="AA17">
            <v>4</v>
          </cell>
          <cell r="AB17">
            <v>7</v>
          </cell>
          <cell r="AC17">
            <v>0</v>
          </cell>
          <cell r="AD17">
            <v>5</v>
          </cell>
          <cell r="AE17">
            <v>2</v>
          </cell>
          <cell r="AF17">
            <v>0</v>
          </cell>
          <cell r="AG17">
            <v>1</v>
          </cell>
          <cell r="AH17">
            <v>3</v>
          </cell>
          <cell r="AI17">
            <v>1</v>
          </cell>
          <cell r="AJ17">
            <v>2</v>
          </cell>
          <cell r="AK17">
            <v>0</v>
          </cell>
          <cell r="AL17">
            <v>3</v>
          </cell>
        </row>
        <row r="18">
          <cell r="E18">
            <v>0</v>
          </cell>
          <cell r="F18">
            <v>1</v>
          </cell>
          <cell r="G18">
            <v>2</v>
          </cell>
          <cell r="H18">
            <v>2</v>
          </cell>
          <cell r="I18">
            <v>0</v>
          </cell>
          <cell r="J18">
            <v>0</v>
          </cell>
          <cell r="K18">
            <v>3</v>
          </cell>
          <cell r="L18">
            <v>1</v>
          </cell>
          <cell r="M18">
            <v>1</v>
          </cell>
          <cell r="N18">
            <v>1</v>
          </cell>
          <cell r="O18">
            <v>6</v>
          </cell>
          <cell r="P18">
            <v>0</v>
          </cell>
          <cell r="Q18">
            <v>2</v>
          </cell>
          <cell r="R18">
            <v>2</v>
          </cell>
          <cell r="S18">
            <v>0</v>
          </cell>
          <cell r="T18">
            <v>3</v>
          </cell>
          <cell r="U18">
            <v>7</v>
          </cell>
          <cell r="V18">
            <v>3</v>
          </cell>
          <cell r="W18">
            <v>2</v>
          </cell>
          <cell r="X18">
            <v>1</v>
          </cell>
          <cell r="Y18">
            <v>2</v>
          </cell>
          <cell r="Z18">
            <v>4</v>
          </cell>
          <cell r="AA18">
            <v>7</v>
          </cell>
          <cell r="AB18">
            <v>6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2</v>
          </cell>
          <cell r="AH18">
            <v>3</v>
          </cell>
          <cell r="AI18">
            <v>1</v>
          </cell>
          <cell r="AJ18">
            <v>4</v>
          </cell>
          <cell r="AK18">
            <v>0</v>
          </cell>
          <cell r="AL18">
            <v>0</v>
          </cell>
        </row>
        <row r="20">
          <cell r="E20">
            <v>8</v>
          </cell>
          <cell r="F20">
            <v>14</v>
          </cell>
          <cell r="G20">
            <v>23</v>
          </cell>
          <cell r="H20">
            <v>2</v>
          </cell>
          <cell r="I20">
            <v>2</v>
          </cell>
          <cell r="J20">
            <v>7</v>
          </cell>
          <cell r="K20">
            <v>5</v>
          </cell>
          <cell r="L20">
            <v>7</v>
          </cell>
          <cell r="M20">
            <v>11</v>
          </cell>
          <cell r="N20">
            <v>20</v>
          </cell>
          <cell r="O20">
            <v>5</v>
          </cell>
          <cell r="P20">
            <v>6</v>
          </cell>
          <cell r="Q20">
            <v>12</v>
          </cell>
          <cell r="R20">
            <v>6</v>
          </cell>
          <cell r="S20">
            <v>8</v>
          </cell>
          <cell r="T20">
            <v>12</v>
          </cell>
          <cell r="U20">
            <v>12</v>
          </cell>
          <cell r="V20">
            <v>4</v>
          </cell>
          <cell r="W20">
            <v>9</v>
          </cell>
          <cell r="X20">
            <v>6</v>
          </cell>
          <cell r="Y20">
            <v>6</v>
          </cell>
          <cell r="Z20">
            <v>12</v>
          </cell>
          <cell r="AA20">
            <v>10</v>
          </cell>
          <cell r="AB20">
            <v>11</v>
          </cell>
          <cell r="AC20">
            <v>8</v>
          </cell>
          <cell r="AD20">
            <v>12</v>
          </cell>
          <cell r="AE20">
            <v>12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5</v>
          </cell>
          <cell r="F21">
            <v>10</v>
          </cell>
          <cell r="G21">
            <v>7</v>
          </cell>
          <cell r="H21">
            <v>2</v>
          </cell>
          <cell r="I21">
            <v>3</v>
          </cell>
          <cell r="J21">
            <v>6</v>
          </cell>
          <cell r="K21">
            <v>1</v>
          </cell>
          <cell r="L21">
            <v>2</v>
          </cell>
          <cell r="M21">
            <v>24</v>
          </cell>
          <cell r="N21">
            <v>17</v>
          </cell>
          <cell r="O21">
            <v>0</v>
          </cell>
          <cell r="P21">
            <v>0</v>
          </cell>
          <cell r="Q21">
            <v>7</v>
          </cell>
          <cell r="R21">
            <v>4</v>
          </cell>
          <cell r="S21">
            <v>5</v>
          </cell>
          <cell r="T21">
            <v>27</v>
          </cell>
          <cell r="U21">
            <v>26</v>
          </cell>
          <cell r="V21">
            <v>1</v>
          </cell>
          <cell r="W21">
            <v>0</v>
          </cell>
          <cell r="X21">
            <v>2</v>
          </cell>
          <cell r="Y21">
            <v>3</v>
          </cell>
          <cell r="Z21">
            <v>3</v>
          </cell>
          <cell r="AA21">
            <v>16</v>
          </cell>
          <cell r="AB21">
            <v>12</v>
          </cell>
          <cell r="AC21">
            <v>3</v>
          </cell>
          <cell r="AD21">
            <v>5</v>
          </cell>
          <cell r="AE21">
            <v>6</v>
          </cell>
          <cell r="AF21">
            <v>8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8</v>
          </cell>
          <cell r="F22">
            <v>9</v>
          </cell>
          <cell r="G22">
            <v>11</v>
          </cell>
          <cell r="H22">
            <v>3</v>
          </cell>
          <cell r="I22">
            <v>5</v>
          </cell>
          <cell r="J22">
            <v>1</v>
          </cell>
          <cell r="K22">
            <v>1</v>
          </cell>
          <cell r="L22">
            <v>0</v>
          </cell>
          <cell r="M22">
            <v>5</v>
          </cell>
          <cell r="N22">
            <v>14</v>
          </cell>
          <cell r="O22">
            <v>0</v>
          </cell>
          <cell r="P22">
            <v>0</v>
          </cell>
          <cell r="Q22">
            <v>0</v>
          </cell>
          <cell r="R22">
            <v>3</v>
          </cell>
          <cell r="S22">
            <v>2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11</v>
          </cell>
          <cell r="F23">
            <v>15</v>
          </cell>
          <cell r="G23">
            <v>21</v>
          </cell>
          <cell r="H23">
            <v>6</v>
          </cell>
          <cell r="I23">
            <v>2</v>
          </cell>
          <cell r="J23">
            <v>6</v>
          </cell>
          <cell r="K23">
            <v>7</v>
          </cell>
          <cell r="L23">
            <v>8</v>
          </cell>
          <cell r="M23">
            <v>14</v>
          </cell>
          <cell r="N23">
            <v>29</v>
          </cell>
          <cell r="O23">
            <v>5</v>
          </cell>
          <cell r="P23">
            <v>8</v>
          </cell>
          <cell r="Q23">
            <v>14</v>
          </cell>
          <cell r="R23">
            <v>6</v>
          </cell>
          <cell r="S23">
            <v>16</v>
          </cell>
          <cell r="T23">
            <v>10</v>
          </cell>
          <cell r="U23">
            <v>10</v>
          </cell>
          <cell r="V23">
            <v>4</v>
          </cell>
          <cell r="W23">
            <v>12</v>
          </cell>
          <cell r="X23">
            <v>9</v>
          </cell>
          <cell r="Y23">
            <v>13</v>
          </cell>
          <cell r="Z23">
            <v>0</v>
          </cell>
          <cell r="AA23">
            <v>18</v>
          </cell>
          <cell r="AB23">
            <v>25</v>
          </cell>
          <cell r="AC23">
            <v>13</v>
          </cell>
          <cell r="AD23">
            <v>9</v>
          </cell>
          <cell r="AE23">
            <v>18</v>
          </cell>
          <cell r="AF23">
            <v>12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6</v>
          </cell>
          <cell r="F24">
            <v>22</v>
          </cell>
          <cell r="G24">
            <v>21</v>
          </cell>
          <cell r="H24">
            <v>6</v>
          </cell>
          <cell r="I24">
            <v>1</v>
          </cell>
          <cell r="J24">
            <v>1</v>
          </cell>
          <cell r="K24">
            <v>5</v>
          </cell>
          <cell r="L24">
            <v>7</v>
          </cell>
          <cell r="M24">
            <v>11</v>
          </cell>
          <cell r="N24">
            <v>12</v>
          </cell>
          <cell r="O24">
            <v>6</v>
          </cell>
          <cell r="P24">
            <v>8</v>
          </cell>
          <cell r="Q24">
            <v>12</v>
          </cell>
          <cell r="R24">
            <v>6</v>
          </cell>
          <cell r="S24">
            <v>8</v>
          </cell>
          <cell r="T24">
            <v>9</v>
          </cell>
          <cell r="U24">
            <v>12</v>
          </cell>
          <cell r="V24">
            <v>7</v>
          </cell>
          <cell r="W24">
            <v>9</v>
          </cell>
          <cell r="X24">
            <v>0</v>
          </cell>
          <cell r="Y24">
            <v>8</v>
          </cell>
          <cell r="Z24">
            <v>0</v>
          </cell>
          <cell r="AA24">
            <v>18</v>
          </cell>
          <cell r="AB24">
            <v>23</v>
          </cell>
          <cell r="AC24">
            <v>11</v>
          </cell>
          <cell r="AD24">
            <v>10</v>
          </cell>
          <cell r="AE24">
            <v>18</v>
          </cell>
          <cell r="AF24">
            <v>7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6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</v>
          </cell>
          <cell r="AC7">
            <v>2</v>
          </cell>
          <cell r="AD7">
            <v>1</v>
          </cell>
          <cell r="AE7">
            <v>16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0</v>
          </cell>
          <cell r="AD8">
            <v>2</v>
          </cell>
          <cell r="AE8">
            <v>23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27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8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2</v>
          </cell>
          <cell r="AE11">
            <v>12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0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2</v>
          </cell>
          <cell r="Z16">
            <v>2</v>
          </cell>
          <cell r="AA16">
            <v>1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1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1</v>
          </cell>
          <cell r="T17">
            <v>1</v>
          </cell>
          <cell r="U17">
            <v>1</v>
          </cell>
          <cell r="V17">
            <v>0</v>
          </cell>
          <cell r="W17">
            <v>3</v>
          </cell>
          <cell r="X17">
            <v>0</v>
          </cell>
          <cell r="Y17">
            <v>0</v>
          </cell>
          <cell r="Z17">
            <v>0</v>
          </cell>
          <cell r="AA17">
            <v>1</v>
          </cell>
          <cell r="AB17">
            <v>0</v>
          </cell>
          <cell r="AC17">
            <v>1</v>
          </cell>
          <cell r="AD17">
            <v>0</v>
          </cell>
          <cell r="AE17">
            <v>0</v>
          </cell>
          <cell r="AF17">
            <v>0</v>
          </cell>
          <cell r="AG17">
            <v>2</v>
          </cell>
          <cell r="AH17">
            <v>1</v>
          </cell>
          <cell r="AI17">
            <v>2</v>
          </cell>
          <cell r="AJ17">
            <v>0</v>
          </cell>
          <cell r="AK17">
            <v>0</v>
          </cell>
          <cell r="AL17">
            <v>0</v>
          </cell>
        </row>
        <row r="18">
          <cell r="E18">
            <v>1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2</v>
          </cell>
          <cell r="K18">
            <v>0</v>
          </cell>
          <cell r="L18">
            <v>2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</v>
          </cell>
          <cell r="X18">
            <v>3</v>
          </cell>
          <cell r="Y18">
            <v>0</v>
          </cell>
          <cell r="Z18">
            <v>1</v>
          </cell>
          <cell r="AA18">
            <v>1</v>
          </cell>
          <cell r="AB18">
            <v>0</v>
          </cell>
          <cell r="AC18">
            <v>0</v>
          </cell>
          <cell r="AD18">
            <v>1</v>
          </cell>
          <cell r="AE18">
            <v>4</v>
          </cell>
          <cell r="AF18">
            <v>0</v>
          </cell>
          <cell r="AG18">
            <v>2</v>
          </cell>
          <cell r="AH18">
            <v>0</v>
          </cell>
          <cell r="AI18">
            <v>1</v>
          </cell>
          <cell r="AJ18">
            <v>0</v>
          </cell>
          <cell r="AK18">
            <v>0</v>
          </cell>
          <cell r="AL18">
            <v>0</v>
          </cell>
        </row>
        <row r="20">
          <cell r="E20">
            <v>1</v>
          </cell>
          <cell r="F20">
            <v>0</v>
          </cell>
          <cell r="G20">
            <v>0</v>
          </cell>
          <cell r="H20">
            <v>2</v>
          </cell>
          <cell r="I20">
            <v>1</v>
          </cell>
          <cell r="J20">
            <v>5</v>
          </cell>
          <cell r="K20">
            <v>3</v>
          </cell>
          <cell r="L20">
            <v>2</v>
          </cell>
          <cell r="M20">
            <v>2</v>
          </cell>
          <cell r="N20">
            <v>2</v>
          </cell>
          <cell r="O20">
            <v>3</v>
          </cell>
          <cell r="P20">
            <v>3</v>
          </cell>
          <cell r="Q20">
            <v>2</v>
          </cell>
          <cell r="R20">
            <v>3</v>
          </cell>
          <cell r="S20">
            <v>3</v>
          </cell>
          <cell r="T20">
            <v>2</v>
          </cell>
          <cell r="U20">
            <v>0</v>
          </cell>
          <cell r="V20">
            <v>3</v>
          </cell>
          <cell r="W20">
            <v>1</v>
          </cell>
          <cell r="X20">
            <v>2</v>
          </cell>
          <cell r="Y20">
            <v>3</v>
          </cell>
          <cell r="Z20">
            <v>1</v>
          </cell>
          <cell r="AA20">
            <v>1</v>
          </cell>
          <cell r="AB20">
            <v>1</v>
          </cell>
          <cell r="AC20">
            <v>3</v>
          </cell>
          <cell r="AD20">
            <v>1</v>
          </cell>
          <cell r="AE20">
            <v>3</v>
          </cell>
          <cell r="AF20">
            <v>1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1</v>
          </cell>
          <cell r="G21">
            <v>1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3</v>
          </cell>
          <cell r="P21">
            <v>2</v>
          </cell>
          <cell r="Q21">
            <v>2</v>
          </cell>
          <cell r="R21">
            <v>1</v>
          </cell>
          <cell r="S21">
            <v>0</v>
          </cell>
          <cell r="T21">
            <v>2</v>
          </cell>
          <cell r="U21">
            <v>0</v>
          </cell>
          <cell r="V21">
            <v>2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0</v>
          </cell>
          <cell r="G22">
            <v>1</v>
          </cell>
          <cell r="H22">
            <v>0</v>
          </cell>
          <cell r="I22">
            <v>1</v>
          </cell>
          <cell r="J22">
            <v>1</v>
          </cell>
          <cell r="K22">
            <v>3</v>
          </cell>
          <cell r="L22">
            <v>4</v>
          </cell>
          <cell r="M22">
            <v>2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4</v>
          </cell>
          <cell r="Z22">
            <v>3</v>
          </cell>
          <cell r="AA22">
            <v>3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2</v>
          </cell>
          <cell r="F23">
            <v>2</v>
          </cell>
          <cell r="G23">
            <v>3</v>
          </cell>
          <cell r="H23">
            <v>1</v>
          </cell>
          <cell r="I23">
            <v>2</v>
          </cell>
          <cell r="J23">
            <v>2</v>
          </cell>
          <cell r="K23">
            <v>3</v>
          </cell>
          <cell r="L23">
            <v>4</v>
          </cell>
          <cell r="M23">
            <v>2</v>
          </cell>
          <cell r="N23">
            <v>2</v>
          </cell>
          <cell r="O23">
            <v>3</v>
          </cell>
          <cell r="P23">
            <v>3</v>
          </cell>
          <cell r="Q23">
            <v>3</v>
          </cell>
          <cell r="R23">
            <v>3</v>
          </cell>
          <cell r="S23">
            <v>2</v>
          </cell>
          <cell r="T23">
            <v>1</v>
          </cell>
          <cell r="U23">
            <v>2</v>
          </cell>
          <cell r="V23">
            <v>3</v>
          </cell>
          <cell r="W23">
            <v>3</v>
          </cell>
          <cell r="X23">
            <v>3</v>
          </cell>
          <cell r="Y23">
            <v>3</v>
          </cell>
          <cell r="Z23">
            <v>2</v>
          </cell>
          <cell r="AA23">
            <v>0</v>
          </cell>
          <cell r="AB23">
            <v>3</v>
          </cell>
          <cell r="AC23">
            <v>0</v>
          </cell>
          <cell r="AD23">
            <v>2</v>
          </cell>
          <cell r="AE23">
            <v>3</v>
          </cell>
          <cell r="AF23">
            <v>1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4</v>
          </cell>
          <cell r="F24">
            <v>3</v>
          </cell>
          <cell r="G24">
            <v>0</v>
          </cell>
          <cell r="H24">
            <v>2</v>
          </cell>
          <cell r="I24">
            <v>3</v>
          </cell>
          <cell r="J24">
            <v>4</v>
          </cell>
          <cell r="K24">
            <v>3</v>
          </cell>
          <cell r="L24">
            <v>1</v>
          </cell>
          <cell r="M24">
            <v>2</v>
          </cell>
          <cell r="N24">
            <v>2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2</v>
          </cell>
          <cell r="U24">
            <v>3</v>
          </cell>
          <cell r="V24">
            <v>2</v>
          </cell>
          <cell r="W24">
            <v>1</v>
          </cell>
          <cell r="X24">
            <v>0</v>
          </cell>
          <cell r="Y24">
            <v>3</v>
          </cell>
          <cell r="Z24">
            <v>2</v>
          </cell>
          <cell r="AA24">
            <v>3</v>
          </cell>
          <cell r="AB24">
            <v>2</v>
          </cell>
          <cell r="AC24">
            <v>0</v>
          </cell>
          <cell r="AD24">
            <v>0</v>
          </cell>
          <cell r="AE24">
            <v>3</v>
          </cell>
          <cell r="AF24">
            <v>3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7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0</v>
          </cell>
          <cell r="AA7">
            <v>0</v>
          </cell>
          <cell r="AB7">
            <v>2</v>
          </cell>
          <cell r="AC7">
            <v>2</v>
          </cell>
          <cell r="AD7">
            <v>5</v>
          </cell>
          <cell r="AE7">
            <v>4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B8">
            <v>0</v>
          </cell>
          <cell r="AC8">
            <v>2</v>
          </cell>
          <cell r="AD8">
            <v>1</v>
          </cell>
          <cell r="AE8">
            <v>6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0</v>
          </cell>
          <cell r="AE9">
            <v>4</v>
          </cell>
          <cell r="AF9">
            <v>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2</v>
          </cell>
          <cell r="AE10">
            <v>2</v>
          </cell>
          <cell r="AF10">
            <v>1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</v>
          </cell>
          <cell r="AC11">
            <v>0</v>
          </cell>
          <cell r="AD11">
            <v>0</v>
          </cell>
          <cell r="AE11">
            <v>4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0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</v>
          </cell>
          <cell r="AB16">
            <v>1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1</v>
          </cell>
          <cell r="AJ16">
            <v>0</v>
          </cell>
          <cell r="AK16">
            <v>2</v>
          </cell>
          <cell r="AL16">
            <v>0</v>
          </cell>
        </row>
        <row r="17">
          <cell r="E17">
            <v>0</v>
          </cell>
          <cell r="F17">
            <v>1</v>
          </cell>
          <cell r="G17">
            <v>1</v>
          </cell>
          <cell r="H17">
            <v>0</v>
          </cell>
          <cell r="I17">
            <v>0</v>
          </cell>
          <cell r="J17">
            <v>2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  <cell r="AA17">
            <v>0</v>
          </cell>
          <cell r="AB17">
            <v>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>
            <v>0</v>
          </cell>
          <cell r="AJ17">
            <v>0</v>
          </cell>
          <cell r="AK17">
            <v>3</v>
          </cell>
          <cell r="AL17">
            <v>0</v>
          </cell>
        </row>
        <row r="18">
          <cell r="E18">
            <v>0</v>
          </cell>
          <cell r="F18">
            <v>1</v>
          </cell>
          <cell r="G18">
            <v>0</v>
          </cell>
          <cell r="H18">
            <v>1</v>
          </cell>
          <cell r="I18">
            <v>0</v>
          </cell>
          <cell r="J18">
            <v>1</v>
          </cell>
          <cell r="K18">
            <v>0</v>
          </cell>
          <cell r="L18">
            <v>1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1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1</v>
          </cell>
          <cell r="AK18">
            <v>4</v>
          </cell>
          <cell r="AL18">
            <v>0</v>
          </cell>
        </row>
        <row r="20">
          <cell r="E20">
            <v>0</v>
          </cell>
          <cell r="F20">
            <v>2</v>
          </cell>
          <cell r="G20">
            <v>1</v>
          </cell>
          <cell r="H20">
            <v>2</v>
          </cell>
          <cell r="I20">
            <v>0</v>
          </cell>
          <cell r="J20">
            <v>2</v>
          </cell>
          <cell r="K20">
            <v>3</v>
          </cell>
          <cell r="L20">
            <v>1</v>
          </cell>
          <cell r="M20">
            <v>4</v>
          </cell>
          <cell r="N20">
            <v>0</v>
          </cell>
          <cell r="O20">
            <v>1</v>
          </cell>
          <cell r="P20">
            <v>2</v>
          </cell>
          <cell r="Q20">
            <v>2</v>
          </cell>
          <cell r="R20">
            <v>4</v>
          </cell>
          <cell r="S20">
            <v>1</v>
          </cell>
          <cell r="T20">
            <v>0</v>
          </cell>
          <cell r="U20">
            <v>3</v>
          </cell>
          <cell r="V20">
            <v>2</v>
          </cell>
          <cell r="W20">
            <v>0</v>
          </cell>
          <cell r="X20">
            <v>1</v>
          </cell>
          <cell r="Y20">
            <v>1</v>
          </cell>
          <cell r="Z20">
            <v>3</v>
          </cell>
          <cell r="AA20">
            <v>0</v>
          </cell>
          <cell r="AB20">
            <v>4</v>
          </cell>
          <cell r="AC20">
            <v>3</v>
          </cell>
          <cell r="AD20">
            <v>3</v>
          </cell>
          <cell r="AE20">
            <v>4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1</v>
          </cell>
          <cell r="G21">
            <v>2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2</v>
          </cell>
          <cell r="O21">
            <v>1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1</v>
          </cell>
          <cell r="V21">
            <v>0</v>
          </cell>
          <cell r="W21">
            <v>1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1</v>
          </cell>
          <cell r="G22">
            <v>2</v>
          </cell>
          <cell r="H22">
            <v>1</v>
          </cell>
          <cell r="I22">
            <v>1</v>
          </cell>
          <cell r="J22">
            <v>1</v>
          </cell>
          <cell r="K22">
            <v>3</v>
          </cell>
          <cell r="L22">
            <v>4</v>
          </cell>
          <cell r="M22">
            <v>4</v>
          </cell>
          <cell r="N22">
            <v>1</v>
          </cell>
          <cell r="O22">
            <v>0</v>
          </cell>
          <cell r="P22">
            <v>1</v>
          </cell>
          <cell r="Q22">
            <v>0</v>
          </cell>
          <cell r="R22">
            <v>5</v>
          </cell>
          <cell r="S22">
            <v>2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3</v>
          </cell>
          <cell r="Z22">
            <v>2</v>
          </cell>
          <cell r="AA22">
            <v>0</v>
          </cell>
          <cell r="AB22">
            <v>4</v>
          </cell>
          <cell r="AC22">
            <v>0</v>
          </cell>
          <cell r="AD22">
            <v>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0</v>
          </cell>
          <cell r="F23">
            <v>3</v>
          </cell>
          <cell r="G23">
            <v>1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4</v>
          </cell>
          <cell r="M23">
            <v>5</v>
          </cell>
          <cell r="N23">
            <v>5</v>
          </cell>
          <cell r="O23">
            <v>3</v>
          </cell>
          <cell r="P23">
            <v>3</v>
          </cell>
          <cell r="Q23">
            <v>3</v>
          </cell>
          <cell r="R23">
            <v>2</v>
          </cell>
          <cell r="S23">
            <v>3</v>
          </cell>
          <cell r="T23">
            <v>1</v>
          </cell>
          <cell r="U23">
            <v>3</v>
          </cell>
          <cell r="V23">
            <v>1</v>
          </cell>
          <cell r="W23">
            <v>4</v>
          </cell>
          <cell r="X23">
            <v>2</v>
          </cell>
          <cell r="Y23">
            <v>4</v>
          </cell>
          <cell r="Z23">
            <v>3</v>
          </cell>
          <cell r="AA23">
            <v>1</v>
          </cell>
          <cell r="AB23">
            <v>5</v>
          </cell>
          <cell r="AC23">
            <v>2</v>
          </cell>
          <cell r="AD23">
            <v>3</v>
          </cell>
          <cell r="AE23">
            <v>6</v>
          </cell>
          <cell r="AF23">
            <v>4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0</v>
          </cell>
          <cell r="F24">
            <v>2</v>
          </cell>
          <cell r="G24">
            <v>2</v>
          </cell>
          <cell r="H24">
            <v>2</v>
          </cell>
          <cell r="I24">
            <v>0</v>
          </cell>
          <cell r="J24">
            <v>2</v>
          </cell>
          <cell r="K24">
            <v>4</v>
          </cell>
          <cell r="L24">
            <v>4</v>
          </cell>
          <cell r="M24">
            <v>4</v>
          </cell>
          <cell r="N24">
            <v>5</v>
          </cell>
          <cell r="O24">
            <v>4</v>
          </cell>
          <cell r="P24">
            <v>3</v>
          </cell>
          <cell r="Q24">
            <v>4</v>
          </cell>
          <cell r="R24">
            <v>1</v>
          </cell>
          <cell r="S24">
            <v>4</v>
          </cell>
          <cell r="T24">
            <v>4</v>
          </cell>
          <cell r="U24">
            <v>5</v>
          </cell>
          <cell r="V24">
            <v>1</v>
          </cell>
          <cell r="W24">
            <v>3</v>
          </cell>
          <cell r="X24">
            <v>0</v>
          </cell>
          <cell r="Y24">
            <v>4</v>
          </cell>
          <cell r="Z24">
            <v>0</v>
          </cell>
          <cell r="AA24">
            <v>5</v>
          </cell>
          <cell r="AB24">
            <v>5</v>
          </cell>
          <cell r="AC24">
            <v>1</v>
          </cell>
          <cell r="AD24">
            <v>3</v>
          </cell>
          <cell r="AE24">
            <v>8</v>
          </cell>
          <cell r="AF24">
            <v>2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8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2</v>
          </cell>
          <cell r="AE7">
            <v>7</v>
          </cell>
          <cell r="AF7">
            <v>1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29</v>
          </cell>
          <cell r="AF8">
            <v>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7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1</v>
          </cell>
          <cell r="AF10">
            <v>1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0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0</v>
          </cell>
          <cell r="F16">
            <v>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3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2</v>
          </cell>
          <cell r="AB16">
            <v>0</v>
          </cell>
          <cell r="AC16">
            <v>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>
            <v>0</v>
          </cell>
          <cell r="AJ16">
            <v>0</v>
          </cell>
          <cell r="AK16">
            <v>0</v>
          </cell>
          <cell r="AL16">
            <v>1</v>
          </cell>
        </row>
        <row r="17">
          <cell r="E17">
            <v>0</v>
          </cell>
          <cell r="F17">
            <v>2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0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</v>
          </cell>
          <cell r="W17">
            <v>1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2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1</v>
          </cell>
          <cell r="AL17">
            <v>3</v>
          </cell>
        </row>
        <row r="18"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2</v>
          </cell>
          <cell r="T18">
            <v>1</v>
          </cell>
          <cell r="U18">
            <v>0</v>
          </cell>
          <cell r="V18">
            <v>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  <cell r="AC18">
            <v>0</v>
          </cell>
          <cell r="AD18">
            <v>1</v>
          </cell>
          <cell r="AE18">
            <v>1</v>
          </cell>
          <cell r="AF18">
            <v>0</v>
          </cell>
          <cell r="AG18">
            <v>1</v>
          </cell>
          <cell r="AH18">
            <v>0</v>
          </cell>
          <cell r="AI18">
            <v>0</v>
          </cell>
          <cell r="AJ18">
            <v>0</v>
          </cell>
          <cell r="AK18">
            <v>2</v>
          </cell>
          <cell r="AL18">
            <v>0</v>
          </cell>
        </row>
        <row r="20">
          <cell r="E20">
            <v>0</v>
          </cell>
          <cell r="F20">
            <v>1</v>
          </cell>
          <cell r="G20">
            <v>0</v>
          </cell>
          <cell r="H20">
            <v>1</v>
          </cell>
          <cell r="I20">
            <v>1</v>
          </cell>
          <cell r="J20">
            <v>0</v>
          </cell>
          <cell r="K20">
            <v>2</v>
          </cell>
          <cell r="L20">
            <v>1</v>
          </cell>
          <cell r="M20">
            <v>3</v>
          </cell>
          <cell r="N20">
            <v>1</v>
          </cell>
          <cell r="O20">
            <v>2</v>
          </cell>
          <cell r="P20">
            <v>1</v>
          </cell>
          <cell r="Q20">
            <v>0</v>
          </cell>
          <cell r="R20">
            <v>3</v>
          </cell>
          <cell r="S20">
            <v>3</v>
          </cell>
          <cell r="T20">
            <v>0</v>
          </cell>
          <cell r="U20">
            <v>3</v>
          </cell>
          <cell r="V20">
            <v>3</v>
          </cell>
          <cell r="W20">
            <v>3</v>
          </cell>
          <cell r="X20">
            <v>1</v>
          </cell>
          <cell r="Y20">
            <v>4</v>
          </cell>
          <cell r="Z20">
            <v>1</v>
          </cell>
          <cell r="AA20">
            <v>0</v>
          </cell>
          <cell r="AB20">
            <v>0</v>
          </cell>
          <cell r="AC20">
            <v>1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2</v>
          </cell>
          <cell r="R21">
            <v>2</v>
          </cell>
          <cell r="S21">
            <v>0</v>
          </cell>
          <cell r="T21">
            <v>3</v>
          </cell>
          <cell r="U21">
            <v>1</v>
          </cell>
          <cell r="V21">
            <v>1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1</v>
          </cell>
          <cell r="AD21">
            <v>0</v>
          </cell>
          <cell r="AE21">
            <v>0</v>
          </cell>
          <cell r="AF21">
            <v>1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0</v>
          </cell>
          <cell r="F23">
            <v>1</v>
          </cell>
          <cell r="G23">
            <v>3</v>
          </cell>
          <cell r="H23">
            <v>1</v>
          </cell>
          <cell r="I23">
            <v>1</v>
          </cell>
          <cell r="J23">
            <v>0</v>
          </cell>
          <cell r="K23">
            <v>2</v>
          </cell>
          <cell r="L23">
            <v>2</v>
          </cell>
          <cell r="M23">
            <v>0</v>
          </cell>
          <cell r="N23">
            <v>2</v>
          </cell>
          <cell r="O23">
            <v>0</v>
          </cell>
          <cell r="P23">
            <v>2</v>
          </cell>
          <cell r="Q23">
            <v>2</v>
          </cell>
          <cell r="R23">
            <v>2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4</v>
          </cell>
          <cell r="X23">
            <v>1</v>
          </cell>
          <cell r="Y23">
            <v>2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1</v>
          </cell>
          <cell r="F24">
            <v>3</v>
          </cell>
          <cell r="G24">
            <v>2</v>
          </cell>
          <cell r="H24">
            <v>1</v>
          </cell>
          <cell r="I24">
            <v>2</v>
          </cell>
          <cell r="J24">
            <v>2</v>
          </cell>
          <cell r="K24">
            <v>1</v>
          </cell>
          <cell r="L24">
            <v>2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3</v>
          </cell>
          <cell r="R24">
            <v>1</v>
          </cell>
          <cell r="S24">
            <v>1</v>
          </cell>
          <cell r="T24">
            <v>0</v>
          </cell>
          <cell r="U24">
            <v>4</v>
          </cell>
          <cell r="V24">
            <v>1</v>
          </cell>
          <cell r="W24">
            <v>2</v>
          </cell>
          <cell r="X24">
            <v>0</v>
          </cell>
          <cell r="Y24">
            <v>3</v>
          </cell>
          <cell r="Z24">
            <v>2</v>
          </cell>
          <cell r="AA24">
            <v>0</v>
          </cell>
          <cell r="AB24">
            <v>0</v>
          </cell>
          <cell r="AC24">
            <v>2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9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2</v>
          </cell>
          <cell r="AE7">
            <v>5</v>
          </cell>
          <cell r="AF7">
            <v>2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B8">
            <v>0</v>
          </cell>
          <cell r="AC8">
            <v>1</v>
          </cell>
          <cell r="AD8">
            <v>2</v>
          </cell>
          <cell r="AE8">
            <v>5</v>
          </cell>
          <cell r="AF8">
            <v>0</v>
          </cell>
          <cell r="AG8">
            <v>0</v>
          </cell>
          <cell r="AH8">
            <v>0</v>
          </cell>
          <cell r="AI8">
            <v>1</v>
          </cell>
          <cell r="AJ8">
            <v>1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3</v>
          </cell>
          <cell r="AB9">
            <v>0</v>
          </cell>
          <cell r="AC9">
            <v>0</v>
          </cell>
          <cell r="AD9">
            <v>1</v>
          </cell>
          <cell r="AE9">
            <v>2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2</v>
          </cell>
          <cell r="F16">
            <v>0</v>
          </cell>
          <cell r="G16">
            <v>0</v>
          </cell>
          <cell r="H16">
            <v>2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1</v>
          </cell>
          <cell r="T16">
            <v>0</v>
          </cell>
          <cell r="U16">
            <v>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4</v>
          </cell>
          <cell r="AE16">
            <v>0</v>
          </cell>
          <cell r="AF16">
            <v>0</v>
          </cell>
          <cell r="AG16">
            <v>0</v>
          </cell>
          <cell r="AH16">
            <v>3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0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</v>
          </cell>
          <cell r="Y17">
            <v>2</v>
          </cell>
          <cell r="Z17">
            <v>0</v>
          </cell>
          <cell r="AA17">
            <v>0</v>
          </cell>
          <cell r="AB17">
            <v>2</v>
          </cell>
          <cell r="AC17">
            <v>0</v>
          </cell>
          <cell r="AD17">
            <v>1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1</v>
          </cell>
          <cell r="X18">
            <v>2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1</v>
          </cell>
          <cell r="AJ18">
            <v>1</v>
          </cell>
          <cell r="AK18">
            <v>0</v>
          </cell>
          <cell r="AL18">
            <v>0</v>
          </cell>
        </row>
        <row r="20">
          <cell r="E20">
            <v>1</v>
          </cell>
          <cell r="F20">
            <v>2</v>
          </cell>
          <cell r="G20">
            <v>2</v>
          </cell>
          <cell r="H20">
            <v>2</v>
          </cell>
          <cell r="I20">
            <v>0</v>
          </cell>
          <cell r="J20">
            <v>0</v>
          </cell>
          <cell r="K20">
            <v>2</v>
          </cell>
          <cell r="L20">
            <v>2</v>
          </cell>
          <cell r="M20">
            <v>1</v>
          </cell>
          <cell r="N20">
            <v>0</v>
          </cell>
          <cell r="O20">
            <v>3</v>
          </cell>
          <cell r="P20">
            <v>1</v>
          </cell>
          <cell r="Q20">
            <v>1</v>
          </cell>
          <cell r="R20">
            <v>0</v>
          </cell>
          <cell r="S20">
            <v>1</v>
          </cell>
          <cell r="T20">
            <v>2</v>
          </cell>
          <cell r="U20">
            <v>1</v>
          </cell>
          <cell r="V20">
            <v>2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2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2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2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2</v>
          </cell>
          <cell r="F23">
            <v>2</v>
          </cell>
          <cell r="G23">
            <v>0</v>
          </cell>
          <cell r="H23">
            <v>3</v>
          </cell>
          <cell r="I23">
            <v>2</v>
          </cell>
          <cell r="J23">
            <v>0</v>
          </cell>
          <cell r="K23">
            <v>1</v>
          </cell>
          <cell r="L23">
            <v>3</v>
          </cell>
          <cell r="M23">
            <v>0</v>
          </cell>
          <cell r="N23">
            <v>0</v>
          </cell>
          <cell r="O23">
            <v>2</v>
          </cell>
          <cell r="P23">
            <v>2</v>
          </cell>
          <cell r="Q23">
            <v>0</v>
          </cell>
          <cell r="R23">
            <v>0</v>
          </cell>
          <cell r="S23">
            <v>0</v>
          </cell>
          <cell r="T23">
            <v>2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3</v>
          </cell>
          <cell r="Z23">
            <v>0</v>
          </cell>
          <cell r="AA23">
            <v>0</v>
          </cell>
          <cell r="AB23">
            <v>3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1</v>
          </cell>
          <cell r="F24">
            <v>1</v>
          </cell>
          <cell r="G24">
            <v>2</v>
          </cell>
          <cell r="H24">
            <v>1</v>
          </cell>
          <cell r="I24">
            <v>1</v>
          </cell>
          <cell r="J24">
            <v>2</v>
          </cell>
          <cell r="K24">
            <v>0</v>
          </cell>
          <cell r="L24">
            <v>2</v>
          </cell>
          <cell r="M24">
            <v>0</v>
          </cell>
          <cell r="N24">
            <v>0</v>
          </cell>
          <cell r="O24">
            <v>2</v>
          </cell>
          <cell r="P24">
            <v>2</v>
          </cell>
          <cell r="Q24">
            <v>0</v>
          </cell>
          <cell r="R24">
            <v>0</v>
          </cell>
          <cell r="S24">
            <v>1</v>
          </cell>
          <cell r="T24">
            <v>2</v>
          </cell>
          <cell r="U24">
            <v>0</v>
          </cell>
          <cell r="V24">
            <v>1</v>
          </cell>
          <cell r="W24">
            <v>0</v>
          </cell>
          <cell r="X24">
            <v>1</v>
          </cell>
          <cell r="Y24">
            <v>1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10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</v>
          </cell>
          <cell r="AC7">
            <v>1</v>
          </cell>
          <cell r="AD7">
            <v>2</v>
          </cell>
          <cell r="AE7">
            <v>7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0</v>
          </cell>
          <cell r="AD8">
            <v>1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6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55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2</v>
          </cell>
          <cell r="AE11">
            <v>20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1</v>
          </cell>
          <cell r="I16">
            <v>2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>
            <v>1</v>
          </cell>
          <cell r="Q16">
            <v>0</v>
          </cell>
          <cell r="R16">
            <v>1</v>
          </cell>
          <cell r="S16">
            <v>3</v>
          </cell>
          <cell r="T16">
            <v>0</v>
          </cell>
          <cell r="U16">
            <v>1</v>
          </cell>
          <cell r="V16">
            <v>2</v>
          </cell>
          <cell r="W16">
            <v>2</v>
          </cell>
          <cell r="X16">
            <v>0</v>
          </cell>
          <cell r="Y16">
            <v>2</v>
          </cell>
          <cell r="Z16">
            <v>1</v>
          </cell>
          <cell r="AA16">
            <v>1</v>
          </cell>
          <cell r="AB16">
            <v>1</v>
          </cell>
          <cell r="AC16">
            <v>0</v>
          </cell>
          <cell r="AD16">
            <v>2</v>
          </cell>
          <cell r="AE16">
            <v>0</v>
          </cell>
          <cell r="AF16">
            <v>0</v>
          </cell>
          <cell r="AG16">
            <v>1</v>
          </cell>
          <cell r="AH16">
            <v>1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2</v>
          </cell>
          <cell r="I17">
            <v>2</v>
          </cell>
          <cell r="J17">
            <v>0</v>
          </cell>
          <cell r="K17">
            <v>1</v>
          </cell>
          <cell r="L17">
            <v>1</v>
          </cell>
          <cell r="M17">
            <v>1</v>
          </cell>
          <cell r="N17">
            <v>2</v>
          </cell>
          <cell r="O17">
            <v>0</v>
          </cell>
          <cell r="P17">
            <v>1</v>
          </cell>
          <cell r="Q17">
            <v>1</v>
          </cell>
          <cell r="R17">
            <v>0</v>
          </cell>
          <cell r="S17">
            <v>0</v>
          </cell>
          <cell r="T17">
            <v>3</v>
          </cell>
          <cell r="U17">
            <v>1</v>
          </cell>
          <cell r="V17">
            <v>1</v>
          </cell>
          <cell r="W17">
            <v>0</v>
          </cell>
          <cell r="X17">
            <v>0</v>
          </cell>
          <cell r="Y17">
            <v>2</v>
          </cell>
          <cell r="Z17">
            <v>1</v>
          </cell>
          <cell r="AA17">
            <v>0</v>
          </cell>
          <cell r="AB17">
            <v>0</v>
          </cell>
          <cell r="AC17">
            <v>2</v>
          </cell>
          <cell r="AD17">
            <v>2</v>
          </cell>
          <cell r="AE17">
            <v>1</v>
          </cell>
          <cell r="AF17">
            <v>0</v>
          </cell>
          <cell r="AG17">
            <v>0</v>
          </cell>
          <cell r="AH17">
            <v>1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E18">
            <v>0</v>
          </cell>
          <cell r="F18">
            <v>2</v>
          </cell>
          <cell r="G18">
            <v>0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2</v>
          </cell>
          <cell r="S18">
            <v>0</v>
          </cell>
          <cell r="T18">
            <v>0</v>
          </cell>
          <cell r="U18">
            <v>2</v>
          </cell>
          <cell r="V18">
            <v>0</v>
          </cell>
          <cell r="W18">
            <v>2</v>
          </cell>
          <cell r="X18">
            <v>0</v>
          </cell>
          <cell r="Y18">
            <v>2</v>
          </cell>
          <cell r="Z18">
            <v>0</v>
          </cell>
          <cell r="AA18">
            <v>1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</v>
          </cell>
          <cell r="AI18">
            <v>2</v>
          </cell>
          <cell r="AJ18">
            <v>0</v>
          </cell>
          <cell r="AK18">
            <v>0</v>
          </cell>
          <cell r="AL18">
            <v>2</v>
          </cell>
        </row>
        <row r="20">
          <cell r="E20">
            <v>0</v>
          </cell>
          <cell r="F20">
            <v>3</v>
          </cell>
          <cell r="G20">
            <v>5</v>
          </cell>
          <cell r="H20">
            <v>5</v>
          </cell>
          <cell r="I20">
            <v>4</v>
          </cell>
          <cell r="J20">
            <v>5</v>
          </cell>
          <cell r="K20">
            <v>5</v>
          </cell>
          <cell r="L20">
            <v>4</v>
          </cell>
          <cell r="M20">
            <v>4</v>
          </cell>
          <cell r="N20">
            <v>5</v>
          </cell>
          <cell r="O20">
            <v>3</v>
          </cell>
          <cell r="P20">
            <v>0</v>
          </cell>
          <cell r="Q20">
            <v>4</v>
          </cell>
          <cell r="R20">
            <v>6</v>
          </cell>
          <cell r="S20">
            <v>4</v>
          </cell>
          <cell r="T20">
            <v>6</v>
          </cell>
          <cell r="U20">
            <v>4</v>
          </cell>
          <cell r="V20">
            <v>5</v>
          </cell>
          <cell r="W20">
            <v>6</v>
          </cell>
          <cell r="X20">
            <v>3</v>
          </cell>
          <cell r="Y20">
            <v>6</v>
          </cell>
          <cell r="Z20">
            <v>6</v>
          </cell>
          <cell r="AA20">
            <v>6</v>
          </cell>
          <cell r="AB20">
            <v>2</v>
          </cell>
          <cell r="AC20">
            <v>6</v>
          </cell>
          <cell r="AD20">
            <v>6</v>
          </cell>
          <cell r="AE20">
            <v>6</v>
          </cell>
          <cell r="AF20">
            <v>3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5</v>
          </cell>
          <cell r="AL20">
            <v>4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3</v>
          </cell>
          <cell r="M21">
            <v>0</v>
          </cell>
          <cell r="N21">
            <v>0</v>
          </cell>
          <cell r="O21">
            <v>0</v>
          </cell>
          <cell r="P21">
            <v>4</v>
          </cell>
          <cell r="Q21">
            <v>3</v>
          </cell>
          <cell r="R21">
            <v>0</v>
          </cell>
          <cell r="S21">
            <v>0</v>
          </cell>
          <cell r="T21">
            <v>0</v>
          </cell>
          <cell r="U21">
            <v>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4</v>
          </cell>
          <cell r="G22">
            <v>2</v>
          </cell>
          <cell r="H22">
            <v>2</v>
          </cell>
          <cell r="I22">
            <v>0</v>
          </cell>
          <cell r="J22">
            <v>0</v>
          </cell>
          <cell r="K22">
            <v>2</v>
          </cell>
          <cell r="L22">
            <v>3</v>
          </cell>
          <cell r="M22">
            <v>3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2</v>
          </cell>
          <cell r="S22">
            <v>0</v>
          </cell>
          <cell r="T22">
            <v>1</v>
          </cell>
          <cell r="U22">
            <v>1</v>
          </cell>
          <cell r="V22">
            <v>0</v>
          </cell>
          <cell r="W22">
            <v>2</v>
          </cell>
          <cell r="X22">
            <v>1</v>
          </cell>
          <cell r="Y22">
            <v>2</v>
          </cell>
          <cell r="Z22">
            <v>4</v>
          </cell>
          <cell r="AA22">
            <v>2</v>
          </cell>
          <cell r="AB22">
            <v>0</v>
          </cell>
          <cell r="AC22">
            <v>1</v>
          </cell>
          <cell r="AD22">
            <v>1</v>
          </cell>
          <cell r="AE22">
            <v>4</v>
          </cell>
          <cell r="AF22">
            <v>2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2</v>
          </cell>
          <cell r="AL22">
            <v>0</v>
          </cell>
        </row>
        <row r="23">
          <cell r="E23">
            <v>0</v>
          </cell>
          <cell r="F23">
            <v>0</v>
          </cell>
          <cell r="G23">
            <v>3</v>
          </cell>
          <cell r="H23">
            <v>3</v>
          </cell>
          <cell r="I23">
            <v>2</v>
          </cell>
          <cell r="J23">
            <v>3</v>
          </cell>
          <cell r="K23">
            <v>2</v>
          </cell>
          <cell r="L23">
            <v>3</v>
          </cell>
          <cell r="M23">
            <v>4</v>
          </cell>
          <cell r="N23">
            <v>2</v>
          </cell>
          <cell r="O23">
            <v>2</v>
          </cell>
          <cell r="P23">
            <v>0</v>
          </cell>
          <cell r="Q23">
            <v>0</v>
          </cell>
          <cell r="R23">
            <v>3</v>
          </cell>
          <cell r="S23">
            <v>1</v>
          </cell>
          <cell r="T23">
            <v>4</v>
          </cell>
          <cell r="U23">
            <v>3</v>
          </cell>
          <cell r="V23">
            <v>3</v>
          </cell>
          <cell r="W23">
            <v>6</v>
          </cell>
          <cell r="X23">
            <v>1</v>
          </cell>
          <cell r="Y23">
            <v>2</v>
          </cell>
          <cell r="Z23">
            <v>3</v>
          </cell>
          <cell r="AA23">
            <v>3</v>
          </cell>
          <cell r="AB23">
            <v>3</v>
          </cell>
          <cell r="AC23">
            <v>3</v>
          </cell>
          <cell r="AD23">
            <v>2</v>
          </cell>
          <cell r="AE23">
            <v>3</v>
          </cell>
          <cell r="AF23">
            <v>5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3</v>
          </cell>
          <cell r="AL23">
            <v>3</v>
          </cell>
        </row>
        <row r="24">
          <cell r="E24">
            <v>0</v>
          </cell>
          <cell r="F24">
            <v>0</v>
          </cell>
          <cell r="G24">
            <v>3</v>
          </cell>
          <cell r="H24">
            <v>3</v>
          </cell>
          <cell r="I24">
            <v>2</v>
          </cell>
          <cell r="J24">
            <v>3</v>
          </cell>
          <cell r="K24">
            <v>3</v>
          </cell>
          <cell r="L24">
            <v>3</v>
          </cell>
          <cell r="M24">
            <v>3</v>
          </cell>
          <cell r="N24">
            <v>4</v>
          </cell>
          <cell r="O24">
            <v>2</v>
          </cell>
          <cell r="P24">
            <v>0</v>
          </cell>
          <cell r="Q24">
            <v>3</v>
          </cell>
          <cell r="R24">
            <v>3</v>
          </cell>
          <cell r="S24">
            <v>3</v>
          </cell>
          <cell r="T24">
            <v>0</v>
          </cell>
          <cell r="U24">
            <v>3</v>
          </cell>
          <cell r="V24">
            <v>0</v>
          </cell>
          <cell r="W24">
            <v>0</v>
          </cell>
          <cell r="X24">
            <v>2</v>
          </cell>
          <cell r="Y24">
            <v>3</v>
          </cell>
          <cell r="Z24">
            <v>3</v>
          </cell>
          <cell r="AA24">
            <v>3</v>
          </cell>
          <cell r="AB24">
            <v>3</v>
          </cell>
          <cell r="AC24">
            <v>3</v>
          </cell>
          <cell r="AD24">
            <v>3</v>
          </cell>
          <cell r="AE24">
            <v>3</v>
          </cell>
          <cell r="AF24">
            <v>4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3</v>
          </cell>
          <cell r="AL24">
            <v>2</v>
          </cell>
        </row>
      </sheetData>
      <sheetData sheetId="11"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1</v>
          </cell>
          <cell r="AF7">
            <v>1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0</v>
          </cell>
          <cell r="AD8">
            <v>1</v>
          </cell>
          <cell r="AE8">
            <v>1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2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</v>
          </cell>
          <cell r="AC10">
            <v>0</v>
          </cell>
          <cell r="AD10">
            <v>0</v>
          </cell>
          <cell r="AE10">
            <v>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3</v>
          </cell>
          <cell r="L16">
            <v>3</v>
          </cell>
          <cell r="M16">
            <v>0</v>
          </cell>
          <cell r="N16">
            <v>0</v>
          </cell>
          <cell r="O16">
            <v>1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</v>
          </cell>
          <cell r="AC16">
            <v>1</v>
          </cell>
          <cell r="AD16">
            <v>2</v>
          </cell>
          <cell r="AE16">
            <v>6</v>
          </cell>
          <cell r="AF16">
            <v>7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2</v>
          </cell>
          <cell r="L17">
            <v>3</v>
          </cell>
          <cell r="M17">
            <v>1</v>
          </cell>
          <cell r="N17">
            <v>0</v>
          </cell>
          <cell r="O17">
            <v>0</v>
          </cell>
          <cell r="P17">
            <v>1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  <cell r="AA17">
            <v>3</v>
          </cell>
          <cell r="AB17">
            <v>2</v>
          </cell>
          <cell r="AC17">
            <v>0</v>
          </cell>
          <cell r="AD17">
            <v>0</v>
          </cell>
          <cell r="AE17">
            <v>0</v>
          </cell>
          <cell r="AF17">
            <v>6</v>
          </cell>
          <cell r="AG17">
            <v>0</v>
          </cell>
          <cell r="AH17">
            <v>3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2</v>
          </cell>
          <cell r="M18">
            <v>3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  <cell r="AA18">
            <v>2</v>
          </cell>
          <cell r="AB18">
            <v>3</v>
          </cell>
          <cell r="AC18">
            <v>0</v>
          </cell>
          <cell r="AD18">
            <v>3</v>
          </cell>
          <cell r="AE18">
            <v>2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</v>
          </cell>
          <cell r="M20">
            <v>8</v>
          </cell>
          <cell r="N20">
            <v>0</v>
          </cell>
          <cell r="O20">
            <v>3</v>
          </cell>
          <cell r="P20">
            <v>0</v>
          </cell>
          <cell r="Q20">
            <v>4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5</v>
          </cell>
          <cell r="Z20">
            <v>4</v>
          </cell>
          <cell r="AA20">
            <v>0</v>
          </cell>
          <cell r="AB20">
            <v>0</v>
          </cell>
          <cell r="AC20">
            <v>1</v>
          </cell>
          <cell r="AD20">
            <v>4</v>
          </cell>
          <cell r="AE20">
            <v>12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</v>
          </cell>
          <cell r="W21">
            <v>1</v>
          </cell>
          <cell r="X21">
            <v>6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6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4</v>
          </cell>
          <cell r="N22">
            <v>2</v>
          </cell>
          <cell r="O22">
            <v>0</v>
          </cell>
          <cell r="P22">
            <v>4</v>
          </cell>
          <cell r="Q22">
            <v>3</v>
          </cell>
          <cell r="R22">
            <v>1</v>
          </cell>
          <cell r="S22">
            <v>0</v>
          </cell>
          <cell r="T22">
            <v>0</v>
          </cell>
          <cell r="U22">
            <v>7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  <cell r="AA22">
            <v>3</v>
          </cell>
          <cell r="AB22">
            <v>1</v>
          </cell>
          <cell r="AC22">
            <v>5</v>
          </cell>
          <cell r="AD22">
            <v>6</v>
          </cell>
          <cell r="AE22">
            <v>23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</v>
          </cell>
          <cell r="M23">
            <v>5</v>
          </cell>
          <cell r="N23">
            <v>5</v>
          </cell>
          <cell r="O23">
            <v>2</v>
          </cell>
          <cell r="P23">
            <v>0</v>
          </cell>
          <cell r="Q23">
            <v>0</v>
          </cell>
          <cell r="R23">
            <v>7</v>
          </cell>
          <cell r="S23">
            <v>0</v>
          </cell>
          <cell r="T23">
            <v>0</v>
          </cell>
          <cell r="U23">
            <v>0</v>
          </cell>
          <cell r="V23">
            <v>4</v>
          </cell>
          <cell r="W23">
            <v>0</v>
          </cell>
          <cell r="X23">
            <v>5</v>
          </cell>
          <cell r="Y23">
            <v>9</v>
          </cell>
          <cell r="Z23">
            <v>7</v>
          </cell>
          <cell r="AA23">
            <v>8</v>
          </cell>
          <cell r="AB23">
            <v>8</v>
          </cell>
          <cell r="AC23">
            <v>7</v>
          </cell>
          <cell r="AD23">
            <v>6</v>
          </cell>
          <cell r="AE23">
            <v>13</v>
          </cell>
          <cell r="AF23">
            <v>8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</v>
          </cell>
          <cell r="M24">
            <v>1</v>
          </cell>
          <cell r="N24">
            <v>5</v>
          </cell>
          <cell r="O24">
            <v>2</v>
          </cell>
          <cell r="P24">
            <v>0</v>
          </cell>
          <cell r="Q24">
            <v>3</v>
          </cell>
          <cell r="R24">
            <v>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</v>
          </cell>
          <cell r="X24">
            <v>0</v>
          </cell>
          <cell r="Y24">
            <v>3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  <cell r="AD24">
            <v>1</v>
          </cell>
          <cell r="AE24">
            <v>8</v>
          </cell>
          <cell r="AF24">
            <v>2</v>
          </cell>
          <cell r="AG24">
            <v>2</v>
          </cell>
          <cell r="AH24">
            <v>2</v>
          </cell>
          <cell r="AI24">
            <v>1</v>
          </cell>
          <cell r="AJ24">
            <v>0</v>
          </cell>
          <cell r="AK24">
            <v>2</v>
          </cell>
          <cell r="AL24">
            <v>4</v>
          </cell>
        </row>
      </sheetData>
      <sheetData sheetId="12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2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</v>
          </cell>
          <cell r="AE9">
            <v>2</v>
          </cell>
          <cell r="AF9">
            <v>0</v>
          </cell>
          <cell r="AG9">
            <v>1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</v>
          </cell>
          <cell r="AC10">
            <v>0</v>
          </cell>
          <cell r="AD10">
            <v>0</v>
          </cell>
          <cell r="AE10">
            <v>2</v>
          </cell>
          <cell r="AF10">
            <v>1</v>
          </cell>
          <cell r="AG10">
            <v>1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6</v>
          </cell>
          <cell r="AF11">
            <v>0</v>
          </cell>
          <cell r="AG11">
            <v>1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0</v>
          </cell>
          <cell r="F16">
            <v>1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2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</v>
          </cell>
          <cell r="X16">
            <v>0</v>
          </cell>
          <cell r="Y16">
            <v>0</v>
          </cell>
          <cell r="Z16">
            <v>2</v>
          </cell>
          <cell r="AA16">
            <v>0</v>
          </cell>
          <cell r="AB16">
            <v>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</v>
          </cell>
          <cell r="S17">
            <v>0</v>
          </cell>
          <cell r="T17">
            <v>0</v>
          </cell>
          <cell r="U17">
            <v>2</v>
          </cell>
          <cell r="V17">
            <v>0</v>
          </cell>
          <cell r="W17">
            <v>2</v>
          </cell>
          <cell r="X17">
            <v>0</v>
          </cell>
          <cell r="Y17">
            <v>1</v>
          </cell>
          <cell r="Z17">
            <v>0</v>
          </cell>
          <cell r="AA17">
            <v>1</v>
          </cell>
          <cell r="AB17">
            <v>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</v>
          </cell>
          <cell r="V18">
            <v>0</v>
          </cell>
          <cell r="W18">
            <v>0</v>
          </cell>
          <cell r="X18">
            <v>1</v>
          </cell>
          <cell r="Y18">
            <v>0</v>
          </cell>
          <cell r="Z18">
            <v>1</v>
          </cell>
          <cell r="AA18">
            <v>0</v>
          </cell>
          <cell r="AB18">
            <v>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20">
          <cell r="E20">
            <v>2</v>
          </cell>
          <cell r="F20">
            <v>0</v>
          </cell>
          <cell r="G20">
            <v>2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1</v>
          </cell>
          <cell r="M20">
            <v>1</v>
          </cell>
          <cell r="N20">
            <v>2</v>
          </cell>
          <cell r="O20">
            <v>1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0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4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0</v>
          </cell>
          <cell r="F22">
            <v>1</v>
          </cell>
          <cell r="G22">
            <v>2</v>
          </cell>
          <cell r="H22">
            <v>1</v>
          </cell>
          <cell r="I22">
            <v>0</v>
          </cell>
          <cell r="J22">
            <v>0</v>
          </cell>
          <cell r="K22">
            <v>2</v>
          </cell>
          <cell r="L22">
            <v>1</v>
          </cell>
          <cell r="M22">
            <v>0</v>
          </cell>
          <cell r="N22">
            <v>3</v>
          </cell>
          <cell r="O22">
            <v>2</v>
          </cell>
          <cell r="P22">
            <v>1</v>
          </cell>
          <cell r="Q22">
            <v>0</v>
          </cell>
          <cell r="R22">
            <v>3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</v>
          </cell>
          <cell r="X22">
            <v>1</v>
          </cell>
          <cell r="Y22">
            <v>0</v>
          </cell>
          <cell r="Z22">
            <v>0</v>
          </cell>
          <cell r="AA22">
            <v>0</v>
          </cell>
          <cell r="AB22">
            <v>1</v>
          </cell>
          <cell r="AC22">
            <v>2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4</v>
          </cell>
          <cell r="F23">
            <v>0</v>
          </cell>
          <cell r="G23">
            <v>2</v>
          </cell>
          <cell r="H23">
            <v>0</v>
          </cell>
          <cell r="I23">
            <v>1</v>
          </cell>
          <cell r="J23">
            <v>3</v>
          </cell>
          <cell r="K23">
            <v>2</v>
          </cell>
          <cell r="L23">
            <v>2</v>
          </cell>
          <cell r="M23">
            <v>4</v>
          </cell>
          <cell r="N23">
            <v>4</v>
          </cell>
          <cell r="O23">
            <v>3</v>
          </cell>
          <cell r="P23">
            <v>3</v>
          </cell>
          <cell r="Q23">
            <v>1</v>
          </cell>
          <cell r="R23">
            <v>2</v>
          </cell>
          <cell r="S23">
            <v>2</v>
          </cell>
          <cell r="T23">
            <v>1</v>
          </cell>
          <cell r="U23">
            <v>3</v>
          </cell>
          <cell r="V23">
            <v>0</v>
          </cell>
          <cell r="W23">
            <v>2</v>
          </cell>
          <cell r="X23">
            <v>3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0</v>
          </cell>
          <cell r="F24">
            <v>4</v>
          </cell>
          <cell r="G24">
            <v>1</v>
          </cell>
          <cell r="H24">
            <v>0</v>
          </cell>
          <cell r="I24">
            <v>0</v>
          </cell>
          <cell r="J24">
            <v>1</v>
          </cell>
          <cell r="K24">
            <v>1</v>
          </cell>
          <cell r="L24">
            <v>0</v>
          </cell>
          <cell r="M24">
            <v>3</v>
          </cell>
          <cell r="N24">
            <v>4</v>
          </cell>
          <cell r="O24">
            <v>1</v>
          </cell>
          <cell r="P24">
            <v>0</v>
          </cell>
          <cell r="Q24">
            <v>1</v>
          </cell>
          <cell r="R24">
            <v>2</v>
          </cell>
          <cell r="S24">
            <v>0</v>
          </cell>
          <cell r="T24">
            <v>0</v>
          </cell>
          <cell r="U24">
            <v>3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  <cell r="Z24">
            <v>1</v>
          </cell>
          <cell r="AA24">
            <v>2</v>
          </cell>
          <cell r="AB24">
            <v>2</v>
          </cell>
          <cell r="AC24">
            <v>1</v>
          </cell>
          <cell r="AD24">
            <v>0</v>
          </cell>
          <cell r="AE24">
            <v>2</v>
          </cell>
          <cell r="AF24">
            <v>0</v>
          </cell>
          <cell r="AG24">
            <v>2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  <sheetData sheetId="13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</v>
          </cell>
          <cell r="AC7">
            <v>1</v>
          </cell>
          <cell r="AD7">
            <v>0</v>
          </cell>
          <cell r="AE7">
            <v>7</v>
          </cell>
          <cell r="AF7">
            <v>1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1</v>
          </cell>
          <cell r="AE8">
            <v>7</v>
          </cell>
          <cell r="AF8">
            <v>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</v>
          </cell>
          <cell r="AC10">
            <v>0</v>
          </cell>
          <cell r="AD10">
            <v>2</v>
          </cell>
          <cell r="AE10">
            <v>3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3</v>
          </cell>
          <cell r="AF11">
            <v>1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E16">
            <v>2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2</v>
          </cell>
          <cell r="K16">
            <v>0</v>
          </cell>
          <cell r="L16">
            <v>0</v>
          </cell>
          <cell r="M16">
            <v>2</v>
          </cell>
          <cell r="N16">
            <v>1</v>
          </cell>
          <cell r="O16">
            <v>0</v>
          </cell>
          <cell r="P16">
            <v>1</v>
          </cell>
          <cell r="Q16">
            <v>1</v>
          </cell>
          <cell r="R16">
            <v>0</v>
          </cell>
          <cell r="S16">
            <v>1</v>
          </cell>
          <cell r="T16">
            <v>2</v>
          </cell>
          <cell r="U16">
            <v>0</v>
          </cell>
          <cell r="V16">
            <v>2</v>
          </cell>
          <cell r="W16">
            <v>2</v>
          </cell>
          <cell r="X16">
            <v>2</v>
          </cell>
          <cell r="Y16">
            <v>1</v>
          </cell>
          <cell r="Z16">
            <v>1</v>
          </cell>
          <cell r="AA16">
            <v>3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1</v>
          </cell>
        </row>
        <row r="17">
          <cell r="E17">
            <v>1</v>
          </cell>
          <cell r="F17">
            <v>2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2</v>
          </cell>
          <cell r="M17">
            <v>1</v>
          </cell>
          <cell r="N17">
            <v>1</v>
          </cell>
          <cell r="O17">
            <v>0</v>
          </cell>
          <cell r="P17">
            <v>1</v>
          </cell>
          <cell r="Q17">
            <v>2</v>
          </cell>
          <cell r="R17">
            <v>0</v>
          </cell>
          <cell r="S17">
            <v>1</v>
          </cell>
          <cell r="T17">
            <v>1</v>
          </cell>
          <cell r="U17">
            <v>1</v>
          </cell>
          <cell r="V17">
            <v>2</v>
          </cell>
          <cell r="W17">
            <v>1</v>
          </cell>
          <cell r="X17">
            <v>1</v>
          </cell>
          <cell r="Y17">
            <v>1</v>
          </cell>
          <cell r="Z17">
            <v>0</v>
          </cell>
          <cell r="AA17">
            <v>3</v>
          </cell>
          <cell r="AB17">
            <v>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1</v>
          </cell>
          <cell r="AH17">
            <v>0</v>
          </cell>
          <cell r="AI17">
            <v>2</v>
          </cell>
          <cell r="AJ17">
            <v>2</v>
          </cell>
          <cell r="AK17">
            <v>1</v>
          </cell>
          <cell r="AL17">
            <v>1</v>
          </cell>
        </row>
        <row r="18">
          <cell r="E18">
            <v>0</v>
          </cell>
          <cell r="F18">
            <v>0</v>
          </cell>
          <cell r="G18">
            <v>2</v>
          </cell>
          <cell r="H18">
            <v>1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1</v>
          </cell>
          <cell r="N18">
            <v>2</v>
          </cell>
          <cell r="O18">
            <v>0</v>
          </cell>
          <cell r="P18">
            <v>0</v>
          </cell>
          <cell r="Q18">
            <v>3</v>
          </cell>
          <cell r="R18">
            <v>0</v>
          </cell>
          <cell r="S18">
            <v>0</v>
          </cell>
          <cell r="T18">
            <v>1</v>
          </cell>
          <cell r="U18">
            <v>3</v>
          </cell>
          <cell r="V18">
            <v>2</v>
          </cell>
          <cell r="W18">
            <v>1</v>
          </cell>
          <cell r="X18">
            <v>2</v>
          </cell>
          <cell r="Y18">
            <v>1</v>
          </cell>
          <cell r="Z18">
            <v>1</v>
          </cell>
          <cell r="AA18">
            <v>2</v>
          </cell>
          <cell r="AB18">
            <v>1</v>
          </cell>
          <cell r="AC18">
            <v>0</v>
          </cell>
          <cell r="AD18">
            <v>0</v>
          </cell>
          <cell r="AE18">
            <v>1</v>
          </cell>
          <cell r="AF18">
            <v>0</v>
          </cell>
          <cell r="AG18">
            <v>2</v>
          </cell>
          <cell r="AH18">
            <v>1</v>
          </cell>
          <cell r="AI18">
            <v>1</v>
          </cell>
          <cell r="AJ18">
            <v>0</v>
          </cell>
          <cell r="AK18">
            <v>0</v>
          </cell>
          <cell r="AL18">
            <v>2</v>
          </cell>
        </row>
        <row r="20">
          <cell r="E20">
            <v>0</v>
          </cell>
          <cell r="F20">
            <v>8</v>
          </cell>
          <cell r="G20">
            <v>7</v>
          </cell>
          <cell r="H20">
            <v>3</v>
          </cell>
          <cell r="I20">
            <v>2</v>
          </cell>
          <cell r="J20">
            <v>5</v>
          </cell>
          <cell r="K20">
            <v>2</v>
          </cell>
          <cell r="L20">
            <v>4</v>
          </cell>
          <cell r="M20">
            <v>6</v>
          </cell>
          <cell r="N20">
            <v>15</v>
          </cell>
          <cell r="O20">
            <v>3</v>
          </cell>
          <cell r="P20">
            <v>2</v>
          </cell>
          <cell r="Q20">
            <v>3</v>
          </cell>
          <cell r="R20">
            <v>4</v>
          </cell>
          <cell r="S20">
            <v>5</v>
          </cell>
          <cell r="T20">
            <v>7</v>
          </cell>
          <cell r="U20">
            <v>5</v>
          </cell>
          <cell r="V20">
            <v>4</v>
          </cell>
          <cell r="W20">
            <v>3</v>
          </cell>
          <cell r="X20">
            <v>6</v>
          </cell>
          <cell r="Y20">
            <v>4</v>
          </cell>
          <cell r="Z20">
            <v>5</v>
          </cell>
          <cell r="AA20">
            <v>8</v>
          </cell>
          <cell r="AB20">
            <v>9</v>
          </cell>
          <cell r="AC20">
            <v>4</v>
          </cell>
          <cell r="AD20">
            <v>6</v>
          </cell>
          <cell r="AE20">
            <v>8</v>
          </cell>
          <cell r="AF20">
            <v>4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3</v>
          </cell>
          <cell r="M21">
            <v>4</v>
          </cell>
          <cell r="N21">
            <v>5</v>
          </cell>
          <cell r="O21">
            <v>0</v>
          </cell>
          <cell r="P21">
            <v>0</v>
          </cell>
          <cell r="Q21">
            <v>2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E22">
            <v>1</v>
          </cell>
          <cell r="F22">
            <v>0</v>
          </cell>
          <cell r="G22">
            <v>4</v>
          </cell>
          <cell r="H22">
            <v>1</v>
          </cell>
          <cell r="I22">
            <v>0</v>
          </cell>
          <cell r="J22">
            <v>2</v>
          </cell>
          <cell r="K22">
            <v>0</v>
          </cell>
          <cell r="L22">
            <v>0</v>
          </cell>
          <cell r="M22">
            <v>1</v>
          </cell>
          <cell r="N22">
            <v>3</v>
          </cell>
          <cell r="O22">
            <v>2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E23">
            <v>4</v>
          </cell>
          <cell r="F23">
            <v>7</v>
          </cell>
          <cell r="G23">
            <v>8</v>
          </cell>
          <cell r="H23">
            <v>4</v>
          </cell>
          <cell r="I23">
            <v>4</v>
          </cell>
          <cell r="J23">
            <v>5</v>
          </cell>
          <cell r="K23">
            <v>4</v>
          </cell>
          <cell r="L23">
            <v>4</v>
          </cell>
          <cell r="M23">
            <v>8</v>
          </cell>
          <cell r="N23">
            <v>12</v>
          </cell>
          <cell r="O23">
            <v>4</v>
          </cell>
          <cell r="P23">
            <v>3</v>
          </cell>
          <cell r="Q23">
            <v>5</v>
          </cell>
          <cell r="R23">
            <v>2</v>
          </cell>
          <cell r="S23">
            <v>3</v>
          </cell>
          <cell r="T23">
            <v>5</v>
          </cell>
          <cell r="U23">
            <v>0</v>
          </cell>
          <cell r="V23">
            <v>5</v>
          </cell>
          <cell r="W23">
            <v>2</v>
          </cell>
          <cell r="X23">
            <v>4</v>
          </cell>
          <cell r="Y23">
            <v>5</v>
          </cell>
          <cell r="Z23">
            <v>4</v>
          </cell>
          <cell r="AA23">
            <v>5</v>
          </cell>
          <cell r="AB23">
            <v>0</v>
          </cell>
          <cell r="AC23">
            <v>0</v>
          </cell>
          <cell r="AD23">
            <v>4</v>
          </cell>
          <cell r="AE23">
            <v>9</v>
          </cell>
          <cell r="AF23">
            <v>5</v>
          </cell>
          <cell r="AG23">
            <v>3</v>
          </cell>
          <cell r="AH23">
            <v>4</v>
          </cell>
          <cell r="AI23">
            <v>8</v>
          </cell>
          <cell r="AJ23">
            <v>0</v>
          </cell>
          <cell r="AK23">
            <v>0</v>
          </cell>
          <cell r="AL23">
            <v>0</v>
          </cell>
        </row>
        <row r="24">
          <cell r="E24">
            <v>0</v>
          </cell>
          <cell r="F24">
            <v>6</v>
          </cell>
          <cell r="G24">
            <v>8</v>
          </cell>
          <cell r="H24">
            <v>3</v>
          </cell>
          <cell r="I24">
            <v>4</v>
          </cell>
          <cell r="J24">
            <v>4</v>
          </cell>
          <cell r="K24">
            <v>0</v>
          </cell>
          <cell r="L24">
            <v>3</v>
          </cell>
          <cell r="M24">
            <v>8</v>
          </cell>
          <cell r="N24">
            <v>12</v>
          </cell>
          <cell r="O24">
            <v>6</v>
          </cell>
          <cell r="P24">
            <v>3</v>
          </cell>
          <cell r="Q24">
            <v>4</v>
          </cell>
          <cell r="R24">
            <v>0</v>
          </cell>
          <cell r="S24">
            <v>3</v>
          </cell>
          <cell r="T24">
            <v>5</v>
          </cell>
          <cell r="U24">
            <v>8</v>
          </cell>
          <cell r="V24">
            <v>4</v>
          </cell>
          <cell r="W24">
            <v>5</v>
          </cell>
          <cell r="X24">
            <v>2</v>
          </cell>
          <cell r="Y24">
            <v>4</v>
          </cell>
          <cell r="Z24">
            <v>5</v>
          </cell>
          <cell r="AA24">
            <v>5</v>
          </cell>
          <cell r="AB24">
            <v>0</v>
          </cell>
          <cell r="AC24">
            <v>0</v>
          </cell>
          <cell r="AD24">
            <v>4</v>
          </cell>
          <cell r="AE24">
            <v>10</v>
          </cell>
          <cell r="AF24">
            <v>5</v>
          </cell>
          <cell r="AG24">
            <v>2</v>
          </cell>
          <cell r="AH24">
            <v>4</v>
          </cell>
          <cell r="AI24">
            <v>6</v>
          </cell>
          <cell r="AJ24">
            <v>0</v>
          </cell>
          <cell r="AK24">
            <v>0</v>
          </cell>
          <cell r="AL24">
            <v>0</v>
          </cell>
        </row>
      </sheetData>
      <sheetData sheetId="14"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2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B8">
            <v>0</v>
          </cell>
          <cell r="AC8">
            <v>0</v>
          </cell>
          <cell r="AD8">
            <v>0</v>
          </cell>
          <cell r="AE8">
            <v>2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6</v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>
            <v>1</v>
          </cell>
          <cell r="U16">
            <v>4</v>
          </cell>
          <cell r="V16">
            <v>4</v>
          </cell>
          <cell r="W16">
            <v>0</v>
          </cell>
          <cell r="X16">
            <v>1</v>
          </cell>
          <cell r="Y16">
            <v>2</v>
          </cell>
          <cell r="Z16">
            <v>0</v>
          </cell>
          <cell r="AA16">
            <v>2</v>
          </cell>
          <cell r="AB16">
            <v>3</v>
          </cell>
          <cell r="AC16">
            <v>0</v>
          </cell>
          <cell r="AD16">
            <v>3</v>
          </cell>
          <cell r="AE16">
            <v>2</v>
          </cell>
          <cell r="AF16">
            <v>4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6</v>
          </cell>
          <cell r="N17">
            <v>3</v>
          </cell>
          <cell r="O17">
            <v>3</v>
          </cell>
          <cell r="P17">
            <v>2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2</v>
          </cell>
          <cell r="Y17">
            <v>2</v>
          </cell>
          <cell r="Z17">
            <v>1</v>
          </cell>
          <cell r="AA17">
            <v>2</v>
          </cell>
          <cell r="AB17">
            <v>6</v>
          </cell>
          <cell r="AC17">
            <v>2</v>
          </cell>
          <cell r="AD17">
            <v>1</v>
          </cell>
          <cell r="AE17">
            <v>2</v>
          </cell>
          <cell r="AF17">
            <v>4</v>
          </cell>
          <cell r="AG17">
            <v>0</v>
          </cell>
          <cell r="AH17">
            <v>1</v>
          </cell>
          <cell r="AI17">
            <v>1</v>
          </cell>
          <cell r="AJ17">
            <v>0</v>
          </cell>
          <cell r="AK17">
            <v>0</v>
          </cell>
          <cell r="AL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</v>
          </cell>
          <cell r="X18">
            <v>0</v>
          </cell>
          <cell r="Y18">
            <v>1</v>
          </cell>
          <cell r="Z18">
            <v>1</v>
          </cell>
          <cell r="AA18">
            <v>2</v>
          </cell>
          <cell r="AB18">
            <v>2</v>
          </cell>
          <cell r="AC18">
            <v>1</v>
          </cell>
          <cell r="AD18">
            <v>2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2</v>
          </cell>
          <cell r="M20">
            <v>6</v>
          </cell>
          <cell r="N20">
            <v>8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2</v>
          </cell>
          <cell r="T20">
            <v>0</v>
          </cell>
          <cell r="U20">
            <v>13</v>
          </cell>
          <cell r="V20">
            <v>7</v>
          </cell>
          <cell r="W20">
            <v>7</v>
          </cell>
          <cell r="X20">
            <v>5</v>
          </cell>
          <cell r="Y20">
            <v>9</v>
          </cell>
          <cell r="Z20">
            <v>8</v>
          </cell>
          <cell r="AA20">
            <v>9</v>
          </cell>
          <cell r="AB20">
            <v>9</v>
          </cell>
          <cell r="AC20">
            <v>3</v>
          </cell>
          <cell r="AD20">
            <v>9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H21">
            <v>0</v>
          </cell>
          <cell r="I21">
            <v>1</v>
          </cell>
          <cell r="J21">
            <v>3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H23">
            <v>0</v>
          </cell>
          <cell r="I23">
            <v>0</v>
          </cell>
          <cell r="J23">
            <v>17</v>
          </cell>
          <cell r="K23">
            <v>17</v>
          </cell>
          <cell r="L23">
            <v>5</v>
          </cell>
          <cell r="M23">
            <v>21</v>
          </cell>
          <cell r="N23">
            <v>13</v>
          </cell>
          <cell r="O23">
            <v>12</v>
          </cell>
          <cell r="P23">
            <v>3</v>
          </cell>
          <cell r="Q23">
            <v>3</v>
          </cell>
          <cell r="R23">
            <v>0</v>
          </cell>
          <cell r="S23">
            <v>11</v>
          </cell>
          <cell r="T23">
            <v>15</v>
          </cell>
          <cell r="U23">
            <v>16</v>
          </cell>
          <cell r="V23">
            <v>8</v>
          </cell>
          <cell r="W23">
            <v>12</v>
          </cell>
          <cell r="X23">
            <v>5</v>
          </cell>
          <cell r="Y23">
            <v>14</v>
          </cell>
          <cell r="Z23">
            <v>17</v>
          </cell>
          <cell r="AA23">
            <v>37</v>
          </cell>
          <cell r="AB23">
            <v>23</v>
          </cell>
          <cell r="AC23">
            <v>9</v>
          </cell>
          <cell r="AD23">
            <v>12</v>
          </cell>
          <cell r="AE23">
            <v>17</v>
          </cell>
          <cell r="AF23">
            <v>5</v>
          </cell>
          <cell r="AG23">
            <v>0</v>
          </cell>
          <cell r="AH23">
            <v>14</v>
          </cell>
          <cell r="AI23">
            <v>3</v>
          </cell>
          <cell r="AJ23">
            <v>0</v>
          </cell>
          <cell r="AK23">
            <v>0</v>
          </cell>
          <cell r="AL23">
            <v>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7</v>
          </cell>
          <cell r="M24">
            <v>18</v>
          </cell>
          <cell r="N24">
            <v>17</v>
          </cell>
          <cell r="O24">
            <v>16</v>
          </cell>
          <cell r="P24">
            <v>6</v>
          </cell>
          <cell r="Q24">
            <v>8</v>
          </cell>
          <cell r="R24">
            <v>5</v>
          </cell>
          <cell r="S24">
            <v>5</v>
          </cell>
          <cell r="T24">
            <v>12</v>
          </cell>
          <cell r="U24">
            <v>14</v>
          </cell>
          <cell r="V24">
            <v>4</v>
          </cell>
          <cell r="W24">
            <v>12</v>
          </cell>
          <cell r="X24">
            <v>5</v>
          </cell>
          <cell r="Y24">
            <v>10</v>
          </cell>
          <cell r="Z24">
            <v>11</v>
          </cell>
          <cell r="AA24">
            <v>15</v>
          </cell>
          <cell r="AB24">
            <v>14</v>
          </cell>
          <cell r="AC24">
            <v>6</v>
          </cell>
          <cell r="AD24">
            <v>4</v>
          </cell>
          <cell r="AE24">
            <v>12</v>
          </cell>
          <cell r="AF24">
            <v>6</v>
          </cell>
          <cell r="AG24">
            <v>0</v>
          </cell>
          <cell r="AH24">
            <v>5</v>
          </cell>
          <cell r="AI24">
            <v>15</v>
          </cell>
          <cell r="AJ24">
            <v>0</v>
          </cell>
          <cell r="AK24">
            <v>8</v>
          </cell>
          <cell r="AL24">
            <v>8</v>
          </cell>
        </row>
      </sheetData>
      <sheetData sheetId="15">
        <row r="7">
          <cell r="X7">
            <v>0</v>
          </cell>
          <cell r="Y7">
            <v>1</v>
          </cell>
          <cell r="Z7">
            <v>0</v>
          </cell>
          <cell r="AA7">
            <v>0</v>
          </cell>
          <cell r="AB7">
            <v>0</v>
          </cell>
          <cell r="AC7">
            <v>2</v>
          </cell>
          <cell r="AD7">
            <v>2</v>
          </cell>
          <cell r="AE7">
            <v>15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4</v>
          </cell>
          <cell r="AE8">
            <v>7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2</v>
          </cell>
          <cell r="AD9">
            <v>1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4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X11">
            <v>0</v>
          </cell>
          <cell r="Y11">
            <v>0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3</v>
          </cell>
          <cell r="AE11">
            <v>4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6">
          <cell r="X16">
            <v>0</v>
          </cell>
          <cell r="Y16">
            <v>1</v>
          </cell>
          <cell r="Z16">
            <v>2</v>
          </cell>
          <cell r="AA16">
            <v>1</v>
          </cell>
          <cell r="AB16">
            <v>2</v>
          </cell>
          <cell r="AC16">
            <v>1</v>
          </cell>
          <cell r="AD16">
            <v>0</v>
          </cell>
          <cell r="AE16">
            <v>2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X17">
            <v>1</v>
          </cell>
          <cell r="Y17">
            <v>0</v>
          </cell>
          <cell r="Z17">
            <v>0</v>
          </cell>
          <cell r="AA17">
            <v>1</v>
          </cell>
          <cell r="AB17">
            <v>4</v>
          </cell>
          <cell r="AC17">
            <v>2</v>
          </cell>
          <cell r="AD17">
            <v>1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X18">
            <v>1</v>
          </cell>
          <cell r="Y18">
            <v>0</v>
          </cell>
          <cell r="Z18">
            <v>1</v>
          </cell>
          <cell r="AA18">
            <v>1</v>
          </cell>
          <cell r="AB18">
            <v>0</v>
          </cell>
          <cell r="AC18">
            <v>2</v>
          </cell>
          <cell r="AD18">
            <v>4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20"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X23">
            <v>0</v>
          </cell>
          <cell r="Y23">
            <v>0</v>
          </cell>
          <cell r="Z23">
            <v>4</v>
          </cell>
          <cell r="AA23">
            <v>0</v>
          </cell>
          <cell r="AB23">
            <v>0</v>
          </cell>
          <cell r="AC23">
            <v>0</v>
          </cell>
          <cell r="AD23">
            <v>3</v>
          </cell>
          <cell r="AE23">
            <v>5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X24">
            <v>0</v>
          </cell>
          <cell r="Y24">
            <v>0</v>
          </cell>
          <cell r="Z24">
            <v>4</v>
          </cell>
          <cell r="AA24">
            <v>0</v>
          </cell>
          <cell r="AB24">
            <v>0</v>
          </cell>
          <cell r="AC24">
            <v>0</v>
          </cell>
          <cell r="AD24">
            <v>3</v>
          </cell>
          <cell r="AE24">
            <v>5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.11"/>
      <sheetName val="29.11"/>
      <sheetName val="30.11"/>
      <sheetName val="1.12"/>
      <sheetName val="2.12"/>
      <sheetName val="3.12"/>
      <sheetName val="4.12"/>
      <sheetName val="5.12"/>
      <sheetName val="6.12"/>
      <sheetName val="7.12"/>
      <sheetName val="8.12"/>
      <sheetName val="9.12"/>
      <sheetName val="10.12"/>
      <sheetName val="11.12"/>
      <sheetName val="12.12"/>
      <sheetName val="13.12"/>
      <sheetName val="14.12"/>
      <sheetName val="15.12"/>
      <sheetName val="16.12"/>
      <sheetName val="17.12"/>
      <sheetName val="18.12"/>
      <sheetName val="19.12"/>
      <sheetName val="20.12"/>
      <sheetName val="22.12"/>
      <sheetName val="21.12"/>
      <sheetName val="23.12"/>
      <sheetName val="24.12"/>
      <sheetName val="25.12"/>
      <sheetName val="Sheet29"/>
      <sheetName val="Sheet30"/>
      <sheetName val="Sheet31"/>
      <sheetName val="Sheet32"/>
      <sheetName val="Sheet33"/>
    </sheetNames>
    <sheetDataSet>
      <sheetData sheetId="0">
        <row r="3">
          <cell r="P3">
            <v>1</v>
          </cell>
        </row>
      </sheetData>
      <sheetData sheetId="1">
        <row r="3">
          <cell r="P3">
            <v>1</v>
          </cell>
        </row>
      </sheetData>
      <sheetData sheetId="2">
        <row r="3">
          <cell r="G3">
            <v>1</v>
          </cell>
        </row>
      </sheetData>
      <sheetData sheetId="3">
        <row r="5">
          <cell r="M5">
            <v>2</v>
          </cell>
        </row>
      </sheetData>
      <sheetData sheetId="4">
        <row r="5">
          <cell r="P5">
            <v>1</v>
          </cell>
        </row>
      </sheetData>
      <sheetData sheetId="5">
        <row r="3">
          <cell r="AH3">
            <v>1</v>
          </cell>
        </row>
        <row r="11">
          <cell r="G11">
            <v>1</v>
          </cell>
        </row>
      </sheetData>
      <sheetData sheetId="6">
        <row r="3">
          <cell r="M3">
            <v>1</v>
          </cell>
        </row>
      </sheetData>
      <sheetData sheetId="7">
        <row r="5">
          <cell r="AH5">
            <v>1</v>
          </cell>
        </row>
      </sheetData>
      <sheetData sheetId="8">
        <row r="3">
          <cell r="P3">
            <v>1</v>
          </cell>
        </row>
      </sheetData>
      <sheetData sheetId="9">
        <row r="5">
          <cell r="M5">
            <v>1</v>
          </cell>
        </row>
        <row r="8">
          <cell r="G8">
            <v>1</v>
          </cell>
        </row>
      </sheetData>
      <sheetData sheetId="10">
        <row r="3">
          <cell r="P3">
            <v>1</v>
          </cell>
        </row>
        <row r="8">
          <cell r="G8">
            <v>1</v>
          </cell>
        </row>
        <row r="11">
          <cell r="G11">
            <v>1</v>
          </cell>
        </row>
      </sheetData>
      <sheetData sheetId="11">
        <row r="9">
          <cell r="M9">
            <v>1</v>
          </cell>
        </row>
      </sheetData>
      <sheetData sheetId="12">
        <row r="7">
          <cell r="P7">
            <v>1</v>
          </cell>
        </row>
      </sheetData>
      <sheetData sheetId="13">
        <row r="3">
          <cell r="M3">
            <v>1</v>
          </cell>
        </row>
      </sheetData>
      <sheetData sheetId="14">
        <row r="5">
          <cell r="P5">
            <v>1</v>
          </cell>
        </row>
      </sheetData>
      <sheetData sheetId="15">
        <row r="3">
          <cell r="P3">
            <v>1</v>
          </cell>
        </row>
      </sheetData>
      <sheetData sheetId="16">
        <row r="7">
          <cell r="M7">
            <v>1</v>
          </cell>
        </row>
      </sheetData>
      <sheetData sheetId="17">
        <row r="10">
          <cell r="M10">
            <v>2</v>
          </cell>
        </row>
      </sheetData>
      <sheetData sheetId="18">
        <row r="5">
          <cell r="P5">
            <v>1</v>
          </cell>
        </row>
      </sheetData>
      <sheetData sheetId="19">
        <row r="3">
          <cell r="P3">
            <v>1</v>
          </cell>
        </row>
      </sheetData>
      <sheetData sheetId="20">
        <row r="5">
          <cell r="M5">
            <v>1</v>
          </cell>
        </row>
      </sheetData>
      <sheetData sheetId="21">
        <row r="7">
          <cell r="M7">
            <v>1</v>
          </cell>
        </row>
      </sheetData>
      <sheetData sheetId="22">
        <row r="5">
          <cell r="P5">
            <v>1</v>
          </cell>
        </row>
      </sheetData>
      <sheetData sheetId="23">
        <row r="5">
          <cell r="M5">
            <v>1</v>
          </cell>
        </row>
      </sheetData>
      <sheetData sheetId="24">
        <row r="3">
          <cell r="P3">
            <v>1</v>
          </cell>
        </row>
      </sheetData>
      <sheetData sheetId="25">
        <row r="9">
          <cell r="M9">
            <v>1</v>
          </cell>
        </row>
      </sheetData>
      <sheetData sheetId="26">
        <row r="9">
          <cell r="M9">
            <v>1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N"/>
      <sheetName val="Sheet1"/>
    </sheetNames>
    <sheetDataSet>
      <sheetData sheetId="0">
        <row r="4">
          <cell r="C4">
            <v>3</v>
          </cell>
        </row>
        <row r="6">
          <cell r="C6">
            <v>1</v>
          </cell>
        </row>
        <row r="30">
          <cell r="C30">
            <v>1</v>
          </cell>
        </row>
        <row r="38">
          <cell r="C38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"/>
  <sheetViews>
    <sheetView showGridLines="0" topLeftCell="A40" workbookViewId="0">
      <selection activeCell="U50" sqref="U50"/>
    </sheetView>
  </sheetViews>
  <sheetFormatPr defaultColWidth="12.85546875" defaultRowHeight="18" customHeight="1" x14ac:dyDescent="0.2"/>
  <cols>
    <col min="1" max="1" width="13" style="148" customWidth="1"/>
    <col min="2" max="2" width="13" style="137" customWidth="1"/>
    <col min="3" max="3" width="5.5703125" style="137" bestFit="1" customWidth="1"/>
    <col min="4" max="4" width="5.140625" style="137" customWidth="1"/>
    <col min="5" max="5" width="5" style="137" customWidth="1"/>
    <col min="6" max="6" width="4.5703125" style="137" bestFit="1" customWidth="1"/>
    <col min="7" max="7" width="6" style="137" customWidth="1"/>
    <col min="8" max="8" width="5.28515625" style="137" customWidth="1"/>
    <col min="9" max="9" width="4.28515625" style="137" customWidth="1"/>
    <col min="10" max="10" width="5.85546875" style="137" customWidth="1"/>
    <col min="11" max="11" width="6" style="137" customWidth="1"/>
    <col min="12" max="12" width="7.85546875" style="137" customWidth="1"/>
    <col min="13" max="13" width="5.28515625" style="137" customWidth="1"/>
    <col min="14" max="14" width="8.5703125" style="137" customWidth="1"/>
    <col min="15" max="15" width="5.28515625" style="137" customWidth="1"/>
    <col min="16" max="18" width="4.5703125" style="137" bestFit="1" customWidth="1"/>
    <col min="19" max="20" width="10.28515625" style="137" customWidth="1"/>
    <col min="21" max="21" width="13" style="137" customWidth="1"/>
    <col min="22" max="256" width="12.85546875" style="137" customWidth="1"/>
    <col min="257" max="16384" width="12.85546875" style="136"/>
  </cols>
  <sheetData>
    <row r="1" spans="1:256" ht="18.95" customHeight="1" x14ac:dyDescent="0.2">
      <c r="A1" s="196" t="s">
        <v>137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8"/>
      <c r="P1" s="197"/>
      <c r="Q1" s="197"/>
      <c r="R1" s="197"/>
      <c r="S1" s="197"/>
      <c r="T1" s="198"/>
      <c r="U1" s="199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</row>
    <row r="2" spans="1:256" s="155" customFormat="1" ht="20.65" customHeight="1" x14ac:dyDescent="0.2">
      <c r="A2" s="151"/>
      <c r="B2" s="152" t="s">
        <v>122</v>
      </c>
      <c r="C2" s="153" t="s">
        <v>95</v>
      </c>
      <c r="D2" s="153" t="s">
        <v>4</v>
      </c>
      <c r="E2" s="153" t="s">
        <v>9</v>
      </c>
      <c r="F2" s="153" t="s">
        <v>123</v>
      </c>
      <c r="G2" s="153" t="s">
        <v>28</v>
      </c>
      <c r="H2" s="153" t="s">
        <v>5</v>
      </c>
      <c r="I2" s="153" t="s">
        <v>2</v>
      </c>
      <c r="J2" s="153" t="s">
        <v>3</v>
      </c>
      <c r="K2" s="153" t="s">
        <v>124</v>
      </c>
      <c r="L2" s="153" t="s">
        <v>125</v>
      </c>
      <c r="M2" s="153" t="s">
        <v>126</v>
      </c>
      <c r="N2" s="153" t="s">
        <v>127</v>
      </c>
      <c r="O2" s="152" t="s">
        <v>28</v>
      </c>
      <c r="P2" s="152" t="s">
        <v>11</v>
      </c>
      <c r="Q2" s="152" t="s">
        <v>94</v>
      </c>
      <c r="R2" s="152" t="s">
        <v>10</v>
      </c>
      <c r="S2" s="152" t="s">
        <v>128</v>
      </c>
      <c r="T2" s="152" t="s">
        <v>29</v>
      </c>
      <c r="U2" s="154"/>
    </row>
    <row r="3" spans="1:256" s="155" customFormat="1" ht="20.65" customHeight="1" x14ac:dyDescent="0.2">
      <c r="A3" s="183" t="s">
        <v>148</v>
      </c>
      <c r="B3" s="152"/>
      <c r="C3" s="153">
        <f>C4+C5</f>
        <v>327.60000000000002</v>
      </c>
      <c r="D3" s="153">
        <f t="shared" ref="D3:O3" si="0">D4+D5</f>
        <v>839.8</v>
      </c>
      <c r="E3" s="153">
        <f t="shared" si="0"/>
        <v>817.7</v>
      </c>
      <c r="F3" s="153">
        <f t="shared" si="0"/>
        <v>663</v>
      </c>
      <c r="G3" s="153">
        <f t="shared" si="0"/>
        <v>295.10000000000002</v>
      </c>
      <c r="H3" s="153">
        <f t="shared" si="0"/>
        <v>475.8</v>
      </c>
      <c r="I3" s="153">
        <f t="shared" si="0"/>
        <v>504.4</v>
      </c>
      <c r="J3" s="153">
        <f t="shared" si="0"/>
        <v>250.9</v>
      </c>
      <c r="K3" s="153">
        <f t="shared" si="0"/>
        <v>380.9</v>
      </c>
      <c r="L3" s="153">
        <f t="shared" si="0"/>
        <v>222.3</v>
      </c>
      <c r="M3" s="153">
        <f t="shared" si="0"/>
        <v>275.60000000000002</v>
      </c>
      <c r="N3" s="153">
        <f t="shared" si="0"/>
        <v>666.9</v>
      </c>
      <c r="O3" s="153">
        <f t="shared" si="0"/>
        <v>405.6</v>
      </c>
      <c r="P3" s="153">
        <f>P4+P5</f>
        <v>293.8</v>
      </c>
      <c r="Q3" s="153">
        <f t="shared" ref="Q3" si="1">Q4+Q5</f>
        <v>319.8</v>
      </c>
      <c r="R3" s="153">
        <f t="shared" ref="R3" si="2">R4+R5</f>
        <v>241.8</v>
      </c>
      <c r="S3" s="153"/>
      <c r="T3" s="152"/>
      <c r="U3" s="154"/>
    </row>
    <row r="4" spans="1:256" s="155" customFormat="1" ht="20.65" customHeight="1" x14ac:dyDescent="0.2">
      <c r="A4" s="184" t="s">
        <v>147</v>
      </c>
      <c r="B4" s="185">
        <v>0.3</v>
      </c>
      <c r="C4" s="153">
        <f>C5*30/100</f>
        <v>75.599999999999994</v>
      </c>
      <c r="D4" s="153">
        <f t="shared" ref="D4:O4" si="3">D5*30/100</f>
        <v>193.8</v>
      </c>
      <c r="E4" s="153">
        <f t="shared" si="3"/>
        <v>188.7</v>
      </c>
      <c r="F4" s="153">
        <f t="shared" si="3"/>
        <v>153</v>
      </c>
      <c r="G4" s="153">
        <f t="shared" si="3"/>
        <v>68.099999999999994</v>
      </c>
      <c r="H4" s="153">
        <f t="shared" si="3"/>
        <v>109.8</v>
      </c>
      <c r="I4" s="153">
        <f t="shared" si="3"/>
        <v>116.4</v>
      </c>
      <c r="J4" s="153">
        <f t="shared" si="3"/>
        <v>57.9</v>
      </c>
      <c r="K4" s="153">
        <f t="shared" si="3"/>
        <v>87.9</v>
      </c>
      <c r="L4" s="153">
        <f t="shared" si="3"/>
        <v>51.3</v>
      </c>
      <c r="M4" s="153">
        <f t="shared" si="3"/>
        <v>63.6</v>
      </c>
      <c r="N4" s="153">
        <f t="shared" si="3"/>
        <v>153.9</v>
      </c>
      <c r="O4" s="153">
        <f t="shared" si="3"/>
        <v>93.6</v>
      </c>
      <c r="P4" s="153">
        <f>P5*30/100</f>
        <v>67.8</v>
      </c>
      <c r="Q4" s="153">
        <f t="shared" ref="Q4" si="4">Q5*30/100</f>
        <v>73.8</v>
      </c>
      <c r="R4" s="153">
        <f t="shared" ref="R4" si="5">R5*30/100</f>
        <v>55.8</v>
      </c>
      <c r="S4" s="153"/>
      <c r="T4" s="152"/>
      <c r="U4" s="154"/>
    </row>
    <row r="5" spans="1:256" s="143" customFormat="1" ht="20.65" customHeight="1" x14ac:dyDescent="0.2">
      <c r="A5" s="146"/>
      <c r="B5" s="149" t="s">
        <v>50</v>
      </c>
      <c r="C5" s="150">
        <f t="shared" ref="C5:R5" si="6">SUM(C6:C45)</f>
        <v>252</v>
      </c>
      <c r="D5" s="150">
        <f t="shared" si="6"/>
        <v>646</v>
      </c>
      <c r="E5" s="150">
        <f t="shared" si="6"/>
        <v>629</v>
      </c>
      <c r="F5" s="150">
        <f t="shared" si="6"/>
        <v>510</v>
      </c>
      <c r="G5" s="150">
        <f t="shared" si="6"/>
        <v>227</v>
      </c>
      <c r="H5" s="150">
        <f t="shared" si="6"/>
        <v>366</v>
      </c>
      <c r="I5" s="150">
        <f t="shared" si="6"/>
        <v>388</v>
      </c>
      <c r="J5" s="150">
        <f t="shared" si="6"/>
        <v>193</v>
      </c>
      <c r="K5" s="150">
        <f t="shared" si="6"/>
        <v>293</v>
      </c>
      <c r="L5" s="150">
        <f t="shared" si="6"/>
        <v>171</v>
      </c>
      <c r="M5" s="150">
        <f t="shared" si="6"/>
        <v>212</v>
      </c>
      <c r="N5" s="150">
        <f t="shared" si="6"/>
        <v>513</v>
      </c>
      <c r="O5" s="150">
        <f t="shared" si="6"/>
        <v>312</v>
      </c>
      <c r="P5" s="150">
        <f t="shared" si="6"/>
        <v>226</v>
      </c>
      <c r="Q5" s="150">
        <f t="shared" si="6"/>
        <v>246</v>
      </c>
      <c r="R5" s="150">
        <f t="shared" si="6"/>
        <v>186</v>
      </c>
      <c r="S5" s="149"/>
      <c r="T5" s="149"/>
      <c r="U5" s="144"/>
    </row>
    <row r="6" spans="1:256" ht="20.100000000000001" customHeight="1" x14ac:dyDescent="0.2">
      <c r="A6" s="193">
        <v>41252</v>
      </c>
      <c r="B6" s="140" t="s">
        <v>136</v>
      </c>
      <c r="C6" s="141">
        <v>5</v>
      </c>
      <c r="D6" s="141">
        <v>15</v>
      </c>
      <c r="E6" s="141">
        <v>20</v>
      </c>
      <c r="F6" s="142">
        <v>15</v>
      </c>
      <c r="G6" s="141">
        <v>5</v>
      </c>
      <c r="H6" s="142">
        <f t="shared" ref="H6:H37" si="7">D6-5</f>
        <v>10</v>
      </c>
      <c r="I6" s="142">
        <v>15</v>
      </c>
      <c r="J6" s="141">
        <v>5</v>
      </c>
      <c r="K6" s="142">
        <v>10</v>
      </c>
      <c r="L6" s="141">
        <v>5</v>
      </c>
      <c r="M6" s="141">
        <v>5</v>
      </c>
      <c r="N6" s="141">
        <v>15</v>
      </c>
      <c r="O6" s="141">
        <v>5</v>
      </c>
      <c r="P6" s="141">
        <v>5</v>
      </c>
      <c r="Q6" s="141">
        <v>5</v>
      </c>
      <c r="R6" s="138">
        <v>5</v>
      </c>
      <c r="S6" s="138"/>
      <c r="T6" s="138"/>
      <c r="U6" s="140">
        <f t="shared" ref="U6:U37" si="8">SUM(C6:N6)</f>
        <v>125</v>
      </c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36"/>
      <c r="EH6" s="136"/>
      <c r="EI6" s="136"/>
      <c r="EJ6" s="136"/>
      <c r="EK6" s="136"/>
      <c r="EL6" s="136"/>
      <c r="EM6" s="136"/>
      <c r="EN6" s="136"/>
      <c r="EO6" s="136"/>
      <c r="EP6" s="136"/>
      <c r="EQ6" s="136"/>
      <c r="ER6" s="136"/>
      <c r="ES6" s="136"/>
      <c r="ET6" s="136"/>
      <c r="EU6" s="136"/>
      <c r="EV6" s="136"/>
      <c r="EW6" s="136"/>
      <c r="EX6" s="136"/>
      <c r="EY6" s="136"/>
      <c r="EZ6" s="136"/>
      <c r="FA6" s="136"/>
      <c r="FB6" s="136"/>
      <c r="FC6" s="136"/>
      <c r="FD6" s="136"/>
      <c r="FE6" s="136"/>
      <c r="FF6" s="136"/>
      <c r="FG6" s="136"/>
      <c r="FH6" s="136"/>
      <c r="FI6" s="136"/>
      <c r="FJ6" s="136"/>
      <c r="FK6" s="136"/>
      <c r="FL6" s="136"/>
      <c r="FM6" s="136"/>
      <c r="FN6" s="136"/>
      <c r="FO6" s="136"/>
      <c r="FP6" s="136"/>
      <c r="FQ6" s="136"/>
      <c r="FR6" s="136"/>
      <c r="FS6" s="136"/>
      <c r="FT6" s="136"/>
      <c r="FU6" s="136"/>
      <c r="FV6" s="136"/>
      <c r="FW6" s="136"/>
      <c r="FX6" s="136"/>
      <c r="FY6" s="136"/>
      <c r="FZ6" s="136"/>
      <c r="GA6" s="136"/>
      <c r="GB6" s="136"/>
      <c r="GC6" s="136"/>
      <c r="GD6" s="136"/>
      <c r="GE6" s="136"/>
      <c r="GF6" s="136"/>
      <c r="GG6" s="136"/>
      <c r="GH6" s="136"/>
      <c r="GI6" s="136"/>
      <c r="GJ6" s="136"/>
      <c r="GK6" s="136"/>
      <c r="GL6" s="136"/>
      <c r="GM6" s="136"/>
      <c r="GN6" s="136"/>
      <c r="GO6" s="136"/>
      <c r="GP6" s="136"/>
      <c r="GQ6" s="136"/>
      <c r="GR6" s="136"/>
      <c r="GS6" s="136"/>
      <c r="GT6" s="136"/>
      <c r="GU6" s="136"/>
      <c r="GV6" s="136"/>
      <c r="GW6" s="136"/>
      <c r="GX6" s="136"/>
      <c r="GY6" s="136"/>
      <c r="GZ6" s="136"/>
      <c r="HA6" s="136"/>
      <c r="HB6" s="136"/>
      <c r="HC6" s="136"/>
      <c r="HD6" s="136"/>
      <c r="HE6" s="136"/>
      <c r="HF6" s="136"/>
      <c r="HG6" s="136"/>
      <c r="HH6" s="136"/>
      <c r="HI6" s="136"/>
      <c r="HJ6" s="136"/>
      <c r="HK6" s="136"/>
      <c r="HL6" s="136"/>
      <c r="HM6" s="136"/>
      <c r="HN6" s="136"/>
      <c r="HO6" s="136"/>
      <c r="HP6" s="136"/>
      <c r="HQ6" s="136"/>
      <c r="HR6" s="136"/>
      <c r="HS6" s="136"/>
      <c r="HT6" s="136"/>
      <c r="HU6" s="136"/>
      <c r="HV6" s="136"/>
      <c r="HW6" s="136"/>
      <c r="HX6" s="136"/>
      <c r="HY6" s="136"/>
      <c r="HZ6" s="136"/>
      <c r="IA6" s="136"/>
      <c r="IB6" s="136"/>
      <c r="IC6" s="136"/>
      <c r="ID6" s="136"/>
      <c r="IE6" s="136"/>
      <c r="IF6" s="136"/>
      <c r="IG6" s="136"/>
      <c r="IH6" s="136"/>
      <c r="II6" s="136"/>
      <c r="IJ6" s="136"/>
      <c r="IK6" s="136"/>
      <c r="IL6" s="136"/>
      <c r="IM6" s="136"/>
      <c r="IN6" s="136"/>
      <c r="IO6" s="136"/>
      <c r="IP6" s="136"/>
      <c r="IQ6" s="136"/>
      <c r="IR6" s="136"/>
      <c r="IS6" s="136"/>
      <c r="IT6" s="136"/>
      <c r="IU6" s="136"/>
      <c r="IV6" s="136"/>
    </row>
    <row r="7" spans="1:256" ht="20.100000000000001" customHeight="1" x14ac:dyDescent="0.2">
      <c r="A7" s="194"/>
      <c r="B7" s="140" t="s">
        <v>135</v>
      </c>
      <c r="C7" s="141">
        <v>5</v>
      </c>
      <c r="D7" s="141">
        <v>10</v>
      </c>
      <c r="E7" s="141">
        <v>10</v>
      </c>
      <c r="F7" s="142">
        <v>10</v>
      </c>
      <c r="G7" s="141">
        <v>5</v>
      </c>
      <c r="H7" s="142">
        <f t="shared" si="7"/>
        <v>5</v>
      </c>
      <c r="I7" s="142">
        <v>5</v>
      </c>
      <c r="J7" s="141">
        <v>3</v>
      </c>
      <c r="K7" s="142">
        <v>7</v>
      </c>
      <c r="L7" s="141">
        <v>3</v>
      </c>
      <c r="M7" s="141">
        <v>3</v>
      </c>
      <c r="N7" s="141">
        <v>10</v>
      </c>
      <c r="O7" s="141">
        <v>5</v>
      </c>
      <c r="P7" s="141">
        <v>5</v>
      </c>
      <c r="Q7" s="141">
        <v>5</v>
      </c>
      <c r="R7" s="138">
        <v>3</v>
      </c>
      <c r="S7" s="138"/>
      <c r="T7" s="138"/>
      <c r="U7" s="140">
        <f t="shared" si="8"/>
        <v>76</v>
      </c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  <c r="HR7" s="136"/>
      <c r="HS7" s="136"/>
      <c r="HT7" s="136"/>
      <c r="HU7" s="136"/>
      <c r="HV7" s="136"/>
      <c r="HW7" s="136"/>
      <c r="HX7" s="136"/>
      <c r="HY7" s="136"/>
      <c r="HZ7" s="136"/>
      <c r="IA7" s="136"/>
      <c r="IB7" s="136"/>
      <c r="IC7" s="136"/>
      <c r="ID7" s="136"/>
      <c r="IE7" s="136"/>
      <c r="IF7" s="136"/>
      <c r="IG7" s="136"/>
      <c r="IH7" s="136"/>
      <c r="II7" s="136"/>
      <c r="IJ7" s="136"/>
      <c r="IK7" s="136"/>
      <c r="IL7" s="136"/>
      <c r="IM7" s="136"/>
      <c r="IN7" s="136"/>
      <c r="IO7" s="136"/>
      <c r="IP7" s="136"/>
      <c r="IQ7" s="136"/>
      <c r="IR7" s="136"/>
      <c r="IS7" s="136"/>
      <c r="IT7" s="136"/>
      <c r="IU7" s="136"/>
      <c r="IV7" s="136"/>
    </row>
    <row r="8" spans="1:256" ht="20.100000000000001" customHeight="1" x14ac:dyDescent="0.2">
      <c r="A8" s="193">
        <v>41253</v>
      </c>
      <c r="B8" s="140" t="s">
        <v>136</v>
      </c>
      <c r="C8" s="141">
        <v>5</v>
      </c>
      <c r="D8" s="141">
        <v>15</v>
      </c>
      <c r="E8" s="141">
        <v>20</v>
      </c>
      <c r="F8" s="142">
        <v>15</v>
      </c>
      <c r="G8" s="141">
        <v>5</v>
      </c>
      <c r="H8" s="142">
        <f t="shared" si="7"/>
        <v>10</v>
      </c>
      <c r="I8" s="142">
        <v>15</v>
      </c>
      <c r="J8" s="141">
        <v>5</v>
      </c>
      <c r="K8" s="142">
        <v>10</v>
      </c>
      <c r="L8" s="141">
        <v>5</v>
      </c>
      <c r="M8" s="141">
        <v>5</v>
      </c>
      <c r="N8" s="141">
        <v>15</v>
      </c>
      <c r="O8" s="141">
        <v>5</v>
      </c>
      <c r="P8" s="141">
        <v>5</v>
      </c>
      <c r="Q8" s="141">
        <v>5</v>
      </c>
      <c r="R8" s="138">
        <v>5</v>
      </c>
      <c r="S8" s="138"/>
      <c r="T8" s="138"/>
      <c r="U8" s="140">
        <f t="shared" si="8"/>
        <v>125</v>
      </c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  <c r="HR8" s="136"/>
      <c r="HS8" s="136"/>
      <c r="HT8" s="136"/>
      <c r="HU8" s="136"/>
      <c r="HV8" s="136"/>
      <c r="HW8" s="136"/>
      <c r="HX8" s="136"/>
      <c r="HY8" s="136"/>
      <c r="HZ8" s="136"/>
      <c r="IA8" s="136"/>
      <c r="IB8" s="136"/>
      <c r="IC8" s="136"/>
      <c r="ID8" s="136"/>
      <c r="IE8" s="136"/>
      <c r="IF8" s="136"/>
      <c r="IG8" s="136"/>
      <c r="IH8" s="136"/>
      <c r="II8" s="136"/>
      <c r="IJ8" s="136"/>
      <c r="IK8" s="136"/>
      <c r="IL8" s="136"/>
      <c r="IM8" s="136"/>
      <c r="IN8" s="136"/>
      <c r="IO8" s="136"/>
      <c r="IP8" s="136"/>
      <c r="IQ8" s="136"/>
      <c r="IR8" s="136"/>
      <c r="IS8" s="136"/>
      <c r="IT8" s="136"/>
      <c r="IU8" s="136"/>
      <c r="IV8" s="136"/>
    </row>
    <row r="9" spans="1:256" ht="20.100000000000001" customHeight="1" x14ac:dyDescent="0.2">
      <c r="A9" s="194"/>
      <c r="B9" s="140" t="s">
        <v>135</v>
      </c>
      <c r="C9" s="141">
        <v>5</v>
      </c>
      <c r="D9" s="141">
        <v>10</v>
      </c>
      <c r="E9" s="141">
        <v>10</v>
      </c>
      <c r="F9" s="142">
        <v>10</v>
      </c>
      <c r="G9" s="141">
        <v>5</v>
      </c>
      <c r="H9" s="142">
        <f t="shared" si="7"/>
        <v>5</v>
      </c>
      <c r="I9" s="142">
        <v>5</v>
      </c>
      <c r="J9" s="141">
        <v>3</v>
      </c>
      <c r="K9" s="142">
        <v>7</v>
      </c>
      <c r="L9" s="141">
        <v>3</v>
      </c>
      <c r="M9" s="141">
        <v>3</v>
      </c>
      <c r="N9" s="141">
        <v>10</v>
      </c>
      <c r="O9" s="141">
        <v>5</v>
      </c>
      <c r="P9" s="141">
        <v>5</v>
      </c>
      <c r="Q9" s="141">
        <v>5</v>
      </c>
      <c r="R9" s="138">
        <v>3</v>
      </c>
      <c r="S9" s="138"/>
      <c r="T9" s="138"/>
      <c r="U9" s="140">
        <f t="shared" si="8"/>
        <v>76</v>
      </c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  <c r="HR9" s="136"/>
      <c r="HS9" s="136"/>
      <c r="HT9" s="136"/>
      <c r="HU9" s="136"/>
      <c r="HV9" s="136"/>
      <c r="HW9" s="136"/>
      <c r="HX9" s="136"/>
      <c r="HY9" s="136"/>
      <c r="HZ9" s="136"/>
      <c r="IA9" s="136"/>
      <c r="IB9" s="136"/>
      <c r="IC9" s="136"/>
      <c r="ID9" s="136"/>
      <c r="IE9" s="136"/>
      <c r="IF9" s="136"/>
      <c r="IG9" s="136"/>
      <c r="IH9" s="136"/>
      <c r="II9" s="136"/>
      <c r="IJ9" s="136"/>
      <c r="IK9" s="136"/>
      <c r="IL9" s="136"/>
      <c r="IM9" s="136"/>
      <c r="IN9" s="136"/>
      <c r="IO9" s="136"/>
      <c r="IP9" s="136"/>
      <c r="IQ9" s="136"/>
      <c r="IR9" s="136"/>
      <c r="IS9" s="136"/>
      <c r="IT9" s="136"/>
      <c r="IU9" s="136"/>
      <c r="IV9" s="136"/>
    </row>
    <row r="10" spans="1:256" ht="20.100000000000001" customHeight="1" x14ac:dyDescent="0.2">
      <c r="A10" s="192">
        <v>41254</v>
      </c>
      <c r="B10" s="140" t="s">
        <v>136</v>
      </c>
      <c r="C10" s="141">
        <v>3</v>
      </c>
      <c r="D10" s="141">
        <v>10</v>
      </c>
      <c r="E10" s="141">
        <v>15</v>
      </c>
      <c r="F10" s="142">
        <v>10</v>
      </c>
      <c r="G10" s="141">
        <v>3</v>
      </c>
      <c r="H10" s="142">
        <f t="shared" si="7"/>
        <v>5</v>
      </c>
      <c r="I10" s="142">
        <v>10</v>
      </c>
      <c r="J10" s="141">
        <v>3</v>
      </c>
      <c r="K10" s="142">
        <v>5</v>
      </c>
      <c r="L10" s="141">
        <v>3</v>
      </c>
      <c r="M10" s="141">
        <v>3</v>
      </c>
      <c r="N10" s="141">
        <v>10</v>
      </c>
      <c r="O10" s="141">
        <v>3</v>
      </c>
      <c r="P10" s="141">
        <v>3</v>
      </c>
      <c r="Q10" s="141">
        <v>3</v>
      </c>
      <c r="R10" s="138">
        <v>3</v>
      </c>
      <c r="S10" s="138"/>
      <c r="T10" s="138"/>
      <c r="U10" s="140">
        <f t="shared" si="8"/>
        <v>80</v>
      </c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  <c r="HR10" s="136"/>
      <c r="HS10" s="136"/>
      <c r="HT10" s="136"/>
      <c r="HU10" s="136"/>
      <c r="HV10" s="136"/>
      <c r="HW10" s="136"/>
      <c r="HX10" s="136"/>
      <c r="HY10" s="136"/>
      <c r="HZ10" s="136"/>
      <c r="IA10" s="136"/>
      <c r="IB10" s="136"/>
      <c r="IC10" s="136"/>
      <c r="ID10" s="136"/>
      <c r="IE10" s="136"/>
      <c r="IF10" s="136"/>
      <c r="IG10" s="136"/>
      <c r="IH10" s="136"/>
      <c r="II10" s="136"/>
      <c r="IJ10" s="136"/>
      <c r="IK10" s="136"/>
      <c r="IL10" s="136"/>
      <c r="IM10" s="136"/>
      <c r="IN10" s="136"/>
      <c r="IO10" s="136"/>
      <c r="IP10" s="136"/>
      <c r="IQ10" s="136"/>
      <c r="IR10" s="136"/>
      <c r="IS10" s="136"/>
      <c r="IT10" s="136"/>
      <c r="IU10" s="136"/>
      <c r="IV10" s="136"/>
    </row>
    <row r="11" spans="1:256" ht="20.100000000000001" customHeight="1" x14ac:dyDescent="0.2">
      <c r="A11" s="195"/>
      <c r="B11" s="140" t="s">
        <v>135</v>
      </c>
      <c r="C11" s="141">
        <v>3</v>
      </c>
      <c r="D11" s="141">
        <v>5</v>
      </c>
      <c r="E11" s="141">
        <v>7</v>
      </c>
      <c r="F11" s="142">
        <v>5</v>
      </c>
      <c r="G11" s="141">
        <v>3</v>
      </c>
      <c r="H11" s="142">
        <f t="shared" si="7"/>
        <v>0</v>
      </c>
      <c r="I11" s="142">
        <v>3</v>
      </c>
      <c r="J11" s="141">
        <v>3</v>
      </c>
      <c r="K11" s="142">
        <v>3</v>
      </c>
      <c r="L11" s="141">
        <v>3</v>
      </c>
      <c r="M11" s="141">
        <v>3</v>
      </c>
      <c r="N11" s="141">
        <v>5</v>
      </c>
      <c r="O11" s="141">
        <v>3</v>
      </c>
      <c r="P11" s="141">
        <v>3</v>
      </c>
      <c r="Q11" s="141">
        <v>3</v>
      </c>
      <c r="R11" s="138">
        <v>3</v>
      </c>
      <c r="S11" s="138"/>
      <c r="T11" s="138"/>
      <c r="U11" s="140">
        <f t="shared" si="8"/>
        <v>43</v>
      </c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  <c r="HR11" s="136"/>
      <c r="HS11" s="136"/>
      <c r="HT11" s="136"/>
      <c r="HU11" s="136"/>
      <c r="HV11" s="136"/>
      <c r="HW11" s="136"/>
      <c r="HX11" s="136"/>
      <c r="HY11" s="136"/>
      <c r="HZ11" s="136"/>
      <c r="IA11" s="136"/>
      <c r="IB11" s="136"/>
      <c r="IC11" s="136"/>
      <c r="ID11" s="136"/>
      <c r="IE11" s="136"/>
      <c r="IF11" s="136"/>
      <c r="IG11" s="136"/>
      <c r="IH11" s="136"/>
      <c r="II11" s="136"/>
      <c r="IJ11" s="136"/>
      <c r="IK11" s="136"/>
      <c r="IL11" s="136"/>
      <c r="IM11" s="136"/>
      <c r="IN11" s="136"/>
      <c r="IO11" s="136"/>
      <c r="IP11" s="136"/>
      <c r="IQ11" s="136"/>
      <c r="IR11" s="136"/>
      <c r="IS11" s="136"/>
      <c r="IT11" s="136"/>
      <c r="IU11" s="136"/>
      <c r="IV11" s="136"/>
    </row>
    <row r="12" spans="1:256" ht="20.100000000000001" customHeight="1" x14ac:dyDescent="0.2">
      <c r="A12" s="192">
        <v>41255</v>
      </c>
      <c r="B12" s="140" t="s">
        <v>136</v>
      </c>
      <c r="C12" s="141">
        <v>3</v>
      </c>
      <c r="D12" s="141">
        <v>10</v>
      </c>
      <c r="E12" s="141">
        <v>15</v>
      </c>
      <c r="F12" s="142">
        <v>10</v>
      </c>
      <c r="G12" s="141">
        <v>3</v>
      </c>
      <c r="H12" s="142">
        <f t="shared" si="7"/>
        <v>5</v>
      </c>
      <c r="I12" s="142">
        <v>10</v>
      </c>
      <c r="J12" s="141">
        <v>3</v>
      </c>
      <c r="K12" s="142">
        <v>5</v>
      </c>
      <c r="L12" s="141">
        <v>3</v>
      </c>
      <c r="M12" s="141">
        <v>3</v>
      </c>
      <c r="N12" s="141">
        <v>10</v>
      </c>
      <c r="O12" s="141">
        <v>3</v>
      </c>
      <c r="P12" s="141">
        <v>3</v>
      </c>
      <c r="Q12" s="141">
        <v>3</v>
      </c>
      <c r="R12" s="138">
        <v>3</v>
      </c>
      <c r="S12" s="138"/>
      <c r="T12" s="138"/>
      <c r="U12" s="140">
        <f t="shared" si="8"/>
        <v>80</v>
      </c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  <c r="HR12" s="136"/>
      <c r="HS12" s="136"/>
      <c r="HT12" s="136"/>
      <c r="HU12" s="136"/>
      <c r="HV12" s="136"/>
      <c r="HW12" s="136"/>
      <c r="HX12" s="136"/>
      <c r="HY12" s="136"/>
      <c r="HZ12" s="136"/>
      <c r="IA12" s="136"/>
      <c r="IB12" s="136"/>
      <c r="IC12" s="136"/>
      <c r="ID12" s="136"/>
      <c r="IE12" s="136"/>
      <c r="IF12" s="136"/>
      <c r="IG12" s="136"/>
      <c r="IH12" s="136"/>
      <c r="II12" s="136"/>
      <c r="IJ12" s="136"/>
      <c r="IK12" s="136"/>
      <c r="IL12" s="136"/>
      <c r="IM12" s="136"/>
      <c r="IN12" s="136"/>
      <c r="IO12" s="136"/>
      <c r="IP12" s="136"/>
      <c r="IQ12" s="136"/>
      <c r="IR12" s="136"/>
      <c r="IS12" s="136"/>
      <c r="IT12" s="136"/>
      <c r="IU12" s="136"/>
      <c r="IV12" s="136"/>
    </row>
    <row r="13" spans="1:256" ht="20.100000000000001" customHeight="1" x14ac:dyDescent="0.2">
      <c r="A13" s="191"/>
      <c r="B13" s="140" t="s">
        <v>135</v>
      </c>
      <c r="C13" s="141">
        <v>3</v>
      </c>
      <c r="D13" s="141">
        <v>5</v>
      </c>
      <c r="E13" s="141">
        <v>7</v>
      </c>
      <c r="F13" s="142">
        <v>5</v>
      </c>
      <c r="G13" s="141">
        <v>3</v>
      </c>
      <c r="H13" s="142">
        <f t="shared" si="7"/>
        <v>0</v>
      </c>
      <c r="I13" s="142">
        <v>3</v>
      </c>
      <c r="J13" s="141">
        <v>3</v>
      </c>
      <c r="K13" s="142">
        <v>3</v>
      </c>
      <c r="L13" s="141">
        <v>3</v>
      </c>
      <c r="M13" s="141">
        <v>3</v>
      </c>
      <c r="N13" s="141">
        <v>5</v>
      </c>
      <c r="O13" s="141">
        <v>3</v>
      </c>
      <c r="P13" s="141">
        <v>3</v>
      </c>
      <c r="Q13" s="141">
        <v>3</v>
      </c>
      <c r="R13" s="138">
        <v>3</v>
      </c>
      <c r="S13" s="138"/>
      <c r="T13" s="138"/>
      <c r="U13" s="140">
        <f t="shared" si="8"/>
        <v>43</v>
      </c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  <c r="HR13" s="136"/>
      <c r="HS13" s="136"/>
      <c r="HT13" s="136"/>
      <c r="HU13" s="136"/>
      <c r="HV13" s="136"/>
      <c r="HW13" s="136"/>
      <c r="HX13" s="136"/>
      <c r="HY13" s="136"/>
      <c r="HZ13" s="136"/>
      <c r="IA13" s="136"/>
      <c r="IB13" s="136"/>
      <c r="IC13" s="136"/>
      <c r="ID13" s="136"/>
      <c r="IE13" s="136"/>
      <c r="IF13" s="136"/>
      <c r="IG13" s="136"/>
      <c r="IH13" s="136"/>
      <c r="II13" s="136"/>
      <c r="IJ13" s="136"/>
      <c r="IK13" s="136"/>
      <c r="IL13" s="136"/>
      <c r="IM13" s="136"/>
      <c r="IN13" s="136"/>
      <c r="IO13" s="136"/>
      <c r="IP13" s="136"/>
      <c r="IQ13" s="136"/>
      <c r="IR13" s="136"/>
      <c r="IS13" s="136"/>
      <c r="IT13" s="136"/>
      <c r="IU13" s="136"/>
      <c r="IV13" s="136"/>
    </row>
    <row r="14" spans="1:256" ht="20.100000000000001" customHeight="1" x14ac:dyDescent="0.2">
      <c r="A14" s="192">
        <v>41256</v>
      </c>
      <c r="B14" s="140" t="s">
        <v>136</v>
      </c>
      <c r="C14" s="141">
        <v>3</v>
      </c>
      <c r="D14" s="141">
        <v>10</v>
      </c>
      <c r="E14" s="141">
        <v>15</v>
      </c>
      <c r="F14" s="142">
        <v>10</v>
      </c>
      <c r="G14" s="141">
        <v>3</v>
      </c>
      <c r="H14" s="142">
        <f t="shared" si="7"/>
        <v>5</v>
      </c>
      <c r="I14" s="142">
        <v>10</v>
      </c>
      <c r="J14" s="141">
        <v>3</v>
      </c>
      <c r="K14" s="142">
        <v>5</v>
      </c>
      <c r="L14" s="141">
        <v>3</v>
      </c>
      <c r="M14" s="141">
        <v>3</v>
      </c>
      <c r="N14" s="141">
        <v>10</v>
      </c>
      <c r="O14" s="141">
        <v>3</v>
      </c>
      <c r="P14" s="141">
        <v>3</v>
      </c>
      <c r="Q14" s="141">
        <v>3</v>
      </c>
      <c r="R14" s="138">
        <v>3</v>
      </c>
      <c r="S14" s="138"/>
      <c r="T14" s="138"/>
      <c r="U14" s="140">
        <f t="shared" si="8"/>
        <v>80</v>
      </c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  <c r="HR14" s="136"/>
      <c r="HS14" s="136"/>
      <c r="HT14" s="136"/>
      <c r="HU14" s="136"/>
      <c r="HV14" s="136"/>
      <c r="HW14" s="136"/>
      <c r="HX14" s="136"/>
      <c r="HY14" s="136"/>
      <c r="HZ14" s="136"/>
      <c r="IA14" s="136"/>
      <c r="IB14" s="136"/>
      <c r="IC14" s="136"/>
      <c r="ID14" s="136"/>
      <c r="IE14" s="136"/>
      <c r="IF14" s="136"/>
      <c r="IG14" s="136"/>
      <c r="IH14" s="136"/>
      <c r="II14" s="136"/>
      <c r="IJ14" s="136"/>
      <c r="IK14" s="136"/>
      <c r="IL14" s="136"/>
      <c r="IM14" s="136"/>
      <c r="IN14" s="136"/>
      <c r="IO14" s="136"/>
      <c r="IP14" s="136"/>
      <c r="IQ14" s="136"/>
      <c r="IR14" s="136"/>
      <c r="IS14" s="136"/>
      <c r="IT14" s="136"/>
      <c r="IU14" s="136"/>
      <c r="IV14" s="136"/>
    </row>
    <row r="15" spans="1:256" ht="20.100000000000001" customHeight="1" x14ac:dyDescent="0.2">
      <c r="A15" s="191"/>
      <c r="B15" s="140" t="s">
        <v>135</v>
      </c>
      <c r="C15" s="141">
        <v>3</v>
      </c>
      <c r="D15" s="141">
        <v>10</v>
      </c>
      <c r="E15" s="141">
        <v>10</v>
      </c>
      <c r="F15" s="142">
        <v>5</v>
      </c>
      <c r="G15" s="141">
        <v>3</v>
      </c>
      <c r="H15" s="142">
        <f t="shared" si="7"/>
        <v>5</v>
      </c>
      <c r="I15" s="142">
        <v>3</v>
      </c>
      <c r="J15" s="141">
        <v>3</v>
      </c>
      <c r="K15" s="142">
        <v>3</v>
      </c>
      <c r="L15" s="141">
        <v>3</v>
      </c>
      <c r="M15" s="141">
        <v>3</v>
      </c>
      <c r="N15" s="141">
        <v>10</v>
      </c>
      <c r="O15" s="141">
        <v>3</v>
      </c>
      <c r="P15" s="141">
        <v>3</v>
      </c>
      <c r="Q15" s="141">
        <v>3</v>
      </c>
      <c r="R15" s="138">
        <v>3</v>
      </c>
      <c r="S15" s="138"/>
      <c r="T15" s="138"/>
      <c r="U15" s="140">
        <f t="shared" si="8"/>
        <v>61</v>
      </c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  <c r="HR15" s="136"/>
      <c r="HS15" s="136"/>
      <c r="HT15" s="136"/>
      <c r="HU15" s="136"/>
      <c r="HV15" s="136"/>
      <c r="HW15" s="136"/>
      <c r="HX15" s="136"/>
      <c r="HY15" s="136"/>
      <c r="HZ15" s="136"/>
      <c r="IA15" s="136"/>
      <c r="IB15" s="136"/>
      <c r="IC15" s="136"/>
      <c r="ID15" s="136"/>
      <c r="IE15" s="136"/>
      <c r="IF15" s="136"/>
      <c r="IG15" s="136"/>
      <c r="IH15" s="136"/>
      <c r="II15" s="136"/>
      <c r="IJ15" s="136"/>
      <c r="IK15" s="136"/>
      <c r="IL15" s="136"/>
      <c r="IM15" s="136"/>
      <c r="IN15" s="136"/>
      <c r="IO15" s="136"/>
      <c r="IP15" s="136"/>
      <c r="IQ15" s="136"/>
      <c r="IR15" s="136"/>
      <c r="IS15" s="136"/>
      <c r="IT15" s="136"/>
      <c r="IU15" s="136"/>
      <c r="IV15" s="136"/>
    </row>
    <row r="16" spans="1:256" ht="20.100000000000001" customHeight="1" x14ac:dyDescent="0.2">
      <c r="A16" s="192">
        <v>41257</v>
      </c>
      <c r="B16" s="140" t="s">
        <v>136</v>
      </c>
      <c r="C16" s="141">
        <v>3</v>
      </c>
      <c r="D16" s="141">
        <v>10</v>
      </c>
      <c r="E16" s="141">
        <v>15</v>
      </c>
      <c r="F16" s="142">
        <v>10</v>
      </c>
      <c r="G16" s="141">
        <v>3</v>
      </c>
      <c r="H16" s="142">
        <f t="shared" si="7"/>
        <v>5</v>
      </c>
      <c r="I16" s="142">
        <v>10</v>
      </c>
      <c r="J16" s="141">
        <v>3</v>
      </c>
      <c r="K16" s="142">
        <v>5</v>
      </c>
      <c r="L16" s="141">
        <v>3</v>
      </c>
      <c r="M16" s="141">
        <v>3</v>
      </c>
      <c r="N16" s="141">
        <v>10</v>
      </c>
      <c r="O16" s="141">
        <v>3</v>
      </c>
      <c r="P16" s="141">
        <v>3</v>
      </c>
      <c r="Q16" s="141">
        <v>3</v>
      </c>
      <c r="R16" s="138">
        <v>3</v>
      </c>
      <c r="S16" s="138"/>
      <c r="T16" s="138"/>
      <c r="U16" s="140">
        <f t="shared" si="8"/>
        <v>80</v>
      </c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  <c r="HR16" s="136"/>
      <c r="HS16" s="136"/>
      <c r="HT16" s="136"/>
      <c r="HU16" s="136"/>
      <c r="HV16" s="136"/>
      <c r="HW16" s="136"/>
      <c r="HX16" s="136"/>
      <c r="HY16" s="136"/>
      <c r="HZ16" s="136"/>
      <c r="IA16" s="136"/>
      <c r="IB16" s="136"/>
      <c r="IC16" s="136"/>
      <c r="ID16" s="136"/>
      <c r="IE16" s="136"/>
      <c r="IF16" s="136"/>
      <c r="IG16" s="136"/>
      <c r="IH16" s="136"/>
      <c r="II16" s="136"/>
      <c r="IJ16" s="136"/>
      <c r="IK16" s="136"/>
      <c r="IL16" s="136"/>
      <c r="IM16" s="136"/>
      <c r="IN16" s="136"/>
      <c r="IO16" s="136"/>
      <c r="IP16" s="136"/>
      <c r="IQ16" s="136"/>
      <c r="IR16" s="136"/>
      <c r="IS16" s="136"/>
      <c r="IT16" s="136"/>
      <c r="IU16" s="136"/>
      <c r="IV16" s="136"/>
    </row>
    <row r="17" spans="1:256" ht="20.100000000000001" customHeight="1" x14ac:dyDescent="0.2">
      <c r="A17" s="191"/>
      <c r="B17" s="140" t="s">
        <v>135</v>
      </c>
      <c r="C17" s="141">
        <v>3</v>
      </c>
      <c r="D17" s="141">
        <v>10</v>
      </c>
      <c r="E17" s="141">
        <v>15</v>
      </c>
      <c r="F17" s="142">
        <v>5</v>
      </c>
      <c r="G17" s="141">
        <v>3</v>
      </c>
      <c r="H17" s="142">
        <f t="shared" si="7"/>
        <v>5</v>
      </c>
      <c r="I17" s="142">
        <v>3</v>
      </c>
      <c r="J17" s="141">
        <v>3</v>
      </c>
      <c r="K17" s="142">
        <v>3</v>
      </c>
      <c r="L17" s="141">
        <v>3</v>
      </c>
      <c r="M17" s="141">
        <v>3</v>
      </c>
      <c r="N17" s="141">
        <v>10</v>
      </c>
      <c r="O17" s="141">
        <v>3</v>
      </c>
      <c r="P17" s="141">
        <v>3</v>
      </c>
      <c r="Q17" s="141">
        <v>3</v>
      </c>
      <c r="R17" s="138">
        <v>3</v>
      </c>
      <c r="S17" s="138"/>
      <c r="T17" s="138"/>
      <c r="U17" s="140">
        <f t="shared" si="8"/>
        <v>66</v>
      </c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</row>
    <row r="18" spans="1:256" ht="20.100000000000001" customHeight="1" x14ac:dyDescent="0.2">
      <c r="A18" s="192">
        <v>41258</v>
      </c>
      <c r="B18" s="140" t="s">
        <v>136</v>
      </c>
      <c r="C18" s="141">
        <v>5</v>
      </c>
      <c r="D18" s="141">
        <v>15</v>
      </c>
      <c r="E18" s="141">
        <v>20</v>
      </c>
      <c r="F18" s="142">
        <v>10</v>
      </c>
      <c r="G18" s="141">
        <v>5</v>
      </c>
      <c r="H18" s="142">
        <f t="shared" si="7"/>
        <v>10</v>
      </c>
      <c r="I18" s="142">
        <v>10</v>
      </c>
      <c r="J18" s="141">
        <v>5</v>
      </c>
      <c r="K18" s="142">
        <v>5</v>
      </c>
      <c r="L18" s="141">
        <v>5</v>
      </c>
      <c r="M18" s="141">
        <v>5</v>
      </c>
      <c r="N18" s="141">
        <v>15</v>
      </c>
      <c r="O18" s="141">
        <v>5</v>
      </c>
      <c r="P18" s="141">
        <v>5</v>
      </c>
      <c r="Q18" s="141">
        <v>5</v>
      </c>
      <c r="R18" s="138">
        <v>5</v>
      </c>
      <c r="S18" s="138"/>
      <c r="T18" s="138"/>
      <c r="U18" s="140">
        <f t="shared" si="8"/>
        <v>110</v>
      </c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</row>
    <row r="19" spans="1:256" ht="20.100000000000001" customHeight="1" x14ac:dyDescent="0.2">
      <c r="A19" s="191"/>
      <c r="B19" s="140" t="s">
        <v>135</v>
      </c>
      <c r="C19" s="141">
        <v>5</v>
      </c>
      <c r="D19" s="141">
        <v>15</v>
      </c>
      <c r="E19" s="141">
        <v>10</v>
      </c>
      <c r="F19" s="142">
        <v>10</v>
      </c>
      <c r="G19" s="141">
        <v>5</v>
      </c>
      <c r="H19" s="142">
        <f t="shared" si="7"/>
        <v>10</v>
      </c>
      <c r="I19" s="142">
        <v>3</v>
      </c>
      <c r="J19" s="141">
        <v>5</v>
      </c>
      <c r="K19" s="142">
        <v>5</v>
      </c>
      <c r="L19" s="141">
        <v>5</v>
      </c>
      <c r="M19" s="141">
        <v>3</v>
      </c>
      <c r="N19" s="141">
        <v>15</v>
      </c>
      <c r="O19" s="141">
        <v>5</v>
      </c>
      <c r="P19" s="141">
        <v>5</v>
      </c>
      <c r="Q19" s="141">
        <v>5</v>
      </c>
      <c r="R19" s="138">
        <v>3</v>
      </c>
      <c r="S19" s="138"/>
      <c r="T19" s="138"/>
      <c r="U19" s="140">
        <f t="shared" si="8"/>
        <v>91</v>
      </c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</row>
    <row r="20" spans="1:256" ht="20.100000000000001" customHeight="1" x14ac:dyDescent="0.2">
      <c r="A20" s="190">
        <v>41259</v>
      </c>
      <c r="B20" s="140" t="s">
        <v>136</v>
      </c>
      <c r="C20" s="141">
        <v>5</v>
      </c>
      <c r="D20" s="141">
        <v>15</v>
      </c>
      <c r="E20" s="141">
        <v>20</v>
      </c>
      <c r="F20" s="142">
        <v>20</v>
      </c>
      <c r="G20" s="141">
        <v>5</v>
      </c>
      <c r="H20" s="142">
        <f t="shared" si="7"/>
        <v>10</v>
      </c>
      <c r="I20" s="142">
        <v>15</v>
      </c>
      <c r="J20" s="141">
        <v>5</v>
      </c>
      <c r="K20" s="142">
        <v>10</v>
      </c>
      <c r="L20" s="141">
        <v>5</v>
      </c>
      <c r="M20" s="141">
        <v>5</v>
      </c>
      <c r="N20" s="141">
        <v>15</v>
      </c>
      <c r="O20" s="141">
        <v>5</v>
      </c>
      <c r="P20" s="141">
        <v>5</v>
      </c>
      <c r="Q20" s="141">
        <v>5</v>
      </c>
      <c r="R20" s="138">
        <v>5</v>
      </c>
      <c r="S20" s="138"/>
      <c r="T20" s="138"/>
      <c r="U20" s="140">
        <f t="shared" si="8"/>
        <v>130</v>
      </c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</row>
    <row r="21" spans="1:256" ht="20.100000000000001" customHeight="1" x14ac:dyDescent="0.2">
      <c r="A21" s="191"/>
      <c r="B21" s="140" t="s">
        <v>135</v>
      </c>
      <c r="C21" s="141">
        <v>5</v>
      </c>
      <c r="D21" s="141">
        <v>15</v>
      </c>
      <c r="E21" s="141">
        <v>10</v>
      </c>
      <c r="F21" s="142">
        <v>10</v>
      </c>
      <c r="G21" s="141">
        <v>5</v>
      </c>
      <c r="H21" s="142">
        <f t="shared" si="7"/>
        <v>10</v>
      </c>
      <c r="I21" s="142">
        <v>10</v>
      </c>
      <c r="J21" s="141">
        <v>3</v>
      </c>
      <c r="K21" s="142">
        <v>5</v>
      </c>
      <c r="L21" s="141">
        <v>5</v>
      </c>
      <c r="M21" s="141">
        <v>3</v>
      </c>
      <c r="N21" s="141">
        <v>15</v>
      </c>
      <c r="O21" s="141">
        <v>5</v>
      </c>
      <c r="P21" s="141">
        <v>5</v>
      </c>
      <c r="Q21" s="141">
        <v>5</v>
      </c>
      <c r="R21" s="138">
        <v>5</v>
      </c>
      <c r="S21" s="138"/>
      <c r="T21" s="138"/>
      <c r="U21" s="140">
        <f t="shared" si="8"/>
        <v>96</v>
      </c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  <c r="HT21" s="136"/>
      <c r="HU21" s="136"/>
      <c r="HV21" s="136"/>
      <c r="HW21" s="136"/>
      <c r="HX21" s="136"/>
      <c r="HY21" s="136"/>
      <c r="HZ21" s="136"/>
      <c r="IA21" s="136"/>
      <c r="IB21" s="136"/>
      <c r="IC21" s="136"/>
      <c r="ID21" s="136"/>
      <c r="IE21" s="136"/>
      <c r="IF21" s="136"/>
      <c r="IG21" s="136"/>
      <c r="IH21" s="136"/>
      <c r="II21" s="136"/>
      <c r="IJ21" s="136"/>
      <c r="IK21" s="136"/>
      <c r="IL21" s="136"/>
      <c r="IM21" s="136"/>
      <c r="IN21" s="136"/>
      <c r="IO21" s="136"/>
      <c r="IP21" s="136"/>
      <c r="IQ21" s="136"/>
      <c r="IR21" s="136"/>
      <c r="IS21" s="136"/>
      <c r="IT21" s="136"/>
      <c r="IU21" s="136"/>
      <c r="IV21" s="136"/>
    </row>
    <row r="22" spans="1:256" ht="20.100000000000001" customHeight="1" x14ac:dyDescent="0.2">
      <c r="A22" s="190">
        <v>41260</v>
      </c>
      <c r="B22" s="140" t="s">
        <v>136</v>
      </c>
      <c r="C22" s="141">
        <v>5</v>
      </c>
      <c r="D22" s="141">
        <v>15</v>
      </c>
      <c r="E22" s="141">
        <v>20</v>
      </c>
      <c r="F22" s="142">
        <v>20</v>
      </c>
      <c r="G22" s="141">
        <v>5</v>
      </c>
      <c r="H22" s="142">
        <f t="shared" si="7"/>
        <v>10</v>
      </c>
      <c r="I22" s="142">
        <v>15</v>
      </c>
      <c r="J22" s="141">
        <v>5</v>
      </c>
      <c r="K22" s="142">
        <v>10</v>
      </c>
      <c r="L22" s="141">
        <v>5</v>
      </c>
      <c r="M22" s="141">
        <v>5</v>
      </c>
      <c r="N22" s="141">
        <v>15</v>
      </c>
      <c r="O22" s="141">
        <v>5</v>
      </c>
      <c r="P22" s="141">
        <v>5</v>
      </c>
      <c r="Q22" s="141">
        <v>5</v>
      </c>
      <c r="R22" s="138">
        <v>5</v>
      </c>
      <c r="S22" s="138"/>
      <c r="T22" s="138"/>
      <c r="U22" s="140">
        <f t="shared" si="8"/>
        <v>130</v>
      </c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  <c r="HT22" s="136"/>
      <c r="HU22" s="136"/>
      <c r="HV22" s="136"/>
      <c r="HW22" s="136"/>
      <c r="HX22" s="136"/>
      <c r="HY22" s="136"/>
      <c r="HZ22" s="136"/>
      <c r="IA22" s="136"/>
      <c r="IB22" s="136"/>
      <c r="IC22" s="136"/>
      <c r="ID22" s="136"/>
      <c r="IE22" s="136"/>
      <c r="IF22" s="136"/>
      <c r="IG22" s="136"/>
      <c r="IH22" s="136"/>
      <c r="II22" s="136"/>
      <c r="IJ22" s="136"/>
      <c r="IK22" s="136"/>
      <c r="IL22" s="136"/>
      <c r="IM22" s="136"/>
      <c r="IN22" s="136"/>
      <c r="IO22" s="136"/>
      <c r="IP22" s="136"/>
      <c r="IQ22" s="136"/>
      <c r="IR22" s="136"/>
      <c r="IS22" s="136"/>
      <c r="IT22" s="136"/>
      <c r="IU22" s="136"/>
      <c r="IV22" s="136"/>
    </row>
    <row r="23" spans="1:256" ht="20.100000000000001" customHeight="1" x14ac:dyDescent="0.2">
      <c r="A23" s="191"/>
      <c r="B23" s="140" t="s">
        <v>135</v>
      </c>
      <c r="C23" s="141">
        <v>5</v>
      </c>
      <c r="D23" s="141">
        <v>15</v>
      </c>
      <c r="E23" s="141">
        <v>10</v>
      </c>
      <c r="F23" s="142">
        <v>10</v>
      </c>
      <c r="G23" s="141">
        <v>5</v>
      </c>
      <c r="H23" s="142">
        <f t="shared" si="7"/>
        <v>10</v>
      </c>
      <c r="I23" s="142">
        <v>10</v>
      </c>
      <c r="J23" s="141">
        <v>3</v>
      </c>
      <c r="K23" s="142">
        <v>5</v>
      </c>
      <c r="L23" s="141">
        <v>5</v>
      </c>
      <c r="M23" s="141">
        <v>3</v>
      </c>
      <c r="N23" s="141">
        <v>15</v>
      </c>
      <c r="O23" s="141">
        <v>5</v>
      </c>
      <c r="P23" s="141">
        <v>5</v>
      </c>
      <c r="Q23" s="141">
        <v>5</v>
      </c>
      <c r="R23" s="138">
        <v>5</v>
      </c>
      <c r="S23" s="138"/>
      <c r="T23" s="138"/>
      <c r="U23" s="140">
        <f t="shared" si="8"/>
        <v>96</v>
      </c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  <c r="HT23" s="136"/>
      <c r="HU23" s="136"/>
      <c r="HV23" s="136"/>
      <c r="HW23" s="136"/>
      <c r="HX23" s="136"/>
      <c r="HY23" s="136"/>
      <c r="HZ23" s="136"/>
      <c r="IA23" s="136"/>
      <c r="IB23" s="136"/>
      <c r="IC23" s="136"/>
      <c r="ID23" s="136"/>
      <c r="IE23" s="136"/>
      <c r="IF23" s="136"/>
      <c r="IG23" s="136"/>
      <c r="IH23" s="136"/>
      <c r="II23" s="136"/>
      <c r="IJ23" s="136"/>
      <c r="IK23" s="136"/>
      <c r="IL23" s="136"/>
      <c r="IM23" s="136"/>
      <c r="IN23" s="136"/>
      <c r="IO23" s="136"/>
      <c r="IP23" s="136"/>
      <c r="IQ23" s="136"/>
      <c r="IR23" s="136"/>
      <c r="IS23" s="136"/>
      <c r="IT23" s="136"/>
      <c r="IU23" s="136"/>
      <c r="IV23" s="136"/>
    </row>
    <row r="24" spans="1:256" ht="20.100000000000001" customHeight="1" x14ac:dyDescent="0.2">
      <c r="A24" s="192">
        <v>41261</v>
      </c>
      <c r="B24" s="140" t="s">
        <v>136</v>
      </c>
      <c r="C24" s="141">
        <v>3</v>
      </c>
      <c r="D24" s="141">
        <v>10</v>
      </c>
      <c r="E24" s="141">
        <v>15</v>
      </c>
      <c r="F24" s="142">
        <v>10</v>
      </c>
      <c r="G24" s="141">
        <v>3</v>
      </c>
      <c r="H24" s="142">
        <f t="shared" si="7"/>
        <v>5</v>
      </c>
      <c r="I24" s="142">
        <v>10</v>
      </c>
      <c r="J24" s="141">
        <v>3</v>
      </c>
      <c r="K24" s="142">
        <v>5</v>
      </c>
      <c r="L24" s="141">
        <v>3</v>
      </c>
      <c r="M24" s="141">
        <v>3</v>
      </c>
      <c r="N24" s="141">
        <v>10</v>
      </c>
      <c r="O24" s="141">
        <v>3</v>
      </c>
      <c r="P24" s="141">
        <v>3</v>
      </c>
      <c r="Q24" s="141">
        <v>3</v>
      </c>
      <c r="R24" s="138">
        <v>3</v>
      </c>
      <c r="S24" s="138"/>
      <c r="T24" s="138"/>
      <c r="U24" s="140">
        <f t="shared" si="8"/>
        <v>80</v>
      </c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  <c r="HT24" s="136"/>
      <c r="HU24" s="136"/>
      <c r="HV24" s="136"/>
      <c r="HW24" s="136"/>
      <c r="HX24" s="136"/>
      <c r="HY24" s="136"/>
      <c r="HZ24" s="136"/>
      <c r="IA24" s="136"/>
      <c r="IB24" s="136"/>
      <c r="IC24" s="136"/>
      <c r="ID24" s="136"/>
      <c r="IE24" s="136"/>
      <c r="IF24" s="136"/>
      <c r="IG24" s="136"/>
      <c r="IH24" s="136"/>
      <c r="II24" s="136"/>
      <c r="IJ24" s="136"/>
      <c r="IK24" s="136"/>
      <c r="IL24" s="136"/>
      <c r="IM24" s="136"/>
      <c r="IN24" s="136"/>
      <c r="IO24" s="136"/>
      <c r="IP24" s="136"/>
      <c r="IQ24" s="136"/>
      <c r="IR24" s="136"/>
      <c r="IS24" s="136"/>
      <c r="IT24" s="136"/>
      <c r="IU24" s="136"/>
      <c r="IV24" s="136"/>
    </row>
    <row r="25" spans="1:256" ht="20.100000000000001" customHeight="1" x14ac:dyDescent="0.2">
      <c r="A25" s="191"/>
      <c r="B25" s="140" t="s">
        <v>135</v>
      </c>
      <c r="C25" s="141">
        <v>3</v>
      </c>
      <c r="D25" s="141">
        <v>5</v>
      </c>
      <c r="E25" s="141">
        <v>7</v>
      </c>
      <c r="F25" s="142">
        <v>5</v>
      </c>
      <c r="G25" s="141">
        <v>3</v>
      </c>
      <c r="H25" s="142">
        <f t="shared" si="7"/>
        <v>0</v>
      </c>
      <c r="I25" s="142">
        <v>3</v>
      </c>
      <c r="J25" s="141">
        <v>3</v>
      </c>
      <c r="K25" s="142">
        <v>3</v>
      </c>
      <c r="L25" s="141">
        <v>3</v>
      </c>
      <c r="M25" s="141">
        <v>3</v>
      </c>
      <c r="N25" s="141">
        <v>5</v>
      </c>
      <c r="O25" s="141">
        <v>3</v>
      </c>
      <c r="P25" s="141">
        <v>3</v>
      </c>
      <c r="Q25" s="141">
        <v>3</v>
      </c>
      <c r="R25" s="138">
        <v>3</v>
      </c>
      <c r="S25" s="138"/>
      <c r="T25" s="138"/>
      <c r="U25" s="140">
        <f t="shared" si="8"/>
        <v>43</v>
      </c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  <c r="HT25" s="136"/>
      <c r="HU25" s="136"/>
      <c r="HV25" s="136"/>
      <c r="HW25" s="136"/>
      <c r="HX25" s="136"/>
      <c r="HY25" s="136"/>
      <c r="HZ25" s="136"/>
      <c r="IA25" s="136"/>
      <c r="IB25" s="136"/>
      <c r="IC25" s="136"/>
      <c r="ID25" s="136"/>
      <c r="IE25" s="136"/>
      <c r="IF25" s="136"/>
      <c r="IG25" s="136"/>
      <c r="IH25" s="136"/>
      <c r="II25" s="136"/>
      <c r="IJ25" s="136"/>
      <c r="IK25" s="136"/>
      <c r="IL25" s="136"/>
      <c r="IM25" s="136"/>
      <c r="IN25" s="136"/>
      <c r="IO25" s="136"/>
      <c r="IP25" s="136"/>
      <c r="IQ25" s="136"/>
      <c r="IR25" s="136"/>
      <c r="IS25" s="136"/>
      <c r="IT25" s="136"/>
      <c r="IU25" s="136"/>
      <c r="IV25" s="136"/>
    </row>
    <row r="26" spans="1:256" ht="20.100000000000001" customHeight="1" x14ac:dyDescent="0.2">
      <c r="A26" s="192">
        <v>41262</v>
      </c>
      <c r="B26" s="140" t="s">
        <v>136</v>
      </c>
      <c r="C26" s="141">
        <v>3</v>
      </c>
      <c r="D26" s="141">
        <v>10</v>
      </c>
      <c r="E26" s="141">
        <v>15</v>
      </c>
      <c r="F26" s="142">
        <v>10</v>
      </c>
      <c r="G26" s="141">
        <v>3</v>
      </c>
      <c r="H26" s="142">
        <f t="shared" si="7"/>
        <v>5</v>
      </c>
      <c r="I26" s="142">
        <v>10</v>
      </c>
      <c r="J26" s="141">
        <v>3</v>
      </c>
      <c r="K26" s="142">
        <v>5</v>
      </c>
      <c r="L26" s="141">
        <v>3</v>
      </c>
      <c r="M26" s="141">
        <v>3</v>
      </c>
      <c r="N26" s="141">
        <v>10</v>
      </c>
      <c r="O26" s="141">
        <v>3</v>
      </c>
      <c r="P26" s="141">
        <v>3</v>
      </c>
      <c r="Q26" s="141">
        <v>3</v>
      </c>
      <c r="R26" s="138">
        <v>3</v>
      </c>
      <c r="S26" s="138"/>
      <c r="T26" s="138"/>
      <c r="U26" s="140">
        <f t="shared" si="8"/>
        <v>80</v>
      </c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  <c r="HT26" s="136"/>
      <c r="HU26" s="136"/>
      <c r="HV26" s="136"/>
      <c r="HW26" s="136"/>
      <c r="HX26" s="136"/>
      <c r="HY26" s="136"/>
      <c r="HZ26" s="136"/>
      <c r="IA26" s="136"/>
      <c r="IB26" s="136"/>
      <c r="IC26" s="136"/>
      <c r="ID26" s="136"/>
      <c r="IE26" s="136"/>
      <c r="IF26" s="136"/>
      <c r="IG26" s="136"/>
      <c r="IH26" s="136"/>
      <c r="II26" s="136"/>
      <c r="IJ26" s="136"/>
      <c r="IK26" s="136"/>
      <c r="IL26" s="136"/>
      <c r="IM26" s="136"/>
      <c r="IN26" s="136"/>
      <c r="IO26" s="136"/>
      <c r="IP26" s="136"/>
      <c r="IQ26" s="136"/>
      <c r="IR26" s="136"/>
      <c r="IS26" s="136"/>
      <c r="IT26" s="136"/>
      <c r="IU26" s="136"/>
      <c r="IV26" s="136"/>
    </row>
    <row r="27" spans="1:256" ht="20.100000000000001" customHeight="1" x14ac:dyDescent="0.2">
      <c r="A27" s="191"/>
      <c r="B27" s="140" t="s">
        <v>135</v>
      </c>
      <c r="C27" s="141">
        <v>3</v>
      </c>
      <c r="D27" s="141">
        <v>5</v>
      </c>
      <c r="E27" s="141">
        <v>7</v>
      </c>
      <c r="F27" s="142">
        <v>5</v>
      </c>
      <c r="G27" s="141">
        <v>3</v>
      </c>
      <c r="H27" s="142">
        <f t="shared" si="7"/>
        <v>0</v>
      </c>
      <c r="I27" s="142">
        <v>3</v>
      </c>
      <c r="J27" s="141">
        <v>3</v>
      </c>
      <c r="K27" s="142">
        <v>3</v>
      </c>
      <c r="L27" s="141">
        <v>3</v>
      </c>
      <c r="M27" s="141">
        <v>3</v>
      </c>
      <c r="N27" s="141">
        <v>5</v>
      </c>
      <c r="O27" s="141">
        <v>3</v>
      </c>
      <c r="P27" s="141">
        <v>3</v>
      </c>
      <c r="Q27" s="141">
        <v>3</v>
      </c>
      <c r="R27" s="138">
        <v>3</v>
      </c>
      <c r="S27" s="138"/>
      <c r="T27" s="138"/>
      <c r="U27" s="140">
        <f t="shared" si="8"/>
        <v>43</v>
      </c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  <c r="HT27" s="136"/>
      <c r="HU27" s="136"/>
      <c r="HV27" s="136"/>
      <c r="HW27" s="136"/>
      <c r="HX27" s="136"/>
      <c r="HY27" s="136"/>
      <c r="HZ27" s="136"/>
      <c r="IA27" s="136"/>
      <c r="IB27" s="136"/>
      <c r="IC27" s="136"/>
      <c r="ID27" s="136"/>
      <c r="IE27" s="136"/>
      <c r="IF27" s="136"/>
      <c r="IG27" s="136"/>
      <c r="IH27" s="136"/>
      <c r="II27" s="136"/>
      <c r="IJ27" s="136"/>
      <c r="IK27" s="136"/>
      <c r="IL27" s="136"/>
      <c r="IM27" s="136"/>
      <c r="IN27" s="136"/>
      <c r="IO27" s="136"/>
      <c r="IP27" s="136"/>
      <c r="IQ27" s="136"/>
      <c r="IR27" s="136"/>
      <c r="IS27" s="136"/>
      <c r="IT27" s="136"/>
      <c r="IU27" s="136"/>
      <c r="IV27" s="136"/>
    </row>
    <row r="28" spans="1:256" ht="20.100000000000001" customHeight="1" x14ac:dyDescent="0.2">
      <c r="A28" s="192">
        <v>41263</v>
      </c>
      <c r="B28" s="140" t="s">
        <v>136</v>
      </c>
      <c r="C28" s="141">
        <v>3</v>
      </c>
      <c r="D28" s="141">
        <v>10</v>
      </c>
      <c r="E28" s="141">
        <v>15</v>
      </c>
      <c r="F28" s="142">
        <v>10</v>
      </c>
      <c r="G28" s="141">
        <v>3</v>
      </c>
      <c r="H28" s="142">
        <f t="shared" si="7"/>
        <v>5</v>
      </c>
      <c r="I28" s="142">
        <v>10</v>
      </c>
      <c r="J28" s="141">
        <v>3</v>
      </c>
      <c r="K28" s="142">
        <v>5</v>
      </c>
      <c r="L28" s="141">
        <v>3</v>
      </c>
      <c r="M28" s="141">
        <v>3</v>
      </c>
      <c r="N28" s="141">
        <v>10</v>
      </c>
      <c r="O28" s="141">
        <v>3</v>
      </c>
      <c r="P28" s="141">
        <v>3</v>
      </c>
      <c r="Q28" s="141">
        <v>3</v>
      </c>
      <c r="R28" s="138">
        <v>3</v>
      </c>
      <c r="S28" s="138"/>
      <c r="T28" s="138"/>
      <c r="U28" s="140">
        <f t="shared" si="8"/>
        <v>80</v>
      </c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</row>
    <row r="29" spans="1:256" ht="20.100000000000001" customHeight="1" x14ac:dyDescent="0.2">
      <c r="A29" s="191"/>
      <c r="B29" s="140" t="s">
        <v>135</v>
      </c>
      <c r="C29" s="141">
        <v>3</v>
      </c>
      <c r="D29" s="141">
        <v>10</v>
      </c>
      <c r="E29" s="141">
        <v>10</v>
      </c>
      <c r="F29" s="142">
        <v>5</v>
      </c>
      <c r="G29" s="141">
        <v>3</v>
      </c>
      <c r="H29" s="142">
        <f t="shared" si="7"/>
        <v>5</v>
      </c>
      <c r="I29" s="142">
        <v>3</v>
      </c>
      <c r="J29" s="141">
        <v>3</v>
      </c>
      <c r="K29" s="142">
        <v>3</v>
      </c>
      <c r="L29" s="141">
        <v>3</v>
      </c>
      <c r="M29" s="141">
        <v>3</v>
      </c>
      <c r="N29" s="141">
        <v>10</v>
      </c>
      <c r="O29" s="141">
        <v>3</v>
      </c>
      <c r="P29" s="141">
        <v>3</v>
      </c>
      <c r="Q29" s="141">
        <v>3</v>
      </c>
      <c r="R29" s="138">
        <v>3</v>
      </c>
      <c r="S29" s="138"/>
      <c r="T29" s="138"/>
      <c r="U29" s="140">
        <f t="shared" si="8"/>
        <v>61</v>
      </c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  <c r="HT29" s="136"/>
      <c r="HU29" s="136"/>
      <c r="HV29" s="136"/>
      <c r="HW29" s="136"/>
      <c r="HX29" s="136"/>
      <c r="HY29" s="136"/>
      <c r="HZ29" s="136"/>
      <c r="IA29" s="136"/>
      <c r="IB29" s="136"/>
      <c r="IC29" s="136"/>
      <c r="ID29" s="136"/>
      <c r="IE29" s="136"/>
      <c r="IF29" s="136"/>
      <c r="IG29" s="136"/>
      <c r="IH29" s="136"/>
      <c r="II29" s="136"/>
      <c r="IJ29" s="136"/>
      <c r="IK29" s="136"/>
      <c r="IL29" s="136"/>
      <c r="IM29" s="136"/>
      <c r="IN29" s="136"/>
      <c r="IO29" s="136"/>
      <c r="IP29" s="136"/>
      <c r="IQ29" s="136"/>
      <c r="IR29" s="136"/>
      <c r="IS29" s="136"/>
      <c r="IT29" s="136"/>
      <c r="IU29" s="136"/>
      <c r="IV29" s="136"/>
    </row>
    <row r="30" spans="1:256" ht="20.100000000000001" customHeight="1" x14ac:dyDescent="0.2">
      <c r="A30" s="192">
        <v>41264</v>
      </c>
      <c r="B30" s="140" t="s">
        <v>136</v>
      </c>
      <c r="C30" s="141">
        <v>5</v>
      </c>
      <c r="D30" s="141">
        <v>30</v>
      </c>
      <c r="E30" s="141">
        <v>20</v>
      </c>
      <c r="F30" s="142">
        <v>10</v>
      </c>
      <c r="G30" s="141">
        <v>5</v>
      </c>
      <c r="H30" s="142">
        <f t="shared" si="7"/>
        <v>25</v>
      </c>
      <c r="I30" s="142">
        <v>10</v>
      </c>
      <c r="J30" s="141">
        <v>5</v>
      </c>
      <c r="K30" s="142">
        <v>5</v>
      </c>
      <c r="L30" s="141">
        <v>5</v>
      </c>
      <c r="M30" s="141">
        <v>5</v>
      </c>
      <c r="N30" s="141">
        <v>30</v>
      </c>
      <c r="O30" s="141">
        <v>5</v>
      </c>
      <c r="P30" s="141">
        <v>5</v>
      </c>
      <c r="Q30" s="141">
        <v>5</v>
      </c>
      <c r="R30" s="138">
        <v>3</v>
      </c>
      <c r="S30" s="138"/>
      <c r="T30" s="138"/>
      <c r="U30" s="140">
        <f t="shared" si="8"/>
        <v>155</v>
      </c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</row>
    <row r="31" spans="1:256" ht="20.100000000000001" customHeight="1" x14ac:dyDescent="0.2">
      <c r="A31" s="191"/>
      <c r="B31" s="140" t="s">
        <v>135</v>
      </c>
      <c r="C31" s="141">
        <v>5</v>
      </c>
      <c r="D31" s="141">
        <v>10</v>
      </c>
      <c r="E31" s="141">
        <v>15</v>
      </c>
      <c r="F31" s="142">
        <v>5</v>
      </c>
      <c r="G31" s="141">
        <v>5</v>
      </c>
      <c r="H31" s="142">
        <f t="shared" si="7"/>
        <v>5</v>
      </c>
      <c r="I31" s="142">
        <v>3</v>
      </c>
      <c r="J31" s="141">
        <v>5</v>
      </c>
      <c r="K31" s="142">
        <v>3</v>
      </c>
      <c r="L31" s="141">
        <v>5</v>
      </c>
      <c r="M31" s="141">
        <v>5</v>
      </c>
      <c r="N31" s="141">
        <v>10</v>
      </c>
      <c r="O31" s="141">
        <v>5</v>
      </c>
      <c r="P31" s="141">
        <v>5</v>
      </c>
      <c r="Q31" s="141">
        <v>5</v>
      </c>
      <c r="R31" s="138">
        <v>3</v>
      </c>
      <c r="S31" s="138"/>
      <c r="T31" s="138"/>
      <c r="U31" s="140">
        <f t="shared" si="8"/>
        <v>76</v>
      </c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  <c r="HT31" s="136"/>
      <c r="HU31" s="136"/>
      <c r="HV31" s="136"/>
      <c r="HW31" s="136"/>
      <c r="HX31" s="136"/>
      <c r="HY31" s="136"/>
      <c r="HZ31" s="136"/>
      <c r="IA31" s="136"/>
      <c r="IB31" s="136"/>
      <c r="IC31" s="136"/>
      <c r="ID31" s="136"/>
      <c r="IE31" s="136"/>
      <c r="IF31" s="136"/>
      <c r="IG31" s="136"/>
      <c r="IH31" s="136"/>
      <c r="II31" s="136"/>
      <c r="IJ31" s="136"/>
      <c r="IK31" s="136"/>
      <c r="IL31" s="136"/>
      <c r="IM31" s="136"/>
      <c r="IN31" s="136"/>
      <c r="IO31" s="136"/>
      <c r="IP31" s="136"/>
      <c r="IQ31" s="136"/>
      <c r="IR31" s="136"/>
      <c r="IS31" s="136"/>
      <c r="IT31" s="136"/>
      <c r="IU31" s="136"/>
      <c r="IV31" s="136"/>
    </row>
    <row r="32" spans="1:256" ht="20.100000000000001" customHeight="1" x14ac:dyDescent="0.2">
      <c r="A32" s="190">
        <v>41265</v>
      </c>
      <c r="B32" s="140" t="s">
        <v>136</v>
      </c>
      <c r="C32" s="141">
        <v>5</v>
      </c>
      <c r="D32" s="141">
        <v>30</v>
      </c>
      <c r="E32" s="141">
        <v>40</v>
      </c>
      <c r="F32" s="142">
        <v>30</v>
      </c>
      <c r="G32" s="141">
        <v>5</v>
      </c>
      <c r="H32" s="142">
        <f t="shared" si="7"/>
        <v>25</v>
      </c>
      <c r="I32" s="142">
        <v>25</v>
      </c>
      <c r="J32" s="141">
        <v>7</v>
      </c>
      <c r="K32" s="142">
        <v>15</v>
      </c>
      <c r="L32" s="141">
        <v>5</v>
      </c>
      <c r="M32" s="141">
        <v>10</v>
      </c>
      <c r="N32" s="141">
        <v>30</v>
      </c>
      <c r="O32" s="141">
        <v>5</v>
      </c>
      <c r="P32" s="141">
        <v>5</v>
      </c>
      <c r="Q32" s="141">
        <v>5</v>
      </c>
      <c r="R32" s="138">
        <v>5</v>
      </c>
      <c r="S32" s="138"/>
      <c r="T32" s="138"/>
      <c r="U32" s="140">
        <f t="shared" si="8"/>
        <v>227</v>
      </c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  <c r="HR32" s="136"/>
      <c r="HS32" s="136"/>
      <c r="HT32" s="136"/>
      <c r="HU32" s="136"/>
      <c r="HV32" s="136"/>
      <c r="HW32" s="136"/>
      <c r="HX32" s="136"/>
      <c r="HY32" s="136"/>
      <c r="HZ32" s="136"/>
      <c r="IA32" s="136"/>
      <c r="IB32" s="136"/>
      <c r="IC32" s="136"/>
      <c r="ID32" s="136"/>
      <c r="IE32" s="136"/>
      <c r="IF32" s="136"/>
      <c r="IG32" s="136"/>
      <c r="IH32" s="136"/>
      <c r="II32" s="136"/>
      <c r="IJ32" s="136"/>
      <c r="IK32" s="136"/>
      <c r="IL32" s="136"/>
      <c r="IM32" s="136"/>
      <c r="IN32" s="136"/>
      <c r="IO32" s="136"/>
      <c r="IP32" s="136"/>
      <c r="IQ32" s="136"/>
      <c r="IR32" s="136"/>
      <c r="IS32" s="136"/>
      <c r="IT32" s="136"/>
      <c r="IU32" s="136"/>
      <c r="IV32" s="136"/>
    </row>
    <row r="33" spans="1:256" ht="20.100000000000001" customHeight="1" x14ac:dyDescent="0.2">
      <c r="A33" s="191"/>
      <c r="B33" s="140" t="s">
        <v>135</v>
      </c>
      <c r="C33" s="141">
        <v>5</v>
      </c>
      <c r="D33" s="141">
        <v>10</v>
      </c>
      <c r="E33" s="141">
        <v>15</v>
      </c>
      <c r="F33" s="142">
        <v>10</v>
      </c>
      <c r="G33" s="141">
        <v>5</v>
      </c>
      <c r="H33" s="142">
        <f t="shared" si="7"/>
        <v>5</v>
      </c>
      <c r="I33" s="142">
        <v>10</v>
      </c>
      <c r="J33" s="141">
        <v>3</v>
      </c>
      <c r="K33" s="142">
        <v>10</v>
      </c>
      <c r="L33" s="141">
        <v>3</v>
      </c>
      <c r="M33" s="141">
        <v>5</v>
      </c>
      <c r="N33" s="141">
        <v>10</v>
      </c>
      <c r="O33" s="141">
        <v>5</v>
      </c>
      <c r="P33" s="141">
        <v>5</v>
      </c>
      <c r="Q33" s="141">
        <v>5</v>
      </c>
      <c r="R33" s="138">
        <v>5</v>
      </c>
      <c r="S33" s="138"/>
      <c r="T33" s="138"/>
      <c r="U33" s="140">
        <f t="shared" si="8"/>
        <v>91</v>
      </c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  <c r="HR33" s="13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6"/>
      <c r="IO33" s="136"/>
      <c r="IP33" s="136"/>
      <c r="IQ33" s="136"/>
      <c r="IR33" s="136"/>
      <c r="IS33" s="136"/>
      <c r="IT33" s="136"/>
      <c r="IU33" s="136"/>
      <c r="IV33" s="136"/>
    </row>
    <row r="34" spans="1:256" ht="20.100000000000001" customHeight="1" x14ac:dyDescent="0.2">
      <c r="A34" s="190">
        <v>41266</v>
      </c>
      <c r="B34" s="140" t="s">
        <v>136</v>
      </c>
      <c r="C34" s="141">
        <v>5</v>
      </c>
      <c r="D34" s="141">
        <v>20</v>
      </c>
      <c r="E34" s="141">
        <v>40</v>
      </c>
      <c r="F34" s="142">
        <v>15</v>
      </c>
      <c r="G34" s="141">
        <v>5</v>
      </c>
      <c r="H34" s="142">
        <f t="shared" si="7"/>
        <v>15</v>
      </c>
      <c r="I34" s="142">
        <v>15</v>
      </c>
      <c r="J34" s="141">
        <v>7</v>
      </c>
      <c r="K34" s="142">
        <v>15</v>
      </c>
      <c r="L34" s="141">
        <v>5</v>
      </c>
      <c r="M34" s="141">
        <v>10</v>
      </c>
      <c r="N34" s="141">
        <v>20</v>
      </c>
      <c r="O34" s="141">
        <v>5</v>
      </c>
      <c r="P34" s="141">
        <v>5</v>
      </c>
      <c r="Q34" s="141">
        <v>5</v>
      </c>
      <c r="R34" s="138">
        <v>5</v>
      </c>
      <c r="S34" s="138"/>
      <c r="T34" s="138"/>
      <c r="U34" s="140">
        <f t="shared" si="8"/>
        <v>172</v>
      </c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  <c r="HR34" s="136"/>
      <c r="HS34" s="136"/>
      <c r="HT34" s="136"/>
      <c r="HU34" s="136"/>
      <c r="HV34" s="136"/>
      <c r="HW34" s="136"/>
      <c r="HX34" s="136"/>
      <c r="HY34" s="136"/>
      <c r="HZ34" s="136"/>
      <c r="IA34" s="136"/>
      <c r="IB34" s="136"/>
      <c r="IC34" s="136"/>
      <c r="ID34" s="136"/>
      <c r="IE34" s="136"/>
      <c r="IF34" s="136"/>
      <c r="IG34" s="136"/>
      <c r="IH34" s="136"/>
      <c r="II34" s="136"/>
      <c r="IJ34" s="136"/>
      <c r="IK34" s="136"/>
      <c r="IL34" s="136"/>
      <c r="IM34" s="136"/>
      <c r="IN34" s="136"/>
      <c r="IO34" s="136"/>
      <c r="IP34" s="136"/>
      <c r="IQ34" s="136"/>
      <c r="IR34" s="136"/>
      <c r="IS34" s="136"/>
      <c r="IT34" s="136"/>
      <c r="IU34" s="136"/>
      <c r="IV34" s="136"/>
    </row>
    <row r="35" spans="1:256" ht="20.100000000000001" customHeight="1" x14ac:dyDescent="0.2">
      <c r="A35" s="191"/>
      <c r="B35" s="140" t="s">
        <v>135</v>
      </c>
      <c r="C35" s="141">
        <v>5</v>
      </c>
      <c r="D35" s="141">
        <v>10</v>
      </c>
      <c r="E35" s="141">
        <v>10</v>
      </c>
      <c r="F35" s="142">
        <v>10</v>
      </c>
      <c r="G35" s="141">
        <v>5</v>
      </c>
      <c r="H35" s="142">
        <f t="shared" si="7"/>
        <v>5</v>
      </c>
      <c r="I35" s="142">
        <v>10</v>
      </c>
      <c r="J35" s="141">
        <v>3</v>
      </c>
      <c r="K35" s="142">
        <v>10</v>
      </c>
      <c r="L35" s="141">
        <v>3</v>
      </c>
      <c r="M35" s="141">
        <v>5</v>
      </c>
      <c r="N35" s="141">
        <v>10</v>
      </c>
      <c r="O35" s="141">
        <v>5</v>
      </c>
      <c r="P35" s="141">
        <v>5</v>
      </c>
      <c r="Q35" s="141">
        <v>5</v>
      </c>
      <c r="R35" s="138">
        <v>5</v>
      </c>
      <c r="S35" s="138"/>
      <c r="T35" s="138"/>
      <c r="U35" s="140">
        <f t="shared" si="8"/>
        <v>86</v>
      </c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  <c r="HR35" s="136"/>
      <c r="HS35" s="136"/>
      <c r="HT35" s="136"/>
      <c r="HU35" s="136"/>
      <c r="HV35" s="136"/>
      <c r="HW35" s="136"/>
      <c r="HX35" s="136"/>
      <c r="HY35" s="136"/>
      <c r="HZ35" s="136"/>
      <c r="IA35" s="136"/>
      <c r="IB35" s="136"/>
      <c r="IC35" s="136"/>
      <c r="ID35" s="136"/>
      <c r="IE35" s="136"/>
      <c r="IF35" s="136"/>
      <c r="IG35" s="136"/>
      <c r="IH35" s="136"/>
      <c r="II35" s="136"/>
      <c r="IJ35" s="136"/>
      <c r="IK35" s="136"/>
      <c r="IL35" s="136"/>
      <c r="IM35" s="136"/>
      <c r="IN35" s="136"/>
      <c r="IO35" s="136"/>
      <c r="IP35" s="136"/>
      <c r="IQ35" s="136"/>
      <c r="IR35" s="136"/>
      <c r="IS35" s="136"/>
      <c r="IT35" s="136"/>
      <c r="IU35" s="136"/>
      <c r="IV35" s="136"/>
    </row>
    <row r="36" spans="1:256" ht="20.100000000000001" customHeight="1" x14ac:dyDescent="0.2">
      <c r="A36" s="190">
        <v>41267</v>
      </c>
      <c r="B36" s="140" t="s">
        <v>136</v>
      </c>
      <c r="C36" s="141">
        <v>5</v>
      </c>
      <c r="D36" s="141">
        <v>20</v>
      </c>
      <c r="E36" s="141">
        <v>40</v>
      </c>
      <c r="F36" s="142">
        <v>15</v>
      </c>
      <c r="G36" s="141">
        <v>5</v>
      </c>
      <c r="H36" s="142">
        <f t="shared" si="7"/>
        <v>15</v>
      </c>
      <c r="I36" s="142">
        <v>15</v>
      </c>
      <c r="J36" s="141">
        <v>7</v>
      </c>
      <c r="K36" s="142">
        <v>15</v>
      </c>
      <c r="L36" s="141">
        <v>5</v>
      </c>
      <c r="M36" s="141">
        <v>10</v>
      </c>
      <c r="N36" s="141">
        <v>20</v>
      </c>
      <c r="O36" s="141">
        <v>5</v>
      </c>
      <c r="P36" s="141">
        <v>5</v>
      </c>
      <c r="Q36" s="141">
        <v>5</v>
      </c>
      <c r="R36" s="138">
        <v>5</v>
      </c>
      <c r="S36" s="138"/>
      <c r="T36" s="138"/>
      <c r="U36" s="140">
        <f t="shared" si="8"/>
        <v>172</v>
      </c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  <c r="HR36" s="136"/>
      <c r="HS36" s="136"/>
      <c r="HT36" s="136"/>
      <c r="HU36" s="136"/>
      <c r="HV36" s="136"/>
      <c r="HW36" s="136"/>
      <c r="HX36" s="136"/>
      <c r="HY36" s="136"/>
      <c r="HZ36" s="136"/>
      <c r="IA36" s="136"/>
      <c r="IB36" s="136"/>
      <c r="IC36" s="136"/>
      <c r="ID36" s="136"/>
      <c r="IE36" s="136"/>
      <c r="IF36" s="136"/>
      <c r="IG36" s="136"/>
      <c r="IH36" s="136"/>
      <c r="II36" s="136"/>
      <c r="IJ36" s="136"/>
      <c r="IK36" s="136"/>
      <c r="IL36" s="136"/>
      <c r="IM36" s="136"/>
      <c r="IN36" s="136"/>
      <c r="IO36" s="136"/>
      <c r="IP36" s="136"/>
      <c r="IQ36" s="136"/>
      <c r="IR36" s="136"/>
      <c r="IS36" s="136"/>
      <c r="IT36" s="136"/>
      <c r="IU36" s="136"/>
      <c r="IV36" s="136"/>
    </row>
    <row r="37" spans="1:256" ht="20.100000000000001" customHeight="1" x14ac:dyDescent="0.2">
      <c r="A37" s="195"/>
      <c r="B37" s="140" t="s">
        <v>135</v>
      </c>
      <c r="C37" s="141">
        <v>5</v>
      </c>
      <c r="D37" s="141">
        <v>10</v>
      </c>
      <c r="E37" s="141">
        <v>10</v>
      </c>
      <c r="F37" s="142">
        <v>10</v>
      </c>
      <c r="G37" s="141">
        <v>5</v>
      </c>
      <c r="H37" s="142">
        <f t="shared" si="7"/>
        <v>5</v>
      </c>
      <c r="I37" s="142">
        <v>10</v>
      </c>
      <c r="J37" s="141">
        <v>3</v>
      </c>
      <c r="K37" s="142">
        <v>10</v>
      </c>
      <c r="L37" s="141">
        <v>3</v>
      </c>
      <c r="M37" s="141">
        <v>5</v>
      </c>
      <c r="N37" s="141">
        <v>10</v>
      </c>
      <c r="O37" s="141">
        <v>5</v>
      </c>
      <c r="P37" s="141">
        <v>5</v>
      </c>
      <c r="Q37" s="141">
        <v>5</v>
      </c>
      <c r="R37" s="138">
        <v>5</v>
      </c>
      <c r="S37" s="138"/>
      <c r="T37" s="138"/>
      <c r="U37" s="140">
        <f t="shared" si="8"/>
        <v>86</v>
      </c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  <c r="HR37" s="136"/>
      <c r="HS37" s="136"/>
      <c r="HT37" s="136"/>
      <c r="HU37" s="136"/>
      <c r="HV37" s="136"/>
      <c r="HW37" s="136"/>
      <c r="HX37" s="136"/>
      <c r="HY37" s="136"/>
      <c r="HZ37" s="136"/>
      <c r="IA37" s="136"/>
      <c r="IB37" s="136"/>
      <c r="IC37" s="136"/>
      <c r="ID37" s="136"/>
      <c r="IE37" s="136"/>
      <c r="IF37" s="136"/>
      <c r="IG37" s="136"/>
      <c r="IH37" s="136"/>
      <c r="II37" s="136"/>
      <c r="IJ37" s="136"/>
      <c r="IK37" s="136"/>
      <c r="IL37" s="136"/>
      <c r="IM37" s="136"/>
      <c r="IN37" s="136"/>
      <c r="IO37" s="136"/>
      <c r="IP37" s="136"/>
      <c r="IQ37" s="136"/>
      <c r="IR37" s="136"/>
      <c r="IS37" s="136"/>
      <c r="IT37" s="136"/>
      <c r="IU37" s="136"/>
      <c r="IV37" s="136"/>
    </row>
    <row r="38" spans="1:256" ht="20.45" customHeight="1" x14ac:dyDescent="0.2">
      <c r="A38" s="147" t="s">
        <v>134</v>
      </c>
      <c r="B38" s="140" t="s">
        <v>130</v>
      </c>
      <c r="C38" s="141">
        <v>12</v>
      </c>
      <c r="D38" s="141">
        <v>18</v>
      </c>
      <c r="E38" s="141">
        <v>6</v>
      </c>
      <c r="F38" s="141">
        <v>10</v>
      </c>
      <c r="G38" s="141">
        <v>6</v>
      </c>
      <c r="H38" s="141">
        <v>12</v>
      </c>
      <c r="I38" s="141">
        <v>8</v>
      </c>
      <c r="J38" s="141">
        <v>6</v>
      </c>
      <c r="K38" s="141">
        <v>3</v>
      </c>
      <c r="L38" s="141">
        <v>3</v>
      </c>
      <c r="M38" s="141">
        <v>3</v>
      </c>
      <c r="N38" s="141">
        <v>6</v>
      </c>
      <c r="O38" s="138">
        <v>12</v>
      </c>
      <c r="P38" s="138">
        <v>7</v>
      </c>
      <c r="Q38" s="138">
        <v>7</v>
      </c>
      <c r="R38" s="138">
        <v>7</v>
      </c>
      <c r="S38" s="138"/>
      <c r="T38" s="138"/>
      <c r="U38" s="140">
        <f t="shared" ref="U38:U45" si="9">SUM(C38:R38)</f>
        <v>126</v>
      </c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  <c r="HR38" s="136"/>
      <c r="HS38" s="136"/>
      <c r="HT38" s="136"/>
      <c r="HU38" s="136"/>
      <c r="HV38" s="136"/>
      <c r="HW38" s="136"/>
      <c r="HX38" s="136"/>
      <c r="HY38" s="136"/>
      <c r="HZ38" s="136"/>
      <c r="IA38" s="136"/>
      <c r="IB38" s="136"/>
      <c r="IC38" s="136"/>
      <c r="ID38" s="136"/>
      <c r="IE38" s="136"/>
      <c r="IF38" s="136"/>
      <c r="IG38" s="136"/>
      <c r="IH38" s="136"/>
      <c r="II38" s="136"/>
      <c r="IJ38" s="136"/>
      <c r="IK38" s="136"/>
      <c r="IL38" s="136"/>
      <c r="IM38" s="136"/>
      <c r="IN38" s="136"/>
      <c r="IO38" s="136"/>
      <c r="IP38" s="136"/>
      <c r="IQ38" s="136"/>
      <c r="IR38" s="136"/>
      <c r="IS38" s="136"/>
      <c r="IT38" s="136"/>
      <c r="IU38" s="136"/>
      <c r="IV38" s="136"/>
    </row>
    <row r="39" spans="1:256" ht="20.45" customHeight="1" x14ac:dyDescent="0.2">
      <c r="A39" s="145"/>
      <c r="B39" s="140" t="s">
        <v>129</v>
      </c>
      <c r="C39" s="141">
        <v>8</v>
      </c>
      <c r="D39" s="141">
        <v>12</v>
      </c>
      <c r="E39" s="141">
        <v>6</v>
      </c>
      <c r="F39" s="141">
        <v>10</v>
      </c>
      <c r="G39" s="141">
        <v>4</v>
      </c>
      <c r="H39" s="141">
        <v>10</v>
      </c>
      <c r="I39" s="141">
        <v>6</v>
      </c>
      <c r="J39" s="141">
        <v>4</v>
      </c>
      <c r="K39" s="141">
        <v>5</v>
      </c>
      <c r="L39" s="141">
        <v>5</v>
      </c>
      <c r="M39" s="141">
        <v>2</v>
      </c>
      <c r="N39" s="141">
        <v>8</v>
      </c>
      <c r="O39" s="138">
        <v>8</v>
      </c>
      <c r="P39" s="138">
        <v>5</v>
      </c>
      <c r="Q39" s="138">
        <v>5</v>
      </c>
      <c r="R39" s="138">
        <v>5</v>
      </c>
      <c r="S39" s="138"/>
      <c r="T39" s="138"/>
      <c r="U39" s="140">
        <f t="shared" si="9"/>
        <v>103</v>
      </c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  <c r="HR39" s="136"/>
      <c r="HS39" s="136"/>
      <c r="HT39" s="136"/>
      <c r="HU39" s="136"/>
      <c r="HV39" s="136"/>
      <c r="HW39" s="136"/>
      <c r="HX39" s="136"/>
      <c r="HY39" s="136"/>
      <c r="HZ39" s="136"/>
      <c r="IA39" s="136"/>
      <c r="IB39" s="136"/>
      <c r="IC39" s="136"/>
      <c r="ID39" s="136"/>
      <c r="IE39" s="136"/>
      <c r="IF39" s="136"/>
      <c r="IG39" s="136"/>
      <c r="IH39" s="136"/>
      <c r="II39" s="136"/>
      <c r="IJ39" s="136"/>
      <c r="IK39" s="136"/>
      <c r="IL39" s="136"/>
      <c r="IM39" s="136"/>
      <c r="IN39" s="136"/>
      <c r="IO39" s="136"/>
      <c r="IP39" s="136"/>
      <c r="IQ39" s="136"/>
      <c r="IR39" s="136"/>
      <c r="IS39" s="136"/>
      <c r="IT39" s="136"/>
      <c r="IU39" s="136"/>
      <c r="IV39" s="136"/>
    </row>
    <row r="40" spans="1:256" ht="20.45" customHeight="1" x14ac:dyDescent="0.2">
      <c r="A40" s="147" t="s">
        <v>133</v>
      </c>
      <c r="B40" s="140" t="s">
        <v>130</v>
      </c>
      <c r="C40" s="141">
        <v>12</v>
      </c>
      <c r="D40" s="141">
        <v>24</v>
      </c>
      <c r="E40" s="141">
        <v>6</v>
      </c>
      <c r="F40" s="141">
        <v>10</v>
      </c>
      <c r="G40" s="141">
        <v>9</v>
      </c>
      <c r="H40" s="141">
        <v>12</v>
      </c>
      <c r="I40" s="141">
        <v>8</v>
      </c>
      <c r="J40" s="141">
        <v>6</v>
      </c>
      <c r="K40" s="141">
        <v>6</v>
      </c>
      <c r="L40" s="141">
        <v>3</v>
      </c>
      <c r="M40" s="141">
        <v>6</v>
      </c>
      <c r="N40" s="141">
        <v>6</v>
      </c>
      <c r="O40" s="138">
        <v>12</v>
      </c>
      <c r="P40" s="138">
        <v>7</v>
      </c>
      <c r="Q40" s="138">
        <v>7</v>
      </c>
      <c r="R40" s="138">
        <v>7</v>
      </c>
      <c r="S40" s="138"/>
      <c r="T40" s="138"/>
      <c r="U40" s="140">
        <f t="shared" si="9"/>
        <v>141</v>
      </c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  <c r="HR40" s="136"/>
      <c r="HS40" s="136"/>
      <c r="HT40" s="136"/>
      <c r="HU40" s="136"/>
      <c r="HV40" s="136"/>
      <c r="HW40" s="136"/>
      <c r="HX40" s="136"/>
      <c r="HY40" s="136"/>
      <c r="HZ40" s="136"/>
      <c r="IA40" s="136"/>
      <c r="IB40" s="136"/>
      <c r="IC40" s="136"/>
      <c r="ID40" s="136"/>
      <c r="IE40" s="136"/>
      <c r="IF40" s="136"/>
      <c r="IG40" s="136"/>
      <c r="IH40" s="136"/>
      <c r="II40" s="136"/>
      <c r="IJ40" s="136"/>
      <c r="IK40" s="136"/>
      <c r="IL40" s="136"/>
      <c r="IM40" s="136"/>
      <c r="IN40" s="136"/>
      <c r="IO40" s="136"/>
      <c r="IP40" s="136"/>
      <c r="IQ40" s="136"/>
      <c r="IR40" s="136"/>
      <c r="IS40" s="136"/>
      <c r="IT40" s="136"/>
      <c r="IU40" s="136"/>
      <c r="IV40" s="136"/>
    </row>
    <row r="41" spans="1:256" ht="20.45" customHeight="1" x14ac:dyDescent="0.2">
      <c r="A41" s="145"/>
      <c r="B41" s="140" t="s">
        <v>129</v>
      </c>
      <c r="C41" s="141">
        <v>8</v>
      </c>
      <c r="D41" s="141">
        <v>16</v>
      </c>
      <c r="E41" s="141">
        <v>6</v>
      </c>
      <c r="F41" s="141">
        <v>10</v>
      </c>
      <c r="G41" s="141">
        <v>6</v>
      </c>
      <c r="H41" s="141">
        <v>10</v>
      </c>
      <c r="I41" s="141">
        <v>6</v>
      </c>
      <c r="J41" s="141">
        <v>4</v>
      </c>
      <c r="K41" s="141">
        <v>10</v>
      </c>
      <c r="L41" s="141">
        <v>5</v>
      </c>
      <c r="M41" s="141">
        <v>4</v>
      </c>
      <c r="N41" s="141">
        <v>8</v>
      </c>
      <c r="O41" s="138">
        <v>8</v>
      </c>
      <c r="P41" s="138">
        <v>5</v>
      </c>
      <c r="Q41" s="138">
        <v>5</v>
      </c>
      <c r="R41" s="138">
        <v>5</v>
      </c>
      <c r="S41" s="138"/>
      <c r="T41" s="138"/>
      <c r="U41" s="140">
        <f t="shared" si="9"/>
        <v>116</v>
      </c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  <c r="CT41" s="136"/>
      <c r="CU41" s="136"/>
      <c r="CV41" s="136"/>
      <c r="CW41" s="136"/>
      <c r="CX41" s="136"/>
      <c r="CY41" s="136"/>
      <c r="CZ41" s="136"/>
      <c r="DA41" s="136"/>
      <c r="DB41" s="136"/>
      <c r="DC41" s="136"/>
      <c r="DD41" s="136"/>
      <c r="DE41" s="136"/>
      <c r="DF41" s="136"/>
      <c r="DG41" s="136"/>
      <c r="DH41" s="136"/>
      <c r="DI41" s="136"/>
      <c r="DJ41" s="136"/>
      <c r="DK41" s="136"/>
      <c r="DL41" s="136"/>
      <c r="DM41" s="136"/>
      <c r="DN41" s="136"/>
      <c r="DO41" s="136"/>
      <c r="DP41" s="136"/>
      <c r="DQ41" s="136"/>
      <c r="DR41" s="136"/>
      <c r="DS41" s="136"/>
      <c r="DT41" s="136"/>
      <c r="DU41" s="136"/>
      <c r="DV41" s="136"/>
      <c r="DW41" s="136"/>
      <c r="DX41" s="136"/>
      <c r="DY41" s="136"/>
      <c r="DZ41" s="136"/>
      <c r="EA41" s="136"/>
      <c r="EB41" s="136"/>
      <c r="EC41" s="136"/>
      <c r="ED41" s="136"/>
      <c r="EE41" s="136"/>
      <c r="EF41" s="136"/>
      <c r="EG41" s="136"/>
      <c r="EH41" s="136"/>
      <c r="EI41" s="136"/>
      <c r="EJ41" s="136"/>
      <c r="EK41" s="136"/>
      <c r="EL41" s="136"/>
      <c r="EM41" s="136"/>
      <c r="EN41" s="136"/>
      <c r="EO41" s="136"/>
      <c r="EP41" s="136"/>
      <c r="EQ41" s="136"/>
      <c r="ER41" s="136"/>
      <c r="ES41" s="136"/>
      <c r="ET41" s="136"/>
      <c r="EU41" s="136"/>
      <c r="EV41" s="136"/>
      <c r="EW41" s="136"/>
      <c r="EX41" s="136"/>
      <c r="EY41" s="136"/>
      <c r="EZ41" s="136"/>
      <c r="FA41" s="136"/>
      <c r="FB41" s="136"/>
      <c r="FC41" s="136"/>
      <c r="FD41" s="136"/>
      <c r="FE41" s="136"/>
      <c r="FF41" s="136"/>
      <c r="FG41" s="136"/>
      <c r="FH41" s="136"/>
      <c r="FI41" s="136"/>
      <c r="FJ41" s="136"/>
      <c r="FK41" s="136"/>
      <c r="FL41" s="136"/>
      <c r="FM41" s="136"/>
      <c r="FN41" s="136"/>
      <c r="FO41" s="136"/>
      <c r="FP41" s="136"/>
      <c r="FQ41" s="136"/>
      <c r="FR41" s="136"/>
      <c r="FS41" s="136"/>
      <c r="FT41" s="136"/>
      <c r="FU41" s="136"/>
      <c r="FV41" s="136"/>
      <c r="FW41" s="136"/>
      <c r="FX41" s="136"/>
      <c r="FY41" s="136"/>
      <c r="FZ41" s="136"/>
      <c r="GA41" s="136"/>
      <c r="GB41" s="136"/>
      <c r="GC41" s="136"/>
      <c r="GD41" s="136"/>
      <c r="GE41" s="136"/>
      <c r="GF41" s="136"/>
      <c r="GG41" s="136"/>
      <c r="GH41" s="136"/>
      <c r="GI41" s="136"/>
      <c r="GJ41" s="136"/>
      <c r="GK41" s="136"/>
      <c r="GL41" s="136"/>
      <c r="GM41" s="136"/>
      <c r="GN41" s="136"/>
      <c r="GO41" s="136"/>
      <c r="GP41" s="136"/>
      <c r="GQ41" s="136"/>
      <c r="GR41" s="136"/>
      <c r="GS41" s="136"/>
      <c r="GT41" s="136"/>
      <c r="GU41" s="136"/>
      <c r="GV41" s="136"/>
      <c r="GW41" s="136"/>
      <c r="GX41" s="136"/>
      <c r="GY41" s="136"/>
      <c r="GZ41" s="136"/>
      <c r="HA41" s="136"/>
      <c r="HB41" s="136"/>
      <c r="HC41" s="136"/>
      <c r="HD41" s="136"/>
      <c r="HE41" s="136"/>
      <c r="HF41" s="136"/>
      <c r="HG41" s="136"/>
      <c r="HH41" s="136"/>
      <c r="HI41" s="136"/>
      <c r="HJ41" s="136"/>
      <c r="HK41" s="136"/>
      <c r="HL41" s="136"/>
      <c r="HM41" s="136"/>
      <c r="HN41" s="136"/>
      <c r="HO41" s="136"/>
      <c r="HP41" s="136"/>
      <c r="HQ41" s="136"/>
      <c r="HR41" s="136"/>
      <c r="HS41" s="136"/>
      <c r="HT41" s="136"/>
      <c r="HU41" s="136"/>
      <c r="HV41" s="136"/>
      <c r="HW41" s="136"/>
      <c r="HX41" s="136"/>
      <c r="HY41" s="136"/>
      <c r="HZ41" s="136"/>
      <c r="IA41" s="136"/>
      <c r="IB41" s="136"/>
      <c r="IC41" s="136"/>
      <c r="ID41" s="136"/>
      <c r="IE41" s="136"/>
      <c r="IF41" s="136"/>
      <c r="IG41" s="136"/>
      <c r="IH41" s="136"/>
      <c r="II41" s="136"/>
      <c r="IJ41" s="136"/>
      <c r="IK41" s="136"/>
      <c r="IL41" s="136"/>
      <c r="IM41" s="136"/>
      <c r="IN41" s="136"/>
      <c r="IO41" s="136"/>
      <c r="IP41" s="136"/>
      <c r="IQ41" s="136"/>
      <c r="IR41" s="136"/>
      <c r="IS41" s="136"/>
      <c r="IT41" s="136"/>
      <c r="IU41" s="136"/>
      <c r="IV41" s="136"/>
    </row>
    <row r="42" spans="1:256" ht="20.45" customHeight="1" x14ac:dyDescent="0.2">
      <c r="A42" s="147" t="s">
        <v>132</v>
      </c>
      <c r="B42" s="140" t="s">
        <v>130</v>
      </c>
      <c r="C42" s="141">
        <v>18</v>
      </c>
      <c r="D42" s="141">
        <v>30</v>
      </c>
      <c r="E42" s="141">
        <v>12</v>
      </c>
      <c r="F42" s="141">
        <v>15</v>
      </c>
      <c r="G42" s="141">
        <v>12</v>
      </c>
      <c r="H42" s="141">
        <v>12</v>
      </c>
      <c r="I42" s="141">
        <v>10</v>
      </c>
      <c r="J42" s="141">
        <v>8</v>
      </c>
      <c r="K42" s="141">
        <v>12</v>
      </c>
      <c r="L42" s="141">
        <v>3</v>
      </c>
      <c r="M42" s="141">
        <v>15</v>
      </c>
      <c r="N42" s="141">
        <v>15</v>
      </c>
      <c r="O42" s="138">
        <v>40</v>
      </c>
      <c r="P42" s="138">
        <v>15</v>
      </c>
      <c r="Q42" s="138">
        <v>20</v>
      </c>
      <c r="R42" s="138">
        <v>10</v>
      </c>
      <c r="S42" s="138"/>
      <c r="T42" s="138"/>
      <c r="U42" s="140">
        <f t="shared" si="9"/>
        <v>247</v>
      </c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  <c r="CT42" s="136"/>
      <c r="CU42" s="136"/>
      <c r="CV42" s="136"/>
      <c r="CW42" s="136"/>
      <c r="CX42" s="136"/>
      <c r="CY42" s="136"/>
      <c r="CZ42" s="136"/>
      <c r="DA42" s="136"/>
      <c r="DB42" s="136"/>
      <c r="DC42" s="136"/>
      <c r="DD42" s="136"/>
      <c r="DE42" s="136"/>
      <c r="DF42" s="136"/>
      <c r="DG42" s="136"/>
      <c r="DH42" s="136"/>
      <c r="DI42" s="136"/>
      <c r="DJ42" s="136"/>
      <c r="DK42" s="136"/>
      <c r="DL42" s="136"/>
      <c r="DM42" s="136"/>
      <c r="DN42" s="136"/>
      <c r="DO42" s="136"/>
      <c r="DP42" s="136"/>
      <c r="DQ42" s="136"/>
      <c r="DR42" s="136"/>
      <c r="DS42" s="136"/>
      <c r="DT42" s="136"/>
      <c r="DU42" s="136"/>
      <c r="DV42" s="136"/>
      <c r="DW42" s="136"/>
      <c r="DX42" s="136"/>
      <c r="DY42" s="136"/>
      <c r="DZ42" s="136"/>
      <c r="EA42" s="136"/>
      <c r="EB42" s="136"/>
      <c r="EC42" s="136"/>
      <c r="ED42" s="136"/>
      <c r="EE42" s="136"/>
      <c r="EF42" s="136"/>
      <c r="EG42" s="136"/>
      <c r="EH42" s="136"/>
      <c r="EI42" s="136"/>
      <c r="EJ42" s="136"/>
      <c r="EK42" s="136"/>
      <c r="EL42" s="136"/>
      <c r="EM42" s="136"/>
      <c r="EN42" s="136"/>
      <c r="EO42" s="136"/>
      <c r="EP42" s="136"/>
      <c r="EQ42" s="136"/>
      <c r="ER42" s="136"/>
      <c r="ES42" s="136"/>
      <c r="ET42" s="136"/>
      <c r="EU42" s="136"/>
      <c r="EV42" s="136"/>
      <c r="EW42" s="136"/>
      <c r="EX42" s="136"/>
      <c r="EY42" s="136"/>
      <c r="EZ42" s="136"/>
      <c r="FA42" s="136"/>
      <c r="FB42" s="136"/>
      <c r="FC42" s="136"/>
      <c r="FD42" s="136"/>
      <c r="FE42" s="136"/>
      <c r="FF42" s="136"/>
      <c r="FG42" s="136"/>
      <c r="FH42" s="136"/>
      <c r="FI42" s="136"/>
      <c r="FJ42" s="136"/>
      <c r="FK42" s="136"/>
      <c r="FL42" s="136"/>
      <c r="FM42" s="136"/>
      <c r="FN42" s="136"/>
      <c r="FO42" s="136"/>
      <c r="FP42" s="136"/>
      <c r="FQ42" s="136"/>
      <c r="FR42" s="136"/>
      <c r="FS42" s="136"/>
      <c r="FT42" s="136"/>
      <c r="FU42" s="136"/>
      <c r="FV42" s="136"/>
      <c r="FW42" s="136"/>
      <c r="FX42" s="136"/>
      <c r="FY42" s="136"/>
      <c r="FZ42" s="136"/>
      <c r="GA42" s="136"/>
      <c r="GB42" s="136"/>
      <c r="GC42" s="136"/>
      <c r="GD42" s="136"/>
      <c r="GE42" s="136"/>
      <c r="GF42" s="136"/>
      <c r="GG42" s="136"/>
      <c r="GH42" s="136"/>
      <c r="GI42" s="136"/>
      <c r="GJ42" s="136"/>
      <c r="GK42" s="136"/>
      <c r="GL42" s="136"/>
      <c r="GM42" s="136"/>
      <c r="GN42" s="136"/>
      <c r="GO42" s="136"/>
      <c r="GP42" s="136"/>
      <c r="GQ42" s="136"/>
      <c r="GR42" s="136"/>
      <c r="GS42" s="136"/>
      <c r="GT42" s="136"/>
      <c r="GU42" s="136"/>
      <c r="GV42" s="136"/>
      <c r="GW42" s="136"/>
      <c r="GX42" s="136"/>
      <c r="GY42" s="136"/>
      <c r="GZ42" s="136"/>
      <c r="HA42" s="136"/>
      <c r="HB42" s="136"/>
      <c r="HC42" s="136"/>
      <c r="HD42" s="136"/>
      <c r="HE42" s="136"/>
      <c r="HF42" s="136"/>
      <c r="HG42" s="136"/>
      <c r="HH42" s="136"/>
      <c r="HI42" s="136"/>
      <c r="HJ42" s="136"/>
      <c r="HK42" s="136"/>
      <c r="HL42" s="136"/>
      <c r="HM42" s="136"/>
      <c r="HN42" s="136"/>
      <c r="HO42" s="136"/>
      <c r="HP42" s="136"/>
      <c r="HQ42" s="136"/>
      <c r="HR42" s="136"/>
      <c r="HS42" s="136"/>
      <c r="HT42" s="136"/>
      <c r="HU42" s="136"/>
      <c r="HV42" s="136"/>
      <c r="HW42" s="136"/>
      <c r="HX42" s="136"/>
      <c r="HY42" s="136"/>
      <c r="HZ42" s="136"/>
      <c r="IA42" s="136"/>
      <c r="IB42" s="136"/>
      <c r="IC42" s="136"/>
      <c r="ID42" s="136"/>
      <c r="IE42" s="136"/>
      <c r="IF42" s="136"/>
      <c r="IG42" s="136"/>
      <c r="IH42" s="136"/>
      <c r="II42" s="136"/>
      <c r="IJ42" s="136"/>
      <c r="IK42" s="136"/>
      <c r="IL42" s="136"/>
      <c r="IM42" s="136"/>
      <c r="IN42" s="136"/>
      <c r="IO42" s="136"/>
      <c r="IP42" s="136"/>
      <c r="IQ42" s="136"/>
      <c r="IR42" s="136"/>
      <c r="IS42" s="136"/>
      <c r="IT42" s="136"/>
      <c r="IU42" s="136"/>
      <c r="IV42" s="136"/>
    </row>
    <row r="43" spans="1:256" ht="20.45" customHeight="1" x14ac:dyDescent="0.2">
      <c r="A43" s="145"/>
      <c r="B43" s="140" t="s">
        <v>129</v>
      </c>
      <c r="C43" s="141">
        <v>12</v>
      </c>
      <c r="D43" s="141">
        <v>26</v>
      </c>
      <c r="E43" s="141">
        <v>15</v>
      </c>
      <c r="F43" s="141">
        <v>15</v>
      </c>
      <c r="G43" s="141">
        <v>8</v>
      </c>
      <c r="H43" s="141">
        <v>10</v>
      </c>
      <c r="I43" s="141">
        <v>8</v>
      </c>
      <c r="J43" s="141">
        <v>6</v>
      </c>
      <c r="K43" s="141">
        <v>10</v>
      </c>
      <c r="L43" s="141">
        <v>5</v>
      </c>
      <c r="M43" s="141">
        <v>15</v>
      </c>
      <c r="N43" s="141">
        <v>20</v>
      </c>
      <c r="O43" s="138">
        <v>30</v>
      </c>
      <c r="P43" s="138">
        <v>20</v>
      </c>
      <c r="Q43" s="138">
        <v>25</v>
      </c>
      <c r="R43" s="138">
        <v>10</v>
      </c>
      <c r="S43" s="138"/>
      <c r="T43" s="138"/>
      <c r="U43" s="140">
        <f t="shared" si="9"/>
        <v>235</v>
      </c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  <c r="CT43" s="136"/>
      <c r="CU43" s="136"/>
      <c r="CV43" s="136"/>
      <c r="CW43" s="136"/>
      <c r="CX43" s="136"/>
      <c r="CY43" s="136"/>
      <c r="CZ43" s="136"/>
      <c r="DA43" s="136"/>
      <c r="DB43" s="136"/>
      <c r="DC43" s="136"/>
      <c r="DD43" s="136"/>
      <c r="DE43" s="136"/>
      <c r="DF43" s="136"/>
      <c r="DG43" s="136"/>
      <c r="DH43" s="136"/>
      <c r="DI43" s="136"/>
      <c r="DJ43" s="136"/>
      <c r="DK43" s="136"/>
      <c r="DL43" s="136"/>
      <c r="DM43" s="136"/>
      <c r="DN43" s="136"/>
      <c r="DO43" s="136"/>
      <c r="DP43" s="136"/>
      <c r="DQ43" s="136"/>
      <c r="DR43" s="136"/>
      <c r="DS43" s="136"/>
      <c r="DT43" s="136"/>
      <c r="DU43" s="136"/>
      <c r="DV43" s="136"/>
      <c r="DW43" s="136"/>
      <c r="DX43" s="136"/>
      <c r="DY43" s="136"/>
      <c r="DZ43" s="136"/>
      <c r="EA43" s="136"/>
      <c r="EB43" s="136"/>
      <c r="EC43" s="136"/>
      <c r="ED43" s="136"/>
      <c r="EE43" s="136"/>
      <c r="EF43" s="136"/>
      <c r="EG43" s="136"/>
      <c r="EH43" s="136"/>
      <c r="EI43" s="136"/>
      <c r="EJ43" s="136"/>
      <c r="EK43" s="136"/>
      <c r="EL43" s="136"/>
      <c r="EM43" s="136"/>
      <c r="EN43" s="136"/>
      <c r="EO43" s="136"/>
      <c r="EP43" s="136"/>
      <c r="EQ43" s="136"/>
      <c r="ER43" s="136"/>
      <c r="ES43" s="136"/>
      <c r="ET43" s="136"/>
      <c r="EU43" s="136"/>
      <c r="EV43" s="136"/>
      <c r="EW43" s="136"/>
      <c r="EX43" s="136"/>
      <c r="EY43" s="136"/>
      <c r="EZ43" s="136"/>
      <c r="FA43" s="136"/>
      <c r="FB43" s="136"/>
      <c r="FC43" s="136"/>
      <c r="FD43" s="136"/>
      <c r="FE43" s="136"/>
      <c r="FF43" s="136"/>
      <c r="FG43" s="136"/>
      <c r="FH43" s="136"/>
      <c r="FI43" s="136"/>
      <c r="FJ43" s="136"/>
      <c r="FK43" s="136"/>
      <c r="FL43" s="136"/>
      <c r="FM43" s="136"/>
      <c r="FN43" s="136"/>
      <c r="FO43" s="136"/>
      <c r="FP43" s="136"/>
      <c r="FQ43" s="136"/>
      <c r="FR43" s="136"/>
      <c r="FS43" s="136"/>
      <c r="FT43" s="136"/>
      <c r="FU43" s="136"/>
      <c r="FV43" s="136"/>
      <c r="FW43" s="136"/>
      <c r="FX43" s="136"/>
      <c r="FY43" s="136"/>
      <c r="FZ43" s="136"/>
      <c r="GA43" s="136"/>
      <c r="GB43" s="136"/>
      <c r="GC43" s="136"/>
      <c r="GD43" s="136"/>
      <c r="GE43" s="136"/>
      <c r="GF43" s="136"/>
      <c r="GG43" s="136"/>
      <c r="GH43" s="136"/>
      <c r="GI43" s="136"/>
      <c r="GJ43" s="136"/>
      <c r="GK43" s="136"/>
      <c r="GL43" s="136"/>
      <c r="GM43" s="136"/>
      <c r="GN43" s="136"/>
      <c r="GO43" s="136"/>
      <c r="GP43" s="136"/>
      <c r="GQ43" s="136"/>
      <c r="GR43" s="136"/>
      <c r="GS43" s="136"/>
      <c r="GT43" s="136"/>
      <c r="GU43" s="136"/>
      <c r="GV43" s="136"/>
      <c r="GW43" s="136"/>
      <c r="GX43" s="136"/>
      <c r="GY43" s="136"/>
      <c r="GZ43" s="136"/>
      <c r="HA43" s="136"/>
      <c r="HB43" s="136"/>
      <c r="HC43" s="136"/>
      <c r="HD43" s="136"/>
      <c r="HE43" s="136"/>
      <c r="HF43" s="136"/>
      <c r="HG43" s="136"/>
      <c r="HH43" s="136"/>
      <c r="HI43" s="136"/>
      <c r="HJ43" s="136"/>
      <c r="HK43" s="136"/>
      <c r="HL43" s="136"/>
      <c r="HM43" s="136"/>
      <c r="HN43" s="136"/>
      <c r="HO43" s="136"/>
      <c r="HP43" s="136"/>
      <c r="HQ43" s="136"/>
      <c r="HR43" s="136"/>
      <c r="HS43" s="136"/>
      <c r="HT43" s="136"/>
      <c r="HU43" s="136"/>
      <c r="HV43" s="136"/>
      <c r="HW43" s="136"/>
      <c r="HX43" s="136"/>
      <c r="HY43" s="136"/>
      <c r="HZ43" s="136"/>
      <c r="IA43" s="136"/>
      <c r="IB43" s="136"/>
      <c r="IC43" s="136"/>
      <c r="ID43" s="136"/>
      <c r="IE43" s="136"/>
      <c r="IF43" s="136"/>
      <c r="IG43" s="136"/>
      <c r="IH43" s="136"/>
      <c r="II43" s="136"/>
      <c r="IJ43" s="136"/>
      <c r="IK43" s="136"/>
      <c r="IL43" s="136"/>
      <c r="IM43" s="136"/>
      <c r="IN43" s="136"/>
      <c r="IO43" s="136"/>
      <c r="IP43" s="136"/>
      <c r="IQ43" s="136"/>
      <c r="IR43" s="136"/>
      <c r="IS43" s="136"/>
      <c r="IT43" s="136"/>
      <c r="IU43" s="136"/>
      <c r="IV43" s="136"/>
    </row>
    <row r="44" spans="1:256" ht="20.45" customHeight="1" x14ac:dyDescent="0.2">
      <c r="A44" s="147" t="s">
        <v>131</v>
      </c>
      <c r="B44" s="140" t="s">
        <v>130</v>
      </c>
      <c r="C44" s="141">
        <v>30</v>
      </c>
      <c r="D44" s="141">
        <v>60</v>
      </c>
      <c r="E44" s="141">
        <v>30</v>
      </c>
      <c r="F44" s="141">
        <v>50</v>
      </c>
      <c r="G44" s="141">
        <v>30</v>
      </c>
      <c r="H44" s="141">
        <v>36</v>
      </c>
      <c r="I44" s="141">
        <v>40</v>
      </c>
      <c r="J44" s="141">
        <v>25</v>
      </c>
      <c r="K44" s="141">
        <v>24</v>
      </c>
      <c r="L44" s="141">
        <v>15</v>
      </c>
      <c r="M44" s="141">
        <v>20</v>
      </c>
      <c r="N44" s="141">
        <v>20</v>
      </c>
      <c r="O44" s="138">
        <v>40</v>
      </c>
      <c r="P44" s="138">
        <v>15</v>
      </c>
      <c r="Q44" s="138">
        <v>20</v>
      </c>
      <c r="R44" s="138">
        <v>10</v>
      </c>
      <c r="S44" s="138"/>
      <c r="T44" s="138"/>
      <c r="U44" s="140">
        <f t="shared" si="9"/>
        <v>465</v>
      </c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  <c r="CT44" s="136"/>
      <c r="CU44" s="136"/>
      <c r="CV44" s="136"/>
      <c r="CW44" s="136"/>
      <c r="CX44" s="136"/>
      <c r="CY44" s="136"/>
      <c r="CZ44" s="136"/>
      <c r="DA44" s="136"/>
      <c r="DB44" s="136"/>
      <c r="DC44" s="136"/>
      <c r="DD44" s="136"/>
      <c r="DE44" s="136"/>
      <c r="DF44" s="136"/>
      <c r="DG44" s="136"/>
      <c r="DH44" s="136"/>
      <c r="DI44" s="136"/>
      <c r="DJ44" s="136"/>
      <c r="DK44" s="136"/>
      <c r="DL44" s="136"/>
      <c r="DM44" s="136"/>
      <c r="DN44" s="136"/>
      <c r="DO44" s="136"/>
      <c r="DP44" s="136"/>
      <c r="DQ44" s="136"/>
      <c r="DR44" s="136"/>
      <c r="DS44" s="136"/>
      <c r="DT44" s="136"/>
      <c r="DU44" s="136"/>
      <c r="DV44" s="136"/>
      <c r="DW44" s="136"/>
      <c r="DX44" s="136"/>
      <c r="DY44" s="136"/>
      <c r="DZ44" s="136"/>
      <c r="EA44" s="136"/>
      <c r="EB44" s="136"/>
      <c r="EC44" s="136"/>
      <c r="ED44" s="136"/>
      <c r="EE44" s="136"/>
      <c r="EF44" s="136"/>
      <c r="EG44" s="136"/>
      <c r="EH44" s="136"/>
      <c r="EI44" s="136"/>
      <c r="EJ44" s="136"/>
      <c r="EK44" s="136"/>
      <c r="EL44" s="136"/>
      <c r="EM44" s="136"/>
      <c r="EN44" s="136"/>
      <c r="EO44" s="136"/>
      <c r="EP44" s="136"/>
      <c r="EQ44" s="136"/>
      <c r="ER44" s="136"/>
      <c r="ES44" s="136"/>
      <c r="ET44" s="136"/>
      <c r="EU44" s="136"/>
      <c r="EV44" s="136"/>
      <c r="EW44" s="136"/>
      <c r="EX44" s="136"/>
      <c r="EY44" s="136"/>
      <c r="EZ44" s="136"/>
      <c r="FA44" s="136"/>
      <c r="FB44" s="136"/>
      <c r="FC44" s="136"/>
      <c r="FD44" s="136"/>
      <c r="FE44" s="136"/>
      <c r="FF44" s="136"/>
      <c r="FG44" s="136"/>
      <c r="FH44" s="136"/>
      <c r="FI44" s="136"/>
      <c r="FJ44" s="136"/>
      <c r="FK44" s="136"/>
      <c r="FL44" s="136"/>
      <c r="FM44" s="136"/>
      <c r="FN44" s="136"/>
      <c r="FO44" s="136"/>
      <c r="FP44" s="136"/>
      <c r="FQ44" s="136"/>
      <c r="FR44" s="136"/>
      <c r="FS44" s="136"/>
      <c r="FT44" s="136"/>
      <c r="FU44" s="136"/>
      <c r="FV44" s="136"/>
      <c r="FW44" s="136"/>
      <c r="FX44" s="136"/>
      <c r="FY44" s="136"/>
      <c r="FZ44" s="136"/>
      <c r="GA44" s="136"/>
      <c r="GB44" s="136"/>
      <c r="GC44" s="136"/>
      <c r="GD44" s="136"/>
      <c r="GE44" s="136"/>
      <c r="GF44" s="136"/>
      <c r="GG44" s="136"/>
      <c r="GH44" s="136"/>
      <c r="GI44" s="136"/>
      <c r="GJ44" s="136"/>
      <c r="GK44" s="136"/>
      <c r="GL44" s="136"/>
      <c r="GM44" s="136"/>
      <c r="GN44" s="136"/>
      <c r="GO44" s="136"/>
      <c r="GP44" s="136"/>
      <c r="GQ44" s="136"/>
      <c r="GR44" s="136"/>
      <c r="GS44" s="136"/>
      <c r="GT44" s="136"/>
      <c r="GU44" s="136"/>
      <c r="GV44" s="136"/>
      <c r="GW44" s="136"/>
      <c r="GX44" s="136"/>
      <c r="GY44" s="136"/>
      <c r="GZ44" s="136"/>
      <c r="HA44" s="136"/>
      <c r="HB44" s="136"/>
      <c r="HC44" s="136"/>
      <c r="HD44" s="136"/>
      <c r="HE44" s="136"/>
      <c r="HF44" s="136"/>
      <c r="HG44" s="136"/>
      <c r="HH44" s="136"/>
      <c r="HI44" s="136"/>
      <c r="HJ44" s="136"/>
      <c r="HK44" s="136"/>
      <c r="HL44" s="136"/>
      <c r="HM44" s="136"/>
      <c r="HN44" s="136"/>
      <c r="HO44" s="136"/>
      <c r="HP44" s="136"/>
      <c r="HQ44" s="136"/>
      <c r="HR44" s="136"/>
      <c r="HS44" s="136"/>
      <c r="HT44" s="136"/>
      <c r="HU44" s="136"/>
      <c r="HV44" s="136"/>
      <c r="HW44" s="136"/>
      <c r="HX44" s="136"/>
      <c r="HY44" s="136"/>
      <c r="HZ44" s="136"/>
      <c r="IA44" s="136"/>
      <c r="IB44" s="136"/>
      <c r="IC44" s="136"/>
      <c r="ID44" s="136"/>
      <c r="IE44" s="136"/>
      <c r="IF44" s="136"/>
      <c r="IG44" s="136"/>
      <c r="IH44" s="136"/>
      <c r="II44" s="136"/>
      <c r="IJ44" s="136"/>
      <c r="IK44" s="136"/>
      <c r="IL44" s="136"/>
      <c r="IM44" s="136"/>
      <c r="IN44" s="136"/>
      <c r="IO44" s="136"/>
      <c r="IP44" s="136"/>
      <c r="IQ44" s="136"/>
      <c r="IR44" s="136"/>
      <c r="IS44" s="136"/>
      <c r="IT44" s="136"/>
      <c r="IU44" s="136"/>
      <c r="IV44" s="136"/>
    </row>
    <row r="45" spans="1:256" ht="20.45" customHeight="1" x14ac:dyDescent="0.2">
      <c r="A45" s="145"/>
      <c r="B45" s="140" t="s">
        <v>129</v>
      </c>
      <c r="C45" s="141">
        <v>20</v>
      </c>
      <c r="D45" s="141">
        <v>60</v>
      </c>
      <c r="E45" s="141">
        <v>40</v>
      </c>
      <c r="F45" s="141">
        <v>50</v>
      </c>
      <c r="G45" s="141">
        <v>20</v>
      </c>
      <c r="H45" s="141">
        <v>24</v>
      </c>
      <c r="I45" s="141">
        <v>10</v>
      </c>
      <c r="J45" s="141">
        <v>10</v>
      </c>
      <c r="K45" s="141">
        <v>10</v>
      </c>
      <c r="L45" s="141">
        <v>10</v>
      </c>
      <c r="M45" s="141">
        <v>10</v>
      </c>
      <c r="N45" s="141">
        <v>30</v>
      </c>
      <c r="O45" s="138">
        <v>30</v>
      </c>
      <c r="P45" s="138">
        <v>20</v>
      </c>
      <c r="Q45" s="138">
        <v>25</v>
      </c>
      <c r="R45" s="138">
        <v>10</v>
      </c>
      <c r="S45" s="138"/>
      <c r="T45" s="138"/>
      <c r="U45" s="140">
        <f t="shared" si="9"/>
        <v>379</v>
      </c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  <c r="CT45" s="136"/>
      <c r="CU45" s="136"/>
      <c r="CV45" s="136"/>
      <c r="CW45" s="136"/>
      <c r="CX45" s="136"/>
      <c r="CY45" s="136"/>
      <c r="CZ45" s="136"/>
      <c r="DA45" s="136"/>
      <c r="DB45" s="136"/>
      <c r="DC45" s="136"/>
      <c r="DD45" s="136"/>
      <c r="DE45" s="136"/>
      <c r="DF45" s="136"/>
      <c r="DG45" s="136"/>
      <c r="DH45" s="136"/>
      <c r="DI45" s="136"/>
      <c r="DJ45" s="136"/>
      <c r="DK45" s="136"/>
      <c r="DL45" s="136"/>
      <c r="DM45" s="136"/>
      <c r="DN45" s="136"/>
      <c r="DO45" s="136"/>
      <c r="DP45" s="136"/>
      <c r="DQ45" s="136"/>
      <c r="DR45" s="136"/>
      <c r="DS45" s="136"/>
      <c r="DT45" s="136"/>
      <c r="DU45" s="136"/>
      <c r="DV45" s="136"/>
      <c r="DW45" s="136"/>
      <c r="DX45" s="136"/>
      <c r="DY45" s="136"/>
      <c r="DZ45" s="136"/>
      <c r="EA45" s="136"/>
      <c r="EB45" s="136"/>
      <c r="EC45" s="136"/>
      <c r="ED45" s="136"/>
      <c r="EE45" s="136"/>
      <c r="EF45" s="136"/>
      <c r="EG45" s="136"/>
      <c r="EH45" s="136"/>
      <c r="EI45" s="136"/>
      <c r="EJ45" s="136"/>
      <c r="EK45" s="136"/>
      <c r="EL45" s="136"/>
      <c r="EM45" s="136"/>
      <c r="EN45" s="136"/>
      <c r="EO45" s="136"/>
      <c r="EP45" s="136"/>
      <c r="EQ45" s="136"/>
      <c r="ER45" s="136"/>
      <c r="ES45" s="136"/>
      <c r="ET45" s="136"/>
      <c r="EU45" s="136"/>
      <c r="EV45" s="136"/>
      <c r="EW45" s="136"/>
      <c r="EX45" s="136"/>
      <c r="EY45" s="136"/>
      <c r="EZ45" s="136"/>
      <c r="FA45" s="136"/>
      <c r="FB45" s="136"/>
      <c r="FC45" s="136"/>
      <c r="FD45" s="136"/>
      <c r="FE45" s="136"/>
      <c r="FF45" s="136"/>
      <c r="FG45" s="136"/>
      <c r="FH45" s="136"/>
      <c r="FI45" s="136"/>
      <c r="FJ45" s="136"/>
      <c r="FK45" s="136"/>
      <c r="FL45" s="136"/>
      <c r="FM45" s="136"/>
      <c r="FN45" s="136"/>
      <c r="FO45" s="136"/>
      <c r="FP45" s="136"/>
      <c r="FQ45" s="136"/>
      <c r="FR45" s="136"/>
      <c r="FS45" s="136"/>
      <c r="FT45" s="136"/>
      <c r="FU45" s="136"/>
      <c r="FV45" s="136"/>
      <c r="FW45" s="136"/>
      <c r="FX45" s="136"/>
      <c r="FY45" s="136"/>
      <c r="FZ45" s="136"/>
      <c r="GA45" s="136"/>
      <c r="GB45" s="136"/>
      <c r="GC45" s="136"/>
      <c r="GD45" s="136"/>
      <c r="GE45" s="136"/>
      <c r="GF45" s="136"/>
      <c r="GG45" s="136"/>
      <c r="GH45" s="136"/>
      <c r="GI45" s="136"/>
      <c r="GJ45" s="136"/>
      <c r="GK45" s="136"/>
      <c r="GL45" s="136"/>
      <c r="GM45" s="136"/>
      <c r="GN45" s="136"/>
      <c r="GO45" s="136"/>
      <c r="GP45" s="136"/>
      <c r="GQ45" s="136"/>
      <c r="GR45" s="136"/>
      <c r="GS45" s="136"/>
      <c r="GT45" s="136"/>
      <c r="GU45" s="136"/>
      <c r="GV45" s="136"/>
      <c r="GW45" s="136"/>
      <c r="GX45" s="136"/>
      <c r="GY45" s="136"/>
      <c r="GZ45" s="136"/>
      <c r="HA45" s="136"/>
      <c r="HB45" s="136"/>
      <c r="HC45" s="136"/>
      <c r="HD45" s="136"/>
      <c r="HE45" s="136"/>
      <c r="HF45" s="136"/>
      <c r="HG45" s="136"/>
      <c r="HH45" s="136"/>
      <c r="HI45" s="136"/>
      <c r="HJ45" s="136"/>
      <c r="HK45" s="136"/>
      <c r="HL45" s="136"/>
      <c r="HM45" s="136"/>
      <c r="HN45" s="136"/>
      <c r="HO45" s="136"/>
      <c r="HP45" s="136"/>
      <c r="HQ45" s="136"/>
      <c r="HR45" s="136"/>
      <c r="HS45" s="136"/>
      <c r="HT45" s="136"/>
      <c r="HU45" s="136"/>
      <c r="HV45" s="136"/>
      <c r="HW45" s="136"/>
      <c r="HX45" s="136"/>
      <c r="HY45" s="136"/>
      <c r="HZ45" s="136"/>
      <c r="IA45" s="136"/>
      <c r="IB45" s="136"/>
      <c r="IC45" s="136"/>
      <c r="ID45" s="136"/>
      <c r="IE45" s="136"/>
      <c r="IF45" s="136"/>
      <c r="IG45" s="136"/>
      <c r="IH45" s="136"/>
      <c r="II45" s="136"/>
      <c r="IJ45" s="136"/>
      <c r="IK45" s="136"/>
      <c r="IL45" s="136"/>
      <c r="IM45" s="136"/>
      <c r="IN45" s="136"/>
      <c r="IO45" s="136"/>
      <c r="IP45" s="136"/>
      <c r="IQ45" s="136"/>
      <c r="IR45" s="136"/>
      <c r="IS45" s="136"/>
      <c r="IT45" s="136"/>
      <c r="IU45" s="136"/>
      <c r="IV45" s="136"/>
    </row>
    <row r="46" spans="1:256" ht="20.45" customHeight="1" x14ac:dyDescent="0.2">
      <c r="A46" s="145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>
        <v>100</v>
      </c>
      <c r="U46" s="138">
        <f>SUM(U6:U45)</f>
        <v>4852</v>
      </c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  <c r="CT46" s="136"/>
      <c r="CU46" s="136"/>
      <c r="CV46" s="136"/>
      <c r="CW46" s="136"/>
      <c r="CX46" s="136"/>
      <c r="CY46" s="136"/>
      <c r="CZ46" s="136"/>
      <c r="DA46" s="136"/>
      <c r="DB46" s="136"/>
      <c r="DC46" s="136"/>
      <c r="DD46" s="136"/>
      <c r="DE46" s="136"/>
      <c r="DF46" s="136"/>
      <c r="DG46" s="136"/>
      <c r="DH46" s="136"/>
      <c r="DI46" s="136"/>
      <c r="DJ46" s="136"/>
      <c r="DK46" s="136"/>
      <c r="DL46" s="136"/>
      <c r="DM46" s="136"/>
      <c r="DN46" s="136"/>
      <c r="DO46" s="136"/>
      <c r="DP46" s="136"/>
      <c r="DQ46" s="136"/>
      <c r="DR46" s="136"/>
      <c r="DS46" s="136"/>
      <c r="DT46" s="136"/>
      <c r="DU46" s="136"/>
      <c r="DV46" s="136"/>
      <c r="DW46" s="136"/>
      <c r="DX46" s="136"/>
      <c r="DY46" s="136"/>
      <c r="DZ46" s="136"/>
      <c r="EA46" s="136"/>
      <c r="EB46" s="136"/>
      <c r="EC46" s="136"/>
      <c r="ED46" s="136"/>
      <c r="EE46" s="136"/>
      <c r="EF46" s="136"/>
      <c r="EG46" s="136"/>
      <c r="EH46" s="136"/>
      <c r="EI46" s="136"/>
      <c r="EJ46" s="136"/>
      <c r="EK46" s="136"/>
      <c r="EL46" s="136"/>
      <c r="EM46" s="136"/>
      <c r="EN46" s="136"/>
      <c r="EO46" s="136"/>
      <c r="EP46" s="136"/>
      <c r="EQ46" s="136"/>
      <c r="ER46" s="136"/>
      <c r="ES46" s="136"/>
      <c r="ET46" s="136"/>
      <c r="EU46" s="136"/>
      <c r="EV46" s="136"/>
      <c r="EW46" s="136"/>
      <c r="EX46" s="136"/>
      <c r="EY46" s="136"/>
      <c r="EZ46" s="136"/>
      <c r="FA46" s="136"/>
      <c r="FB46" s="136"/>
      <c r="FC46" s="136"/>
      <c r="FD46" s="136"/>
      <c r="FE46" s="136"/>
      <c r="FF46" s="136"/>
      <c r="FG46" s="136"/>
      <c r="FH46" s="136"/>
      <c r="FI46" s="136"/>
      <c r="FJ46" s="136"/>
      <c r="FK46" s="136"/>
      <c r="FL46" s="136"/>
      <c r="FM46" s="136"/>
      <c r="FN46" s="136"/>
      <c r="FO46" s="136"/>
      <c r="FP46" s="136"/>
      <c r="FQ46" s="136"/>
      <c r="FR46" s="136"/>
      <c r="FS46" s="136"/>
      <c r="FT46" s="136"/>
      <c r="FU46" s="136"/>
      <c r="FV46" s="136"/>
      <c r="FW46" s="136"/>
      <c r="FX46" s="136"/>
      <c r="FY46" s="136"/>
      <c r="FZ46" s="136"/>
      <c r="GA46" s="136"/>
      <c r="GB46" s="136"/>
      <c r="GC46" s="136"/>
      <c r="GD46" s="136"/>
      <c r="GE46" s="136"/>
      <c r="GF46" s="136"/>
      <c r="GG46" s="136"/>
      <c r="GH46" s="136"/>
      <c r="GI46" s="136"/>
      <c r="GJ46" s="136"/>
      <c r="GK46" s="136"/>
      <c r="GL46" s="136"/>
      <c r="GM46" s="136"/>
      <c r="GN46" s="136"/>
      <c r="GO46" s="136"/>
      <c r="GP46" s="136"/>
      <c r="GQ46" s="136"/>
      <c r="GR46" s="136"/>
      <c r="GS46" s="136"/>
      <c r="GT46" s="136"/>
      <c r="GU46" s="136"/>
      <c r="GV46" s="136"/>
      <c r="GW46" s="136"/>
      <c r="GX46" s="136"/>
      <c r="GY46" s="136"/>
      <c r="GZ46" s="136"/>
      <c r="HA46" s="136"/>
      <c r="HB46" s="136"/>
      <c r="HC46" s="136"/>
      <c r="HD46" s="136"/>
      <c r="HE46" s="136"/>
      <c r="HF46" s="136"/>
      <c r="HG46" s="136"/>
      <c r="HH46" s="136"/>
      <c r="HI46" s="136"/>
      <c r="HJ46" s="136"/>
      <c r="HK46" s="136"/>
      <c r="HL46" s="136"/>
      <c r="HM46" s="136"/>
      <c r="HN46" s="136"/>
      <c r="HO46" s="136"/>
      <c r="HP46" s="136"/>
      <c r="HQ46" s="136"/>
      <c r="HR46" s="136"/>
      <c r="HS46" s="136"/>
      <c r="HT46" s="136"/>
      <c r="HU46" s="136"/>
      <c r="HV46" s="136"/>
      <c r="HW46" s="136"/>
      <c r="HX46" s="136"/>
      <c r="HY46" s="136"/>
      <c r="HZ46" s="136"/>
      <c r="IA46" s="136"/>
      <c r="IB46" s="136"/>
      <c r="IC46" s="136"/>
      <c r="ID46" s="136"/>
      <c r="IE46" s="136"/>
      <c r="IF46" s="136"/>
      <c r="IG46" s="136"/>
      <c r="IH46" s="136"/>
      <c r="II46" s="136"/>
      <c r="IJ46" s="136"/>
      <c r="IK46" s="136"/>
      <c r="IL46" s="136"/>
      <c r="IM46" s="136"/>
      <c r="IN46" s="136"/>
      <c r="IO46" s="136"/>
      <c r="IP46" s="136"/>
      <c r="IQ46" s="136"/>
      <c r="IR46" s="136"/>
      <c r="IS46" s="136"/>
      <c r="IT46" s="136"/>
      <c r="IU46" s="136"/>
      <c r="IV46" s="136"/>
    </row>
    <row r="47" spans="1:256" ht="20.45" customHeight="1" x14ac:dyDescent="0.2">
      <c r="A47" s="145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>
        <v>3159</v>
      </c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36"/>
      <c r="BG47" s="136"/>
      <c r="BH47" s="136"/>
      <c r="BI47" s="136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  <c r="CT47" s="136"/>
      <c r="CU47" s="136"/>
      <c r="CV47" s="136"/>
      <c r="CW47" s="136"/>
      <c r="CX47" s="136"/>
      <c r="CY47" s="136"/>
      <c r="CZ47" s="136"/>
      <c r="DA47" s="136"/>
      <c r="DB47" s="136"/>
      <c r="DC47" s="136"/>
      <c r="DD47" s="136"/>
      <c r="DE47" s="136"/>
      <c r="DF47" s="136"/>
      <c r="DG47" s="136"/>
      <c r="DH47" s="136"/>
      <c r="DI47" s="136"/>
      <c r="DJ47" s="136"/>
      <c r="DK47" s="136"/>
      <c r="DL47" s="136"/>
      <c r="DM47" s="136"/>
      <c r="DN47" s="136"/>
      <c r="DO47" s="136"/>
      <c r="DP47" s="136"/>
      <c r="DQ47" s="136"/>
      <c r="DR47" s="136"/>
      <c r="DS47" s="136"/>
      <c r="DT47" s="136"/>
      <c r="DU47" s="136"/>
      <c r="DV47" s="136"/>
      <c r="DW47" s="136"/>
      <c r="DX47" s="136"/>
      <c r="DY47" s="136"/>
      <c r="DZ47" s="136"/>
      <c r="EA47" s="136"/>
      <c r="EB47" s="136"/>
      <c r="EC47" s="136"/>
      <c r="ED47" s="136"/>
      <c r="EE47" s="136"/>
      <c r="EF47" s="136"/>
      <c r="EG47" s="136"/>
      <c r="EH47" s="136"/>
      <c r="EI47" s="136"/>
      <c r="EJ47" s="136"/>
      <c r="EK47" s="136"/>
      <c r="EL47" s="136"/>
      <c r="EM47" s="136"/>
      <c r="EN47" s="136"/>
      <c r="EO47" s="136"/>
      <c r="EP47" s="136"/>
      <c r="EQ47" s="136"/>
      <c r="ER47" s="136"/>
      <c r="ES47" s="136"/>
      <c r="ET47" s="136"/>
      <c r="EU47" s="136"/>
      <c r="EV47" s="136"/>
      <c r="EW47" s="136"/>
      <c r="EX47" s="136"/>
      <c r="EY47" s="136"/>
      <c r="EZ47" s="136"/>
      <c r="FA47" s="136"/>
      <c r="FB47" s="136"/>
      <c r="FC47" s="136"/>
      <c r="FD47" s="136"/>
      <c r="FE47" s="136"/>
      <c r="FF47" s="136"/>
      <c r="FG47" s="136"/>
      <c r="FH47" s="136"/>
      <c r="FI47" s="136"/>
      <c r="FJ47" s="136"/>
      <c r="FK47" s="136"/>
      <c r="FL47" s="136"/>
      <c r="FM47" s="136"/>
      <c r="FN47" s="136"/>
      <c r="FO47" s="136"/>
      <c r="FP47" s="136"/>
      <c r="FQ47" s="136"/>
      <c r="FR47" s="136"/>
      <c r="FS47" s="136"/>
      <c r="FT47" s="136"/>
      <c r="FU47" s="136"/>
      <c r="FV47" s="136"/>
      <c r="FW47" s="136"/>
      <c r="FX47" s="136"/>
      <c r="FY47" s="136"/>
      <c r="FZ47" s="136"/>
      <c r="GA47" s="136"/>
      <c r="GB47" s="136"/>
      <c r="GC47" s="136"/>
      <c r="GD47" s="136"/>
      <c r="GE47" s="136"/>
      <c r="GF47" s="136"/>
      <c r="GG47" s="136"/>
      <c r="GH47" s="136"/>
      <c r="GI47" s="136"/>
      <c r="GJ47" s="136"/>
      <c r="GK47" s="136"/>
      <c r="GL47" s="136"/>
      <c r="GM47" s="136"/>
      <c r="GN47" s="136"/>
      <c r="GO47" s="136"/>
      <c r="GP47" s="136"/>
      <c r="GQ47" s="136"/>
      <c r="GR47" s="136"/>
      <c r="GS47" s="136"/>
      <c r="GT47" s="136"/>
      <c r="GU47" s="136"/>
      <c r="GV47" s="136"/>
      <c r="GW47" s="136"/>
      <c r="GX47" s="136"/>
      <c r="GY47" s="136"/>
      <c r="GZ47" s="136"/>
      <c r="HA47" s="136"/>
      <c r="HB47" s="136"/>
      <c r="HC47" s="136"/>
      <c r="HD47" s="136"/>
      <c r="HE47" s="136"/>
      <c r="HF47" s="136"/>
      <c r="HG47" s="136"/>
      <c r="HH47" s="136"/>
      <c r="HI47" s="136"/>
      <c r="HJ47" s="136"/>
      <c r="HK47" s="136"/>
      <c r="HL47" s="136"/>
      <c r="HM47" s="136"/>
      <c r="HN47" s="136"/>
      <c r="HO47" s="136"/>
      <c r="HP47" s="136"/>
      <c r="HQ47" s="136"/>
      <c r="HR47" s="136"/>
      <c r="HS47" s="136"/>
      <c r="HT47" s="136"/>
      <c r="HU47" s="136"/>
      <c r="HV47" s="136"/>
      <c r="HW47" s="136"/>
      <c r="HX47" s="136"/>
      <c r="HY47" s="136"/>
      <c r="HZ47" s="136"/>
      <c r="IA47" s="136"/>
      <c r="IB47" s="136"/>
      <c r="IC47" s="136"/>
      <c r="ID47" s="136"/>
      <c r="IE47" s="136"/>
      <c r="IF47" s="136"/>
      <c r="IG47" s="136"/>
      <c r="IH47" s="136"/>
      <c r="II47" s="136"/>
      <c r="IJ47" s="136"/>
      <c r="IK47" s="136"/>
      <c r="IL47" s="136"/>
      <c r="IM47" s="136"/>
      <c r="IN47" s="136"/>
      <c r="IO47" s="136"/>
      <c r="IP47" s="136"/>
      <c r="IQ47" s="136"/>
      <c r="IR47" s="136"/>
      <c r="IS47" s="136"/>
      <c r="IT47" s="136"/>
      <c r="IU47" s="136"/>
      <c r="IV47" s="136"/>
    </row>
    <row r="48" spans="1:256" ht="20.45" customHeight="1" x14ac:dyDescent="0.2">
      <c r="A48" s="145"/>
      <c r="B48" s="138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8"/>
      <c r="T48" s="138">
        <f>U48*T46/U46</f>
        <v>34.892827699917561</v>
      </c>
      <c r="U48" s="138">
        <f>U46-U47</f>
        <v>1693</v>
      </c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6"/>
      <c r="BH48" s="136"/>
      <c r="BI48" s="136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  <c r="CT48" s="136"/>
      <c r="CU48" s="136"/>
      <c r="CV48" s="136"/>
      <c r="CW48" s="136"/>
      <c r="CX48" s="136"/>
      <c r="CY48" s="136"/>
      <c r="CZ48" s="136"/>
      <c r="DA48" s="136"/>
      <c r="DB48" s="136"/>
      <c r="DC48" s="136"/>
      <c r="DD48" s="136"/>
      <c r="DE48" s="136"/>
      <c r="DF48" s="136"/>
      <c r="DG48" s="136"/>
      <c r="DH48" s="136"/>
      <c r="DI48" s="136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  <c r="DY48" s="136"/>
      <c r="DZ48" s="136"/>
      <c r="EA48" s="136"/>
      <c r="EB48" s="136"/>
      <c r="EC48" s="136"/>
      <c r="ED48" s="136"/>
      <c r="EE48" s="136"/>
      <c r="EF48" s="136"/>
      <c r="EG48" s="136"/>
      <c r="EH48" s="136"/>
      <c r="EI48" s="136"/>
      <c r="EJ48" s="136"/>
      <c r="EK48" s="136"/>
      <c r="EL48" s="136"/>
      <c r="EM48" s="136"/>
      <c r="EN48" s="136"/>
      <c r="EO48" s="136"/>
      <c r="EP48" s="136"/>
      <c r="EQ48" s="136"/>
      <c r="ER48" s="136"/>
      <c r="ES48" s="136"/>
      <c r="ET48" s="136"/>
      <c r="EU48" s="136"/>
      <c r="EV48" s="136"/>
      <c r="EW48" s="136"/>
      <c r="EX48" s="136"/>
      <c r="EY48" s="136"/>
      <c r="EZ48" s="136"/>
      <c r="FA48" s="136"/>
      <c r="FB48" s="136"/>
      <c r="FC48" s="136"/>
      <c r="FD48" s="136"/>
      <c r="FE48" s="136"/>
      <c r="FF48" s="136"/>
      <c r="FG48" s="136"/>
      <c r="FH48" s="136"/>
      <c r="FI48" s="136"/>
      <c r="FJ48" s="136"/>
      <c r="FK48" s="136"/>
      <c r="FL48" s="136"/>
      <c r="FM48" s="136"/>
      <c r="FN48" s="136"/>
      <c r="FO48" s="136"/>
      <c r="FP48" s="136"/>
      <c r="FQ48" s="136"/>
      <c r="FR48" s="136"/>
      <c r="FS48" s="136"/>
      <c r="FT48" s="136"/>
      <c r="FU48" s="136"/>
      <c r="FV48" s="136"/>
      <c r="FW48" s="136"/>
      <c r="FX48" s="136"/>
      <c r="FY48" s="136"/>
      <c r="FZ48" s="136"/>
      <c r="GA48" s="136"/>
      <c r="GB48" s="136"/>
      <c r="GC48" s="136"/>
      <c r="GD48" s="136"/>
      <c r="GE48" s="136"/>
      <c r="GF48" s="136"/>
      <c r="GG48" s="136"/>
      <c r="GH48" s="136"/>
      <c r="GI48" s="136"/>
      <c r="GJ48" s="136"/>
      <c r="GK48" s="136"/>
      <c r="GL48" s="136"/>
      <c r="GM48" s="136"/>
      <c r="GN48" s="136"/>
      <c r="GO48" s="136"/>
      <c r="GP48" s="136"/>
      <c r="GQ48" s="136"/>
      <c r="GR48" s="136"/>
      <c r="GS48" s="136"/>
      <c r="GT48" s="136"/>
      <c r="GU48" s="136"/>
      <c r="GV48" s="136"/>
      <c r="GW48" s="136"/>
      <c r="GX48" s="136"/>
      <c r="GY48" s="136"/>
      <c r="GZ48" s="136"/>
      <c r="HA48" s="136"/>
      <c r="HB48" s="136"/>
      <c r="HC48" s="136"/>
      <c r="HD48" s="136"/>
      <c r="HE48" s="136"/>
      <c r="HF48" s="136"/>
      <c r="HG48" s="136"/>
      <c r="HH48" s="136"/>
      <c r="HI48" s="136"/>
      <c r="HJ48" s="136"/>
      <c r="HK48" s="136"/>
      <c r="HL48" s="136"/>
      <c r="HM48" s="136"/>
      <c r="HN48" s="136"/>
      <c r="HO48" s="136"/>
      <c r="HP48" s="136"/>
      <c r="HQ48" s="136"/>
      <c r="HR48" s="136"/>
      <c r="HS48" s="136"/>
      <c r="HT48" s="136"/>
      <c r="HU48" s="136"/>
      <c r="HV48" s="136"/>
      <c r="HW48" s="136"/>
      <c r="HX48" s="136"/>
      <c r="HY48" s="136"/>
      <c r="HZ48" s="136"/>
      <c r="IA48" s="136"/>
      <c r="IB48" s="136"/>
      <c r="IC48" s="136"/>
      <c r="ID48" s="136"/>
      <c r="IE48" s="136"/>
      <c r="IF48" s="136"/>
      <c r="IG48" s="136"/>
      <c r="IH48" s="136"/>
      <c r="II48" s="136"/>
      <c r="IJ48" s="136"/>
      <c r="IK48" s="136"/>
      <c r="IL48" s="136"/>
      <c r="IM48" s="136"/>
      <c r="IN48" s="136"/>
      <c r="IO48" s="136"/>
      <c r="IP48" s="136"/>
      <c r="IQ48" s="136"/>
      <c r="IR48" s="136"/>
      <c r="IS48" s="136"/>
      <c r="IT48" s="136"/>
      <c r="IU48" s="136"/>
      <c r="IV48" s="136"/>
    </row>
    <row r="49" spans="1:256" ht="20.45" customHeight="1" x14ac:dyDescent="0.2">
      <c r="A49" s="145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  <c r="CT49" s="136"/>
      <c r="CU49" s="136"/>
      <c r="CV49" s="136"/>
      <c r="CW49" s="136"/>
      <c r="CX49" s="136"/>
      <c r="CY49" s="136"/>
      <c r="CZ49" s="136"/>
      <c r="DA49" s="136"/>
      <c r="DB49" s="136"/>
      <c r="DC49" s="136"/>
      <c r="DD49" s="136"/>
      <c r="DE49" s="136"/>
      <c r="DF49" s="136"/>
      <c r="DG49" s="136"/>
      <c r="DH49" s="136"/>
      <c r="DI49" s="136"/>
      <c r="DJ49" s="136"/>
      <c r="DK49" s="136"/>
      <c r="DL49" s="136"/>
      <c r="DM49" s="136"/>
      <c r="DN49" s="136"/>
      <c r="DO49" s="136"/>
      <c r="DP49" s="136"/>
      <c r="DQ49" s="136"/>
      <c r="DR49" s="136"/>
      <c r="DS49" s="136"/>
      <c r="DT49" s="136"/>
      <c r="DU49" s="136"/>
      <c r="DV49" s="136"/>
      <c r="DW49" s="136"/>
      <c r="DX49" s="136"/>
      <c r="DY49" s="136"/>
      <c r="DZ49" s="136"/>
      <c r="EA49" s="136"/>
      <c r="EB49" s="136"/>
      <c r="EC49" s="136"/>
      <c r="ED49" s="136"/>
      <c r="EE49" s="136"/>
      <c r="EF49" s="136"/>
      <c r="EG49" s="136"/>
      <c r="EH49" s="136"/>
      <c r="EI49" s="136"/>
      <c r="EJ49" s="136"/>
      <c r="EK49" s="136"/>
      <c r="EL49" s="136"/>
      <c r="EM49" s="136"/>
      <c r="EN49" s="136"/>
      <c r="EO49" s="136"/>
      <c r="EP49" s="136"/>
      <c r="EQ49" s="136"/>
      <c r="ER49" s="136"/>
      <c r="ES49" s="136"/>
      <c r="ET49" s="136"/>
      <c r="EU49" s="136"/>
      <c r="EV49" s="136"/>
      <c r="EW49" s="136"/>
      <c r="EX49" s="136"/>
      <c r="EY49" s="136"/>
      <c r="EZ49" s="136"/>
      <c r="FA49" s="136"/>
      <c r="FB49" s="136"/>
      <c r="FC49" s="136"/>
      <c r="FD49" s="136"/>
      <c r="FE49" s="136"/>
      <c r="FF49" s="136"/>
      <c r="FG49" s="136"/>
      <c r="FH49" s="136"/>
      <c r="FI49" s="136"/>
      <c r="FJ49" s="136"/>
      <c r="FK49" s="136"/>
      <c r="FL49" s="136"/>
      <c r="FM49" s="136"/>
      <c r="FN49" s="136"/>
      <c r="FO49" s="136"/>
      <c r="FP49" s="136"/>
      <c r="FQ49" s="136"/>
      <c r="FR49" s="136"/>
      <c r="FS49" s="136"/>
      <c r="FT49" s="136"/>
      <c r="FU49" s="136"/>
      <c r="FV49" s="136"/>
      <c r="FW49" s="136"/>
      <c r="FX49" s="136"/>
      <c r="FY49" s="136"/>
      <c r="FZ49" s="136"/>
      <c r="GA49" s="136"/>
      <c r="GB49" s="136"/>
      <c r="GC49" s="136"/>
      <c r="GD49" s="136"/>
      <c r="GE49" s="136"/>
      <c r="GF49" s="136"/>
      <c r="GG49" s="136"/>
      <c r="GH49" s="136"/>
      <c r="GI49" s="136"/>
      <c r="GJ49" s="136"/>
      <c r="GK49" s="136"/>
      <c r="GL49" s="136"/>
      <c r="GM49" s="136"/>
      <c r="GN49" s="136"/>
      <c r="GO49" s="136"/>
      <c r="GP49" s="136"/>
      <c r="GQ49" s="136"/>
      <c r="GR49" s="136"/>
      <c r="GS49" s="136"/>
      <c r="GT49" s="136"/>
      <c r="GU49" s="136"/>
      <c r="GV49" s="136"/>
      <c r="GW49" s="136"/>
      <c r="GX49" s="136"/>
      <c r="GY49" s="136"/>
      <c r="GZ49" s="136"/>
      <c r="HA49" s="136"/>
      <c r="HB49" s="136"/>
      <c r="HC49" s="136"/>
      <c r="HD49" s="136"/>
      <c r="HE49" s="136"/>
      <c r="HF49" s="136"/>
      <c r="HG49" s="136"/>
      <c r="HH49" s="136"/>
      <c r="HI49" s="136"/>
      <c r="HJ49" s="136"/>
      <c r="HK49" s="136"/>
      <c r="HL49" s="136"/>
      <c r="HM49" s="136"/>
      <c r="HN49" s="136"/>
      <c r="HO49" s="136"/>
      <c r="HP49" s="136"/>
      <c r="HQ49" s="136"/>
      <c r="HR49" s="136"/>
      <c r="HS49" s="136"/>
      <c r="HT49" s="136"/>
      <c r="HU49" s="136"/>
      <c r="HV49" s="136"/>
      <c r="HW49" s="136"/>
      <c r="HX49" s="136"/>
      <c r="HY49" s="136"/>
      <c r="HZ49" s="136"/>
      <c r="IA49" s="136"/>
      <c r="IB49" s="136"/>
      <c r="IC49" s="136"/>
      <c r="ID49" s="136"/>
      <c r="IE49" s="136"/>
      <c r="IF49" s="136"/>
      <c r="IG49" s="136"/>
      <c r="IH49" s="136"/>
      <c r="II49" s="136"/>
      <c r="IJ49" s="136"/>
      <c r="IK49" s="136"/>
      <c r="IL49" s="136"/>
      <c r="IM49" s="136"/>
      <c r="IN49" s="136"/>
      <c r="IO49" s="136"/>
      <c r="IP49" s="136"/>
      <c r="IQ49" s="136"/>
      <c r="IR49" s="136"/>
      <c r="IS49" s="136"/>
      <c r="IT49" s="136"/>
      <c r="IU49" s="136"/>
      <c r="IV49" s="136"/>
    </row>
    <row r="50" spans="1:256" ht="20.45" customHeight="1" x14ac:dyDescent="0.2">
      <c r="A50" s="145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  <c r="CT50" s="136"/>
      <c r="CU50" s="136"/>
      <c r="CV50" s="136"/>
      <c r="CW50" s="136"/>
      <c r="CX50" s="136"/>
      <c r="CY50" s="136"/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  <c r="DY50" s="136"/>
      <c r="DZ50" s="136"/>
      <c r="EA50" s="136"/>
      <c r="EB50" s="136"/>
      <c r="EC50" s="136"/>
      <c r="ED50" s="136"/>
      <c r="EE50" s="136"/>
      <c r="EF50" s="136"/>
      <c r="EG50" s="136"/>
      <c r="EH50" s="136"/>
      <c r="EI50" s="136"/>
      <c r="EJ50" s="136"/>
      <c r="EK50" s="136"/>
      <c r="EL50" s="136"/>
      <c r="EM50" s="136"/>
      <c r="EN50" s="136"/>
      <c r="EO50" s="136"/>
      <c r="EP50" s="136"/>
      <c r="EQ50" s="136"/>
      <c r="ER50" s="136"/>
      <c r="ES50" s="136"/>
      <c r="ET50" s="136"/>
      <c r="EU50" s="136"/>
      <c r="EV50" s="136"/>
      <c r="EW50" s="136"/>
      <c r="EX50" s="136"/>
      <c r="EY50" s="136"/>
      <c r="EZ50" s="136"/>
      <c r="FA50" s="136"/>
      <c r="FB50" s="136"/>
      <c r="FC50" s="136"/>
      <c r="FD50" s="136"/>
      <c r="FE50" s="136"/>
      <c r="FF50" s="136"/>
      <c r="FG50" s="136"/>
      <c r="FH50" s="136"/>
      <c r="FI50" s="136"/>
      <c r="FJ50" s="136"/>
      <c r="FK50" s="136"/>
      <c r="FL50" s="136"/>
      <c r="FM50" s="136"/>
      <c r="FN50" s="136"/>
      <c r="FO50" s="136"/>
      <c r="FP50" s="136"/>
      <c r="FQ50" s="136"/>
      <c r="FR50" s="136"/>
      <c r="FS50" s="136"/>
      <c r="FT50" s="136"/>
      <c r="FU50" s="136"/>
      <c r="FV50" s="136"/>
      <c r="FW50" s="136"/>
      <c r="FX50" s="136"/>
      <c r="FY50" s="136"/>
      <c r="FZ50" s="136"/>
      <c r="GA50" s="136"/>
      <c r="GB50" s="136"/>
      <c r="GC50" s="136"/>
      <c r="GD50" s="136"/>
      <c r="GE50" s="136"/>
      <c r="GF50" s="136"/>
      <c r="GG50" s="136"/>
      <c r="GH50" s="136"/>
      <c r="GI50" s="136"/>
      <c r="GJ50" s="136"/>
      <c r="GK50" s="136"/>
      <c r="GL50" s="136"/>
      <c r="GM50" s="136"/>
      <c r="GN50" s="136"/>
      <c r="GO50" s="136"/>
      <c r="GP50" s="136"/>
      <c r="GQ50" s="136"/>
      <c r="GR50" s="136"/>
      <c r="GS50" s="136"/>
      <c r="GT50" s="136"/>
      <c r="GU50" s="136"/>
      <c r="GV50" s="136"/>
      <c r="GW50" s="136"/>
      <c r="GX50" s="136"/>
      <c r="GY50" s="136"/>
      <c r="GZ50" s="136"/>
      <c r="HA50" s="136"/>
      <c r="HB50" s="136"/>
      <c r="HC50" s="136"/>
      <c r="HD50" s="136"/>
      <c r="HE50" s="136"/>
      <c r="HF50" s="136"/>
      <c r="HG50" s="136"/>
      <c r="HH50" s="136"/>
      <c r="HI50" s="136"/>
      <c r="HJ50" s="136"/>
      <c r="HK50" s="136"/>
      <c r="HL50" s="136"/>
      <c r="HM50" s="136"/>
      <c r="HN50" s="136"/>
      <c r="HO50" s="136"/>
      <c r="HP50" s="136"/>
      <c r="HQ50" s="136"/>
      <c r="HR50" s="136"/>
      <c r="HS50" s="136"/>
      <c r="HT50" s="136"/>
      <c r="HU50" s="136"/>
      <c r="HV50" s="136"/>
      <c r="HW50" s="136"/>
      <c r="HX50" s="136"/>
      <c r="HY50" s="136"/>
      <c r="HZ50" s="136"/>
      <c r="IA50" s="136"/>
      <c r="IB50" s="136"/>
      <c r="IC50" s="136"/>
      <c r="ID50" s="136"/>
      <c r="IE50" s="136"/>
      <c r="IF50" s="136"/>
      <c r="IG50" s="136"/>
      <c r="IH50" s="136"/>
      <c r="II50" s="136"/>
      <c r="IJ50" s="136"/>
      <c r="IK50" s="136"/>
      <c r="IL50" s="136"/>
      <c r="IM50" s="136"/>
      <c r="IN50" s="136"/>
      <c r="IO50" s="136"/>
      <c r="IP50" s="136"/>
      <c r="IQ50" s="136"/>
      <c r="IR50" s="136"/>
      <c r="IS50" s="136"/>
      <c r="IT50" s="136"/>
      <c r="IU50" s="136"/>
      <c r="IV50" s="136"/>
    </row>
    <row r="51" spans="1:256" ht="20.45" customHeight="1" x14ac:dyDescent="0.2">
      <c r="A51" s="145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  <c r="CT51" s="136"/>
      <c r="CU51" s="136"/>
      <c r="CV51" s="136"/>
      <c r="CW51" s="136"/>
      <c r="CX51" s="136"/>
      <c r="CY51" s="136"/>
      <c r="CZ51" s="136"/>
      <c r="DA51" s="136"/>
      <c r="DB51" s="136"/>
      <c r="DC51" s="136"/>
      <c r="DD51" s="136"/>
      <c r="DE51" s="136"/>
      <c r="DF51" s="136"/>
      <c r="DG51" s="136"/>
      <c r="DH51" s="136"/>
      <c r="DI51" s="136"/>
      <c r="DJ51" s="136"/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X51" s="136"/>
      <c r="DY51" s="136"/>
      <c r="DZ51" s="136"/>
      <c r="EA51" s="136"/>
      <c r="EB51" s="136"/>
      <c r="EC51" s="136"/>
      <c r="ED51" s="136"/>
      <c r="EE51" s="136"/>
      <c r="EF51" s="136"/>
      <c r="EG51" s="136"/>
      <c r="EH51" s="136"/>
      <c r="EI51" s="136"/>
      <c r="EJ51" s="136"/>
      <c r="EK51" s="136"/>
      <c r="EL51" s="136"/>
      <c r="EM51" s="136"/>
      <c r="EN51" s="136"/>
      <c r="EO51" s="136"/>
      <c r="EP51" s="136"/>
      <c r="EQ51" s="136"/>
      <c r="ER51" s="136"/>
      <c r="ES51" s="136"/>
      <c r="ET51" s="136"/>
      <c r="EU51" s="136"/>
      <c r="EV51" s="136"/>
      <c r="EW51" s="136"/>
      <c r="EX51" s="136"/>
      <c r="EY51" s="136"/>
      <c r="EZ51" s="136"/>
      <c r="FA51" s="136"/>
      <c r="FB51" s="136"/>
      <c r="FC51" s="136"/>
      <c r="FD51" s="136"/>
      <c r="FE51" s="136"/>
      <c r="FF51" s="136"/>
      <c r="FG51" s="136"/>
      <c r="FH51" s="136"/>
      <c r="FI51" s="136"/>
      <c r="FJ51" s="136"/>
      <c r="FK51" s="136"/>
      <c r="FL51" s="136"/>
      <c r="FM51" s="136"/>
      <c r="FN51" s="136"/>
      <c r="FO51" s="136"/>
      <c r="FP51" s="136"/>
      <c r="FQ51" s="136"/>
      <c r="FR51" s="136"/>
      <c r="FS51" s="136"/>
      <c r="FT51" s="136"/>
      <c r="FU51" s="136"/>
      <c r="FV51" s="136"/>
      <c r="FW51" s="136"/>
      <c r="FX51" s="136"/>
      <c r="FY51" s="136"/>
      <c r="FZ51" s="136"/>
      <c r="GA51" s="136"/>
      <c r="GB51" s="136"/>
      <c r="GC51" s="136"/>
      <c r="GD51" s="136"/>
      <c r="GE51" s="136"/>
      <c r="GF51" s="136"/>
      <c r="GG51" s="136"/>
      <c r="GH51" s="136"/>
      <c r="GI51" s="136"/>
      <c r="GJ51" s="136"/>
      <c r="GK51" s="136"/>
      <c r="GL51" s="136"/>
      <c r="GM51" s="136"/>
      <c r="GN51" s="136"/>
      <c r="GO51" s="136"/>
      <c r="GP51" s="136"/>
      <c r="GQ51" s="136"/>
      <c r="GR51" s="136"/>
      <c r="GS51" s="136"/>
      <c r="GT51" s="136"/>
      <c r="GU51" s="136"/>
      <c r="GV51" s="136"/>
      <c r="GW51" s="136"/>
      <c r="GX51" s="136"/>
      <c r="GY51" s="136"/>
      <c r="GZ51" s="136"/>
      <c r="HA51" s="136"/>
      <c r="HB51" s="136"/>
      <c r="HC51" s="136"/>
      <c r="HD51" s="136"/>
      <c r="HE51" s="136"/>
      <c r="HF51" s="136"/>
      <c r="HG51" s="136"/>
      <c r="HH51" s="136"/>
      <c r="HI51" s="136"/>
      <c r="HJ51" s="136"/>
      <c r="HK51" s="136"/>
      <c r="HL51" s="136"/>
      <c r="HM51" s="136"/>
      <c r="HN51" s="136"/>
      <c r="HO51" s="136"/>
      <c r="HP51" s="136"/>
      <c r="HQ51" s="136"/>
      <c r="HR51" s="136"/>
      <c r="HS51" s="136"/>
      <c r="HT51" s="136"/>
      <c r="HU51" s="136"/>
      <c r="HV51" s="136"/>
      <c r="HW51" s="136"/>
      <c r="HX51" s="136"/>
      <c r="HY51" s="136"/>
      <c r="HZ51" s="136"/>
      <c r="IA51" s="136"/>
      <c r="IB51" s="136"/>
      <c r="IC51" s="136"/>
      <c r="ID51" s="136"/>
      <c r="IE51" s="136"/>
      <c r="IF51" s="136"/>
      <c r="IG51" s="136"/>
      <c r="IH51" s="136"/>
      <c r="II51" s="136"/>
      <c r="IJ51" s="136"/>
      <c r="IK51" s="136"/>
      <c r="IL51" s="136"/>
      <c r="IM51" s="136"/>
      <c r="IN51" s="136"/>
      <c r="IO51" s="136"/>
      <c r="IP51" s="136"/>
      <c r="IQ51" s="136"/>
      <c r="IR51" s="136"/>
      <c r="IS51" s="136"/>
      <c r="IT51" s="136"/>
      <c r="IU51" s="136"/>
      <c r="IV51" s="136"/>
    </row>
    <row r="52" spans="1:256" ht="20.45" customHeight="1" x14ac:dyDescent="0.2">
      <c r="A52" s="145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  <c r="CT52" s="136"/>
      <c r="CU52" s="136"/>
      <c r="CV52" s="136"/>
      <c r="CW52" s="136"/>
      <c r="CX52" s="136"/>
      <c r="CY52" s="136"/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X52" s="136"/>
      <c r="DY52" s="136"/>
      <c r="DZ52" s="136"/>
      <c r="EA52" s="136"/>
      <c r="EB52" s="136"/>
      <c r="EC52" s="136"/>
      <c r="ED52" s="136"/>
      <c r="EE52" s="136"/>
      <c r="EF52" s="136"/>
      <c r="EG52" s="136"/>
      <c r="EH52" s="136"/>
      <c r="EI52" s="136"/>
      <c r="EJ52" s="136"/>
      <c r="EK52" s="136"/>
      <c r="EL52" s="136"/>
      <c r="EM52" s="136"/>
      <c r="EN52" s="136"/>
      <c r="EO52" s="136"/>
      <c r="EP52" s="136"/>
      <c r="EQ52" s="136"/>
      <c r="ER52" s="136"/>
      <c r="ES52" s="136"/>
      <c r="ET52" s="136"/>
      <c r="EU52" s="136"/>
      <c r="EV52" s="136"/>
      <c r="EW52" s="136"/>
      <c r="EX52" s="136"/>
      <c r="EY52" s="136"/>
      <c r="EZ52" s="136"/>
      <c r="FA52" s="136"/>
      <c r="FB52" s="136"/>
      <c r="FC52" s="136"/>
      <c r="FD52" s="136"/>
      <c r="FE52" s="136"/>
      <c r="FF52" s="136"/>
      <c r="FG52" s="136"/>
      <c r="FH52" s="136"/>
      <c r="FI52" s="136"/>
      <c r="FJ52" s="136"/>
      <c r="FK52" s="136"/>
      <c r="FL52" s="136"/>
      <c r="FM52" s="136"/>
      <c r="FN52" s="136"/>
      <c r="FO52" s="136"/>
      <c r="FP52" s="136"/>
      <c r="FQ52" s="136"/>
      <c r="FR52" s="136"/>
      <c r="FS52" s="136"/>
      <c r="FT52" s="136"/>
      <c r="FU52" s="136"/>
      <c r="FV52" s="136"/>
      <c r="FW52" s="136"/>
      <c r="FX52" s="136"/>
      <c r="FY52" s="136"/>
      <c r="FZ52" s="136"/>
      <c r="GA52" s="136"/>
      <c r="GB52" s="136"/>
      <c r="GC52" s="136"/>
      <c r="GD52" s="136"/>
      <c r="GE52" s="136"/>
      <c r="GF52" s="136"/>
      <c r="GG52" s="136"/>
      <c r="GH52" s="136"/>
      <c r="GI52" s="136"/>
      <c r="GJ52" s="136"/>
      <c r="GK52" s="136"/>
      <c r="GL52" s="136"/>
      <c r="GM52" s="136"/>
      <c r="GN52" s="136"/>
      <c r="GO52" s="136"/>
      <c r="GP52" s="136"/>
      <c r="GQ52" s="136"/>
      <c r="GR52" s="136"/>
      <c r="GS52" s="136"/>
      <c r="GT52" s="136"/>
      <c r="GU52" s="136"/>
      <c r="GV52" s="136"/>
      <c r="GW52" s="136"/>
      <c r="GX52" s="136"/>
      <c r="GY52" s="136"/>
      <c r="GZ52" s="136"/>
      <c r="HA52" s="136"/>
      <c r="HB52" s="136"/>
      <c r="HC52" s="136"/>
      <c r="HD52" s="136"/>
      <c r="HE52" s="136"/>
      <c r="HF52" s="136"/>
      <c r="HG52" s="136"/>
      <c r="HH52" s="136"/>
      <c r="HI52" s="136"/>
      <c r="HJ52" s="136"/>
      <c r="HK52" s="136"/>
      <c r="HL52" s="136"/>
      <c r="HM52" s="136"/>
      <c r="HN52" s="136"/>
      <c r="HO52" s="136"/>
      <c r="HP52" s="136"/>
      <c r="HQ52" s="136"/>
      <c r="HR52" s="136"/>
      <c r="HS52" s="136"/>
      <c r="HT52" s="136"/>
      <c r="HU52" s="136"/>
      <c r="HV52" s="136"/>
      <c r="HW52" s="136"/>
      <c r="HX52" s="136"/>
      <c r="HY52" s="136"/>
      <c r="HZ52" s="136"/>
      <c r="IA52" s="136"/>
      <c r="IB52" s="136"/>
      <c r="IC52" s="136"/>
      <c r="ID52" s="136"/>
      <c r="IE52" s="136"/>
      <c r="IF52" s="136"/>
      <c r="IG52" s="136"/>
      <c r="IH52" s="136"/>
      <c r="II52" s="136"/>
      <c r="IJ52" s="136"/>
      <c r="IK52" s="136"/>
      <c r="IL52" s="136"/>
      <c r="IM52" s="136"/>
      <c r="IN52" s="136"/>
      <c r="IO52" s="136"/>
      <c r="IP52" s="136"/>
      <c r="IQ52" s="136"/>
      <c r="IR52" s="136"/>
      <c r="IS52" s="136"/>
      <c r="IT52" s="136"/>
      <c r="IU52" s="136"/>
      <c r="IV52" s="136"/>
    </row>
    <row r="53" spans="1:256" ht="20.45" customHeight="1" x14ac:dyDescent="0.2">
      <c r="A53" s="145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  <c r="CT53" s="136"/>
      <c r="CU53" s="136"/>
      <c r="CV53" s="136"/>
      <c r="CW53" s="136"/>
      <c r="CX53" s="136"/>
      <c r="CY53" s="136"/>
      <c r="CZ53" s="136"/>
      <c r="DA53" s="136"/>
      <c r="DB53" s="136"/>
      <c r="DC53" s="136"/>
      <c r="DD53" s="136"/>
      <c r="DE53" s="136"/>
      <c r="DF53" s="136"/>
      <c r="DG53" s="136"/>
      <c r="DH53" s="136"/>
      <c r="DI53" s="136"/>
      <c r="DJ53" s="136"/>
      <c r="DK53" s="136"/>
      <c r="DL53" s="136"/>
      <c r="DM53" s="136"/>
      <c r="DN53" s="136"/>
      <c r="DO53" s="136"/>
      <c r="DP53" s="136"/>
      <c r="DQ53" s="136"/>
      <c r="DR53" s="136"/>
      <c r="DS53" s="136"/>
      <c r="DT53" s="136"/>
      <c r="DU53" s="136"/>
      <c r="DV53" s="136"/>
      <c r="DW53" s="136"/>
      <c r="DX53" s="136"/>
      <c r="DY53" s="136"/>
      <c r="DZ53" s="136"/>
      <c r="EA53" s="136"/>
      <c r="EB53" s="136"/>
      <c r="EC53" s="136"/>
      <c r="ED53" s="136"/>
      <c r="EE53" s="136"/>
      <c r="EF53" s="136"/>
      <c r="EG53" s="136"/>
      <c r="EH53" s="136"/>
      <c r="EI53" s="136"/>
      <c r="EJ53" s="136"/>
      <c r="EK53" s="136"/>
      <c r="EL53" s="136"/>
      <c r="EM53" s="136"/>
      <c r="EN53" s="136"/>
      <c r="EO53" s="136"/>
      <c r="EP53" s="136"/>
      <c r="EQ53" s="136"/>
      <c r="ER53" s="136"/>
      <c r="ES53" s="136"/>
      <c r="ET53" s="136"/>
      <c r="EU53" s="136"/>
      <c r="EV53" s="136"/>
      <c r="EW53" s="136"/>
      <c r="EX53" s="136"/>
      <c r="EY53" s="136"/>
      <c r="EZ53" s="136"/>
      <c r="FA53" s="136"/>
      <c r="FB53" s="136"/>
      <c r="FC53" s="136"/>
      <c r="FD53" s="136"/>
      <c r="FE53" s="136"/>
      <c r="FF53" s="136"/>
      <c r="FG53" s="136"/>
      <c r="FH53" s="136"/>
      <c r="FI53" s="136"/>
      <c r="FJ53" s="136"/>
      <c r="FK53" s="136"/>
      <c r="FL53" s="136"/>
      <c r="FM53" s="136"/>
      <c r="FN53" s="136"/>
      <c r="FO53" s="136"/>
      <c r="FP53" s="136"/>
      <c r="FQ53" s="136"/>
      <c r="FR53" s="136"/>
      <c r="FS53" s="136"/>
      <c r="FT53" s="136"/>
      <c r="FU53" s="136"/>
      <c r="FV53" s="136"/>
      <c r="FW53" s="136"/>
      <c r="FX53" s="136"/>
      <c r="FY53" s="136"/>
      <c r="FZ53" s="136"/>
      <c r="GA53" s="136"/>
      <c r="GB53" s="136"/>
      <c r="GC53" s="136"/>
      <c r="GD53" s="136"/>
      <c r="GE53" s="136"/>
      <c r="GF53" s="136"/>
      <c r="GG53" s="136"/>
      <c r="GH53" s="136"/>
      <c r="GI53" s="136"/>
      <c r="GJ53" s="136"/>
      <c r="GK53" s="136"/>
      <c r="GL53" s="136"/>
      <c r="GM53" s="136"/>
      <c r="GN53" s="136"/>
      <c r="GO53" s="136"/>
      <c r="GP53" s="136"/>
      <c r="GQ53" s="136"/>
      <c r="GR53" s="136"/>
      <c r="GS53" s="136"/>
      <c r="GT53" s="136"/>
      <c r="GU53" s="136"/>
      <c r="GV53" s="136"/>
      <c r="GW53" s="136"/>
      <c r="GX53" s="136"/>
      <c r="GY53" s="136"/>
      <c r="GZ53" s="136"/>
      <c r="HA53" s="136"/>
      <c r="HB53" s="136"/>
      <c r="HC53" s="136"/>
      <c r="HD53" s="136"/>
      <c r="HE53" s="136"/>
      <c r="HF53" s="136"/>
      <c r="HG53" s="136"/>
      <c r="HH53" s="136"/>
      <c r="HI53" s="136"/>
      <c r="HJ53" s="136"/>
      <c r="HK53" s="136"/>
      <c r="HL53" s="136"/>
      <c r="HM53" s="136"/>
      <c r="HN53" s="136"/>
      <c r="HO53" s="136"/>
      <c r="HP53" s="136"/>
      <c r="HQ53" s="136"/>
      <c r="HR53" s="136"/>
      <c r="HS53" s="136"/>
      <c r="HT53" s="136"/>
      <c r="HU53" s="136"/>
      <c r="HV53" s="136"/>
      <c r="HW53" s="136"/>
      <c r="HX53" s="136"/>
      <c r="HY53" s="136"/>
      <c r="HZ53" s="136"/>
      <c r="IA53" s="136"/>
      <c r="IB53" s="136"/>
      <c r="IC53" s="136"/>
      <c r="ID53" s="136"/>
      <c r="IE53" s="136"/>
      <c r="IF53" s="136"/>
      <c r="IG53" s="136"/>
      <c r="IH53" s="136"/>
      <c r="II53" s="136"/>
      <c r="IJ53" s="136"/>
      <c r="IK53" s="136"/>
      <c r="IL53" s="136"/>
      <c r="IM53" s="136"/>
      <c r="IN53" s="136"/>
      <c r="IO53" s="136"/>
      <c r="IP53" s="136"/>
      <c r="IQ53" s="136"/>
      <c r="IR53" s="136"/>
      <c r="IS53" s="136"/>
      <c r="IT53" s="136"/>
      <c r="IU53" s="136"/>
      <c r="IV53" s="136"/>
    </row>
    <row r="54" spans="1:256" ht="20.45" customHeight="1" x14ac:dyDescent="0.2">
      <c r="A54" s="145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  <c r="CT54" s="136"/>
      <c r="CU54" s="136"/>
      <c r="CV54" s="136"/>
      <c r="CW54" s="136"/>
      <c r="CX54" s="136"/>
      <c r="CY54" s="136"/>
      <c r="CZ54" s="136"/>
      <c r="DA54" s="136"/>
      <c r="DB54" s="136"/>
      <c r="DC54" s="136"/>
      <c r="DD54" s="136"/>
      <c r="DE54" s="136"/>
      <c r="DF54" s="136"/>
      <c r="DG54" s="136"/>
      <c r="DH54" s="136"/>
      <c r="DI54" s="136"/>
      <c r="DJ54" s="136"/>
      <c r="DK54" s="136"/>
      <c r="DL54" s="136"/>
      <c r="DM54" s="136"/>
      <c r="DN54" s="136"/>
      <c r="DO54" s="136"/>
      <c r="DP54" s="136"/>
      <c r="DQ54" s="136"/>
      <c r="DR54" s="136"/>
      <c r="DS54" s="136"/>
      <c r="DT54" s="136"/>
      <c r="DU54" s="136"/>
      <c r="DV54" s="136"/>
      <c r="DW54" s="136"/>
      <c r="DX54" s="136"/>
      <c r="DY54" s="136"/>
      <c r="DZ54" s="136"/>
      <c r="EA54" s="136"/>
      <c r="EB54" s="136"/>
      <c r="EC54" s="136"/>
      <c r="ED54" s="136"/>
      <c r="EE54" s="136"/>
      <c r="EF54" s="136"/>
      <c r="EG54" s="136"/>
      <c r="EH54" s="136"/>
      <c r="EI54" s="136"/>
      <c r="EJ54" s="136"/>
      <c r="EK54" s="136"/>
      <c r="EL54" s="136"/>
      <c r="EM54" s="136"/>
      <c r="EN54" s="136"/>
      <c r="EO54" s="136"/>
      <c r="EP54" s="136"/>
      <c r="EQ54" s="136"/>
      <c r="ER54" s="136"/>
      <c r="ES54" s="136"/>
      <c r="ET54" s="136"/>
      <c r="EU54" s="136"/>
      <c r="EV54" s="136"/>
      <c r="EW54" s="136"/>
      <c r="EX54" s="136"/>
      <c r="EY54" s="136"/>
      <c r="EZ54" s="136"/>
      <c r="FA54" s="136"/>
      <c r="FB54" s="136"/>
      <c r="FC54" s="136"/>
      <c r="FD54" s="136"/>
      <c r="FE54" s="136"/>
      <c r="FF54" s="136"/>
      <c r="FG54" s="136"/>
      <c r="FH54" s="136"/>
      <c r="FI54" s="136"/>
      <c r="FJ54" s="136"/>
      <c r="FK54" s="136"/>
      <c r="FL54" s="136"/>
      <c r="FM54" s="136"/>
      <c r="FN54" s="136"/>
      <c r="FO54" s="136"/>
      <c r="FP54" s="136"/>
      <c r="FQ54" s="136"/>
      <c r="FR54" s="136"/>
      <c r="FS54" s="136"/>
      <c r="FT54" s="136"/>
      <c r="FU54" s="136"/>
      <c r="FV54" s="136"/>
      <c r="FW54" s="136"/>
      <c r="FX54" s="136"/>
      <c r="FY54" s="136"/>
      <c r="FZ54" s="136"/>
      <c r="GA54" s="136"/>
      <c r="GB54" s="136"/>
      <c r="GC54" s="136"/>
      <c r="GD54" s="136"/>
      <c r="GE54" s="136"/>
      <c r="GF54" s="136"/>
      <c r="GG54" s="136"/>
      <c r="GH54" s="136"/>
      <c r="GI54" s="136"/>
      <c r="GJ54" s="136"/>
      <c r="GK54" s="136"/>
      <c r="GL54" s="136"/>
      <c r="GM54" s="136"/>
      <c r="GN54" s="136"/>
      <c r="GO54" s="136"/>
      <c r="GP54" s="136"/>
      <c r="GQ54" s="136"/>
      <c r="GR54" s="136"/>
      <c r="GS54" s="136"/>
      <c r="GT54" s="136"/>
      <c r="GU54" s="136"/>
      <c r="GV54" s="136"/>
      <c r="GW54" s="136"/>
      <c r="GX54" s="136"/>
      <c r="GY54" s="136"/>
      <c r="GZ54" s="136"/>
      <c r="HA54" s="136"/>
      <c r="HB54" s="136"/>
      <c r="HC54" s="136"/>
      <c r="HD54" s="136"/>
      <c r="HE54" s="136"/>
      <c r="HF54" s="136"/>
      <c r="HG54" s="136"/>
      <c r="HH54" s="136"/>
      <c r="HI54" s="136"/>
      <c r="HJ54" s="136"/>
      <c r="HK54" s="136"/>
      <c r="HL54" s="136"/>
      <c r="HM54" s="136"/>
      <c r="HN54" s="136"/>
      <c r="HO54" s="136"/>
      <c r="HP54" s="136"/>
      <c r="HQ54" s="136"/>
      <c r="HR54" s="136"/>
      <c r="HS54" s="136"/>
      <c r="HT54" s="136"/>
      <c r="HU54" s="136"/>
      <c r="HV54" s="136"/>
      <c r="HW54" s="136"/>
      <c r="HX54" s="136"/>
      <c r="HY54" s="136"/>
      <c r="HZ54" s="136"/>
      <c r="IA54" s="136"/>
      <c r="IB54" s="136"/>
      <c r="IC54" s="136"/>
      <c r="ID54" s="136"/>
      <c r="IE54" s="136"/>
      <c r="IF54" s="136"/>
      <c r="IG54" s="136"/>
      <c r="IH54" s="136"/>
      <c r="II54" s="136"/>
      <c r="IJ54" s="136"/>
      <c r="IK54" s="136"/>
      <c r="IL54" s="136"/>
      <c r="IM54" s="136"/>
      <c r="IN54" s="136"/>
      <c r="IO54" s="136"/>
      <c r="IP54" s="136"/>
      <c r="IQ54" s="136"/>
      <c r="IR54" s="136"/>
      <c r="IS54" s="136"/>
      <c r="IT54" s="136"/>
      <c r="IU54" s="136"/>
      <c r="IV54" s="136"/>
    </row>
    <row r="55" spans="1:256" ht="20.45" customHeight="1" x14ac:dyDescent="0.2">
      <c r="A55" s="145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  <c r="CT55" s="136"/>
      <c r="CU55" s="136"/>
      <c r="CV55" s="136"/>
      <c r="CW55" s="136"/>
      <c r="CX55" s="136"/>
      <c r="CY55" s="136"/>
      <c r="CZ55" s="136"/>
      <c r="DA55" s="136"/>
      <c r="DB55" s="136"/>
      <c r="DC55" s="136"/>
      <c r="DD55" s="136"/>
      <c r="DE55" s="136"/>
      <c r="DF55" s="136"/>
      <c r="DG55" s="136"/>
      <c r="DH55" s="136"/>
      <c r="DI55" s="136"/>
      <c r="DJ55" s="136"/>
      <c r="DK55" s="136"/>
      <c r="DL55" s="136"/>
      <c r="DM55" s="136"/>
      <c r="DN55" s="136"/>
      <c r="DO55" s="136"/>
      <c r="DP55" s="136"/>
      <c r="DQ55" s="136"/>
      <c r="DR55" s="136"/>
      <c r="DS55" s="136"/>
      <c r="DT55" s="136"/>
      <c r="DU55" s="136"/>
      <c r="DV55" s="136"/>
      <c r="DW55" s="136"/>
      <c r="DX55" s="136"/>
      <c r="DY55" s="136"/>
      <c r="DZ55" s="136"/>
      <c r="EA55" s="136"/>
      <c r="EB55" s="136"/>
      <c r="EC55" s="136"/>
      <c r="ED55" s="136"/>
      <c r="EE55" s="136"/>
      <c r="EF55" s="136"/>
      <c r="EG55" s="136"/>
      <c r="EH55" s="136"/>
      <c r="EI55" s="136"/>
      <c r="EJ55" s="136"/>
      <c r="EK55" s="136"/>
      <c r="EL55" s="136"/>
      <c r="EM55" s="136"/>
      <c r="EN55" s="136"/>
      <c r="EO55" s="136"/>
      <c r="EP55" s="136"/>
      <c r="EQ55" s="136"/>
      <c r="ER55" s="136"/>
      <c r="ES55" s="136"/>
      <c r="ET55" s="136"/>
      <c r="EU55" s="136"/>
      <c r="EV55" s="136"/>
      <c r="EW55" s="136"/>
      <c r="EX55" s="136"/>
      <c r="EY55" s="136"/>
      <c r="EZ55" s="136"/>
      <c r="FA55" s="136"/>
      <c r="FB55" s="136"/>
      <c r="FC55" s="136"/>
      <c r="FD55" s="136"/>
      <c r="FE55" s="136"/>
      <c r="FF55" s="136"/>
      <c r="FG55" s="136"/>
      <c r="FH55" s="136"/>
      <c r="FI55" s="136"/>
      <c r="FJ55" s="136"/>
      <c r="FK55" s="136"/>
      <c r="FL55" s="136"/>
      <c r="FM55" s="136"/>
      <c r="FN55" s="136"/>
      <c r="FO55" s="136"/>
      <c r="FP55" s="136"/>
      <c r="FQ55" s="136"/>
      <c r="FR55" s="136"/>
      <c r="FS55" s="136"/>
      <c r="FT55" s="136"/>
      <c r="FU55" s="136"/>
      <c r="FV55" s="136"/>
      <c r="FW55" s="136"/>
      <c r="FX55" s="136"/>
      <c r="FY55" s="136"/>
      <c r="FZ55" s="136"/>
      <c r="GA55" s="136"/>
      <c r="GB55" s="136"/>
      <c r="GC55" s="136"/>
      <c r="GD55" s="136"/>
      <c r="GE55" s="136"/>
      <c r="GF55" s="136"/>
      <c r="GG55" s="136"/>
      <c r="GH55" s="136"/>
      <c r="GI55" s="136"/>
      <c r="GJ55" s="136"/>
      <c r="GK55" s="136"/>
      <c r="GL55" s="136"/>
      <c r="GM55" s="136"/>
      <c r="GN55" s="136"/>
      <c r="GO55" s="136"/>
      <c r="GP55" s="136"/>
      <c r="GQ55" s="136"/>
      <c r="GR55" s="136"/>
      <c r="GS55" s="136"/>
      <c r="GT55" s="136"/>
      <c r="GU55" s="136"/>
      <c r="GV55" s="136"/>
      <c r="GW55" s="136"/>
      <c r="GX55" s="136"/>
      <c r="GY55" s="136"/>
      <c r="GZ55" s="136"/>
      <c r="HA55" s="136"/>
      <c r="HB55" s="136"/>
      <c r="HC55" s="136"/>
      <c r="HD55" s="136"/>
      <c r="HE55" s="136"/>
      <c r="HF55" s="136"/>
      <c r="HG55" s="136"/>
      <c r="HH55" s="136"/>
      <c r="HI55" s="136"/>
      <c r="HJ55" s="136"/>
      <c r="HK55" s="136"/>
      <c r="HL55" s="136"/>
      <c r="HM55" s="136"/>
      <c r="HN55" s="136"/>
      <c r="HO55" s="136"/>
      <c r="HP55" s="136"/>
      <c r="HQ55" s="136"/>
      <c r="HR55" s="136"/>
      <c r="HS55" s="136"/>
      <c r="HT55" s="136"/>
      <c r="HU55" s="136"/>
      <c r="HV55" s="136"/>
      <c r="HW55" s="136"/>
      <c r="HX55" s="136"/>
      <c r="HY55" s="136"/>
      <c r="HZ55" s="136"/>
      <c r="IA55" s="136"/>
      <c r="IB55" s="136"/>
      <c r="IC55" s="136"/>
      <c r="ID55" s="136"/>
      <c r="IE55" s="136"/>
      <c r="IF55" s="136"/>
      <c r="IG55" s="136"/>
      <c r="IH55" s="136"/>
      <c r="II55" s="136"/>
      <c r="IJ55" s="136"/>
      <c r="IK55" s="136"/>
      <c r="IL55" s="136"/>
      <c r="IM55" s="136"/>
      <c r="IN55" s="136"/>
      <c r="IO55" s="136"/>
      <c r="IP55" s="136"/>
      <c r="IQ55" s="136"/>
      <c r="IR55" s="136"/>
      <c r="IS55" s="136"/>
      <c r="IT55" s="136"/>
      <c r="IU55" s="136"/>
      <c r="IV55" s="136"/>
    </row>
  </sheetData>
  <mergeCells count="17">
    <mergeCell ref="A36:A37"/>
    <mergeCell ref="A34:A35"/>
    <mergeCell ref="A1:U1"/>
    <mergeCell ref="A26:A27"/>
    <mergeCell ref="A28:A29"/>
    <mergeCell ref="A30:A31"/>
    <mergeCell ref="A32:A33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</mergeCells>
  <pageMargins left="0.75" right="0.75" top="1" bottom="1" header="0.5" footer="0.5"/>
  <pageSetup scale="60" orientation="portrait" r:id="rId1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H20" sqref="H20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52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72.599999999999994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96.800000000000011</v>
      </c>
      <c r="Q5" s="51"/>
    </row>
    <row r="6" spans="1:17" ht="15.75" x14ac:dyDescent="0.2">
      <c r="A6" s="66" t="s">
        <v>38</v>
      </c>
      <c r="B6" s="21">
        <f>B14*C6</f>
        <v>24.200000000000003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36.299999999999997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4.42</v>
      </c>
      <c r="H7" s="126">
        <f>H5*B6+1</f>
        <v>4.6300000000000008</v>
      </c>
      <c r="I7" s="127">
        <f>I5*B6+2</f>
        <v>6.8400000000000007</v>
      </c>
      <c r="J7" s="128">
        <f>J5*B6+2</f>
        <v>8.0500000000000007</v>
      </c>
      <c r="K7" s="169">
        <f>SUM(D7:J7)</f>
        <v>23.94</v>
      </c>
      <c r="L7" s="36"/>
      <c r="M7" s="61">
        <v>4</v>
      </c>
      <c r="N7" s="62" t="s">
        <v>130</v>
      </c>
      <c r="O7" s="63">
        <v>0.15</v>
      </c>
      <c r="P7" s="64">
        <f>O7*B14</f>
        <v>36.299999999999997</v>
      </c>
      <c r="Q7" s="37"/>
    </row>
    <row r="8" spans="1:17" ht="15.75" x14ac:dyDescent="0.2">
      <c r="A8" s="66" t="s">
        <v>39</v>
      </c>
      <c r="B8" s="21">
        <f>C8*B14</f>
        <v>48.400000000000006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242</v>
      </c>
    </row>
    <row r="9" spans="1:17" ht="16.5" x14ac:dyDescent="0.35">
      <c r="A9" s="43"/>
      <c r="B9" s="26"/>
      <c r="C9" s="25"/>
      <c r="D9" s="132">
        <f>D5*B8</f>
        <v>4.8400000000000007</v>
      </c>
      <c r="E9" s="132">
        <f>E5*B8</f>
        <v>4.8400000000000007</v>
      </c>
      <c r="F9" s="132">
        <f>F5*B8</f>
        <v>4.8400000000000007</v>
      </c>
      <c r="G9" s="132">
        <f>G5*B8</f>
        <v>4.8400000000000007</v>
      </c>
      <c r="H9" s="132">
        <f>H5*B8</f>
        <v>7.2600000000000007</v>
      </c>
      <c r="I9" s="130">
        <f>I5*B8</f>
        <v>9.6800000000000015</v>
      </c>
      <c r="J9" s="131">
        <f>J5*B8</f>
        <v>12.100000000000001</v>
      </c>
      <c r="K9" s="169">
        <f t="shared" ref="K9:K13" si="0">SUM(D9:J9)</f>
        <v>48.400000000000006</v>
      </c>
    </row>
    <row r="10" spans="1:17" x14ac:dyDescent="0.2">
      <c r="A10" s="66" t="s">
        <v>40</v>
      </c>
      <c r="B10" s="21">
        <f>C10*B14</f>
        <v>60.5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6.0500000000000007</v>
      </c>
      <c r="E11" s="132">
        <f>E5*B10</f>
        <v>6.0500000000000007</v>
      </c>
      <c r="F11" s="132">
        <f>B10*F5</f>
        <v>6.0500000000000007</v>
      </c>
      <c r="G11" s="132">
        <f>G5*B10</f>
        <v>6.0500000000000007</v>
      </c>
      <c r="H11" s="132">
        <f>H5*B10</f>
        <v>9.0749999999999993</v>
      </c>
      <c r="I11" s="130">
        <f>I5*B10</f>
        <v>12.100000000000001</v>
      </c>
      <c r="J11" s="131">
        <f>J5*B10</f>
        <v>15.125</v>
      </c>
      <c r="K11" s="169">
        <f t="shared" si="0"/>
        <v>60.500000000000007</v>
      </c>
    </row>
    <row r="12" spans="1:17" x14ac:dyDescent="0.2">
      <c r="A12" s="66" t="s">
        <v>41</v>
      </c>
      <c r="B12" s="21">
        <f>C12*B14</f>
        <v>108.9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10.89</v>
      </c>
      <c r="E13" s="126">
        <f>E5*B12</f>
        <v>10.89</v>
      </c>
      <c r="F13" s="126">
        <f>F5*B12</f>
        <v>10.89</v>
      </c>
      <c r="G13" s="126">
        <f>G5*B12</f>
        <v>10.89</v>
      </c>
      <c r="H13" s="126">
        <f>H5*B12</f>
        <v>16.335000000000001</v>
      </c>
      <c r="I13" s="127">
        <f>I5*B12</f>
        <v>21.78</v>
      </c>
      <c r="J13" s="128">
        <f>J5*B12</f>
        <v>27.225000000000001</v>
      </c>
      <c r="K13" s="169">
        <f t="shared" si="0"/>
        <v>108.9</v>
      </c>
    </row>
    <row r="14" spans="1:17" ht="16.5" x14ac:dyDescent="0.35">
      <c r="A14" s="15" t="s">
        <v>50</v>
      </c>
      <c r="B14" s="68">
        <v>242</v>
      </c>
      <c r="C14" s="20">
        <f>SUM(C6:C13)</f>
        <v>1</v>
      </c>
      <c r="D14" s="159"/>
      <c r="E14" s="159"/>
      <c r="F14" s="159"/>
      <c r="G14" s="159"/>
      <c r="H14" s="159"/>
      <c r="I14" s="160"/>
      <c r="J14" s="161"/>
      <c r="K14" s="172"/>
    </row>
    <row r="15" spans="1:17" ht="15" thickBot="1" x14ac:dyDescent="0.25">
      <c r="I15" s="36"/>
      <c r="J15" s="37"/>
    </row>
    <row r="16" spans="1:17" x14ac:dyDescent="0.2">
      <c r="K16" s="171">
        <f>SUM(K7:K14)</f>
        <v>241.74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tabSelected="1" zoomScale="110" zoomScaleNormal="110" workbookViewId="0">
      <selection activeCell="M13" sqref="M13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53</v>
      </c>
      <c r="C2" s="202" t="s">
        <v>142</v>
      </c>
      <c r="D2" s="202"/>
      <c r="E2" s="202"/>
      <c r="F2" s="202"/>
      <c r="G2" s="202"/>
      <c r="H2" s="202"/>
      <c r="I2" s="18"/>
      <c r="J2" s="18"/>
      <c r="K2" s="18"/>
    </row>
    <row r="3" spans="1:17" ht="16.5" thickBot="1" x14ac:dyDescent="0.3">
      <c r="I3" s="30"/>
      <c r="J3" s="31"/>
      <c r="K3" s="48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49"/>
      <c r="L4" s="30"/>
      <c r="M4" s="53">
        <v>1</v>
      </c>
      <c r="N4" s="54" t="s">
        <v>139</v>
      </c>
      <c r="O4" s="55">
        <v>0.3</v>
      </c>
      <c r="P4" s="56">
        <f>O4*P8</f>
        <v>88.2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28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117.60000000000001</v>
      </c>
      <c r="Q5" s="51"/>
    </row>
    <row r="6" spans="1:17" ht="15.75" x14ac:dyDescent="0.2">
      <c r="A6" s="66" t="s">
        <v>38</v>
      </c>
      <c r="B6" s="21">
        <f>B14*C6</f>
        <v>29.400000000000002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29"/>
      <c r="L6" s="50"/>
      <c r="M6" s="57">
        <v>3</v>
      </c>
      <c r="N6" s="58" t="s">
        <v>141</v>
      </c>
      <c r="O6" s="59">
        <v>0.15</v>
      </c>
      <c r="P6" s="60">
        <f>O6*B14</f>
        <v>44.1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4.9400000000000004</v>
      </c>
      <c r="H7" s="126">
        <f>H5*B6+3</f>
        <v>7.41</v>
      </c>
      <c r="I7" s="127">
        <f>I5*B6+2</f>
        <v>7.8800000000000008</v>
      </c>
      <c r="J7" s="128">
        <v>8</v>
      </c>
      <c r="K7" s="129">
        <f>SUM(D7:J7)</f>
        <v>28.230000000000004</v>
      </c>
      <c r="L7" s="36"/>
      <c r="M7" s="61">
        <v>4</v>
      </c>
      <c r="N7" s="62" t="s">
        <v>130</v>
      </c>
      <c r="O7" s="63">
        <v>0.15</v>
      </c>
      <c r="P7" s="64">
        <f>O7*B14</f>
        <v>44.1</v>
      </c>
      <c r="Q7" s="37"/>
    </row>
    <row r="8" spans="1:17" ht="15.75" x14ac:dyDescent="0.2">
      <c r="A8" s="66" t="s">
        <v>39</v>
      </c>
      <c r="B8" s="21">
        <f>C8*B14</f>
        <v>58.800000000000004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52"/>
      <c r="M8" s="203" t="s">
        <v>49</v>
      </c>
      <c r="N8" s="203"/>
      <c r="O8" s="46">
        <f>SUM(O4:O7)</f>
        <v>1</v>
      </c>
      <c r="P8" s="47">
        <f>B14</f>
        <v>294</v>
      </c>
    </row>
    <row r="9" spans="1:17" ht="16.5" x14ac:dyDescent="0.35">
      <c r="A9" s="43"/>
      <c r="B9" s="26"/>
      <c r="C9" s="25"/>
      <c r="D9" s="132">
        <f>D5*B8</f>
        <v>5.8800000000000008</v>
      </c>
      <c r="E9" s="132">
        <f>E5*B8</f>
        <v>5.8800000000000008</v>
      </c>
      <c r="F9" s="132">
        <f>F5*B8</f>
        <v>5.8800000000000008</v>
      </c>
      <c r="G9" s="132">
        <f>G5*B8</f>
        <v>5.8800000000000008</v>
      </c>
      <c r="H9" s="132">
        <v>6</v>
      </c>
      <c r="I9" s="130">
        <v>10</v>
      </c>
      <c r="J9" s="131">
        <v>10</v>
      </c>
      <c r="K9" s="133">
        <f t="shared" ref="K9:K13" si="0">SUM(D9:J9)</f>
        <v>49.52</v>
      </c>
    </row>
    <row r="10" spans="1:17" x14ac:dyDescent="0.2">
      <c r="A10" s="66" t="s">
        <v>40</v>
      </c>
      <c r="B10" s="21">
        <f>C10*B14</f>
        <v>73.5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52"/>
    </row>
    <row r="11" spans="1:17" ht="16.5" x14ac:dyDescent="0.35">
      <c r="A11" s="43"/>
      <c r="B11" s="26"/>
      <c r="C11" s="25"/>
      <c r="D11" s="132">
        <f>B10*D5</f>
        <v>7.3500000000000005</v>
      </c>
      <c r="E11" s="132">
        <f>E5*B10</f>
        <v>7.3500000000000005</v>
      </c>
      <c r="F11" s="132">
        <f>B10*F5</f>
        <v>7.3500000000000005</v>
      </c>
      <c r="G11" s="132">
        <f>G5*B10</f>
        <v>7.3500000000000005</v>
      </c>
      <c r="H11" s="132">
        <v>7</v>
      </c>
      <c r="I11" s="130">
        <v>10</v>
      </c>
      <c r="J11" s="131">
        <v>10</v>
      </c>
      <c r="K11" s="133">
        <f t="shared" si="0"/>
        <v>56.400000000000006</v>
      </c>
    </row>
    <row r="12" spans="1:17" x14ac:dyDescent="0.2">
      <c r="A12" s="66" t="s">
        <v>41</v>
      </c>
      <c r="B12" s="21">
        <f>C12*B14</f>
        <v>132.30000000000001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52"/>
    </row>
    <row r="13" spans="1:17" ht="16.5" x14ac:dyDescent="0.35">
      <c r="A13" s="43"/>
      <c r="B13" s="24"/>
      <c r="C13" s="25"/>
      <c r="D13" s="126">
        <v>7</v>
      </c>
      <c r="E13" s="126">
        <v>7</v>
      </c>
      <c r="F13" s="126">
        <v>7</v>
      </c>
      <c r="G13" s="126">
        <v>7</v>
      </c>
      <c r="H13" s="126">
        <v>15</v>
      </c>
      <c r="I13" s="127">
        <v>20</v>
      </c>
      <c r="J13" s="128">
        <v>20</v>
      </c>
      <c r="K13" s="129">
        <f t="shared" si="0"/>
        <v>83</v>
      </c>
    </row>
    <row r="14" spans="1:17" ht="16.5" x14ac:dyDescent="0.35">
      <c r="A14" s="15" t="s">
        <v>50</v>
      </c>
      <c r="B14" s="68">
        <v>294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29"/>
    </row>
    <row r="15" spans="1:17" ht="15" thickBot="1" x14ac:dyDescent="0.25">
      <c r="I15" s="36"/>
      <c r="J15" s="37"/>
    </row>
    <row r="16" spans="1:17" x14ac:dyDescent="0.2">
      <c r="K16" s="158">
        <f>SUM(K7:K14)</f>
        <v>217.15</v>
      </c>
    </row>
    <row r="17" spans="6:16" s="16" customFormat="1" x14ac:dyDescent="0.2">
      <c r="F17" s="134"/>
      <c r="M17" s="22"/>
      <c r="O17" s="42"/>
      <c r="P17" s="22"/>
    </row>
    <row r="18" spans="6:16" s="16" customFormat="1" x14ac:dyDescent="0.2">
      <c r="M18" s="22"/>
      <c r="O18" s="42"/>
      <c r="P18" s="22"/>
    </row>
    <row r="19" spans="6:16" s="16" customFormat="1" ht="15" customHeight="1" x14ac:dyDescent="0.2"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J22" sqref="J22"/>
    </sheetView>
  </sheetViews>
  <sheetFormatPr defaultRowHeight="14.25" x14ac:dyDescent="0.2"/>
  <cols>
    <col min="1" max="1" width="12.7109375" style="22" customWidth="1"/>
    <col min="2" max="2" width="20" style="16" customWidth="1"/>
    <col min="3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54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66.599999999999994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88.800000000000011</v>
      </c>
      <c r="Q5" s="51"/>
    </row>
    <row r="6" spans="1:17" ht="15.75" x14ac:dyDescent="0.2">
      <c r="A6" s="66" t="s">
        <v>38</v>
      </c>
      <c r="B6" s="21">
        <f>B14*C6</f>
        <v>22.200000000000003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33.299999999999997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4.2200000000000006</v>
      </c>
      <c r="H7" s="126">
        <f>H5*B6+1</f>
        <v>4.33</v>
      </c>
      <c r="I7" s="127">
        <f>I5*B6+2</f>
        <v>6.44</v>
      </c>
      <c r="J7" s="128">
        <f>J5*B6+2</f>
        <v>7.5500000000000007</v>
      </c>
      <c r="K7" s="169">
        <f>SUM(D7:J7)</f>
        <v>22.540000000000003</v>
      </c>
      <c r="L7" s="36"/>
      <c r="M7" s="61">
        <v>4</v>
      </c>
      <c r="N7" s="62" t="s">
        <v>130</v>
      </c>
      <c r="O7" s="63">
        <v>0.15</v>
      </c>
      <c r="P7" s="64">
        <f>O7*B14</f>
        <v>33.299999999999997</v>
      </c>
      <c r="Q7" s="37"/>
    </row>
    <row r="8" spans="1:17" ht="15.75" x14ac:dyDescent="0.2">
      <c r="A8" s="66" t="s">
        <v>39</v>
      </c>
      <c r="B8" s="21">
        <f>C8*B14</f>
        <v>44.400000000000006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222</v>
      </c>
    </row>
    <row r="9" spans="1:17" ht="16.5" x14ac:dyDescent="0.35">
      <c r="A9" s="43"/>
      <c r="B9" s="26"/>
      <c r="C9" s="25"/>
      <c r="D9" s="132">
        <f>D5*B8</f>
        <v>4.4400000000000004</v>
      </c>
      <c r="E9" s="132">
        <f>E5*B8</f>
        <v>4.4400000000000004</v>
      </c>
      <c r="F9" s="132">
        <f>F5*B8</f>
        <v>4.4400000000000004</v>
      </c>
      <c r="G9" s="132">
        <f>G5*B8</f>
        <v>4.4400000000000004</v>
      </c>
      <c r="H9" s="132">
        <f>H5*B8</f>
        <v>6.660000000000001</v>
      </c>
      <c r="I9" s="130">
        <f>I5*B8</f>
        <v>8.8800000000000008</v>
      </c>
      <c r="J9" s="131">
        <f>J5*B8</f>
        <v>11.100000000000001</v>
      </c>
      <c r="K9" s="169">
        <f t="shared" ref="K9:K13" si="0">SUM(D9:J9)</f>
        <v>44.400000000000006</v>
      </c>
    </row>
    <row r="10" spans="1:17" x14ac:dyDescent="0.2">
      <c r="A10" s="66" t="s">
        <v>40</v>
      </c>
      <c r="B10" s="21">
        <f>C10*B14</f>
        <v>55.5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5.5500000000000007</v>
      </c>
      <c r="E11" s="132">
        <f>E5*B10</f>
        <v>5.5500000000000007</v>
      </c>
      <c r="F11" s="132">
        <f>B10*F5</f>
        <v>5.5500000000000007</v>
      </c>
      <c r="G11" s="132">
        <f>G5*B10</f>
        <v>5.5500000000000007</v>
      </c>
      <c r="H11" s="132">
        <f>H5*B10</f>
        <v>8.3249999999999993</v>
      </c>
      <c r="I11" s="130">
        <f>I5*B10</f>
        <v>11.100000000000001</v>
      </c>
      <c r="J11" s="131">
        <f>J5*B10</f>
        <v>13.875</v>
      </c>
      <c r="K11" s="169">
        <f t="shared" si="0"/>
        <v>55.5</v>
      </c>
    </row>
    <row r="12" spans="1:17" x14ac:dyDescent="0.2">
      <c r="A12" s="66" t="s">
        <v>41</v>
      </c>
      <c r="B12" s="21">
        <f>C12*B14</f>
        <v>99.9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9.990000000000002</v>
      </c>
      <c r="E13" s="126">
        <f>E5*B12</f>
        <v>9.990000000000002</v>
      </c>
      <c r="F13" s="126">
        <f>F5*B12</f>
        <v>9.990000000000002</v>
      </c>
      <c r="G13" s="126">
        <f>G5*B12</f>
        <v>9.990000000000002</v>
      </c>
      <c r="H13" s="126">
        <f>H5*B12</f>
        <v>14.984999999999999</v>
      </c>
      <c r="I13" s="127">
        <f>I5*B12</f>
        <v>19.980000000000004</v>
      </c>
      <c r="J13" s="128">
        <f>J5*B12</f>
        <v>24.975000000000001</v>
      </c>
      <c r="K13" s="169">
        <f t="shared" si="0"/>
        <v>99.9</v>
      </c>
    </row>
    <row r="14" spans="1:17" ht="16.5" x14ac:dyDescent="0.35">
      <c r="A14" s="15" t="s">
        <v>50</v>
      </c>
      <c r="B14" s="68">
        <v>222</v>
      </c>
      <c r="C14" s="20">
        <f>SUM(C6:C13)</f>
        <v>1</v>
      </c>
      <c r="D14" s="186"/>
      <c r="E14" s="186"/>
      <c r="F14" s="186"/>
      <c r="G14" s="186"/>
      <c r="H14" s="186"/>
      <c r="I14" s="187"/>
      <c r="J14" s="188"/>
      <c r="K14" s="189"/>
    </row>
    <row r="15" spans="1:17" ht="15" thickBot="1" x14ac:dyDescent="0.25">
      <c r="I15" s="36"/>
      <c r="J15" s="37"/>
    </row>
    <row r="16" spans="1:17" x14ac:dyDescent="0.2">
      <c r="K16" s="171">
        <f>SUM(K7:K14)</f>
        <v>222.34000000000003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H22" sqref="H21:H22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145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75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100</v>
      </c>
      <c r="Q5" s="51"/>
    </row>
    <row r="6" spans="1:17" ht="15.75" x14ac:dyDescent="0.2">
      <c r="A6" s="66" t="s">
        <v>38</v>
      </c>
      <c r="B6" s="21">
        <f>B14*C6</f>
        <v>25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37.5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G5*B6+1</f>
        <v>3.5</v>
      </c>
      <c r="H7" s="126">
        <f>H5*B6+2</f>
        <v>5.75</v>
      </c>
      <c r="I7" s="127">
        <f>I5*B6+2</f>
        <v>7</v>
      </c>
      <c r="J7" s="128">
        <f>J5*B6+2</f>
        <v>8.25</v>
      </c>
      <c r="K7" s="169">
        <f>SUM(D7:J7)</f>
        <v>24.5</v>
      </c>
      <c r="L7" s="36"/>
      <c r="M7" s="61">
        <v>4</v>
      </c>
      <c r="N7" s="62" t="s">
        <v>130</v>
      </c>
      <c r="O7" s="63">
        <v>0.15</v>
      </c>
      <c r="P7" s="64">
        <f>O7*B14</f>
        <v>37.5</v>
      </c>
      <c r="Q7" s="37"/>
    </row>
    <row r="8" spans="1:17" ht="15.75" x14ac:dyDescent="0.2">
      <c r="A8" s="66" t="s">
        <v>39</v>
      </c>
      <c r="B8" s="21">
        <f>C8*B14</f>
        <v>50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250</v>
      </c>
    </row>
    <row r="9" spans="1:17" ht="16.5" x14ac:dyDescent="0.35">
      <c r="A9" s="43"/>
      <c r="B9" s="26"/>
      <c r="C9" s="25"/>
      <c r="D9" s="132">
        <f>D5*B8</f>
        <v>5</v>
      </c>
      <c r="E9" s="132">
        <f>E5*B8</f>
        <v>5</v>
      </c>
      <c r="F9" s="132">
        <f>F5*B8</f>
        <v>5</v>
      </c>
      <c r="G9" s="132">
        <f>G5*B8</f>
        <v>5</v>
      </c>
      <c r="H9" s="132">
        <f>H5*B8</f>
        <v>7.5</v>
      </c>
      <c r="I9" s="130">
        <f>I5*B8</f>
        <v>10</v>
      </c>
      <c r="J9" s="131">
        <f>J5*B8</f>
        <v>12.5</v>
      </c>
      <c r="K9" s="169">
        <f t="shared" ref="K9:K13" si="0">SUM(D9:J9)</f>
        <v>50</v>
      </c>
    </row>
    <row r="10" spans="1:17" x14ac:dyDescent="0.2">
      <c r="A10" s="66" t="s">
        <v>40</v>
      </c>
      <c r="B10" s="21">
        <f>C10*B14</f>
        <v>62.5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6.25</v>
      </c>
      <c r="E11" s="132">
        <f>E5*B10</f>
        <v>6.25</v>
      </c>
      <c r="F11" s="132">
        <f>B10*F5</f>
        <v>6.25</v>
      </c>
      <c r="G11" s="132">
        <f>G5*B10</f>
        <v>6.25</v>
      </c>
      <c r="H11" s="132">
        <f>H5*B10</f>
        <v>9.375</v>
      </c>
      <c r="I11" s="130">
        <f>I5*B10</f>
        <v>12.5</v>
      </c>
      <c r="J11" s="131">
        <f>J5*B10</f>
        <v>15.625</v>
      </c>
      <c r="K11" s="169">
        <f t="shared" si="0"/>
        <v>62.5</v>
      </c>
    </row>
    <row r="12" spans="1:17" x14ac:dyDescent="0.2">
      <c r="A12" s="66" t="s">
        <v>41</v>
      </c>
      <c r="B12" s="21">
        <f>C12*B14</f>
        <v>112.5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11.25</v>
      </c>
      <c r="E13" s="126">
        <f>E5*B12</f>
        <v>11.25</v>
      </c>
      <c r="F13" s="126">
        <f>F5*B12</f>
        <v>11.25</v>
      </c>
      <c r="G13" s="126">
        <f>G5*B12</f>
        <v>11.25</v>
      </c>
      <c r="H13" s="126">
        <f>H5*B12</f>
        <v>16.875</v>
      </c>
      <c r="I13" s="127">
        <f>I5*B12</f>
        <v>22.5</v>
      </c>
      <c r="J13" s="128">
        <f>J5*B12</f>
        <v>28.125</v>
      </c>
      <c r="K13" s="169">
        <f t="shared" si="0"/>
        <v>112.5</v>
      </c>
    </row>
    <row r="14" spans="1:17" ht="16.5" x14ac:dyDescent="0.35">
      <c r="A14" s="15" t="s">
        <v>50</v>
      </c>
      <c r="B14" s="68">
        <v>250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249.5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H16" sqref="H16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146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165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220</v>
      </c>
      <c r="Q5" s="51"/>
    </row>
    <row r="6" spans="1:17" ht="15.75" x14ac:dyDescent="0.2">
      <c r="A6" s="66" t="s">
        <v>38</v>
      </c>
      <c r="B6" s="21">
        <f>B14*C6</f>
        <v>55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82.5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G5*B6+4</f>
        <v>9.5</v>
      </c>
      <c r="H7" s="126">
        <f>H5*B6+4</f>
        <v>12.25</v>
      </c>
      <c r="I7" s="127">
        <f>I5*B6+4</f>
        <v>15</v>
      </c>
      <c r="J7" s="128">
        <f>J5*B6+4</f>
        <v>17.75</v>
      </c>
      <c r="K7" s="169">
        <f>SUM(D7:J7)</f>
        <v>54.5</v>
      </c>
      <c r="L7" s="36"/>
      <c r="M7" s="61">
        <v>4</v>
      </c>
      <c r="N7" s="62" t="s">
        <v>130</v>
      </c>
      <c r="O7" s="63">
        <v>0.15</v>
      </c>
      <c r="P7" s="64">
        <f>O7*B14</f>
        <v>82.5</v>
      </c>
      <c r="Q7" s="37"/>
    </row>
    <row r="8" spans="1:17" ht="15.75" x14ac:dyDescent="0.2">
      <c r="A8" s="66" t="s">
        <v>39</v>
      </c>
      <c r="B8" s="21">
        <f>C8*B14</f>
        <v>110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550</v>
      </c>
    </row>
    <row r="9" spans="1:17" ht="16.5" x14ac:dyDescent="0.35">
      <c r="A9" s="43"/>
      <c r="B9" s="26"/>
      <c r="C9" s="25"/>
      <c r="D9" s="132">
        <f>D5*B8</f>
        <v>11</v>
      </c>
      <c r="E9" s="132">
        <f>E5*B8</f>
        <v>11</v>
      </c>
      <c r="F9" s="132">
        <f>F5*B8</f>
        <v>11</v>
      </c>
      <c r="G9" s="132">
        <f>G5*B8</f>
        <v>11</v>
      </c>
      <c r="H9" s="132">
        <f>H5*B8</f>
        <v>16.5</v>
      </c>
      <c r="I9" s="130">
        <f>I5*B8</f>
        <v>22</v>
      </c>
      <c r="J9" s="131">
        <f>J5*B8</f>
        <v>27.5</v>
      </c>
      <c r="K9" s="169">
        <f t="shared" ref="K9:K13" si="0">SUM(D9:J9)</f>
        <v>110</v>
      </c>
    </row>
    <row r="10" spans="1:17" x14ac:dyDescent="0.2">
      <c r="A10" s="66" t="s">
        <v>40</v>
      </c>
      <c r="B10" s="21">
        <f>C10*B14</f>
        <v>137.5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13.75</v>
      </c>
      <c r="E11" s="132">
        <f>E5*B10</f>
        <v>13.75</v>
      </c>
      <c r="F11" s="132">
        <f>B10*F5</f>
        <v>13.75</v>
      </c>
      <c r="G11" s="132">
        <f>G5*B10</f>
        <v>13.75</v>
      </c>
      <c r="H11" s="132">
        <f>H5*B10</f>
        <v>20.625</v>
      </c>
      <c r="I11" s="130">
        <f>I5*B10</f>
        <v>27.5</v>
      </c>
      <c r="J11" s="131">
        <f>J5*B10</f>
        <v>34.375</v>
      </c>
      <c r="K11" s="169">
        <f t="shared" si="0"/>
        <v>137.5</v>
      </c>
    </row>
    <row r="12" spans="1:17" x14ac:dyDescent="0.2">
      <c r="A12" s="66" t="s">
        <v>41</v>
      </c>
      <c r="B12" s="21">
        <f>C12*B14</f>
        <v>247.5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24.75</v>
      </c>
      <c r="E13" s="126">
        <f>E5*B12</f>
        <v>24.75</v>
      </c>
      <c r="F13" s="126">
        <f>F5*B12</f>
        <v>24.75</v>
      </c>
      <c r="G13" s="126">
        <f>G5*B12</f>
        <v>24.75</v>
      </c>
      <c r="H13" s="126">
        <f>H5*B12</f>
        <v>37.125</v>
      </c>
      <c r="I13" s="127">
        <f>I5*B12</f>
        <v>49.5</v>
      </c>
      <c r="J13" s="128">
        <f>J5*B12</f>
        <v>61.875</v>
      </c>
      <c r="K13" s="169">
        <f t="shared" si="0"/>
        <v>247.5</v>
      </c>
    </row>
    <row r="14" spans="1:17" ht="16.5" x14ac:dyDescent="0.35">
      <c r="A14" s="15" t="s">
        <v>50</v>
      </c>
      <c r="B14" s="68">
        <v>550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549.5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N18" sqref="N18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28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105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140</v>
      </c>
      <c r="Q5" s="51"/>
    </row>
    <row r="6" spans="1:17" ht="15.75" x14ac:dyDescent="0.2">
      <c r="A6" s="66" t="s">
        <v>38</v>
      </c>
      <c r="B6" s="21">
        <f>B14*C6</f>
        <v>35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52.5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G5*B6+3</f>
        <v>6.5</v>
      </c>
      <c r="H7" s="126">
        <f>H5*B6+3</f>
        <v>8.25</v>
      </c>
      <c r="I7" s="127">
        <f>I5*B6+2</f>
        <v>9</v>
      </c>
      <c r="J7" s="128">
        <f>J5*B6+2</f>
        <v>10.75</v>
      </c>
      <c r="K7" s="169">
        <f>SUM(D7:J7)</f>
        <v>34.5</v>
      </c>
      <c r="L7" s="36"/>
      <c r="M7" s="61">
        <v>4</v>
      </c>
      <c r="N7" s="62" t="s">
        <v>130</v>
      </c>
      <c r="O7" s="63">
        <v>0.15</v>
      </c>
      <c r="P7" s="64">
        <f>O7*B14</f>
        <v>52.5</v>
      </c>
      <c r="Q7" s="37"/>
    </row>
    <row r="8" spans="1:17" ht="15.75" x14ac:dyDescent="0.2">
      <c r="A8" s="66" t="s">
        <v>39</v>
      </c>
      <c r="B8" s="21">
        <f>C8*B14</f>
        <v>70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350</v>
      </c>
    </row>
    <row r="9" spans="1:17" ht="16.5" x14ac:dyDescent="0.35">
      <c r="A9" s="43"/>
      <c r="B9" s="26"/>
      <c r="C9" s="25"/>
      <c r="D9" s="132">
        <f>D5*B8</f>
        <v>7</v>
      </c>
      <c r="E9" s="132">
        <f>E5*B8</f>
        <v>7</v>
      </c>
      <c r="F9" s="132">
        <f>F5*B8</f>
        <v>7</v>
      </c>
      <c r="G9" s="132">
        <f>G5*B8</f>
        <v>7</v>
      </c>
      <c r="H9" s="132">
        <f>H5*B8</f>
        <v>10.5</v>
      </c>
      <c r="I9" s="130">
        <f>I5*B8</f>
        <v>14</v>
      </c>
      <c r="J9" s="131">
        <f>J5*B8</f>
        <v>17.5</v>
      </c>
      <c r="K9" s="169">
        <f t="shared" ref="K9:K13" si="0">SUM(D9:J9)</f>
        <v>70</v>
      </c>
    </row>
    <row r="10" spans="1:17" x14ac:dyDescent="0.2">
      <c r="A10" s="66" t="s">
        <v>40</v>
      </c>
      <c r="B10" s="21">
        <f>C10*B14</f>
        <v>87.5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8.75</v>
      </c>
      <c r="E11" s="132">
        <f>E5*B10</f>
        <v>8.75</v>
      </c>
      <c r="F11" s="132">
        <f>B10*F5</f>
        <v>8.75</v>
      </c>
      <c r="G11" s="132">
        <f>G5*B10</f>
        <v>8.75</v>
      </c>
      <c r="H11" s="132">
        <f>H5*B10</f>
        <v>13.125</v>
      </c>
      <c r="I11" s="130">
        <f>I5*B10</f>
        <v>17.5</v>
      </c>
      <c r="J11" s="131">
        <f>J5*B10</f>
        <v>21.875</v>
      </c>
      <c r="K11" s="169">
        <f t="shared" si="0"/>
        <v>87.5</v>
      </c>
    </row>
    <row r="12" spans="1:17" x14ac:dyDescent="0.2">
      <c r="A12" s="66" t="s">
        <v>41</v>
      </c>
      <c r="B12" s="21">
        <f>C12*B14</f>
        <v>157.5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15.75</v>
      </c>
      <c r="E13" s="126">
        <f>E5*B12</f>
        <v>15.75</v>
      </c>
      <c r="F13" s="126">
        <f>F5*B12</f>
        <v>15.75</v>
      </c>
      <c r="G13" s="126">
        <f>G5*B12</f>
        <v>15.75</v>
      </c>
      <c r="H13" s="126">
        <f>H5*B12</f>
        <v>23.625</v>
      </c>
      <c r="I13" s="127">
        <f>I5*B12</f>
        <v>31.5</v>
      </c>
      <c r="J13" s="128">
        <f>J5*B12</f>
        <v>39.375</v>
      </c>
      <c r="K13" s="169">
        <f t="shared" si="0"/>
        <v>157.5</v>
      </c>
    </row>
    <row r="14" spans="1:17" ht="16.5" x14ac:dyDescent="0.35">
      <c r="A14" s="15" t="s">
        <v>50</v>
      </c>
      <c r="B14" s="68">
        <v>350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349.5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B14" sqref="B14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29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60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80</v>
      </c>
      <c r="Q5" s="51"/>
    </row>
    <row r="6" spans="1:17" ht="15.75" x14ac:dyDescent="0.2">
      <c r="A6" s="66" t="s">
        <v>38</v>
      </c>
      <c r="B6" s="21">
        <f>B14*C6</f>
        <v>20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30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G5*B6+1</f>
        <v>3</v>
      </c>
      <c r="H7" s="126">
        <f>H5*B6+1</f>
        <v>4</v>
      </c>
      <c r="I7" s="127">
        <f>I5*B6+2</f>
        <v>6</v>
      </c>
      <c r="J7" s="128">
        <f>J5*B6+2</f>
        <v>7</v>
      </c>
      <c r="K7" s="169">
        <f>SUM(D7:J7)</f>
        <v>20</v>
      </c>
      <c r="L7" s="36"/>
      <c r="M7" s="61">
        <v>4</v>
      </c>
      <c r="N7" s="62" t="s">
        <v>130</v>
      </c>
      <c r="O7" s="63">
        <v>0.15</v>
      </c>
      <c r="P7" s="64">
        <f>O7*B14</f>
        <v>30</v>
      </c>
      <c r="Q7" s="37"/>
    </row>
    <row r="8" spans="1:17" ht="15.75" x14ac:dyDescent="0.2">
      <c r="A8" s="66" t="s">
        <v>39</v>
      </c>
      <c r="B8" s="21">
        <f>C8*B14</f>
        <v>40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200</v>
      </c>
    </row>
    <row r="9" spans="1:17" ht="16.5" x14ac:dyDescent="0.35">
      <c r="A9" s="43"/>
      <c r="B9" s="26"/>
      <c r="C9" s="25"/>
      <c r="D9" s="132">
        <f>D5*B8</f>
        <v>4</v>
      </c>
      <c r="E9" s="132">
        <f>E5*B8</f>
        <v>4</v>
      </c>
      <c r="F9" s="132">
        <f>F5*B8</f>
        <v>4</v>
      </c>
      <c r="G9" s="132">
        <f>G5*B8</f>
        <v>4</v>
      </c>
      <c r="H9" s="132">
        <f>H5*B8</f>
        <v>6</v>
      </c>
      <c r="I9" s="130">
        <f>I5*B8</f>
        <v>8</v>
      </c>
      <c r="J9" s="131">
        <f>J5*B8</f>
        <v>10</v>
      </c>
      <c r="K9" s="169">
        <f t="shared" ref="K9:K13" si="0">SUM(D9:J9)</f>
        <v>40</v>
      </c>
    </row>
    <row r="10" spans="1:17" x14ac:dyDescent="0.2">
      <c r="A10" s="66" t="s">
        <v>40</v>
      </c>
      <c r="B10" s="21">
        <f>C10*B14</f>
        <v>50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5</v>
      </c>
      <c r="E11" s="132">
        <f>E5*B10</f>
        <v>5</v>
      </c>
      <c r="F11" s="132">
        <f>B10*F5</f>
        <v>5</v>
      </c>
      <c r="G11" s="132">
        <f>G5*B10</f>
        <v>5</v>
      </c>
      <c r="H11" s="132">
        <f>H5*B10</f>
        <v>7.5</v>
      </c>
      <c r="I11" s="130">
        <f>I5*B10</f>
        <v>10</v>
      </c>
      <c r="J11" s="131">
        <f>J5*B10</f>
        <v>12.5</v>
      </c>
      <c r="K11" s="169">
        <f t="shared" si="0"/>
        <v>50</v>
      </c>
    </row>
    <row r="12" spans="1:17" x14ac:dyDescent="0.2">
      <c r="A12" s="66" t="s">
        <v>41</v>
      </c>
      <c r="B12" s="21">
        <f>C12*B14</f>
        <v>90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9</v>
      </c>
      <c r="E13" s="126">
        <f>E5*B12</f>
        <v>9</v>
      </c>
      <c r="F13" s="126">
        <f>F5*B12</f>
        <v>9</v>
      </c>
      <c r="G13" s="126">
        <f>G5*B12</f>
        <v>9</v>
      </c>
      <c r="H13" s="126">
        <f>H5*B12</f>
        <v>13.5</v>
      </c>
      <c r="I13" s="127">
        <f>I5*B12</f>
        <v>18</v>
      </c>
      <c r="J13" s="128">
        <f>J5*B12</f>
        <v>22.5</v>
      </c>
      <c r="K13" s="169">
        <f t="shared" si="0"/>
        <v>90</v>
      </c>
    </row>
    <row r="14" spans="1:17" ht="16.5" x14ac:dyDescent="0.35">
      <c r="A14" s="15" t="s">
        <v>50</v>
      </c>
      <c r="B14" s="68">
        <v>200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200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topLeftCell="A4" zoomScale="110" zoomScaleNormal="110" workbookViewId="0">
      <selection activeCell="H18" sqref="H18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7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150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200</v>
      </c>
      <c r="Q5" s="51"/>
    </row>
    <row r="6" spans="1:17" ht="15.75" x14ac:dyDescent="0.2">
      <c r="A6" s="66" t="s">
        <v>38</v>
      </c>
      <c r="B6" s="21">
        <f>B14*C6</f>
        <v>50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75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G5*B6+3</f>
        <v>8</v>
      </c>
      <c r="H7" s="126">
        <f>H5*B6+2</f>
        <v>9.5</v>
      </c>
      <c r="I7" s="127">
        <f>I5*B6+5</f>
        <v>15</v>
      </c>
      <c r="J7" s="128">
        <f>J5*B6+5</f>
        <v>17.5</v>
      </c>
      <c r="K7" s="169">
        <f>SUM(D7:J7)</f>
        <v>50</v>
      </c>
      <c r="L7" s="36"/>
      <c r="M7" s="61">
        <v>4</v>
      </c>
      <c r="N7" s="62" t="s">
        <v>130</v>
      </c>
      <c r="O7" s="63">
        <v>0.15</v>
      </c>
      <c r="P7" s="64">
        <f>O7*B14</f>
        <v>75</v>
      </c>
      <c r="Q7" s="37"/>
    </row>
    <row r="8" spans="1:17" ht="15.75" x14ac:dyDescent="0.2">
      <c r="A8" s="66" t="s">
        <v>39</v>
      </c>
      <c r="B8" s="21">
        <f>C8*B14</f>
        <v>100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500</v>
      </c>
    </row>
    <row r="9" spans="1:17" ht="16.5" x14ac:dyDescent="0.35">
      <c r="A9" s="43"/>
      <c r="B9" s="26"/>
      <c r="C9" s="25"/>
      <c r="D9" s="132">
        <f>D5*B8</f>
        <v>10</v>
      </c>
      <c r="E9" s="132">
        <f>E5*B8</f>
        <v>10</v>
      </c>
      <c r="F9" s="132">
        <f>F5*B8</f>
        <v>10</v>
      </c>
      <c r="G9" s="132">
        <f>G5*B8</f>
        <v>10</v>
      </c>
      <c r="H9" s="132">
        <f>H5*B8</f>
        <v>15</v>
      </c>
      <c r="I9" s="130">
        <f>I5*B8</f>
        <v>20</v>
      </c>
      <c r="J9" s="131">
        <f>J5*B8</f>
        <v>25</v>
      </c>
      <c r="K9" s="169">
        <f t="shared" ref="K9:K13" si="0">SUM(D9:J9)</f>
        <v>100</v>
      </c>
    </row>
    <row r="10" spans="1:17" x14ac:dyDescent="0.2">
      <c r="A10" s="66" t="s">
        <v>40</v>
      </c>
      <c r="B10" s="21">
        <f>C10*B14</f>
        <v>125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12.5</v>
      </c>
      <c r="E11" s="132">
        <f>E5*B10</f>
        <v>12.5</v>
      </c>
      <c r="F11" s="132">
        <f>B10*F5</f>
        <v>12.5</v>
      </c>
      <c r="G11" s="132">
        <f>G5*B10</f>
        <v>12.5</v>
      </c>
      <c r="H11" s="132">
        <f>H5*B10</f>
        <v>18.75</v>
      </c>
      <c r="I11" s="130">
        <f>I5*B10</f>
        <v>25</v>
      </c>
      <c r="J11" s="131">
        <f>J5*B10</f>
        <v>31.25</v>
      </c>
      <c r="K11" s="169">
        <f t="shared" si="0"/>
        <v>125</v>
      </c>
    </row>
    <row r="12" spans="1:17" x14ac:dyDescent="0.2">
      <c r="A12" s="66" t="s">
        <v>41</v>
      </c>
      <c r="B12" s="21">
        <f>C12*B14</f>
        <v>225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22.5</v>
      </c>
      <c r="E13" s="126">
        <f>E5*B12</f>
        <v>22.5</v>
      </c>
      <c r="F13" s="126">
        <f>F5*B12</f>
        <v>22.5</v>
      </c>
      <c r="G13" s="126">
        <f>G5*B12</f>
        <v>22.5</v>
      </c>
      <c r="H13" s="126">
        <f>H5*B12</f>
        <v>33.75</v>
      </c>
      <c r="I13" s="127">
        <f>I5*B12</f>
        <v>45</v>
      </c>
      <c r="J13" s="128">
        <f>J5*B12</f>
        <v>56.25</v>
      </c>
      <c r="K13" s="169">
        <f t="shared" si="0"/>
        <v>225</v>
      </c>
    </row>
    <row r="14" spans="1:17" ht="16.5" x14ac:dyDescent="0.35">
      <c r="A14" s="15" t="s">
        <v>50</v>
      </c>
      <c r="B14" s="68">
        <v>500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500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J18" sqref="J18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9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135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180</v>
      </c>
      <c r="Q5" s="51"/>
    </row>
    <row r="6" spans="1:17" ht="15.75" x14ac:dyDescent="0.2">
      <c r="A6" s="66" t="s">
        <v>38</v>
      </c>
      <c r="B6" s="21">
        <f>B14*C6</f>
        <v>45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67.5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G5*B6+4</f>
        <v>8.5</v>
      </c>
      <c r="H7" s="126">
        <f>H5*B6+5</f>
        <v>11.75</v>
      </c>
      <c r="I7" s="127">
        <f>I5*B6+3</f>
        <v>12</v>
      </c>
      <c r="J7" s="128">
        <f>J5*B6+3</f>
        <v>14.25</v>
      </c>
      <c r="K7" s="169">
        <f>SUM(D7:J7)</f>
        <v>46.5</v>
      </c>
      <c r="L7" s="36"/>
      <c r="M7" s="61">
        <v>4</v>
      </c>
      <c r="N7" s="62" t="s">
        <v>130</v>
      </c>
      <c r="O7" s="63">
        <v>0.15</v>
      </c>
      <c r="P7" s="64">
        <f>O7*B14</f>
        <v>67.5</v>
      </c>
      <c r="Q7" s="37"/>
    </row>
    <row r="8" spans="1:17" ht="15.75" x14ac:dyDescent="0.2">
      <c r="A8" s="66" t="s">
        <v>39</v>
      </c>
      <c r="B8" s="21">
        <f>C8*B14</f>
        <v>90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450</v>
      </c>
    </row>
    <row r="9" spans="1:17" ht="16.5" x14ac:dyDescent="0.35">
      <c r="A9" s="43"/>
      <c r="B9" s="26"/>
      <c r="C9" s="25"/>
      <c r="D9" s="132">
        <f>D5*B8</f>
        <v>9</v>
      </c>
      <c r="E9" s="132">
        <f>E5*B8</f>
        <v>9</v>
      </c>
      <c r="F9" s="132">
        <f>F5*B8</f>
        <v>9</v>
      </c>
      <c r="G9" s="132">
        <f>G5*B8</f>
        <v>9</v>
      </c>
      <c r="H9" s="132">
        <f>H5*B8</f>
        <v>13.5</v>
      </c>
      <c r="I9" s="130">
        <f>I5*B8</f>
        <v>18</v>
      </c>
      <c r="J9" s="131">
        <f>J5*B8</f>
        <v>22.5</v>
      </c>
      <c r="K9" s="169">
        <f t="shared" ref="K9:K13" si="0">SUM(D9:J9)</f>
        <v>90</v>
      </c>
    </row>
    <row r="10" spans="1:17" x14ac:dyDescent="0.2">
      <c r="A10" s="66" t="s">
        <v>40</v>
      </c>
      <c r="B10" s="21">
        <f>C10*B14</f>
        <v>112.5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11.25</v>
      </c>
      <c r="E11" s="132">
        <f>E5*B10</f>
        <v>11.25</v>
      </c>
      <c r="F11" s="132">
        <f>B10*F5</f>
        <v>11.25</v>
      </c>
      <c r="G11" s="132">
        <f>G5*B10</f>
        <v>11.25</v>
      </c>
      <c r="H11" s="132">
        <f>H5*B10</f>
        <v>16.875</v>
      </c>
      <c r="I11" s="130">
        <f>I5*B10</f>
        <v>22.5</v>
      </c>
      <c r="J11" s="131">
        <f>J5*B10</f>
        <v>28.125</v>
      </c>
      <c r="K11" s="169">
        <f t="shared" si="0"/>
        <v>112.5</v>
      </c>
    </row>
    <row r="12" spans="1:17" x14ac:dyDescent="0.2">
      <c r="A12" s="66" t="s">
        <v>41</v>
      </c>
      <c r="B12" s="21">
        <f>C12*B14</f>
        <v>202.5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20.25</v>
      </c>
      <c r="E13" s="126">
        <f>E5*B12</f>
        <v>20.25</v>
      </c>
      <c r="F13" s="126">
        <f>F5*B12</f>
        <v>20.25</v>
      </c>
      <c r="G13" s="126">
        <f>G5*B12</f>
        <v>20.25</v>
      </c>
      <c r="H13" s="126">
        <f>H5*B12</f>
        <v>30.375</v>
      </c>
      <c r="I13" s="127">
        <f>I5*B12</f>
        <v>40.5</v>
      </c>
      <c r="J13" s="128">
        <f>J5*B12</f>
        <v>50.625</v>
      </c>
      <c r="K13" s="169">
        <f t="shared" si="0"/>
        <v>202.5</v>
      </c>
    </row>
    <row r="14" spans="1:17" ht="16.5" x14ac:dyDescent="0.35">
      <c r="A14" s="15" t="s">
        <v>50</v>
      </c>
      <c r="B14" s="68">
        <v>450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451.5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J21" sqref="J21"/>
    </sheetView>
  </sheetViews>
  <sheetFormatPr defaultRowHeight="14.25" x14ac:dyDescent="0.2"/>
  <cols>
    <col min="1" max="1" width="12.7109375" style="22" customWidth="1"/>
    <col min="2" max="3" width="12.140625" style="16" customWidth="1"/>
    <col min="4" max="9" width="9.140625" style="16"/>
    <col min="10" max="10" width="9.140625" style="163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5</v>
      </c>
      <c r="C2" s="202" t="s">
        <v>142</v>
      </c>
      <c r="D2" s="202"/>
      <c r="E2" s="202"/>
      <c r="F2" s="202"/>
      <c r="G2" s="202"/>
      <c r="H2" s="202"/>
      <c r="I2" s="18"/>
      <c r="J2" s="164"/>
      <c r="K2" s="164"/>
    </row>
    <row r="3" spans="1:17" ht="16.5" thickBot="1" x14ac:dyDescent="0.3">
      <c r="I3" s="30"/>
      <c r="J3" s="173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174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90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175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120</v>
      </c>
      <c r="Q5" s="51"/>
    </row>
    <row r="6" spans="1:17" ht="15.75" x14ac:dyDescent="0.2">
      <c r="A6" s="66" t="s">
        <v>38</v>
      </c>
      <c r="B6" s="21">
        <f>B14*C6</f>
        <v>30</v>
      </c>
      <c r="C6" s="20">
        <v>0.1</v>
      </c>
      <c r="G6" s="23">
        <v>1</v>
      </c>
      <c r="H6" s="23">
        <v>2</v>
      </c>
      <c r="I6" s="34">
        <v>3</v>
      </c>
      <c r="J6" s="176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45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G5*B6+3</f>
        <v>6</v>
      </c>
      <c r="H7" s="126">
        <f>H5*B6+2</f>
        <v>6.5</v>
      </c>
      <c r="I7" s="127">
        <f>I5*B6+2</f>
        <v>8</v>
      </c>
      <c r="J7" s="177">
        <f>J5*B6+2</f>
        <v>9.5</v>
      </c>
      <c r="K7" s="169">
        <f>SUM(D7:J7)</f>
        <v>30</v>
      </c>
      <c r="L7" s="36"/>
      <c r="M7" s="61">
        <v>4</v>
      </c>
      <c r="N7" s="62" t="s">
        <v>130</v>
      </c>
      <c r="O7" s="63">
        <v>0.15</v>
      </c>
      <c r="P7" s="64">
        <f>O7*B14</f>
        <v>45</v>
      </c>
      <c r="Q7" s="37"/>
    </row>
    <row r="8" spans="1:17" ht="15.75" x14ac:dyDescent="0.2">
      <c r="A8" s="66" t="s">
        <v>39</v>
      </c>
      <c r="B8" s="21">
        <f>C8*B14</f>
        <v>60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176">
        <v>11</v>
      </c>
      <c r="K8" s="170"/>
      <c r="M8" s="203" t="s">
        <v>49</v>
      </c>
      <c r="N8" s="203"/>
      <c r="O8" s="46">
        <f>SUM(O4:O7)</f>
        <v>1</v>
      </c>
      <c r="P8" s="47">
        <f>B14</f>
        <v>300</v>
      </c>
    </row>
    <row r="9" spans="1:17" ht="16.5" x14ac:dyDescent="0.35">
      <c r="A9" s="43"/>
      <c r="B9" s="26"/>
      <c r="C9" s="25"/>
      <c r="D9" s="132">
        <f>D5*B8</f>
        <v>6</v>
      </c>
      <c r="E9" s="132">
        <f>E5*B8</f>
        <v>6</v>
      </c>
      <c r="F9" s="132">
        <f>F5*B8</f>
        <v>6</v>
      </c>
      <c r="G9" s="132">
        <f>G5*B8</f>
        <v>6</v>
      </c>
      <c r="H9" s="132">
        <f>H5*B8</f>
        <v>9</v>
      </c>
      <c r="I9" s="130">
        <f>I5*B8</f>
        <v>12</v>
      </c>
      <c r="J9" s="177">
        <f>J5*B8</f>
        <v>15</v>
      </c>
      <c r="K9" s="169">
        <f t="shared" ref="K9:K13" si="0">SUM(D9:J9)</f>
        <v>60</v>
      </c>
    </row>
    <row r="10" spans="1:17" x14ac:dyDescent="0.2">
      <c r="A10" s="66" t="s">
        <v>40</v>
      </c>
      <c r="B10" s="21">
        <f>C10*B14</f>
        <v>75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176">
        <v>18</v>
      </c>
      <c r="K10" s="170"/>
    </row>
    <row r="11" spans="1:17" ht="16.5" x14ac:dyDescent="0.35">
      <c r="A11" s="43"/>
      <c r="B11" s="26"/>
      <c r="C11" s="25"/>
      <c r="D11" s="132">
        <f>B10*D5</f>
        <v>7.5</v>
      </c>
      <c r="E11" s="132">
        <f>E5*B10</f>
        <v>7.5</v>
      </c>
      <c r="F11" s="132">
        <f>B10*F5</f>
        <v>7.5</v>
      </c>
      <c r="G11" s="132">
        <f>G5*B10</f>
        <v>7.5</v>
      </c>
      <c r="H11" s="132">
        <f>H5*B10</f>
        <v>11.25</v>
      </c>
      <c r="I11" s="130">
        <f>I5*B10</f>
        <v>15</v>
      </c>
      <c r="J11" s="177">
        <f>J5*B10</f>
        <v>18.75</v>
      </c>
      <c r="K11" s="169">
        <f t="shared" si="0"/>
        <v>75</v>
      </c>
    </row>
    <row r="12" spans="1:17" x14ac:dyDescent="0.2">
      <c r="A12" s="66" t="s">
        <v>41</v>
      </c>
      <c r="B12" s="21">
        <f>C12*B14</f>
        <v>135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178">
        <v>25</v>
      </c>
      <c r="K12" s="170"/>
    </row>
    <row r="13" spans="1:17" ht="16.5" x14ac:dyDescent="0.35">
      <c r="A13" s="43"/>
      <c r="B13" s="24"/>
      <c r="C13" s="25"/>
      <c r="D13" s="126">
        <f>D5*B12</f>
        <v>13.5</v>
      </c>
      <c r="E13" s="126">
        <f>E5*B12</f>
        <v>13.5</v>
      </c>
      <c r="F13" s="126">
        <f>F5*B12</f>
        <v>13.5</v>
      </c>
      <c r="G13" s="126">
        <f>G5*B12</f>
        <v>13.5</v>
      </c>
      <c r="H13" s="126">
        <f>H5*B12</f>
        <v>20.25</v>
      </c>
      <c r="I13" s="127">
        <f>I5*B12</f>
        <v>27</v>
      </c>
      <c r="J13" s="177">
        <f>J5*B12</f>
        <v>33.75</v>
      </c>
      <c r="K13" s="169">
        <f t="shared" si="0"/>
        <v>135</v>
      </c>
    </row>
    <row r="14" spans="1:17" ht="16.5" x14ac:dyDescent="0.35">
      <c r="A14" s="15" t="s">
        <v>50</v>
      </c>
      <c r="B14" s="68">
        <v>300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81"/>
      <c r="K14" s="169"/>
    </row>
    <row r="15" spans="1:17" ht="15" thickBot="1" x14ac:dyDescent="0.25">
      <c r="I15" s="36"/>
      <c r="J15" s="180"/>
    </row>
    <row r="16" spans="1:17" x14ac:dyDescent="0.2">
      <c r="K16" s="171">
        <f>SUM(K7:K14)</f>
        <v>300</v>
      </c>
    </row>
    <row r="17" spans="6:16" s="16" customFormat="1" x14ac:dyDescent="0.2">
      <c r="F17" s="134"/>
      <c r="J17" s="163"/>
      <c r="K17" s="163"/>
      <c r="M17" s="22"/>
      <c r="O17" s="42"/>
      <c r="P17" s="22"/>
    </row>
    <row r="18" spans="6:16" s="16" customFormat="1" x14ac:dyDescent="0.2">
      <c r="J18" s="163"/>
      <c r="K18" s="163"/>
      <c r="M18" s="22"/>
      <c r="O18" s="42"/>
      <c r="P18" s="22"/>
    </row>
    <row r="19" spans="6:16" s="16" customFormat="1" ht="15" customHeight="1" x14ac:dyDescent="0.2">
      <c r="J19" s="163"/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4"/>
  <sheetViews>
    <sheetView workbookViewId="0">
      <pane xSplit="3" ySplit="5" topLeftCell="D6" activePane="bottomRight" state="frozen"/>
      <selection activeCell="H17" sqref="H17"/>
      <selection pane="topRight" activeCell="H17" sqref="H17"/>
      <selection pane="bottomLeft" activeCell="H17" sqref="H17"/>
      <selection pane="bottomRight" activeCell="B6" sqref="B6"/>
    </sheetView>
  </sheetViews>
  <sheetFormatPr defaultColWidth="10.42578125" defaultRowHeight="12.75" x14ac:dyDescent="0.2"/>
  <cols>
    <col min="1" max="1" width="9.85546875" style="78" customWidth="1"/>
    <col min="2" max="2" width="26.7109375" style="78" customWidth="1"/>
    <col min="3" max="3" width="12.28515625" style="79" customWidth="1"/>
    <col min="4" max="4" width="12.28515625" style="80" customWidth="1"/>
    <col min="5" max="10" width="10.5703125" style="79" customWidth="1"/>
    <col min="11" max="16384" width="10.42578125" style="78"/>
  </cols>
  <sheetData>
    <row r="1" spans="1:38" ht="37.5" customHeight="1" x14ac:dyDescent="0.2"/>
    <row r="2" spans="1:38" ht="23.25" x14ac:dyDescent="0.35">
      <c r="A2" s="81" t="s">
        <v>96</v>
      </c>
    </row>
    <row r="3" spans="1:38" ht="9.75" customHeight="1" x14ac:dyDescent="0.2">
      <c r="C3" s="82"/>
      <c r="D3" s="83"/>
      <c r="E3" s="82"/>
      <c r="F3" s="82"/>
      <c r="G3" s="82"/>
      <c r="H3" s="82"/>
      <c r="I3" s="82"/>
      <c r="J3" s="82"/>
    </row>
    <row r="5" spans="1:38" s="88" customFormat="1" ht="25.5" x14ac:dyDescent="0.2">
      <c r="A5" s="84" t="s">
        <v>97</v>
      </c>
      <c r="B5" s="84" t="s">
        <v>98</v>
      </c>
      <c r="C5" s="85" t="s">
        <v>99</v>
      </c>
      <c r="D5" s="86" t="s">
        <v>100</v>
      </c>
      <c r="E5" s="87">
        <v>41606</v>
      </c>
      <c r="F5" s="87">
        <f>E5+1</f>
        <v>41607</v>
      </c>
      <c r="G5" s="87">
        <f t="shared" ref="G5:AL5" si="0">F5+1</f>
        <v>41608</v>
      </c>
      <c r="H5" s="87">
        <f t="shared" si="0"/>
        <v>41609</v>
      </c>
      <c r="I5" s="87">
        <f t="shared" si="0"/>
        <v>41610</v>
      </c>
      <c r="J5" s="87">
        <f t="shared" si="0"/>
        <v>41611</v>
      </c>
      <c r="K5" s="87">
        <f t="shared" si="0"/>
        <v>41612</v>
      </c>
      <c r="L5" s="87">
        <f t="shared" si="0"/>
        <v>41613</v>
      </c>
      <c r="M5" s="87">
        <f t="shared" si="0"/>
        <v>41614</v>
      </c>
      <c r="N5" s="87">
        <f t="shared" si="0"/>
        <v>41615</v>
      </c>
      <c r="O5" s="87">
        <f t="shared" si="0"/>
        <v>41616</v>
      </c>
      <c r="P5" s="87">
        <f t="shared" si="0"/>
        <v>41617</v>
      </c>
      <c r="Q5" s="87">
        <f t="shared" si="0"/>
        <v>41618</v>
      </c>
      <c r="R5" s="87">
        <f t="shared" si="0"/>
        <v>41619</v>
      </c>
      <c r="S5" s="87">
        <f t="shared" si="0"/>
        <v>41620</v>
      </c>
      <c r="T5" s="87">
        <f t="shared" si="0"/>
        <v>41621</v>
      </c>
      <c r="U5" s="87">
        <f t="shared" si="0"/>
        <v>41622</v>
      </c>
      <c r="V5" s="87">
        <f t="shared" si="0"/>
        <v>41623</v>
      </c>
      <c r="W5" s="87">
        <f t="shared" si="0"/>
        <v>41624</v>
      </c>
      <c r="X5" s="87">
        <f t="shared" si="0"/>
        <v>41625</v>
      </c>
      <c r="Y5" s="87">
        <f t="shared" si="0"/>
        <v>41626</v>
      </c>
      <c r="Z5" s="87">
        <f t="shared" si="0"/>
        <v>41627</v>
      </c>
      <c r="AA5" s="87">
        <f t="shared" si="0"/>
        <v>41628</v>
      </c>
      <c r="AB5" s="87">
        <f t="shared" si="0"/>
        <v>41629</v>
      </c>
      <c r="AC5" s="87">
        <f t="shared" si="0"/>
        <v>41630</v>
      </c>
      <c r="AD5" s="87">
        <f t="shared" si="0"/>
        <v>41631</v>
      </c>
      <c r="AE5" s="87">
        <f t="shared" si="0"/>
        <v>41632</v>
      </c>
      <c r="AF5" s="87">
        <f t="shared" si="0"/>
        <v>41633</v>
      </c>
      <c r="AG5" s="87">
        <f t="shared" si="0"/>
        <v>41634</v>
      </c>
      <c r="AH5" s="87">
        <f t="shared" si="0"/>
        <v>41635</v>
      </c>
      <c r="AI5" s="87">
        <f t="shared" si="0"/>
        <v>41636</v>
      </c>
      <c r="AJ5" s="87">
        <f t="shared" si="0"/>
        <v>41637</v>
      </c>
      <c r="AK5" s="87">
        <f t="shared" si="0"/>
        <v>41638</v>
      </c>
      <c r="AL5" s="87">
        <f t="shared" si="0"/>
        <v>41639</v>
      </c>
    </row>
    <row r="6" spans="1:38" s="91" customFormat="1" x14ac:dyDescent="0.2">
      <c r="A6" s="89"/>
      <c r="B6" s="89" t="s">
        <v>101</v>
      </c>
      <c r="C6" s="90"/>
      <c r="D6" s="90">
        <f>SUM(D7:D11)</f>
        <v>1031</v>
      </c>
      <c r="E6" s="90">
        <f t="shared" ref="E6:AL6" si="1">SUM(E7:E11)</f>
        <v>5</v>
      </c>
      <c r="F6" s="90">
        <f t="shared" si="1"/>
        <v>4</v>
      </c>
      <c r="G6" s="90">
        <f t="shared" si="1"/>
        <v>4</v>
      </c>
      <c r="H6" s="90">
        <f t="shared" si="1"/>
        <v>2</v>
      </c>
      <c r="I6" s="90">
        <f t="shared" si="1"/>
        <v>3</v>
      </c>
      <c r="J6" s="90">
        <f t="shared" si="1"/>
        <v>3</v>
      </c>
      <c r="K6" s="90">
        <f t="shared" si="1"/>
        <v>2</v>
      </c>
      <c r="L6" s="90">
        <f t="shared" si="1"/>
        <v>3</v>
      </c>
      <c r="M6" s="90">
        <f t="shared" si="1"/>
        <v>4</v>
      </c>
      <c r="N6" s="90">
        <f t="shared" si="1"/>
        <v>4</v>
      </c>
      <c r="O6" s="90">
        <f t="shared" si="1"/>
        <v>0</v>
      </c>
      <c r="P6" s="90">
        <f t="shared" si="1"/>
        <v>2</v>
      </c>
      <c r="Q6" s="90">
        <f t="shared" si="1"/>
        <v>2</v>
      </c>
      <c r="R6" s="90">
        <f t="shared" si="1"/>
        <v>5</v>
      </c>
      <c r="S6" s="90">
        <f t="shared" si="1"/>
        <v>12</v>
      </c>
      <c r="T6" s="90">
        <f t="shared" si="1"/>
        <v>4</v>
      </c>
      <c r="U6" s="90">
        <f t="shared" si="1"/>
        <v>2</v>
      </c>
      <c r="V6" s="90">
        <f t="shared" si="1"/>
        <v>8</v>
      </c>
      <c r="W6" s="90">
        <f t="shared" si="1"/>
        <v>6</v>
      </c>
      <c r="X6" s="90">
        <f t="shared" si="1"/>
        <v>12</v>
      </c>
      <c r="Y6" s="90">
        <f t="shared" si="1"/>
        <v>11</v>
      </c>
      <c r="Z6" s="90">
        <f t="shared" si="1"/>
        <v>5</v>
      </c>
      <c r="AA6" s="90">
        <f t="shared" si="1"/>
        <v>13</v>
      </c>
      <c r="AB6" s="90">
        <f t="shared" si="1"/>
        <v>16</v>
      </c>
      <c r="AC6" s="90">
        <f t="shared" si="1"/>
        <v>27</v>
      </c>
      <c r="AD6" s="90">
        <f t="shared" si="1"/>
        <v>114</v>
      </c>
      <c r="AE6" s="90">
        <f t="shared" si="1"/>
        <v>692</v>
      </c>
      <c r="AF6" s="90">
        <f t="shared" si="1"/>
        <v>51</v>
      </c>
      <c r="AG6" s="90">
        <f t="shared" si="1"/>
        <v>10</v>
      </c>
      <c r="AH6" s="90">
        <f t="shared" si="1"/>
        <v>2</v>
      </c>
      <c r="AI6" s="90">
        <f t="shared" si="1"/>
        <v>1</v>
      </c>
      <c r="AJ6" s="90">
        <f t="shared" si="1"/>
        <v>1</v>
      </c>
      <c r="AK6" s="90">
        <f t="shared" si="1"/>
        <v>1</v>
      </c>
      <c r="AL6" s="90">
        <f t="shared" si="1"/>
        <v>0</v>
      </c>
    </row>
    <row r="7" spans="1:38" s="98" customFormat="1" ht="30.75" customHeight="1" x14ac:dyDescent="0.2">
      <c r="A7" s="96">
        <v>8512027</v>
      </c>
      <c r="B7" s="97" t="s">
        <v>102</v>
      </c>
      <c r="C7" s="97">
        <v>490000</v>
      </c>
      <c r="D7" s="97">
        <f>SUM(E7:AL7)</f>
        <v>232</v>
      </c>
      <c r="E7" s="97">
        <f>[1]CT!E7+'[1]Cantavil '!E7+[1]VC!E7+[1]CM!E7+[1]NTP!E7+[1]NO!E7+[1]MK!E7+[1]TQD!E7+[1]PXL!E7+[1]NT!E7+[1]BD!E7+[1]AEON!E7+[1]VT!E7+[1]CH!E7</f>
        <v>0</v>
      </c>
      <c r="F7" s="97">
        <f>[1]CT!F7+'[1]Cantavil '!F7+[1]VC!F7+[1]CM!F7+[1]NTP!F7+[1]NO!F7+[1]MK!F7+[1]TQD!F7+[1]PXL!F7+[1]NT!F7+[1]BD!F7+[1]AEON!F7+[1]VT!F7+[1]CH!F7</f>
        <v>0</v>
      </c>
      <c r="G7" s="97">
        <f>[1]CT!G7+'[1]Cantavil '!G7+[1]VC!G7+[1]CM!G7+[1]NTP!G7+[1]NO!G7+[1]MK!G7+[1]TQD!G7+[1]PXL!G7+[1]NT!G7+[1]BD!G7+[1]AEON!G7+[1]VT!G7+[1]CH!G7</f>
        <v>0</v>
      </c>
      <c r="H7" s="97">
        <f>[1]CT!H7+'[1]Cantavil '!H7+[1]VC!H7+[1]CM!H7+[1]NTP!H7+[1]NO!H7+[1]MK!H7+[1]TQD!H7+[1]PXL!H7+[1]NT!H7+[1]BD!H7+[1]AEON!H7+[1]VT!H7+[1]CH!H7</f>
        <v>0</v>
      </c>
      <c r="I7" s="97">
        <f>[1]CT!I7+'[1]Cantavil '!I7+[1]VC!I7+[1]CM!I7+[1]NTP!I7+[1]NO!I7+[1]MK!I7+[1]TQD!I7+[1]PXL!I7+[1]NT!I7+[1]BD!I7+[1]AEON!I7+[1]VT!I7+[1]CH!I7</f>
        <v>0</v>
      </c>
      <c r="J7" s="97">
        <f>[1]CT!J7+'[1]Cantavil '!J7+[1]VC!J7+[1]CM!J7+[1]NTP!J7+[1]NO!J7+[1]MK!J7+[1]TQD!J7+[1]PXL!J7+[1]NT!J7+[1]BD!J7+[1]AEON!J7+[1]VT!J7+[1]CH!J7</f>
        <v>0</v>
      </c>
      <c r="K7" s="97">
        <f>[1]CT!K7+'[1]Cantavil '!K7+[1]VC!K7+[1]CM!K7+[1]NTP!K7+[1]NO!K7+[1]MK!K7+[1]TQD!K7+[1]PXL!K7+[1]NT!K7+[1]BD!K7+[1]AEON!K7+[1]VT!K7+[1]CH!K7</f>
        <v>1</v>
      </c>
      <c r="L7" s="97">
        <f>[1]CT!L7+'[1]Cantavil '!L7+[1]VC!L7+[1]CM!L7+[1]NTP!L7+[1]NO!L7+[1]MK!L7+[1]TQD!L7+[1]PXL!L7+[1]NT!L7+[1]BD!L7+[1]AEON!L7+[1]VT!L7+[1]CH!L7</f>
        <v>0</v>
      </c>
      <c r="M7" s="97">
        <f>[1]CT!M7+'[1]Cantavil '!M7+[1]VC!M7+[1]CM!M7+[1]NTP!M7+[1]NO!M7+[1]MK!M7+[1]TQD!M7+[1]PXL!M7+[1]NT!M7+[1]BD!M7+[1]AEON!M7+[1]VT!M7+[1]CH!M7</f>
        <v>0</v>
      </c>
      <c r="N7" s="97">
        <f>[1]CT!N7+'[1]Cantavil '!N7+[1]VC!N7+[1]CM!N7+[1]NTP!N7+[1]NO!N7+[1]MK!N7+[1]TQD!N7+[1]PXL!N7+[1]NT!N7+[1]BD!N7+[1]AEON!N7+[1]VT!N7+[1]CH!N7</f>
        <v>0</v>
      </c>
      <c r="O7" s="97">
        <f>[1]CT!O7+'[1]Cantavil '!O7+[1]VC!O7+[1]CM!O7+[1]NTP!O7+[1]NO!O7+[1]MK!O7+[1]TQD!O7+[1]PXL!O7+[1]NT!O7+[1]BD!O7+[1]AEON!O7+[1]VT!O7+[1]CH!O7</f>
        <v>0</v>
      </c>
      <c r="P7" s="97">
        <f>[1]CT!P7+'[1]Cantavil '!P7+[1]VC!P7+[1]CM!P7+[1]NTP!P7+[1]NO!P7+[1]MK!P7+[1]TQD!P7+[1]PXL!P7+[1]NT!P7+[1]BD!P7+[1]AEON!P7+[1]VT!P7+[1]CH!P7</f>
        <v>0</v>
      </c>
      <c r="Q7" s="97">
        <f>[1]CT!Q7+'[1]Cantavil '!Q7+[1]VC!Q7+[1]CM!Q7+[1]NTP!Q7+[1]NO!Q7+[1]MK!Q7+[1]TQD!Q7+[1]PXL!Q7+[1]NT!Q7+[1]BD!Q7+[1]AEON!Q7+[1]VT!Q7+[1]CH!Q7</f>
        <v>0</v>
      </c>
      <c r="R7" s="97">
        <f>[1]CT!R7+'[1]Cantavil '!R7+[1]VC!R7+[1]CM!R7+[1]NTP!R7+[1]NO!R7+[1]MK!R7+[1]TQD!R7+[1]PXL!R7+[1]NT!R7+[1]BD!R7+[1]AEON!R7+[1]VT!R7+[1]CH!R7</f>
        <v>0</v>
      </c>
      <c r="S7" s="97">
        <f>[1]CT!S7+'[1]Cantavil '!S7+[1]VC!S7+[1]CM!S7+[1]NTP!S7+[1]NO!S7+[1]MK!S7+[1]TQD!S7+[1]PXL!S7+[1]NT!S7+[1]BD!S7+[1]AEON!S7+[1]VT!S7+[1]CH!S7</f>
        <v>3</v>
      </c>
      <c r="T7" s="97">
        <f>[1]CT!T7+'[1]Cantavil '!T7+[1]VC!T7+[1]CM!T7+[1]NTP!T7+[1]NO!T7+[1]MK!T7+[1]TQD!T7+[1]PXL!T7+[1]NT!T7+[1]BD!T7+[1]AEON!T7+[1]VT!T7+[1]CH!T7</f>
        <v>0</v>
      </c>
      <c r="U7" s="97">
        <f>[1]CT!U7+'[1]Cantavil '!U7+[1]VC!U7+[1]CM!U7+[1]NTP!U7+[1]NO!U7+[1]MK!U7+[1]TQD!U7+[1]PXL!U7+[1]NT!U7+[1]BD!U7+[1]AEON!U7+[1]VT!U7+[1]CH!U7</f>
        <v>1</v>
      </c>
      <c r="V7" s="97">
        <f>[1]CT!V7+'[1]Cantavil '!V7+[1]VC!V7+[1]CM!V7+[1]NTP!V7+[1]NO!V7+[1]MK!V7+[1]TQD!V7+[1]PXL!V7+[1]NT!V7+[1]BD!V7+[1]AEON!V7+[1]VT!V7+[1]CH!V7</f>
        <v>1</v>
      </c>
      <c r="W7" s="97">
        <f>[1]CT!W7+'[1]Cantavil '!W7+[1]VC!W7+[1]CM!W7+[1]NTP!W7+[1]NO!W7+[1]MK!W7+[1]TQD!W7+[1]PXL!W7+[1]NT!W7+[1]BD!W7+[1]AEON!W7+[1]VT!W7+[1]CH!W7</f>
        <v>0</v>
      </c>
      <c r="X7" s="97">
        <f>[1]CT!X7+'[1]Cantavil '!X7+[1]VC!X7+[1]CM!X7+[1]NTP!X7+[1]NO!X7+[1]MK!X7+[1]TQD!X7+[1]PXL!X7+[1]NT!X7+[1]BD!X7+[1]AEON!X7+[1]VT!X7+[1]CH!X7</f>
        <v>2</v>
      </c>
      <c r="Y7" s="97">
        <f>[1]CT!Y7+'[1]Cantavil '!Y7+[1]VC!Y7+[1]CM!Y7+[1]NTP!Y7+[1]NO!Y7+[1]MK!Y7+[1]TQD!Y7+[1]PXL!Y7+[1]NT!Y7+[1]BD!Y7+[1]AEON!Y7+[1]VT!Y7+[1]CH!Y7</f>
        <v>3</v>
      </c>
      <c r="Z7" s="97">
        <f>[1]CT!Z7+'[1]Cantavil '!Z7+[1]VC!Z7+[1]CM!Z7+[1]NTP!Z7+[1]NO!Z7+[1]MK!Z7+[1]TQD!Z7+[1]PXL!Z7+[1]NT!Z7+[1]BD!Z7+[1]AEON!Z7+[1]VT!Z7+[1]CH!Z7</f>
        <v>2</v>
      </c>
      <c r="AA7" s="97">
        <f>[1]CT!AA7+'[1]Cantavil '!AA7+[1]VC!AA7+[1]CM!AA7+[1]NTP!AA7+[1]NO!AA7+[1]MK!AA7+[1]TQD!AA7+[1]PXL!AA7+[1]NT!AA7+[1]BD!AA7+[1]AEON!AA7+[1]VT!AA7+[1]CH!AA7</f>
        <v>1</v>
      </c>
      <c r="AB7" s="97">
        <f>[1]CT!AB7+'[1]Cantavil '!AB7+[1]VC!AB7+[1]CM!AB7+[1]NTP!AB7+[1]NO!AB7+[1]MK!AB7+[1]TQD!AB7+[1]PXL!AB7+[1]NT!AB7+[1]BD!AB7+[1]AEON!AB7+[1]VT!AB7+[1]CH!AB7</f>
        <v>6</v>
      </c>
      <c r="AC7" s="97">
        <f>[1]CT!AC7+'[1]Cantavil '!AC7+[1]VC!AC7+[1]CM!AC7+[1]NTP!AC7+[1]NO!AC7+[1]MK!AC7+[1]TQD!AC7+[1]PXL!AC7+[1]NT!AC7+[1]BD!AC7+[1]AEON!AC7+[1]VT!AC7+[1]CH!AC7</f>
        <v>10</v>
      </c>
      <c r="AD7" s="97">
        <f>[1]CT!AD7+'[1]Cantavil '!AD7+[1]VC!AD7+[1]CM!AD7+[1]NTP!AD7+[1]NO!AD7+[1]MK!AD7+[1]TQD!AD7+[1]PXL!AD7+[1]NT!AD7+[1]BD!AD7+[1]AEON!AD7+[1]VT!AD7+[1]CH!AD7</f>
        <v>34</v>
      </c>
      <c r="AE7" s="97">
        <f>[1]CT!AE7+'[1]Cantavil '!AE7+[1]VC!AE7+[1]CM!AE7+[1]NTP!AE7+[1]NO!AE7+[1]MK!AE7+[1]TQD!AE7+[1]PXL!AE7+[1]NT!AE7+[1]BD!AE7+[1]AEON!AE7+[1]VT!AE7+[1]CH!AE7</f>
        <v>151</v>
      </c>
      <c r="AF7" s="97">
        <f>[1]CT!AF7+'[1]Cantavil '!AF7+[1]VC!AF7+[1]CM!AF7+[1]NTP!AF7+[1]NO!AF7+[1]MK!AF7+[1]TQD!AF7+[1]PXL!AF7+[1]NT!AF7+[1]BD!AF7+[1]AEON!AF7+[1]VT!AF7+[1]CH!AF7</f>
        <v>14</v>
      </c>
      <c r="AG7" s="97">
        <f>[1]CT!AG7+'[1]Cantavil '!AG7+[1]VC!AG7+[1]CM!AG7+[1]NTP!AG7+[1]NO!AG7+[1]MK!AG7+[1]TQD!AG7+[1]PXL!AG7+[1]NT!AG7+[1]BD!AG7+[1]AEON!AG7+[1]VT!AG7+[1]CH!AG7</f>
        <v>3</v>
      </c>
      <c r="AH7" s="97">
        <f>[1]CT!AH7+'[1]Cantavil '!AH7+[1]VC!AH7+[1]CM!AH7+[1]NTP!AH7+[1]NO!AH7+[1]MK!AH7+[1]TQD!AH7+[1]PXL!AH7+[1]NT!AH7+[1]BD!AH7+[1]AEON!AH7+[1]VT!AH7+[1]CH!AH7</f>
        <v>0</v>
      </c>
      <c r="AI7" s="97">
        <f>[1]CT!AI7+'[1]Cantavil '!AI7+[1]VC!AI7+[1]CM!AI7+[1]NTP!AI7+[1]NO!AI7+[1]MK!AI7+[1]TQD!AI7+[1]PXL!AI7+[1]NT!AI7+[1]BD!AI7+[1]AEON!AI7+[1]VT!AI7+[1]CH!AI7</f>
        <v>0</v>
      </c>
      <c r="AJ7" s="97">
        <f>[1]CT!AJ7+'[1]Cantavil '!AJ7+[1]VC!AJ7+[1]CM!AJ7+[1]NTP!AJ7+[1]NO!AJ7+[1]MK!AJ7+[1]TQD!AJ7+[1]PXL!AJ7+[1]NT!AJ7+[1]BD!AJ7+[1]AEON!AJ7+[1]VT!AJ7+[1]CH!AJ7</f>
        <v>0</v>
      </c>
      <c r="AK7" s="97">
        <f>[1]CT!AK7+'[1]Cantavil '!AK7+[1]VC!AK7+[1]CM!AK7+[1]NTP!AK7+[1]NO!AK7+[1]MK!AK7+[1]TQD!AK7+[1]PXL!AK7+[1]NT!AK7+[1]BD!AK7+[1]AEON!AK7+[1]VT!AK7+[1]CH!AK7</f>
        <v>0</v>
      </c>
      <c r="AL7" s="97">
        <f>[1]CT!AL7+'[1]Cantavil '!AL7+[1]VC!AL7+[1]CM!AL7+[1]NTP!AL7+[1]NO!AL7+[1]MK!AL7+[1]TQD!AL7+[1]PXL!AL7+[1]NT!AL7+[1]BD!AL7+[1]AEON!AL7+[1]VT!AL7+[1]CH!AL7</f>
        <v>0</v>
      </c>
    </row>
    <row r="8" spans="1:38" s="98" customFormat="1" ht="30.75" customHeight="1" x14ac:dyDescent="0.2">
      <c r="A8" s="96">
        <v>8512028</v>
      </c>
      <c r="B8" s="97" t="s">
        <v>103</v>
      </c>
      <c r="C8" s="97">
        <v>450000</v>
      </c>
      <c r="D8" s="97">
        <f t="shared" ref="D8:D11" si="2">SUM(E8:AL8)</f>
        <v>288</v>
      </c>
      <c r="E8" s="97">
        <f>[1]CT!E8+'[1]Cantavil '!E8+[1]VC!E8+[1]CM!E8+[1]NTP!E8+[1]NO!E8+[1]MK!E8+[1]TQD!E8+[1]PXL!E8+[1]NT!E8+[1]BD!E8+[1]AEON!E8+[1]VT!E8+[1]CH!E8</f>
        <v>0</v>
      </c>
      <c r="F8" s="97">
        <f>[1]CT!F8+'[1]Cantavil '!F8+[1]VC!F8+[1]CM!F8+[1]NTP!F8+[1]NO!F8+[1]MK!F8+[1]TQD!F8+[1]PXL!F8+[1]NT!F8+[1]BD!F8+[1]AEON!F8+[1]VT!F8+[1]CH!F8</f>
        <v>0</v>
      </c>
      <c r="G8" s="97">
        <f>[1]CT!G8+'[1]Cantavil '!G8+[1]VC!G8+[1]CM!G8+[1]NTP!G8+[1]NO!G8+[1]MK!G8+[1]TQD!G8+[1]PXL!G8+[1]NT!G8+[1]BD!G8+[1]AEON!G8+[1]VT!G8+[1]CH!G8</f>
        <v>0</v>
      </c>
      <c r="H8" s="97">
        <f>[1]CT!H8+'[1]Cantavil '!H8+[1]VC!H8+[1]CM!H8+[1]NTP!H8+[1]NO!H8+[1]MK!H8+[1]TQD!H8+[1]PXL!H8+[1]NT!H8+[1]BD!H8+[1]AEON!H8+[1]VT!H8+[1]CH!H8</f>
        <v>0</v>
      </c>
      <c r="I8" s="97">
        <f>[1]CT!I8+'[1]Cantavil '!I8+[1]VC!I8+[1]CM!I8+[1]NTP!I8+[1]NO!I8+[1]MK!I8+[1]TQD!I8+[1]PXL!I8+[1]NT!I8+[1]BD!I8+[1]AEON!I8+[1]VT!I8+[1]CH!I8</f>
        <v>0</v>
      </c>
      <c r="J8" s="97">
        <f>[1]CT!J8+'[1]Cantavil '!J8+[1]VC!J8+[1]CM!J8+[1]NTP!J8+[1]NO!J8+[1]MK!J8+[1]TQD!J8+[1]PXL!J8+[1]NT!J8+[1]BD!J8+[1]AEON!J8+[1]VT!J8+[1]CH!J8</f>
        <v>0</v>
      </c>
      <c r="K8" s="97">
        <f>[1]CT!K8+'[1]Cantavil '!K8+[1]VC!K8+[1]CM!K8+[1]NTP!K8+[1]NO!K8+[1]MK!K8+[1]TQD!K8+[1]PXL!K8+[1]NT!K8+[1]BD!K8+[1]AEON!K8+[1]VT!K8+[1]CH!K8</f>
        <v>0</v>
      </c>
      <c r="L8" s="97">
        <f>[1]CT!L8+'[1]Cantavil '!L8+[1]VC!L8+[1]CM!L8+[1]NTP!L8+[1]NO!L8+[1]MK!L8+[1]TQD!L8+[1]PXL!L8+[1]NT!L8+[1]BD!L8+[1]AEON!L8+[1]VT!L8+[1]CH!L8</f>
        <v>0</v>
      </c>
      <c r="M8" s="97">
        <f>[1]CT!M8+'[1]Cantavil '!M8+[1]VC!M8+[1]CM!M8+[1]NTP!M8+[1]NO!M8+[1]MK!M8+[1]TQD!M8+[1]PXL!M8+[1]NT!M8+[1]BD!M8+[1]AEON!M8+[1]VT!M8+[1]CH!M8</f>
        <v>0</v>
      </c>
      <c r="N8" s="97">
        <f>[1]CT!N8+'[1]Cantavil '!N8+[1]VC!N8+[1]CM!N8+[1]NTP!N8+[1]NO!N8+[1]MK!N8+[1]TQD!N8+[1]PXL!N8+[1]NT!N8+[1]BD!N8+[1]AEON!N8+[1]VT!N8+[1]CH!N8</f>
        <v>0</v>
      </c>
      <c r="O8" s="97">
        <f>[1]CT!O8+'[1]Cantavil '!O8+[1]VC!O8+[1]CM!O8+[1]NTP!O8+[1]NO!O8+[1]MK!O8+[1]TQD!O8+[1]PXL!O8+[1]NT!O8+[1]BD!O8+[1]AEON!O8+[1]VT!O8+[1]CH!O8</f>
        <v>0</v>
      </c>
      <c r="P8" s="97">
        <f>[1]CT!P8+'[1]Cantavil '!P8+[1]VC!P8+[1]CM!P8+[1]NTP!P8+[1]NO!P8+[1]MK!P8+[1]TQD!P8+[1]PXL!P8+[1]NT!P8+[1]BD!P8+[1]AEON!P8+[1]VT!P8+[1]CH!P8</f>
        <v>0</v>
      </c>
      <c r="Q8" s="97">
        <f>[1]CT!Q8+'[1]Cantavil '!Q8+[1]VC!Q8+[1]CM!Q8+[1]NTP!Q8+[1]NO!Q8+[1]MK!Q8+[1]TQD!Q8+[1]PXL!Q8+[1]NT!Q8+[1]BD!Q8+[1]AEON!Q8+[1]VT!Q8+[1]CH!Q8</f>
        <v>0</v>
      </c>
      <c r="R8" s="97">
        <f>[1]CT!R8+'[1]Cantavil '!R8+[1]VC!R8+[1]CM!R8+[1]NTP!R8+[1]NO!R8+[1]MK!R8+[1]TQD!R8+[1]PXL!R8+[1]NT!R8+[1]BD!R8+[1]AEON!R8+[1]VT!R8+[1]CH!R8</f>
        <v>0</v>
      </c>
      <c r="S8" s="97">
        <f>[1]CT!S8+'[1]Cantavil '!S8+[1]VC!S8+[1]CM!S8+[1]NTP!S8+[1]NO!S8+[1]MK!S8+[1]TQD!S8+[1]PXL!S8+[1]NT!S8+[1]BD!S8+[1]AEON!S8+[1]VT!S8+[1]CH!S8</f>
        <v>2</v>
      </c>
      <c r="T8" s="97">
        <f>[1]CT!T8+'[1]Cantavil '!T8+[1]VC!T8+[1]CM!T8+[1]NTP!T8+[1]NO!T8+[1]MK!T8+[1]TQD!T8+[1]PXL!T8+[1]NT!T8+[1]BD!T8+[1]AEON!T8+[1]VT!T8+[1]CH!T8</f>
        <v>1</v>
      </c>
      <c r="U8" s="97">
        <f>[1]CT!U8+'[1]Cantavil '!U8+[1]VC!U8+[1]CM!U8+[1]NTP!U8+[1]NO!U8+[1]MK!U8+[1]TQD!U8+[1]PXL!U8+[1]NT!U8+[1]BD!U8+[1]AEON!U8+[1]VT!U8+[1]CH!U8</f>
        <v>0</v>
      </c>
      <c r="V8" s="97">
        <f>[1]CT!V8+'[1]Cantavil '!V8+[1]VC!V8+[1]CM!V8+[1]NTP!V8+[1]NO!V8+[1]MK!V8+[1]TQD!V8+[1]PXL!V8+[1]NT!V8+[1]BD!V8+[1]AEON!V8+[1]VT!V8+[1]CH!V8</f>
        <v>3</v>
      </c>
      <c r="W8" s="97">
        <f>[1]CT!W8+'[1]Cantavil '!W8+[1]VC!W8+[1]CM!W8+[1]NTP!W8+[1]NO!W8+[1]MK!W8+[1]TQD!W8+[1]PXL!W8+[1]NT!W8+[1]BD!W8+[1]AEON!W8+[1]VT!W8+[1]CH!W8</f>
        <v>1</v>
      </c>
      <c r="X8" s="97">
        <f>[1]CT!X8+'[1]Cantavil '!X8+[1]VC!X8+[1]CM!X8+[1]NTP!X8+[1]NO!X8+[1]MK!X8+[1]TQD!X8+[1]PXL!X8+[1]NT!X8+[1]BD!X8+[1]AEON!X8+[1]VT!X8+[1]CH!X8</f>
        <v>2</v>
      </c>
      <c r="Y8" s="97">
        <f>[1]CT!Y8+'[1]Cantavil '!Y8+[1]VC!Y8+[1]CM!Y8+[1]NTP!Y8+[1]NO!Y8+[1]MK!Y8+[1]TQD!Y8+[1]PXL!Y8+[1]NT!Y8+[1]BD!Y8+[1]AEON!Y8+[1]VT!Y8+[1]CH!Y8</f>
        <v>3</v>
      </c>
      <c r="Z8" s="97">
        <f>[1]CT!Z8+'[1]Cantavil '!Z8+[1]VC!Z8+[1]CM!Z8+[1]NTP!Z8+[1]NO!Z8+[1]MK!Z8+[1]TQD!Z8+[1]PXL!Z8+[1]NT!Z8+[1]BD!Z8+[1]AEON!Z8+[1]VT!Z8+[1]CH!Z8</f>
        <v>2</v>
      </c>
      <c r="AA8" s="97">
        <f>[1]CT!AA8+'[1]Cantavil '!AA8+[1]VC!AA8+[1]CM!AA8+[1]NTP!AA8+[1]NO!AA8+[1]MK!AA8+[1]TQD!AA8+[1]PXL!AA8+[1]NT!AA8+[1]BD!AA8+[1]AEON!AA8+[1]VT!AA8+[1]CH!AA8</f>
        <v>5</v>
      </c>
      <c r="AB8" s="97">
        <f>[1]CT!AB8+'[1]Cantavil '!AB8+[1]VC!AB8+[1]CM!AB8+[1]NTP!AB8+[1]NO!AB8+[1]MK!AB8+[1]TQD!AB8+[1]PXL!AB8+[1]NT!AB8+[1]BD!AB8+[1]AEON!AB8+[1]VT!AB8+[1]CH!AB8</f>
        <v>4</v>
      </c>
      <c r="AC8" s="97">
        <f>[1]CT!AC8+'[1]Cantavil '!AC8+[1]VC!AC8+[1]CM!AC8+[1]NTP!AC8+[1]NO!AC8+[1]MK!AC8+[1]TQD!AC8+[1]PXL!AC8+[1]NT!AC8+[1]BD!AC8+[1]AEON!AC8+[1]VT!AC8+[1]CH!AC8</f>
        <v>8</v>
      </c>
      <c r="AD8" s="97">
        <f>[1]CT!AD8+'[1]Cantavil '!AD8+[1]VC!AD8+[1]CM!AD8+[1]NTP!AD8+[1]NO!AD8+[1]MK!AD8+[1]TQD!AD8+[1]PXL!AD8+[1]NT!AD8+[1]BD!AD8+[1]AEON!AD8+[1]VT!AD8+[1]CH!AD8</f>
        <v>31</v>
      </c>
      <c r="AE8" s="97">
        <f>[1]CT!AE8+'[1]Cantavil '!AE8+[1]VC!AE8+[1]CM!AE8+[1]NTP!AE8+[1]NO!AE8+[1]MK!AE8+[1]TQD!AE8+[1]PXL!AE8+[1]NT!AE8+[1]BD!AE8+[1]AEON!AE8+[1]VT!AE8+[1]CH!AE8</f>
        <v>210</v>
      </c>
      <c r="AF8" s="97">
        <f>[1]CT!AF8+'[1]Cantavil '!AF8+[1]VC!AF8+[1]CM!AF8+[1]NTP!AF8+[1]NO!AF8+[1]MK!AF8+[1]TQD!AF8+[1]PXL!AF8+[1]NT!AF8+[1]BD!AF8+[1]AEON!AF8+[1]VT!AF8+[1]CH!AF8</f>
        <v>13</v>
      </c>
      <c r="AG8" s="97">
        <f>[1]CT!AG8+'[1]Cantavil '!AG8+[1]VC!AG8+[1]CM!AG8+[1]NTP!AG8+[1]NO!AG8+[1]MK!AG8+[1]TQD!AG8+[1]PXL!AG8+[1]NT!AG8+[1]BD!AG8+[1]AEON!AG8+[1]VT!AG8+[1]CH!AG8</f>
        <v>1</v>
      </c>
      <c r="AH8" s="97">
        <f>[1]CT!AH8+'[1]Cantavil '!AH8+[1]VC!AH8+[1]CM!AH8+[1]NTP!AH8+[1]NO!AH8+[1]MK!AH8+[1]TQD!AH8+[1]PXL!AH8+[1]NT!AH8+[1]BD!AH8+[1]AEON!AH8+[1]VT!AH8+[1]CH!AH8</f>
        <v>0</v>
      </c>
      <c r="AI8" s="97">
        <f>[1]CT!AI8+'[1]Cantavil '!AI8+[1]VC!AI8+[1]CM!AI8+[1]NTP!AI8+[1]NO!AI8+[1]MK!AI8+[1]TQD!AI8+[1]PXL!AI8+[1]NT!AI8+[1]BD!AI8+[1]AEON!AI8+[1]VT!AI8+[1]CH!AI8</f>
        <v>1</v>
      </c>
      <c r="AJ8" s="97">
        <f>[1]CT!AJ8+'[1]Cantavil '!AJ8+[1]VC!AJ8+[1]CM!AJ8+[1]NTP!AJ8+[1]NO!AJ8+[1]MK!AJ8+[1]TQD!AJ8+[1]PXL!AJ8+[1]NT!AJ8+[1]BD!AJ8+[1]AEON!AJ8+[1]VT!AJ8+[1]CH!AJ8</f>
        <v>1</v>
      </c>
      <c r="AK8" s="97">
        <f>[1]CT!AK8+'[1]Cantavil '!AK8+[1]VC!AK8+[1]CM!AK8+[1]NTP!AK8+[1]NO!AK8+[1]MK!AK8+[1]TQD!AK8+[1]PXL!AK8+[1]NT!AK8+[1]BD!AK8+[1]AEON!AK8+[1]VT!AK8+[1]CH!AK8</f>
        <v>0</v>
      </c>
      <c r="AL8" s="97">
        <f>[1]CT!AL8+'[1]Cantavil '!AL8+[1]VC!AL8+[1]CM!AL8+[1]NTP!AL8+[1]NO!AL8+[1]MK!AL8+[1]TQD!AL8+[1]PXL!AL8+[1]NT!AL8+[1]BD!AL8+[1]AEON!AL8+[1]VT!AL8+[1]CH!AL8</f>
        <v>0</v>
      </c>
    </row>
    <row r="9" spans="1:38" s="98" customFormat="1" ht="30.75" customHeight="1" x14ac:dyDescent="0.2">
      <c r="A9" s="96">
        <v>8512029</v>
      </c>
      <c r="B9" s="97" t="s">
        <v>104</v>
      </c>
      <c r="C9" s="97">
        <v>450000</v>
      </c>
      <c r="D9" s="97">
        <f t="shared" si="2"/>
        <v>166</v>
      </c>
      <c r="E9" s="97">
        <f>[1]CT!E9+'[1]Cantavil '!E9+[1]VC!E9+[1]CM!E9+[1]NTP!E9+[1]NO!E9+[1]MK!E9+[1]TQD!E9+[1]PXL!E9+[1]NT!E9+[1]BD!E9+[1]AEON!E9+[1]VT!E9+[1]CH!E9</f>
        <v>0</v>
      </c>
      <c r="F9" s="97">
        <f>[1]CT!F9+'[1]Cantavil '!F9+[1]VC!F9+[1]CM!F9+[1]NTP!F9+[1]NO!F9+[1]MK!F9+[1]TQD!F9+[1]PXL!F9+[1]NT!F9+[1]BD!F9+[1]AEON!F9+[1]VT!F9+[1]CH!F9</f>
        <v>0</v>
      </c>
      <c r="G9" s="97">
        <f>[1]CT!G9+'[1]Cantavil '!G9+[1]VC!G9+[1]CM!G9+[1]NTP!G9+[1]NO!G9+[1]MK!G9+[1]TQD!G9+[1]PXL!G9+[1]NT!G9+[1]BD!G9+[1]AEON!G9+[1]VT!G9+[1]CH!G9</f>
        <v>0</v>
      </c>
      <c r="H9" s="97">
        <f>[1]CT!H9+'[1]Cantavil '!H9+[1]VC!H9+[1]CM!H9+[1]NTP!H9+[1]NO!H9+[1]MK!H9+[1]TQD!H9+[1]PXL!H9+[1]NT!H9+[1]BD!H9+[1]AEON!H9+[1]VT!H9+[1]CH!H9</f>
        <v>0</v>
      </c>
      <c r="I9" s="97">
        <f>[1]CT!I9+'[1]Cantavil '!I9+[1]VC!I9+[1]CM!I9+[1]NTP!I9+[1]NO!I9+[1]MK!I9+[1]TQD!I9+[1]PXL!I9+[1]NT!I9+[1]BD!I9+[1]AEON!I9+[1]VT!I9+[1]CH!I9</f>
        <v>0</v>
      </c>
      <c r="J9" s="97">
        <f>[1]CT!J9+'[1]Cantavil '!J9+[1]VC!J9+[1]CM!J9+[1]NTP!J9+[1]NO!J9+[1]MK!J9+[1]TQD!J9+[1]PXL!J9+[1]NT!J9+[1]BD!J9+[1]AEON!J9+[1]VT!J9+[1]CH!J9</f>
        <v>0</v>
      </c>
      <c r="K9" s="97">
        <f>[1]CT!K9+'[1]Cantavil '!K9+[1]VC!K9+[1]CM!K9+[1]NTP!K9+[1]NO!K9+[1]MK!K9+[1]TQD!K9+[1]PXL!K9+[1]NT!K9+[1]BD!K9+[1]AEON!K9+[1]VT!K9+[1]CH!K9</f>
        <v>0</v>
      </c>
      <c r="L9" s="97">
        <f>[1]CT!L9+'[1]Cantavil '!L9+[1]VC!L9+[1]CM!L9+[1]NTP!L9+[1]NO!L9+[1]MK!L9+[1]TQD!L9+[1]PXL!L9+[1]NT!L9+[1]BD!L9+[1]AEON!L9+[1]VT!L9+[1]CH!L9</f>
        <v>1</v>
      </c>
      <c r="M9" s="97">
        <f>[1]CT!M9+'[1]Cantavil '!M9+[1]VC!M9+[1]CM!M9+[1]NTP!M9+[1]NO!M9+[1]MK!M9+[1]TQD!M9+[1]PXL!M9+[1]NT!M9+[1]BD!M9+[1]AEON!M9+[1]VT!M9+[1]CH!M9</f>
        <v>0</v>
      </c>
      <c r="N9" s="97">
        <f>[1]CT!N9+'[1]Cantavil '!N9+[1]VC!N9+[1]CM!N9+[1]NTP!N9+[1]NO!N9+[1]MK!N9+[1]TQD!N9+[1]PXL!N9+[1]NT!N9+[1]BD!N9+[1]AEON!N9+[1]VT!N9+[1]CH!N9</f>
        <v>0</v>
      </c>
      <c r="O9" s="97">
        <f>[1]CT!O9+'[1]Cantavil '!O9+[1]VC!O9+[1]CM!O9+[1]NTP!O9+[1]NO!O9+[1]MK!O9+[1]TQD!O9+[1]PXL!O9+[1]NT!O9+[1]BD!O9+[1]AEON!O9+[1]VT!O9+[1]CH!O9</f>
        <v>0</v>
      </c>
      <c r="P9" s="97">
        <f>[1]CT!P9+'[1]Cantavil '!P9+[1]VC!P9+[1]CM!P9+[1]NTP!P9+[1]NO!P9+[1]MK!P9+[1]TQD!P9+[1]PXL!P9+[1]NT!P9+[1]BD!P9+[1]AEON!P9+[1]VT!P9+[1]CH!P9</f>
        <v>0</v>
      </c>
      <c r="Q9" s="97">
        <f>[1]CT!Q9+'[1]Cantavil '!Q9+[1]VC!Q9+[1]CM!Q9+[1]NTP!Q9+[1]NO!Q9+[1]MK!Q9+[1]TQD!Q9+[1]PXL!Q9+[1]NT!Q9+[1]BD!Q9+[1]AEON!Q9+[1]VT!Q9+[1]CH!Q9</f>
        <v>0</v>
      </c>
      <c r="R9" s="97">
        <f>[1]CT!R9+'[1]Cantavil '!R9+[1]VC!R9+[1]CM!R9+[1]NTP!R9+[1]NO!R9+[1]MK!R9+[1]TQD!R9+[1]PXL!R9+[1]NT!R9+[1]BD!R9+[1]AEON!R9+[1]VT!R9+[1]CH!R9</f>
        <v>0</v>
      </c>
      <c r="S9" s="97">
        <f>[1]CT!S9+'[1]Cantavil '!S9+[1]VC!S9+[1]CM!S9+[1]NTP!S9+[1]NO!S9+[1]MK!S9+[1]TQD!S9+[1]PXL!S9+[1]NT!S9+[1]BD!S9+[1]AEON!S9+[1]VT!S9+[1]CH!S9</f>
        <v>2</v>
      </c>
      <c r="T9" s="97">
        <f>[1]CT!T9+'[1]Cantavil '!T9+[1]VC!T9+[1]CM!T9+[1]NTP!T9+[1]NO!T9+[1]MK!T9+[1]TQD!T9+[1]PXL!T9+[1]NT!T9+[1]BD!T9+[1]AEON!T9+[1]VT!T9+[1]CH!T9</f>
        <v>1</v>
      </c>
      <c r="U9" s="97">
        <f>[1]CT!U9+'[1]Cantavil '!U9+[1]VC!U9+[1]CM!U9+[1]NTP!U9+[1]NO!U9+[1]MK!U9+[1]TQD!U9+[1]PXL!U9+[1]NT!U9+[1]BD!U9+[1]AEON!U9+[1]VT!U9+[1]CH!U9</f>
        <v>0</v>
      </c>
      <c r="V9" s="97">
        <f>[1]CT!V9+'[1]Cantavil '!V9+[1]VC!V9+[1]CM!V9+[1]NTP!V9+[1]NO!V9+[1]MK!V9+[1]TQD!V9+[1]PXL!V9+[1]NT!V9+[1]BD!V9+[1]AEON!V9+[1]VT!V9+[1]CH!V9</f>
        <v>0</v>
      </c>
      <c r="W9" s="97">
        <f>[1]CT!W9+'[1]Cantavil '!W9+[1]VC!W9+[1]CM!W9+[1]NTP!W9+[1]NO!W9+[1]MK!W9+[1]TQD!W9+[1]PXL!W9+[1]NT!W9+[1]BD!W9+[1]AEON!W9+[1]VT!W9+[1]CH!W9</f>
        <v>2</v>
      </c>
      <c r="X9" s="97">
        <f>[1]CT!X9+'[1]Cantavil '!X9+[1]VC!X9+[1]CM!X9+[1]NTP!X9+[1]NO!X9+[1]MK!X9+[1]TQD!X9+[1]PXL!X9+[1]NT!X9+[1]BD!X9+[1]AEON!X9+[1]VT!X9+[1]CH!X9</f>
        <v>1</v>
      </c>
      <c r="Y9" s="97">
        <f>[1]CT!Y9+'[1]Cantavil '!Y9+[1]VC!Y9+[1]CM!Y9+[1]NTP!Y9+[1]NO!Y9+[1]MK!Y9+[1]TQD!Y9+[1]PXL!Y9+[1]NT!Y9+[1]BD!Y9+[1]AEON!Y9+[1]VT!Y9+[1]CH!Y9</f>
        <v>1</v>
      </c>
      <c r="Z9" s="97">
        <f>[1]CT!Z9+'[1]Cantavil '!Z9+[1]VC!Z9+[1]CM!Z9+[1]NTP!Z9+[1]NO!Z9+[1]MK!Z9+[1]TQD!Z9+[1]PXL!Z9+[1]NT!Z9+[1]BD!Z9+[1]AEON!Z9+[1]VT!Z9+[1]CH!Z9</f>
        <v>0</v>
      </c>
      <c r="AA9" s="97">
        <f>[1]CT!AA9+'[1]Cantavil '!AA9+[1]VC!AA9+[1]CM!AA9+[1]NTP!AA9+[1]NO!AA9+[1]MK!AA9+[1]TQD!AA9+[1]PXL!AA9+[1]NT!AA9+[1]BD!AA9+[1]AEON!AA9+[1]VT!AA9+[1]CH!AA9</f>
        <v>4</v>
      </c>
      <c r="AB9" s="97">
        <f>[1]CT!AB9+'[1]Cantavil '!AB9+[1]VC!AB9+[1]CM!AB9+[1]NTP!AB9+[1]NO!AB9+[1]MK!AB9+[1]TQD!AB9+[1]PXL!AB9+[1]NT!AB9+[1]BD!AB9+[1]AEON!AB9+[1]VT!AB9+[1]CH!AB9</f>
        <v>0</v>
      </c>
      <c r="AC9" s="97">
        <f>[1]CT!AC9+'[1]Cantavil '!AC9+[1]VC!AC9+[1]CM!AC9+[1]NTP!AC9+[1]NO!AC9+[1]MK!AC9+[1]TQD!AC9+[1]PXL!AC9+[1]NT!AC9+[1]BD!AC9+[1]AEON!AC9+[1]VT!AC9+[1]CH!AC9</f>
        <v>3</v>
      </c>
      <c r="AD9" s="97">
        <f>[1]CT!AD9+'[1]Cantavil '!AD9+[1]VC!AD9+[1]CM!AD9+[1]NTP!AD9+[1]NO!AD9+[1]MK!AD9+[1]TQD!AD9+[1]PXL!AD9+[1]NT!AD9+[1]BD!AD9+[1]AEON!AD9+[1]VT!AD9+[1]CH!AD9</f>
        <v>21</v>
      </c>
      <c r="AE9" s="97">
        <f>[1]CT!AE9+'[1]Cantavil '!AE9+[1]VC!AE9+[1]CM!AE9+[1]NTP!AE9+[1]NO!AE9+[1]MK!AE9+[1]TQD!AE9+[1]PXL!AE9+[1]NT!AE9+[1]BD!AE9+[1]AEON!AE9+[1]VT!AE9+[1]CH!AE9</f>
        <v>117</v>
      </c>
      <c r="AF9" s="97">
        <f>[1]CT!AF9+'[1]Cantavil '!AF9+[1]VC!AF9+[1]CM!AF9+[1]NTP!AF9+[1]NO!AF9+[1]MK!AF9+[1]TQD!AF9+[1]PXL!AF9+[1]NT!AF9+[1]BD!AF9+[1]AEON!AF9+[1]VT!AF9+[1]CH!AF9</f>
        <v>12</v>
      </c>
      <c r="AG9" s="97">
        <f>[1]CT!AG9+'[1]Cantavil '!AG9+[1]VC!AG9+[1]CM!AG9+[1]NTP!AG9+[1]NO!AG9+[1]MK!AG9+[1]TQD!AG9+[1]PXL!AG9+[1]NT!AG9+[1]BD!AG9+[1]AEON!AG9+[1]VT!AG9+[1]CH!AG9</f>
        <v>1</v>
      </c>
      <c r="AH9" s="97">
        <f>[1]CT!AH9+'[1]Cantavil '!AH9+[1]VC!AH9+[1]CM!AH9+[1]NTP!AH9+[1]NO!AH9+[1]MK!AH9+[1]TQD!AH9+[1]PXL!AH9+[1]NT!AH9+[1]BD!AH9+[1]AEON!AH9+[1]VT!AH9+[1]CH!AH9</f>
        <v>0</v>
      </c>
      <c r="AI9" s="97">
        <f>[1]CT!AI9+'[1]Cantavil '!AI9+[1]VC!AI9+[1]CM!AI9+[1]NTP!AI9+[1]NO!AI9+[1]MK!AI9+[1]TQD!AI9+[1]PXL!AI9+[1]NT!AI9+[1]BD!AI9+[1]AEON!AI9+[1]VT!AI9+[1]CH!AI9</f>
        <v>0</v>
      </c>
      <c r="AJ9" s="97">
        <f>[1]CT!AJ9+'[1]Cantavil '!AJ9+[1]VC!AJ9+[1]CM!AJ9+[1]NTP!AJ9+[1]NO!AJ9+[1]MK!AJ9+[1]TQD!AJ9+[1]PXL!AJ9+[1]NT!AJ9+[1]BD!AJ9+[1]AEON!AJ9+[1]VT!AJ9+[1]CH!AJ9</f>
        <v>0</v>
      </c>
      <c r="AK9" s="97">
        <f>[1]CT!AK9+'[1]Cantavil '!AK9+[1]VC!AK9+[1]CM!AK9+[1]NTP!AK9+[1]NO!AK9+[1]MK!AK9+[1]TQD!AK9+[1]PXL!AK9+[1]NT!AK9+[1]BD!AK9+[1]AEON!AK9+[1]VT!AK9+[1]CH!AK9</f>
        <v>0</v>
      </c>
      <c r="AL9" s="97">
        <f>[1]CT!AL9+'[1]Cantavil '!AL9+[1]VC!AL9+[1]CM!AL9+[1]NTP!AL9+[1]NO!AL9+[1]MK!AL9+[1]TQD!AL9+[1]PXL!AL9+[1]NT!AL9+[1]BD!AL9+[1]AEON!AL9+[1]VT!AL9+[1]CH!AL9</f>
        <v>0</v>
      </c>
    </row>
    <row r="10" spans="1:38" s="98" customFormat="1" ht="30.75" customHeight="1" x14ac:dyDescent="0.2">
      <c r="A10" s="96">
        <v>8512030</v>
      </c>
      <c r="B10" s="97" t="s">
        <v>105</v>
      </c>
      <c r="C10" s="97">
        <v>400000</v>
      </c>
      <c r="D10" s="97">
        <f t="shared" si="2"/>
        <v>163</v>
      </c>
      <c r="E10" s="97">
        <f>[1]CT!E10+'[1]Cantavil '!E10+[1]VC!E10+[1]CM!E10+[1]NTP!E10+[1]NO!E10+[1]MK!E10+[1]TQD!E10+[1]PXL!E10+[1]NT!E10+[1]BD!E10+[1]AEON!E10+[1]VT!E10+[1]CH!E10</f>
        <v>2</v>
      </c>
      <c r="F10" s="97">
        <f>[1]CT!F10+'[1]Cantavil '!F10+[1]VC!F10+[1]CM!F10+[1]NTP!F10+[1]NO!F10+[1]MK!F10+[1]TQD!F10+[1]PXL!F10+[1]NT!F10+[1]BD!F10+[1]AEON!F10+[1]VT!F10+[1]CH!F10</f>
        <v>3</v>
      </c>
      <c r="G10" s="97">
        <f>[1]CT!G10+'[1]Cantavil '!G10+[1]VC!G10+[1]CM!G10+[1]NTP!G10+[1]NO!G10+[1]MK!G10+[1]TQD!G10+[1]PXL!G10+[1]NT!G10+[1]BD!G10+[1]AEON!G10+[1]VT!G10+[1]CH!G10</f>
        <v>0</v>
      </c>
      <c r="H10" s="97">
        <f>[1]CT!H10+'[1]Cantavil '!H10+[1]VC!H10+[1]CM!H10+[1]NTP!H10+[1]NO!H10+[1]MK!H10+[1]TQD!H10+[1]PXL!H10+[1]NT!H10+[1]BD!H10+[1]AEON!H10+[1]VT!H10+[1]CH!H10</f>
        <v>0</v>
      </c>
      <c r="I10" s="97">
        <f>[1]CT!I10+'[1]Cantavil '!I10+[1]VC!I10+[1]CM!I10+[1]NTP!I10+[1]NO!I10+[1]MK!I10+[1]TQD!I10+[1]PXL!I10+[1]NT!I10+[1]BD!I10+[1]AEON!I10+[1]VT!I10+[1]CH!I10</f>
        <v>1</v>
      </c>
      <c r="J10" s="97">
        <f>[1]CT!J10+'[1]Cantavil '!J10+[1]VC!J10+[1]CM!J10+[1]NTP!J10+[1]NO!J10+[1]MK!J10+[1]TQD!J10+[1]PXL!J10+[1]NT!J10+[1]BD!J10+[1]AEON!J10+[1]VT!J10+[1]CH!J10</f>
        <v>1</v>
      </c>
      <c r="K10" s="97">
        <f>[1]CT!K10+'[1]Cantavil '!K10+[1]VC!K10+[1]CM!K10+[1]NTP!K10+[1]NO!K10+[1]MK!K10+[1]TQD!K10+[1]PXL!K10+[1]NT!K10+[1]BD!K10+[1]AEON!K10+[1]VT!K10+[1]CH!K10</f>
        <v>0</v>
      </c>
      <c r="L10" s="97">
        <f>[1]CT!L10+'[1]Cantavil '!L10+[1]VC!L10+[1]CM!L10+[1]NTP!L10+[1]NO!L10+[1]MK!L10+[1]TQD!L10+[1]PXL!L10+[1]NT!L10+[1]BD!L10+[1]AEON!L10+[1]VT!L10+[1]CH!L10</f>
        <v>1</v>
      </c>
      <c r="M10" s="97">
        <f>[1]CT!M10+'[1]Cantavil '!M10+[1]VC!M10+[1]CM!M10+[1]NTP!M10+[1]NO!M10+[1]MK!M10+[1]TQD!M10+[1]PXL!M10+[1]NT!M10+[1]BD!M10+[1]AEON!M10+[1]VT!M10+[1]CH!M10</f>
        <v>2</v>
      </c>
      <c r="N10" s="97">
        <f>[1]CT!N10+'[1]Cantavil '!N10+[1]VC!N10+[1]CM!N10+[1]NTP!N10+[1]NO!N10+[1]MK!N10+[1]TQD!N10+[1]PXL!N10+[1]NT!N10+[1]BD!N10+[1]AEON!N10+[1]VT!N10+[1]CH!N10</f>
        <v>1</v>
      </c>
      <c r="O10" s="97">
        <f>[1]CT!O10+'[1]Cantavil '!O10+[1]VC!O10+[1]CM!O10+[1]NTP!O10+[1]NO!O10+[1]MK!O10+[1]TQD!O10+[1]PXL!O10+[1]NT!O10+[1]BD!O10+[1]AEON!O10+[1]VT!O10+[1]CH!O10</f>
        <v>0</v>
      </c>
      <c r="P10" s="97">
        <f>[1]CT!P10+'[1]Cantavil '!P10+[1]VC!P10+[1]CM!P10+[1]NTP!P10+[1]NO!P10+[1]MK!P10+[1]TQD!P10+[1]PXL!P10+[1]NT!P10+[1]BD!P10+[1]AEON!P10+[1]VT!P10+[1]CH!P10</f>
        <v>0</v>
      </c>
      <c r="Q10" s="97">
        <f>[1]CT!Q10+'[1]Cantavil '!Q10+[1]VC!Q10+[1]CM!Q10+[1]NTP!Q10+[1]NO!Q10+[1]MK!Q10+[1]TQD!Q10+[1]PXL!Q10+[1]NT!Q10+[1]BD!Q10+[1]AEON!Q10+[1]VT!Q10+[1]CH!Q10</f>
        <v>1</v>
      </c>
      <c r="R10" s="97">
        <f>[1]CT!R10+'[1]Cantavil '!R10+[1]VC!R10+[1]CM!R10+[1]NTP!R10+[1]NO!R10+[1]MK!R10+[1]TQD!R10+[1]PXL!R10+[1]NT!R10+[1]BD!R10+[1]AEON!R10+[1]VT!R10+[1]CH!R10</f>
        <v>1</v>
      </c>
      <c r="S10" s="97">
        <f>[1]CT!S10+'[1]Cantavil '!S10+[1]VC!S10+[1]CM!S10+[1]NTP!S10+[1]NO!S10+[1]MK!S10+[1]TQD!S10+[1]PXL!S10+[1]NT!S10+[1]BD!S10+[1]AEON!S10+[1]VT!S10+[1]CH!S10</f>
        <v>3</v>
      </c>
      <c r="T10" s="97">
        <f>[1]CT!T10+'[1]Cantavil '!T10+[1]VC!T10+[1]CM!T10+[1]NTP!T10+[1]NO!T10+[1]MK!T10+[1]TQD!T10+[1]PXL!T10+[1]NT!T10+[1]BD!T10+[1]AEON!T10+[1]VT!T10+[1]CH!T10</f>
        <v>0</v>
      </c>
      <c r="U10" s="97">
        <f>[1]CT!U10+'[1]Cantavil '!U10+[1]VC!U10+[1]CM!U10+[1]NTP!U10+[1]NO!U10+[1]MK!U10+[1]TQD!U10+[1]PXL!U10+[1]NT!U10+[1]BD!U10+[1]AEON!U10+[1]VT!U10+[1]CH!U10</f>
        <v>1</v>
      </c>
      <c r="V10" s="97">
        <f>[1]CT!V10+'[1]Cantavil '!V10+[1]VC!V10+[1]CM!V10+[1]NTP!V10+[1]NO!V10+[1]MK!V10+[1]TQD!V10+[1]PXL!V10+[1]NT!V10+[1]BD!V10+[1]AEON!V10+[1]VT!V10+[1]CH!V10</f>
        <v>2</v>
      </c>
      <c r="W10" s="97">
        <f>[1]CT!W10+'[1]Cantavil '!W10+[1]VC!W10+[1]CM!W10+[1]NTP!W10+[1]NO!W10+[1]MK!W10+[1]TQD!W10+[1]PXL!W10+[1]NT!W10+[1]BD!W10+[1]AEON!W10+[1]VT!W10+[1]CH!W10</f>
        <v>2</v>
      </c>
      <c r="X10" s="97">
        <f>[1]CT!X10+'[1]Cantavil '!X10+[1]VC!X10+[1]CM!X10+[1]NTP!X10+[1]NO!X10+[1]MK!X10+[1]TQD!X10+[1]PXL!X10+[1]NT!X10+[1]BD!X10+[1]AEON!X10+[1]VT!X10+[1]CH!X10</f>
        <v>3</v>
      </c>
      <c r="Y10" s="97">
        <f>[1]CT!Y10+'[1]Cantavil '!Y10+[1]VC!Y10+[1]CM!Y10+[1]NTP!Y10+[1]NO!Y10+[1]MK!Y10+[1]TQD!Y10+[1]PXL!Y10+[1]NT!Y10+[1]BD!Y10+[1]AEON!Y10+[1]VT!Y10+[1]CH!Y10</f>
        <v>1</v>
      </c>
      <c r="Z10" s="97">
        <f>[1]CT!Z10+'[1]Cantavil '!Z10+[1]VC!Z10+[1]CM!Z10+[1]NTP!Z10+[1]NO!Z10+[1]MK!Z10+[1]TQD!Z10+[1]PXL!Z10+[1]NT!Z10+[1]BD!Z10+[1]AEON!Z10+[1]VT!Z10+[1]CH!Z10</f>
        <v>0</v>
      </c>
      <c r="AA10" s="97">
        <f>[1]CT!AA10+'[1]Cantavil '!AA10+[1]VC!AA10+[1]CM!AA10+[1]NTP!AA10+[1]NO!AA10+[1]MK!AA10+[1]TQD!AA10+[1]PXL!AA10+[1]NT!AA10+[1]BD!AA10+[1]AEON!AA10+[1]VT!AA10+[1]CH!AA10</f>
        <v>0</v>
      </c>
      <c r="AB10" s="97">
        <f>[1]CT!AB10+'[1]Cantavil '!AB10+[1]VC!AB10+[1]CM!AB10+[1]NTP!AB10+[1]NO!AB10+[1]MK!AB10+[1]TQD!AB10+[1]PXL!AB10+[1]NT!AB10+[1]BD!AB10+[1]AEON!AB10+[1]VT!AB10+[1]CH!AB10</f>
        <v>4</v>
      </c>
      <c r="AC10" s="97">
        <f>[1]CT!AC10+'[1]Cantavil '!AC10+[1]VC!AC10+[1]CM!AC10+[1]NTP!AC10+[1]NO!AC10+[1]MK!AC10+[1]TQD!AC10+[1]PXL!AC10+[1]NT!AC10+[1]BD!AC10+[1]AEON!AC10+[1]VT!AC10+[1]CH!AC10</f>
        <v>2</v>
      </c>
      <c r="AD10" s="97">
        <f>[1]CT!AD10+'[1]Cantavil '!AD10+[1]VC!AD10+[1]CM!AD10+[1]NTP!AD10+[1]NO!AD10+[1]MK!AD10+[1]TQD!AD10+[1]PXL!AD10+[1]NT!AD10+[1]BD!AD10+[1]AEON!AD10+[1]VT!AD10+[1]CH!AD10</f>
        <v>10</v>
      </c>
      <c r="AE10" s="97">
        <f>[1]CT!AE10+'[1]Cantavil '!AE10+[1]VC!AE10+[1]CM!AE10+[1]NTP!AE10+[1]NO!AE10+[1]MK!AE10+[1]TQD!AE10+[1]PXL!AE10+[1]NT!AE10+[1]BD!AE10+[1]AEON!AE10+[1]VT!AE10+[1]CH!AE10</f>
        <v>112</v>
      </c>
      <c r="AF10" s="97">
        <f>[1]CT!AF10+'[1]Cantavil '!AF10+[1]VC!AF10+[1]CM!AF10+[1]NTP!AF10+[1]NO!AF10+[1]MK!AF10+[1]TQD!AF10+[1]PXL!AF10+[1]NT!AF10+[1]BD!AF10+[1]AEON!AF10+[1]VT!AF10+[1]CH!AF10</f>
        <v>6</v>
      </c>
      <c r="AG10" s="97">
        <f>[1]CT!AG10+'[1]Cantavil '!AG10+[1]VC!AG10+[1]CM!AG10+[1]NTP!AG10+[1]NO!AG10+[1]MK!AG10+[1]TQD!AG10+[1]PXL!AG10+[1]NT!AG10+[1]BD!AG10+[1]AEON!AG10+[1]VT!AG10+[1]CH!AG10</f>
        <v>4</v>
      </c>
      <c r="AH10" s="97">
        <f>[1]CT!AH10+'[1]Cantavil '!AH10+[1]VC!AH10+[1]CM!AH10+[1]NTP!AH10+[1]NO!AH10+[1]MK!AH10+[1]TQD!AH10+[1]PXL!AH10+[1]NT!AH10+[1]BD!AH10+[1]AEON!AH10+[1]VT!AH10+[1]CH!AH10</f>
        <v>0</v>
      </c>
      <c r="AI10" s="97">
        <f>[1]CT!AI10+'[1]Cantavil '!AI10+[1]VC!AI10+[1]CM!AI10+[1]NTP!AI10+[1]NO!AI10+[1]MK!AI10+[1]TQD!AI10+[1]PXL!AI10+[1]NT!AI10+[1]BD!AI10+[1]AEON!AI10+[1]VT!AI10+[1]CH!AI10</f>
        <v>0</v>
      </c>
      <c r="AJ10" s="97">
        <f>[1]CT!AJ10+'[1]Cantavil '!AJ10+[1]VC!AJ10+[1]CM!AJ10+[1]NTP!AJ10+[1]NO!AJ10+[1]MK!AJ10+[1]TQD!AJ10+[1]PXL!AJ10+[1]NT!AJ10+[1]BD!AJ10+[1]AEON!AJ10+[1]VT!AJ10+[1]CH!AJ10</f>
        <v>0</v>
      </c>
      <c r="AK10" s="97">
        <f>[1]CT!AK10+'[1]Cantavil '!AK10+[1]VC!AK10+[1]CM!AK10+[1]NTP!AK10+[1]NO!AK10+[1]MK!AK10+[1]TQD!AK10+[1]PXL!AK10+[1]NT!AK10+[1]BD!AK10+[1]AEON!AK10+[1]VT!AK10+[1]CH!AK10</f>
        <v>0</v>
      </c>
      <c r="AL10" s="97">
        <f>[1]CT!AL10+'[1]Cantavil '!AL10+[1]VC!AL10+[1]CM!AL10+[1]NTP!AL10+[1]NO!AL10+[1]MK!AL10+[1]TQD!AL10+[1]PXL!AL10+[1]NT!AL10+[1]BD!AL10+[1]AEON!AL10+[1]VT!AL10+[1]CH!AL10</f>
        <v>0</v>
      </c>
    </row>
    <row r="11" spans="1:38" s="98" customFormat="1" ht="30.75" customHeight="1" x14ac:dyDescent="0.2">
      <c r="A11" s="96">
        <v>8512031</v>
      </c>
      <c r="B11" s="97" t="s">
        <v>106</v>
      </c>
      <c r="C11" s="97">
        <v>400000</v>
      </c>
      <c r="D11" s="97">
        <f t="shared" si="2"/>
        <v>182</v>
      </c>
      <c r="E11" s="97">
        <f>[1]CT!E11+'[1]Cantavil '!E11+[1]VC!E11+[1]CM!E11+[1]NTP!E11+[1]NO!E11+[1]MK!E11+[1]TQD!E11+[1]PXL!E11+[1]NT!E11+[1]BD!E11+[1]AEON!E11+[1]VT!E11+[1]CH!E11</f>
        <v>3</v>
      </c>
      <c r="F11" s="97">
        <f>[1]CT!F11+'[1]Cantavil '!F11+[1]VC!F11+[1]CM!F11+[1]NTP!F11+[1]NO!F11+[1]MK!F11+[1]TQD!F11+[1]PXL!F11+[1]NT!F11+[1]BD!F11+[1]AEON!F11+[1]VT!F11+[1]CH!F11</f>
        <v>1</v>
      </c>
      <c r="G11" s="97">
        <f>[1]CT!G11+'[1]Cantavil '!G11+[1]VC!G11+[1]CM!G11+[1]NTP!G11+[1]NO!G11+[1]MK!G11+[1]TQD!G11+[1]PXL!G11+[1]NT!G11+[1]BD!G11+[1]AEON!G11+[1]VT!G11+[1]CH!G11</f>
        <v>4</v>
      </c>
      <c r="H11" s="97">
        <f>[1]CT!H11+'[1]Cantavil '!H11+[1]VC!H11+[1]CM!H11+[1]NTP!H11+[1]NO!H11+[1]MK!H11+[1]TQD!H11+[1]PXL!H11+[1]NT!H11+[1]BD!H11+[1]AEON!H11+[1]VT!H11+[1]CH!H11</f>
        <v>2</v>
      </c>
      <c r="I11" s="97">
        <f>[1]CT!I11+'[1]Cantavil '!I11+[1]VC!I11+[1]CM!I11+[1]NTP!I11+[1]NO!I11+[1]MK!I11+[1]TQD!I11+[1]PXL!I11+[1]NT!I11+[1]BD!I11+[1]AEON!I11+[1]VT!I11+[1]CH!I11</f>
        <v>2</v>
      </c>
      <c r="J11" s="97">
        <f>[1]CT!J11+'[1]Cantavil '!J11+[1]VC!J11+[1]CM!J11+[1]NTP!J11+[1]NO!J11+[1]MK!J11+[1]TQD!J11+[1]PXL!J11+[1]NT!J11+[1]BD!J11+[1]AEON!J11+[1]VT!J11+[1]CH!J11</f>
        <v>2</v>
      </c>
      <c r="K11" s="97">
        <f>[1]CT!K11+'[1]Cantavil '!K11+[1]VC!K11+[1]CM!K11+[1]NTP!K11+[1]NO!K11+[1]MK!K11+[1]TQD!K11+[1]PXL!K11+[1]NT!K11+[1]BD!K11+[1]AEON!K11+[1]VT!K11+[1]CH!K11</f>
        <v>1</v>
      </c>
      <c r="L11" s="97">
        <f>[1]CT!L11+'[1]Cantavil '!L11+[1]VC!L11+[1]CM!L11+[1]NTP!L11+[1]NO!L11+[1]MK!L11+[1]TQD!L11+[1]PXL!L11+[1]NT!L11+[1]BD!L11+[1]AEON!L11+[1]VT!L11+[1]CH!L11</f>
        <v>1</v>
      </c>
      <c r="M11" s="97">
        <f>[1]CT!M11+'[1]Cantavil '!M11+[1]VC!M11+[1]CM!M11+[1]NTP!M11+[1]NO!M11+[1]MK!M11+[1]TQD!M11+[1]PXL!M11+[1]NT!M11+[1]BD!M11+[1]AEON!M11+[1]VT!M11+[1]CH!M11</f>
        <v>2</v>
      </c>
      <c r="N11" s="97">
        <f>[1]CT!N11+'[1]Cantavil '!N11+[1]VC!N11+[1]CM!N11+[1]NTP!N11+[1]NO!N11+[1]MK!N11+[1]TQD!N11+[1]PXL!N11+[1]NT!N11+[1]BD!N11+[1]AEON!N11+[1]VT!N11+[1]CH!N11</f>
        <v>3</v>
      </c>
      <c r="O11" s="97">
        <f>[1]CT!O11+'[1]Cantavil '!O11+[1]VC!O11+[1]CM!O11+[1]NTP!O11+[1]NO!O11+[1]MK!O11+[1]TQD!O11+[1]PXL!O11+[1]NT!O11+[1]BD!O11+[1]AEON!O11+[1]VT!O11+[1]CH!O11</f>
        <v>0</v>
      </c>
      <c r="P11" s="97">
        <f>[1]CT!P11+'[1]Cantavil '!P11+[1]VC!P11+[1]CM!P11+[1]NTP!P11+[1]NO!P11+[1]MK!P11+[1]TQD!P11+[1]PXL!P11+[1]NT!P11+[1]BD!P11+[1]AEON!P11+[1]VT!P11+[1]CH!P11</f>
        <v>2</v>
      </c>
      <c r="Q11" s="97">
        <f>[1]CT!Q11+'[1]Cantavil '!Q11+[1]VC!Q11+[1]CM!Q11+[1]NTP!Q11+[1]NO!Q11+[1]MK!Q11+[1]TQD!Q11+[1]PXL!Q11+[1]NT!Q11+[1]BD!Q11+[1]AEON!Q11+[1]VT!Q11+[1]CH!Q11</f>
        <v>1</v>
      </c>
      <c r="R11" s="97">
        <f>[1]CT!R11+'[1]Cantavil '!R11+[1]VC!R11+[1]CM!R11+[1]NTP!R11+[1]NO!R11+[1]MK!R11+[1]TQD!R11+[1]PXL!R11+[1]NT!R11+[1]BD!R11+[1]AEON!R11+[1]VT!R11+[1]CH!R11</f>
        <v>4</v>
      </c>
      <c r="S11" s="97">
        <f>[1]CT!S11+'[1]Cantavil '!S11+[1]VC!S11+[1]CM!S11+[1]NTP!S11+[1]NO!S11+[1]MK!S11+[1]TQD!S11+[1]PXL!S11+[1]NT!S11+[1]BD!S11+[1]AEON!S11+[1]VT!S11+[1]CH!S11</f>
        <v>2</v>
      </c>
      <c r="T11" s="97">
        <f>[1]CT!T11+'[1]Cantavil '!T11+[1]VC!T11+[1]CM!T11+[1]NTP!T11+[1]NO!T11+[1]MK!T11+[1]TQD!T11+[1]PXL!T11+[1]NT!T11+[1]BD!T11+[1]AEON!T11+[1]VT!T11+[1]CH!T11</f>
        <v>2</v>
      </c>
      <c r="U11" s="97">
        <f>[1]CT!U11+'[1]Cantavil '!U11+[1]VC!U11+[1]CM!U11+[1]NTP!U11+[1]NO!U11+[1]MK!U11+[1]TQD!U11+[1]PXL!U11+[1]NT!U11+[1]BD!U11+[1]AEON!U11+[1]VT!U11+[1]CH!U11</f>
        <v>0</v>
      </c>
      <c r="V11" s="97">
        <f>[1]CT!V11+'[1]Cantavil '!V11+[1]VC!V11+[1]CM!V11+[1]NTP!V11+[1]NO!V11+[1]MK!V11+[1]TQD!V11+[1]PXL!V11+[1]NT!V11+[1]BD!V11+[1]AEON!V11+[1]VT!V11+[1]CH!V11</f>
        <v>2</v>
      </c>
      <c r="W11" s="97">
        <f>[1]CT!W11+'[1]Cantavil '!W11+[1]VC!W11+[1]CM!W11+[1]NTP!W11+[1]NO!W11+[1]MK!W11+[1]TQD!W11+[1]PXL!W11+[1]NT!W11+[1]BD!W11+[1]AEON!W11+[1]VT!W11+[1]CH!W11</f>
        <v>1</v>
      </c>
      <c r="X11" s="97">
        <f>[1]CT!X11+'[1]Cantavil '!X11+[1]VC!X11+[1]CM!X11+[1]NTP!X11+[1]NO!X11+[1]MK!X11+[1]TQD!X11+[1]PXL!X11+[1]NT!X11+[1]BD!X11+[1]AEON!X11+[1]VT!X11+[1]CH!X11</f>
        <v>4</v>
      </c>
      <c r="Y11" s="97">
        <f>[1]CT!Y11+'[1]Cantavil '!Y11+[1]VC!Y11+[1]CM!Y11+[1]NTP!Y11+[1]NO!Y11+[1]MK!Y11+[1]TQD!Y11+[1]PXL!Y11+[1]NT!Y11+[1]BD!Y11+[1]AEON!Y11+[1]VT!Y11+[1]CH!Y11</f>
        <v>3</v>
      </c>
      <c r="Z11" s="97">
        <f>[1]CT!Z11+'[1]Cantavil '!Z11+[1]VC!Z11+[1]CM!Z11+[1]NTP!Z11+[1]NO!Z11+[1]MK!Z11+[1]TQD!Z11+[1]PXL!Z11+[1]NT!Z11+[1]BD!Z11+[1]AEON!Z11+[1]VT!Z11+[1]CH!Z11</f>
        <v>1</v>
      </c>
      <c r="AA11" s="97">
        <f>[1]CT!AA11+'[1]Cantavil '!AA11+[1]VC!AA11+[1]CM!AA11+[1]NTP!AA11+[1]NO!AA11+[1]MK!AA11+[1]TQD!AA11+[1]PXL!AA11+[1]NT!AA11+[1]BD!AA11+[1]AEON!AA11+[1]VT!AA11+[1]CH!AA11</f>
        <v>3</v>
      </c>
      <c r="AB11" s="97">
        <f>[1]CT!AB11+'[1]Cantavil '!AB11+[1]VC!AB11+[1]CM!AB11+[1]NTP!AB11+[1]NO!AB11+[1]MK!AB11+[1]TQD!AB11+[1]PXL!AB11+[1]NT!AB11+[1]BD!AB11+[1]AEON!AB11+[1]VT!AB11+[1]CH!AB11</f>
        <v>2</v>
      </c>
      <c r="AC11" s="97">
        <f>[1]CT!AC11+'[1]Cantavil '!AC11+[1]VC!AC11+[1]CM!AC11+[1]NTP!AC11+[1]NO!AC11+[1]MK!AC11+[1]TQD!AC11+[1]PXL!AC11+[1]NT!AC11+[1]BD!AC11+[1]AEON!AC11+[1]VT!AC11+[1]CH!AC11</f>
        <v>4</v>
      </c>
      <c r="AD11" s="97">
        <f>[1]CT!AD11+'[1]Cantavil '!AD11+[1]VC!AD11+[1]CM!AD11+[1]NTP!AD11+[1]NO!AD11+[1]MK!AD11+[1]TQD!AD11+[1]PXL!AD11+[1]NT!AD11+[1]BD!AD11+[1]AEON!AD11+[1]VT!AD11+[1]CH!AD11</f>
        <v>18</v>
      </c>
      <c r="AE11" s="97">
        <f>[1]CT!AE11+'[1]Cantavil '!AE11+[1]VC!AE11+[1]CM!AE11+[1]NTP!AE11+[1]NO!AE11+[1]MK!AE11+[1]TQD!AE11+[1]PXL!AE11+[1]NT!AE11+[1]BD!AE11+[1]AEON!AE11+[1]VT!AE11+[1]CH!AE11</f>
        <v>102</v>
      </c>
      <c r="AF11" s="97">
        <f>[1]CT!AF11+'[1]Cantavil '!AF11+[1]VC!AF11+[1]CM!AF11+[1]NTP!AF11+[1]NO!AF11+[1]MK!AF11+[1]TQD!AF11+[1]PXL!AF11+[1]NT!AF11+[1]BD!AF11+[1]AEON!AF11+[1]VT!AF11+[1]CH!AF11</f>
        <v>6</v>
      </c>
      <c r="AG11" s="97">
        <f>[1]CT!AG11+'[1]Cantavil '!AG11+[1]VC!AG11+[1]CM!AG11+[1]NTP!AG11+[1]NO!AG11+[1]MK!AG11+[1]TQD!AG11+[1]PXL!AG11+[1]NT!AG11+[1]BD!AG11+[1]AEON!AG11+[1]VT!AG11+[1]CH!AG11</f>
        <v>1</v>
      </c>
      <c r="AH11" s="97">
        <f>[1]CT!AH11+'[1]Cantavil '!AH11+[1]VC!AH11+[1]CM!AH11+[1]NTP!AH11+[1]NO!AH11+[1]MK!AH11+[1]TQD!AH11+[1]PXL!AH11+[1]NT!AH11+[1]BD!AH11+[1]AEON!AH11+[1]VT!AH11+[1]CH!AH11</f>
        <v>2</v>
      </c>
      <c r="AI11" s="97">
        <f>[1]CT!AI11+'[1]Cantavil '!AI11+[1]VC!AI11+[1]CM!AI11+[1]NTP!AI11+[1]NO!AI11+[1]MK!AI11+[1]TQD!AI11+[1]PXL!AI11+[1]NT!AI11+[1]BD!AI11+[1]AEON!AI11+[1]VT!AI11+[1]CH!AI11</f>
        <v>0</v>
      </c>
      <c r="AJ11" s="97">
        <f>[1]CT!AJ11+'[1]Cantavil '!AJ11+[1]VC!AJ11+[1]CM!AJ11+[1]NTP!AJ11+[1]NO!AJ11+[1]MK!AJ11+[1]TQD!AJ11+[1]PXL!AJ11+[1]NT!AJ11+[1]BD!AJ11+[1]AEON!AJ11+[1]VT!AJ11+[1]CH!AJ11</f>
        <v>0</v>
      </c>
      <c r="AK11" s="97">
        <f>[1]CT!AK11+'[1]Cantavil '!AK11+[1]VC!AK11+[1]CM!AK11+[1]NTP!AK11+[1]NO!AK11+[1]MK!AK11+[1]TQD!AK11+[1]PXL!AK11+[1]NT!AK11+[1]BD!AK11+[1]AEON!AK11+[1]VT!AK11+[1]CH!AK11</f>
        <v>1</v>
      </c>
      <c r="AL11" s="97">
        <f>[1]CT!AL11+'[1]Cantavil '!AL11+[1]VC!AL11+[1]CM!AL11+[1]NTP!AL11+[1]NO!AL11+[1]MK!AL11+[1]TQD!AL11+[1]PXL!AL11+[1]NT!AL11+[1]BD!AL11+[1]AEON!AL11+[1]VT!AL11+[1]CH!AL11</f>
        <v>0</v>
      </c>
    </row>
    <row r="12" spans="1:38" s="91" customFormat="1" x14ac:dyDescent="0.2">
      <c r="A12" s="89"/>
      <c r="B12" s="89" t="s">
        <v>107</v>
      </c>
      <c r="C12" s="90"/>
      <c r="D12" s="90">
        <f>SUM(D13:D15)</f>
        <v>956</v>
      </c>
      <c r="E12" s="90">
        <f t="shared" ref="E12:AL12" si="3">SUM(E13:E15)</f>
        <v>16</v>
      </c>
      <c r="F12" s="90">
        <f t="shared" si="3"/>
        <v>27</v>
      </c>
      <c r="G12" s="90">
        <f t="shared" si="3"/>
        <v>18</v>
      </c>
      <c r="H12" s="90">
        <f t="shared" si="3"/>
        <v>18</v>
      </c>
      <c r="I12" s="90">
        <f t="shared" si="3"/>
        <v>11</v>
      </c>
      <c r="J12" s="90">
        <f t="shared" si="3"/>
        <v>17</v>
      </c>
      <c r="K12" s="90">
        <f t="shared" si="3"/>
        <v>27</v>
      </c>
      <c r="L12" s="90">
        <f t="shared" si="3"/>
        <v>30</v>
      </c>
      <c r="M12" s="90">
        <f t="shared" si="3"/>
        <v>36</v>
      </c>
      <c r="N12" s="90">
        <f t="shared" si="3"/>
        <v>26</v>
      </c>
      <c r="O12" s="90">
        <f t="shared" si="3"/>
        <v>19</v>
      </c>
      <c r="P12" s="90">
        <f t="shared" si="3"/>
        <v>20</v>
      </c>
      <c r="Q12" s="90">
        <f t="shared" si="3"/>
        <v>22</v>
      </c>
      <c r="R12" s="90">
        <f t="shared" si="3"/>
        <v>23</v>
      </c>
      <c r="S12" s="90">
        <f t="shared" si="3"/>
        <v>17</v>
      </c>
      <c r="T12" s="90">
        <f t="shared" si="3"/>
        <v>29</v>
      </c>
      <c r="U12" s="90">
        <f t="shared" si="3"/>
        <v>49</v>
      </c>
      <c r="V12" s="90">
        <f t="shared" si="3"/>
        <v>26</v>
      </c>
      <c r="W12" s="90">
        <f t="shared" si="3"/>
        <v>33</v>
      </c>
      <c r="X12" s="90">
        <f t="shared" si="3"/>
        <v>30</v>
      </c>
      <c r="Y12" s="90">
        <f t="shared" si="3"/>
        <v>31</v>
      </c>
      <c r="Z12" s="90">
        <f t="shared" si="3"/>
        <v>33</v>
      </c>
      <c r="AA12" s="90">
        <f t="shared" si="3"/>
        <v>55</v>
      </c>
      <c r="AB12" s="90">
        <f t="shared" si="3"/>
        <v>67</v>
      </c>
      <c r="AC12" s="90">
        <f t="shared" si="3"/>
        <v>28</v>
      </c>
      <c r="AD12" s="90">
        <f t="shared" si="3"/>
        <v>43</v>
      </c>
      <c r="AE12" s="90">
        <f t="shared" si="3"/>
        <v>54</v>
      </c>
      <c r="AF12" s="90">
        <f t="shared" si="3"/>
        <v>22</v>
      </c>
      <c r="AG12" s="90">
        <f t="shared" si="3"/>
        <v>23</v>
      </c>
      <c r="AH12" s="90">
        <f t="shared" si="3"/>
        <v>29</v>
      </c>
      <c r="AI12" s="90">
        <f t="shared" si="3"/>
        <v>29</v>
      </c>
      <c r="AJ12" s="90">
        <f t="shared" si="3"/>
        <v>17</v>
      </c>
      <c r="AK12" s="90">
        <f t="shared" si="3"/>
        <v>15</v>
      </c>
      <c r="AL12" s="90">
        <f t="shared" si="3"/>
        <v>16</v>
      </c>
    </row>
    <row r="13" spans="1:38" x14ac:dyDescent="0.2">
      <c r="A13" s="92">
        <v>8512002</v>
      </c>
      <c r="B13" s="93" t="s">
        <v>108</v>
      </c>
      <c r="C13" s="93">
        <v>60000</v>
      </c>
      <c r="D13" s="93">
        <f>SUM(E13:AL13)</f>
        <v>320</v>
      </c>
      <c r="E13" s="93">
        <f>[1]CT!E16+'[1]Cantavil '!E16+[1]VC!E16+[1]CM!E16+[1]NTP!E16+[1]NO!E16+[1]MK!E16+[1]TQD!E16+[1]PXL!E16+[1]NT!E16+[1]BD!E16+[1]AEON!E16+[1]VT!E16+[1]CH!E16</f>
        <v>10</v>
      </c>
      <c r="F13" s="93">
        <f>[1]CT!F16+'[1]Cantavil '!F16+[1]VC!F16+[1]CM!F16+[1]NTP!F16+[1]NO!F16+[1]MK!F16+[1]TQD!F16+[1]PXL!F16+[1]NT!F16+[1]BD!F16+[1]AEON!F16+[1]VT!F16+[1]CH!F16</f>
        <v>9</v>
      </c>
      <c r="G13" s="93">
        <f>[1]CT!G16+'[1]Cantavil '!G16+[1]VC!G16+[1]CM!G16+[1]NTP!G16+[1]NO!G16+[1]MK!G16+[1]TQD!G16+[1]PXL!G16+[1]NT!G16+[1]BD!G16+[1]AEON!G16+[1]VT!G16+[1]CH!G16</f>
        <v>8</v>
      </c>
      <c r="H13" s="93">
        <f>[1]CT!H16+'[1]Cantavil '!H16+[1]VC!H16+[1]CM!H16+[1]NTP!H16+[1]NO!H16+[1]MK!H16+[1]TQD!H16+[1]PXL!H16+[1]NT!H16+[1]BD!H16+[1]AEON!H16+[1]VT!H16+[1]CH!H16</f>
        <v>6</v>
      </c>
      <c r="I13" s="93">
        <f>[1]CT!I16+'[1]Cantavil '!I16+[1]VC!I16+[1]CM!I16+[1]NTP!I16+[1]NO!I16+[1]MK!I16+[1]TQD!I16+[1]PXL!I16+[1]NT!I16+[1]BD!I16+[1]AEON!I16+[1]VT!I16+[1]CH!I16</f>
        <v>5</v>
      </c>
      <c r="J13" s="93">
        <f>[1]CT!J16+'[1]Cantavil '!J16+[1]VC!J16+[1]CM!J16+[1]NTP!J16+[1]NO!J16+[1]MK!J16+[1]TQD!J16+[1]PXL!J16+[1]NT!J16+[1]BD!J16+[1]AEON!J16+[1]VT!J16+[1]CH!J16</f>
        <v>5</v>
      </c>
      <c r="K13" s="93">
        <f>[1]CT!K16+'[1]Cantavil '!K16+[1]VC!K16+[1]CM!K16+[1]NTP!K16+[1]NO!K16+[1]MK!K16+[1]TQD!K16+[1]PXL!K16+[1]NT!K16+[1]BD!K16+[1]AEON!K16+[1]VT!K16+[1]CH!K16</f>
        <v>8</v>
      </c>
      <c r="L13" s="93">
        <f>[1]CT!L16+'[1]Cantavil '!L16+[1]VC!L16+[1]CM!L16+[1]NTP!L16+[1]NO!L16+[1]MK!L16+[1]TQD!L16+[1]PXL!L16+[1]NT!L16+[1]BD!L16+[1]AEON!L16+[1]VT!L16+[1]CH!L16</f>
        <v>9</v>
      </c>
      <c r="M13" s="93">
        <f>[1]CT!M16+'[1]Cantavil '!M16+[1]VC!M16+[1]CM!M16+[1]NTP!M16+[1]NO!M16+[1]MK!M16+[1]TQD!M16+[1]PXL!M16+[1]NT!M16+[1]BD!M16+[1]AEON!M16+[1]VT!M16+[1]CH!M16</f>
        <v>14</v>
      </c>
      <c r="N13" s="93">
        <f>[1]CT!N16+'[1]Cantavil '!N16+[1]VC!N16+[1]CM!N16+[1]NTP!N16+[1]NO!N16+[1]MK!N16+[1]TQD!N16+[1]PXL!N16+[1]NT!N16+[1]BD!N16+[1]AEON!N16+[1]VT!N16+[1]CH!N16</f>
        <v>7</v>
      </c>
      <c r="O13" s="93">
        <f>[1]CT!O16+'[1]Cantavil '!O16+[1]VC!O16+[1]CM!O16+[1]NTP!O16+[1]NO!O16+[1]MK!O16+[1]TQD!O16+[1]PXL!O16+[1]NT!O16+[1]BD!O16+[1]AEON!O16+[1]VT!O16+[1]CH!O16</f>
        <v>6</v>
      </c>
      <c r="P13" s="93">
        <f>[1]CT!P16+'[1]Cantavil '!P16+[1]VC!P16+[1]CM!P16+[1]NTP!P16+[1]NO!P16+[1]MK!P16+[1]TQD!P16+[1]PXL!P16+[1]NT!P16+[1]BD!P16+[1]AEON!P16+[1]VT!P16+[1]CH!P16</f>
        <v>4</v>
      </c>
      <c r="Q13" s="93">
        <f>[1]CT!Q16+'[1]Cantavil '!Q16+[1]VC!Q16+[1]CM!Q16+[1]NTP!Q16+[1]NO!Q16+[1]MK!Q16+[1]TQD!Q16+[1]PXL!Q16+[1]NT!Q16+[1]BD!Q16+[1]AEON!Q16+[1]VT!Q16+[1]CH!Q16</f>
        <v>8</v>
      </c>
      <c r="R13" s="93">
        <f>[1]CT!R16+'[1]Cantavil '!R16+[1]VC!R16+[1]CM!R16+[1]NTP!R16+[1]NO!R16+[1]MK!R16+[1]TQD!R16+[1]PXL!R16+[1]NT!R16+[1]BD!R16+[1]AEON!R16+[1]VT!R16+[1]CH!R16</f>
        <v>9</v>
      </c>
      <c r="S13" s="93">
        <f>[1]CT!S16+'[1]Cantavil '!S16+[1]VC!S16+[1]CM!S16+[1]NTP!S16+[1]NO!S16+[1]MK!S16+[1]TQD!S16+[1]PXL!S16+[1]NT!S16+[1]BD!S16+[1]AEON!S16+[1]VT!S16+[1]CH!S16</f>
        <v>10</v>
      </c>
      <c r="T13" s="93">
        <f>[1]CT!T16+'[1]Cantavil '!T16+[1]VC!T16+[1]CM!T16+[1]NTP!T16+[1]NO!T16+[1]MK!T16+[1]TQD!T16+[1]PXL!T16+[1]NT!T16+[1]BD!T16+[1]AEON!T16+[1]VT!T16+[1]CH!T16</f>
        <v>11</v>
      </c>
      <c r="U13" s="93">
        <f>[1]CT!U16+'[1]Cantavil '!U16+[1]VC!U16+[1]CM!U16+[1]NTP!U16+[1]NO!U16+[1]MK!U16+[1]TQD!U16+[1]PXL!U16+[1]NT!U16+[1]BD!U16+[1]AEON!U16+[1]VT!U16+[1]CH!U16</f>
        <v>15</v>
      </c>
      <c r="V13" s="93">
        <f>[1]CT!V16+'[1]Cantavil '!V16+[1]VC!V16+[1]CM!V16+[1]NTP!V16+[1]NO!V16+[1]MK!V16+[1]TQD!V16+[1]PXL!V16+[1]NT!V16+[1]BD!V16+[1]AEON!V16+[1]VT!V16+[1]CH!V16</f>
        <v>11</v>
      </c>
      <c r="W13" s="93">
        <f>[1]CT!W16+'[1]Cantavil '!W16+[1]VC!W16+[1]CM!W16+[1]NTP!W16+[1]NO!W16+[1]MK!W16+[1]TQD!W16+[1]PXL!W16+[1]NT!W16+[1]BD!W16+[1]AEON!W16+[1]VT!W16+[1]CH!W16</f>
        <v>12</v>
      </c>
      <c r="X13" s="93">
        <f>[1]CT!X16+'[1]Cantavil '!X16+[1]VC!X16+[1]CM!X16+[1]NTP!X16+[1]NO!X16+[1]MK!X16+[1]TQD!X16+[1]PXL!X16+[1]NT!X16+[1]BD!X16+[1]AEON!X16+[1]VT!X16+[1]CH!X16</f>
        <v>6</v>
      </c>
      <c r="Y13" s="93">
        <f>[1]CT!Y16+'[1]Cantavil '!Y16+[1]VC!Y16+[1]CM!Y16+[1]NTP!Y16+[1]NO!Y16+[1]MK!Y16+[1]TQD!Y16+[1]PXL!Y16+[1]NT!Y16+[1]BD!Y16+[1]AEON!Y16+[1]VT!Y16+[1]CH!Y16</f>
        <v>14</v>
      </c>
      <c r="Z13" s="93">
        <f>[1]CT!Z16+'[1]Cantavil '!Z16+[1]VC!Z16+[1]CM!Z16+[1]NTP!Z16+[1]NO!Z16+[1]MK!Z16+[1]TQD!Z16+[1]PXL!Z16+[1]NT!Z16+[1]BD!Z16+[1]AEON!Z16+[1]VT!Z16+[1]CH!Z16</f>
        <v>11</v>
      </c>
      <c r="AA13" s="93">
        <f>[1]CT!AA16+'[1]Cantavil '!AA16+[1]VC!AA16+[1]CM!AA16+[1]NTP!AA16+[1]NO!AA16+[1]MK!AA16+[1]TQD!AA16+[1]PXL!AA16+[1]NT!AA16+[1]BD!AA16+[1]AEON!AA16+[1]VT!AA16+[1]CH!AA16</f>
        <v>18</v>
      </c>
      <c r="AB13" s="93">
        <f>[1]CT!AB16+'[1]Cantavil '!AB16+[1]VC!AB16+[1]CM!AB16+[1]NTP!AB16+[1]NO!AB16+[1]MK!AB16+[1]TQD!AB16+[1]PXL!AB16+[1]NT!AB16+[1]BD!AB16+[1]AEON!AB16+[1]VT!AB16+[1]CH!AB16</f>
        <v>18</v>
      </c>
      <c r="AC13" s="93">
        <f>[1]CT!AC16+'[1]Cantavil '!AC16+[1]VC!AC16+[1]CM!AC16+[1]NTP!AC16+[1]NO!AC16+[1]MK!AC16+[1]TQD!AC16+[1]PXL!AC16+[1]NT!AC16+[1]BD!AC16+[1]AEON!AC16+[1]VT!AC16+[1]CH!AC16</f>
        <v>9</v>
      </c>
      <c r="AD13" s="93">
        <f>[1]CT!AD16+'[1]Cantavil '!AD16+[1]VC!AD16+[1]CM!AD16+[1]NTP!AD16+[1]NO!AD16+[1]MK!AD16+[1]TQD!AD16+[1]PXL!AD16+[1]NT!AD16+[1]BD!AD16+[1]AEON!AD16+[1]VT!AD16+[1]CH!AD16</f>
        <v>13</v>
      </c>
      <c r="AE13" s="93">
        <f>[1]CT!AE16+'[1]Cantavil '!AE16+[1]VC!AE16+[1]CM!AE16+[1]NTP!AE16+[1]NO!AE16+[1]MK!AE16+[1]TQD!AE16+[1]PXL!AE16+[1]NT!AE16+[1]BD!AE16+[1]AEON!AE16+[1]VT!AE16+[1]CH!AE16</f>
        <v>24</v>
      </c>
      <c r="AF13" s="93">
        <f>[1]CT!AF16+'[1]Cantavil '!AF16+[1]VC!AF16+[1]CM!AF16+[1]NTP!AF16+[1]NO!AF16+[1]MK!AF16+[1]TQD!AF16+[1]PXL!AF16+[1]NT!AF16+[1]BD!AF16+[1]AEON!AF16+[1]VT!AF16+[1]CH!AF16</f>
        <v>11</v>
      </c>
      <c r="AG13" s="93">
        <f>[1]CT!AG16+'[1]Cantavil '!AG16+[1]VC!AG16+[1]CM!AG16+[1]NTP!AG16+[1]NO!AG16+[1]MK!AG16+[1]TQD!AG16+[1]PXL!AG16+[1]NT!AG16+[1]BD!AG16+[1]AEON!AG16+[1]VT!AG16+[1]CH!AG16</f>
        <v>8</v>
      </c>
      <c r="AH13" s="93">
        <f>[1]CT!AH16+'[1]Cantavil '!AH16+[1]VC!AH16+[1]CM!AH16+[1]NTP!AH16+[1]NO!AH16+[1]MK!AH16+[1]TQD!AH16+[1]PXL!AH16+[1]NT!AH16+[1]BD!AH16+[1]AEON!AH16+[1]VT!AH16+[1]CH!AH16</f>
        <v>7</v>
      </c>
      <c r="AI13" s="93">
        <f>[1]CT!AI16+'[1]Cantavil '!AI16+[1]VC!AI16+[1]CM!AI16+[1]NTP!AI16+[1]NO!AI16+[1]MK!AI16+[1]TQD!AI16+[1]PXL!AI16+[1]NT!AI16+[1]BD!AI16+[1]AEON!AI16+[1]VT!AI16+[1]CH!AI16</f>
        <v>8</v>
      </c>
      <c r="AJ13" s="93">
        <f>[1]CT!AJ16+'[1]Cantavil '!AJ16+[1]VC!AJ16+[1]CM!AJ16+[1]NTP!AJ16+[1]NO!AJ16+[1]MK!AJ16+[1]TQD!AJ16+[1]PXL!AJ16+[1]NT!AJ16+[1]BD!AJ16+[1]AEON!AJ16+[1]VT!AJ16+[1]CH!AJ16</f>
        <v>2</v>
      </c>
      <c r="AK13" s="93">
        <f>[1]CT!AK16+'[1]Cantavil '!AK16+[1]VC!AK16+[1]CM!AK16+[1]NTP!AK16+[1]NO!AK16+[1]MK!AK16+[1]TQD!AK16+[1]PXL!AK16+[1]NT!AK16+[1]BD!AK16+[1]AEON!AK16+[1]VT!AK16+[1]CH!AK16</f>
        <v>2</v>
      </c>
      <c r="AL13" s="93">
        <f>[1]CT!AL16+'[1]Cantavil '!AL16+[1]VC!AL16+[1]CM!AL16+[1]NTP!AL16+[1]NO!AL16+[1]MK!AL16+[1]TQD!AL16+[1]PXL!AL16+[1]NT!AL16+[1]BD!AL16+[1]AEON!AL16+[1]VT!AL16+[1]CH!AL16</f>
        <v>2</v>
      </c>
    </row>
    <row r="14" spans="1:38" x14ac:dyDescent="0.2">
      <c r="A14" s="92">
        <v>8512003</v>
      </c>
      <c r="B14" s="93" t="s">
        <v>109</v>
      </c>
      <c r="C14" s="93">
        <v>55000</v>
      </c>
      <c r="D14" s="93">
        <f t="shared" ref="D14:D15" si="4">SUM(E14:AL14)</f>
        <v>333</v>
      </c>
      <c r="E14" s="93">
        <f>[1]CT!E17+'[1]Cantavil '!E17+[1]VC!E17+[1]CM!E17+[1]NTP!E17+[1]NO!E17+[1]MK!E17+[1]TQD!E17+[1]PXL!E17+[1]NT!E17+[1]BD!E17+[1]AEON!E17+[1]VT!E17+[1]CH!E17</f>
        <v>2</v>
      </c>
      <c r="F14" s="93">
        <f>[1]CT!F17+'[1]Cantavil '!F17+[1]VC!F17+[1]CM!F17+[1]NTP!F17+[1]NO!F17+[1]MK!F17+[1]TQD!F17+[1]PXL!F17+[1]NT!F17+[1]BD!F17+[1]AEON!F17+[1]VT!F17+[1]CH!F17</f>
        <v>8</v>
      </c>
      <c r="G14" s="93">
        <f>[1]CT!G17+'[1]Cantavil '!G17+[1]VC!G17+[1]CM!G17+[1]NTP!G17+[1]NO!G17+[1]MK!G17+[1]TQD!G17+[1]PXL!G17+[1]NT!G17+[1]BD!G17+[1]AEON!G17+[1]VT!G17+[1]CH!G17</f>
        <v>5</v>
      </c>
      <c r="H14" s="93">
        <f>[1]CT!H17+'[1]Cantavil '!H17+[1]VC!H17+[1]CM!H17+[1]NTP!H17+[1]NO!H17+[1]MK!H17+[1]TQD!H17+[1]PXL!H17+[1]NT!H17+[1]BD!H17+[1]AEON!H17+[1]VT!H17+[1]CH!H17</f>
        <v>5</v>
      </c>
      <c r="I14" s="93">
        <f>[1]CT!I17+'[1]Cantavil '!I17+[1]VC!I17+[1]CM!I17+[1]NTP!I17+[1]NO!I17+[1]MK!I17+[1]TQD!I17+[1]PXL!I17+[1]NT!I17+[1]BD!I17+[1]AEON!I17+[1]VT!I17+[1]CH!I17</f>
        <v>4</v>
      </c>
      <c r="J14" s="93">
        <f>[1]CT!J17+'[1]Cantavil '!J17+[1]VC!J17+[1]CM!J17+[1]NTP!J17+[1]NO!J17+[1]MK!J17+[1]TQD!J17+[1]PXL!J17+[1]NT!J17+[1]BD!J17+[1]AEON!J17+[1]VT!J17+[1]CH!J17</f>
        <v>6</v>
      </c>
      <c r="K14" s="93">
        <f>[1]CT!K17+'[1]Cantavil '!K17+[1]VC!K17+[1]CM!K17+[1]NTP!K17+[1]NO!K17+[1]MK!K17+[1]TQD!K17+[1]PXL!K17+[1]NT!K17+[1]BD!K17+[1]AEON!K17+[1]VT!K17+[1]CH!K17</f>
        <v>9</v>
      </c>
      <c r="L14" s="93">
        <f>[1]CT!L17+'[1]Cantavil '!L17+[1]VC!L17+[1]CM!L17+[1]NTP!L17+[1]NO!L17+[1]MK!L17+[1]TQD!L17+[1]PXL!L17+[1]NT!L17+[1]BD!L17+[1]AEON!L17+[1]VT!L17+[1]CH!L17</f>
        <v>13</v>
      </c>
      <c r="M14" s="93">
        <f>[1]CT!M17+'[1]Cantavil '!M17+[1]VC!M17+[1]CM!M17+[1]NTP!M17+[1]NO!M17+[1]MK!M17+[1]TQD!M17+[1]PXL!M17+[1]NT!M17+[1]BD!M17+[1]AEON!M17+[1]VT!M17+[1]CH!M17</f>
        <v>13</v>
      </c>
      <c r="N14" s="93">
        <f>[1]CT!N17+'[1]Cantavil '!N17+[1]VC!N17+[1]CM!N17+[1]NTP!N17+[1]NO!N17+[1]MK!N17+[1]TQD!N17+[1]PXL!N17+[1]NT!N17+[1]BD!N17+[1]AEON!N17+[1]VT!N17+[1]CH!N17</f>
        <v>13</v>
      </c>
      <c r="O14" s="93">
        <f>[1]CT!O17+'[1]Cantavil '!O17+[1]VC!O17+[1]CM!O17+[1]NTP!O17+[1]NO!O17+[1]MK!O17+[1]TQD!O17+[1]PXL!O17+[1]NT!O17+[1]BD!O17+[1]AEON!O17+[1]VT!O17+[1]CH!O17</f>
        <v>6</v>
      </c>
      <c r="P14" s="93">
        <f>[1]CT!P17+'[1]Cantavil '!P17+[1]VC!P17+[1]CM!P17+[1]NTP!P17+[1]NO!P17+[1]MK!P17+[1]TQD!P17+[1]PXL!P17+[1]NT!P17+[1]BD!P17+[1]AEON!P17+[1]VT!P17+[1]CH!P17</f>
        <v>9</v>
      </c>
      <c r="Q14" s="93">
        <f>[1]CT!Q17+'[1]Cantavil '!Q17+[1]VC!Q17+[1]CM!Q17+[1]NTP!Q17+[1]NO!Q17+[1]MK!Q17+[1]TQD!Q17+[1]PXL!Q17+[1]NT!Q17+[1]BD!Q17+[1]AEON!Q17+[1]VT!Q17+[1]CH!Q17</f>
        <v>7</v>
      </c>
      <c r="R14" s="93">
        <f>[1]CT!R17+'[1]Cantavil '!R17+[1]VC!R17+[1]CM!R17+[1]NTP!R17+[1]NO!R17+[1]MK!R17+[1]TQD!R17+[1]PXL!R17+[1]NT!R17+[1]BD!R17+[1]AEON!R17+[1]VT!R17+[1]CH!R17</f>
        <v>4</v>
      </c>
      <c r="S14" s="93">
        <f>[1]CT!S17+'[1]Cantavil '!S17+[1]VC!S17+[1]CM!S17+[1]NTP!S17+[1]NO!S17+[1]MK!S17+[1]TQD!S17+[1]PXL!S17+[1]NT!S17+[1]BD!S17+[1]AEON!S17+[1]VT!S17+[1]CH!S17</f>
        <v>5</v>
      </c>
      <c r="T14" s="93">
        <f>[1]CT!T17+'[1]Cantavil '!T17+[1]VC!T17+[1]CM!T17+[1]NTP!T17+[1]NO!T17+[1]MK!T17+[1]TQD!T17+[1]PXL!T17+[1]NT!T17+[1]BD!T17+[1]AEON!T17+[1]VT!T17+[1]CH!T17</f>
        <v>10</v>
      </c>
      <c r="U14" s="93">
        <f>[1]CT!U17+'[1]Cantavil '!U17+[1]VC!U17+[1]CM!U17+[1]NTP!U17+[1]NO!U17+[1]MK!U17+[1]TQD!U17+[1]PXL!U17+[1]NT!U17+[1]BD!U17+[1]AEON!U17+[1]VT!U17+[1]CH!U17</f>
        <v>11</v>
      </c>
      <c r="V14" s="93">
        <f>[1]CT!V17+'[1]Cantavil '!V17+[1]VC!V17+[1]CM!V17+[1]NTP!V17+[1]NO!V17+[1]MK!V17+[1]TQD!V17+[1]PXL!V17+[1]NT!V17+[1]BD!V17+[1]AEON!V17+[1]VT!V17+[1]CH!V17</f>
        <v>7</v>
      </c>
      <c r="W14" s="93">
        <f>[1]CT!W17+'[1]Cantavil '!W17+[1]VC!W17+[1]CM!W17+[1]NTP!W17+[1]NO!W17+[1]MK!W17+[1]TQD!W17+[1]PXL!W17+[1]NT!W17+[1]BD!W17+[1]AEON!W17+[1]VT!W17+[1]CH!W17</f>
        <v>12</v>
      </c>
      <c r="X14" s="93">
        <f>[1]CT!X17+'[1]Cantavil '!X17+[1]VC!X17+[1]CM!X17+[1]NTP!X17+[1]NO!X17+[1]MK!X17+[1]TQD!X17+[1]PXL!X17+[1]NT!X17+[1]BD!X17+[1]AEON!X17+[1]VT!X17+[1]CH!X17</f>
        <v>12</v>
      </c>
      <c r="Y14" s="93">
        <f>[1]CT!Y17+'[1]Cantavil '!Y17+[1]VC!Y17+[1]CM!Y17+[1]NTP!Y17+[1]NO!Y17+[1]MK!Y17+[1]TQD!Y17+[1]PXL!Y17+[1]NT!Y17+[1]BD!Y17+[1]AEON!Y17+[1]VT!Y17+[1]CH!Y17</f>
        <v>10</v>
      </c>
      <c r="Z14" s="93">
        <f>[1]CT!Z17+'[1]Cantavil '!Z17+[1]VC!Z17+[1]CM!Z17+[1]NTP!Z17+[1]NO!Z17+[1]MK!Z17+[1]TQD!Z17+[1]PXL!Z17+[1]NT!Z17+[1]BD!Z17+[1]AEON!Z17+[1]VT!Z17+[1]CH!Z17</f>
        <v>10</v>
      </c>
      <c r="AA14" s="93">
        <f>[1]CT!AA17+'[1]Cantavil '!AA17+[1]VC!AA17+[1]CM!AA17+[1]NTP!AA17+[1]NO!AA17+[1]MK!AA17+[1]TQD!AA17+[1]PXL!AA17+[1]NT!AA17+[1]BD!AA17+[1]AEON!AA17+[1]VT!AA17+[1]CH!AA17</f>
        <v>17</v>
      </c>
      <c r="AB14" s="93">
        <f>[1]CT!AB17+'[1]Cantavil '!AB17+[1]VC!AB17+[1]CM!AB17+[1]NTP!AB17+[1]NO!AB17+[1]MK!AB17+[1]TQD!AB17+[1]PXL!AB17+[1]NT!AB17+[1]BD!AB17+[1]AEON!AB17+[1]VT!AB17+[1]CH!AB17</f>
        <v>30</v>
      </c>
      <c r="AC14" s="93">
        <f>[1]CT!AC17+'[1]Cantavil '!AC17+[1]VC!AC17+[1]CM!AC17+[1]NTP!AC17+[1]NO!AC17+[1]MK!AC17+[1]TQD!AC17+[1]PXL!AC17+[1]NT!AC17+[1]BD!AC17+[1]AEON!AC17+[1]VT!AC17+[1]CH!AC17</f>
        <v>11</v>
      </c>
      <c r="AD14" s="93">
        <f>[1]CT!AD17+'[1]Cantavil '!AD17+[1]VC!AD17+[1]CM!AD17+[1]NTP!AD17+[1]NO!AD17+[1]MK!AD17+[1]TQD!AD17+[1]PXL!AD17+[1]NT!AD17+[1]BD!AD17+[1]AEON!AD17+[1]VT!AD17+[1]CH!AD17</f>
        <v>17</v>
      </c>
      <c r="AE14" s="93">
        <f>[1]CT!AE17+'[1]Cantavil '!AE17+[1]VC!AE17+[1]CM!AE17+[1]NTP!AE17+[1]NO!AE17+[1]MK!AE17+[1]TQD!AE17+[1]PXL!AE17+[1]NT!AE17+[1]BD!AE17+[1]AEON!AE17+[1]VT!AE17+[1]CH!AE17</f>
        <v>14</v>
      </c>
      <c r="AF14" s="93">
        <f>[1]CT!AF17+'[1]Cantavil '!AF17+[1]VC!AF17+[1]CM!AF17+[1]NTP!AF17+[1]NO!AF17+[1]MK!AF17+[1]TQD!AF17+[1]PXL!AF17+[1]NT!AF17+[1]BD!AF17+[1]AEON!AF17+[1]VT!AF17+[1]CH!AF17</f>
        <v>10</v>
      </c>
      <c r="AG14" s="93">
        <f>[1]CT!AG17+'[1]Cantavil '!AG17+[1]VC!AG17+[1]CM!AG17+[1]NTP!AG17+[1]NO!AG17+[1]MK!AG17+[1]TQD!AG17+[1]PXL!AG17+[1]NT!AG17+[1]BD!AG17+[1]AEON!AG17+[1]VT!AG17+[1]CH!AG17</f>
        <v>4</v>
      </c>
      <c r="AH14" s="93">
        <f>[1]CT!AH17+'[1]Cantavil '!AH17+[1]VC!AH17+[1]CM!AH17+[1]NTP!AH17+[1]NO!AH17+[1]MK!AH17+[1]TQD!AH17+[1]PXL!AH17+[1]NT!AH17+[1]BD!AH17+[1]AEON!AH17+[1]VT!AH17+[1]CH!AH17</f>
        <v>16</v>
      </c>
      <c r="AI14" s="93">
        <f>[1]CT!AI17+'[1]Cantavil '!AI17+[1]VC!AI17+[1]CM!AI17+[1]NTP!AI17+[1]NO!AI17+[1]MK!AI17+[1]TQD!AI17+[1]PXL!AI17+[1]NT!AI17+[1]BD!AI17+[1]AEON!AI17+[1]VT!AI17+[1]CH!AI17</f>
        <v>8</v>
      </c>
      <c r="AJ14" s="93">
        <f>[1]CT!AJ17+'[1]Cantavil '!AJ17+[1]VC!AJ17+[1]CM!AJ17+[1]NTP!AJ17+[1]NO!AJ17+[1]MK!AJ17+[1]TQD!AJ17+[1]PXL!AJ17+[1]NT!AJ17+[1]BD!AJ17+[1]AEON!AJ17+[1]VT!AJ17+[1]CH!AJ17</f>
        <v>9</v>
      </c>
      <c r="AK14" s="93">
        <f>[1]CT!AK17+'[1]Cantavil '!AK17+[1]VC!AK17+[1]CM!AK17+[1]NTP!AK17+[1]NO!AK17+[1]MK!AK17+[1]TQD!AK17+[1]PXL!AK17+[1]NT!AK17+[1]BD!AK17+[1]AEON!AK17+[1]VT!AK17+[1]CH!AK17</f>
        <v>6</v>
      </c>
      <c r="AL14" s="93">
        <f>[1]CT!AL17+'[1]Cantavil '!AL17+[1]VC!AL17+[1]CM!AL17+[1]NTP!AL17+[1]NO!AL17+[1]MK!AL17+[1]TQD!AL17+[1]PXL!AL17+[1]NT!AL17+[1]BD!AL17+[1]AEON!AL17+[1]VT!AL17+[1]CH!AL17</f>
        <v>10</v>
      </c>
    </row>
    <row r="15" spans="1:38" x14ac:dyDescent="0.2">
      <c r="A15" s="92">
        <v>8512004</v>
      </c>
      <c r="B15" s="93" t="s">
        <v>110</v>
      </c>
      <c r="C15" s="93">
        <v>55000</v>
      </c>
      <c r="D15" s="93">
        <f t="shared" si="4"/>
        <v>303</v>
      </c>
      <c r="E15" s="93">
        <f>[1]CT!E18+'[1]Cantavil '!E18+[1]VC!E18+[1]CM!E18+[1]NTP!E18+[1]NO!E18+[1]MK!E18+[1]TQD!E18+[1]PXL!E18+[1]NT!E18+[1]BD!E18+[1]AEON!E18+[1]VT!E18+[1]CH!E18</f>
        <v>4</v>
      </c>
      <c r="F15" s="93">
        <f>[1]CT!F18+'[1]Cantavil '!F18+[1]VC!F18+[1]CM!F18+[1]NTP!F18+[1]NO!F18+[1]MK!F18+[1]TQD!F18+[1]PXL!F18+[1]NT!F18+[1]BD!F18+[1]AEON!F18+[1]VT!F18+[1]CH!F18</f>
        <v>10</v>
      </c>
      <c r="G15" s="93">
        <f>[1]CT!G18+'[1]Cantavil '!G18+[1]VC!G18+[1]CM!G18+[1]NTP!G18+[1]NO!G18+[1]MK!G18+[1]TQD!G18+[1]PXL!G18+[1]NT!G18+[1]BD!G18+[1]AEON!G18+[1]VT!G18+[1]CH!G18</f>
        <v>5</v>
      </c>
      <c r="H15" s="93">
        <f>[1]CT!H18+'[1]Cantavil '!H18+[1]VC!H18+[1]CM!H18+[1]NTP!H18+[1]NO!H18+[1]MK!H18+[1]TQD!H18+[1]PXL!H18+[1]NT!H18+[1]BD!H18+[1]AEON!H18+[1]VT!H18+[1]CH!H18</f>
        <v>7</v>
      </c>
      <c r="I15" s="93">
        <f>[1]CT!I18+'[1]Cantavil '!I18+[1]VC!I18+[1]CM!I18+[1]NTP!I18+[1]NO!I18+[1]MK!I18+[1]TQD!I18+[1]PXL!I18+[1]NT!I18+[1]BD!I18+[1]AEON!I18+[1]VT!I18+[1]CH!I18</f>
        <v>2</v>
      </c>
      <c r="J15" s="93">
        <f>[1]CT!J18+'[1]Cantavil '!J18+[1]VC!J18+[1]CM!J18+[1]NTP!J18+[1]NO!J18+[1]MK!J18+[1]TQD!J18+[1]PXL!J18+[1]NT!J18+[1]BD!J18+[1]AEON!J18+[1]VT!J18+[1]CH!J18</f>
        <v>6</v>
      </c>
      <c r="K15" s="93">
        <f>[1]CT!K18+'[1]Cantavil '!K18+[1]VC!K18+[1]CM!K18+[1]NTP!K18+[1]NO!K18+[1]MK!K18+[1]TQD!K18+[1]PXL!K18+[1]NT!K18+[1]BD!K18+[1]AEON!K18+[1]VT!K18+[1]CH!K18</f>
        <v>10</v>
      </c>
      <c r="L15" s="93">
        <f>[1]CT!L18+'[1]Cantavil '!L18+[1]VC!L18+[1]CM!L18+[1]NTP!L18+[1]NO!L18+[1]MK!L18+[1]TQD!L18+[1]PXL!L18+[1]NT!L18+[1]BD!L18+[1]AEON!L18+[1]VT!L18+[1]CH!L18</f>
        <v>8</v>
      </c>
      <c r="M15" s="93">
        <f>[1]CT!M18+'[1]Cantavil '!M18+[1]VC!M18+[1]CM!M18+[1]NTP!M18+[1]NO!M18+[1]MK!M18+[1]TQD!M18+[1]PXL!M18+[1]NT!M18+[1]BD!M18+[1]AEON!M18+[1]VT!M18+[1]CH!M18</f>
        <v>9</v>
      </c>
      <c r="N15" s="93">
        <f>[1]CT!N18+'[1]Cantavil '!N18+[1]VC!N18+[1]CM!N18+[1]NTP!N18+[1]NO!N18+[1]MK!N18+[1]TQD!N18+[1]PXL!N18+[1]NT!N18+[1]BD!N18+[1]AEON!N18+[1]VT!N18+[1]CH!N18</f>
        <v>6</v>
      </c>
      <c r="O15" s="93">
        <f>[1]CT!O18+'[1]Cantavil '!O18+[1]VC!O18+[1]CM!O18+[1]NTP!O18+[1]NO!O18+[1]MK!O18+[1]TQD!O18+[1]PXL!O18+[1]NT!O18+[1]BD!O18+[1]AEON!O18+[1]VT!O18+[1]CH!O18</f>
        <v>7</v>
      </c>
      <c r="P15" s="93">
        <f>[1]CT!P18+'[1]Cantavil '!P18+[1]VC!P18+[1]CM!P18+[1]NTP!P18+[1]NO!P18+[1]MK!P18+[1]TQD!P18+[1]PXL!P18+[1]NT!P18+[1]BD!P18+[1]AEON!P18+[1]VT!P18+[1]CH!P18</f>
        <v>7</v>
      </c>
      <c r="Q15" s="93">
        <f>[1]CT!Q18+'[1]Cantavil '!Q18+[1]VC!Q18+[1]CM!Q18+[1]NTP!Q18+[1]NO!Q18+[1]MK!Q18+[1]TQD!Q18+[1]PXL!Q18+[1]NT!Q18+[1]BD!Q18+[1]AEON!Q18+[1]VT!Q18+[1]CH!Q18</f>
        <v>7</v>
      </c>
      <c r="R15" s="93">
        <f>[1]CT!R18+'[1]Cantavil '!R18+[1]VC!R18+[1]CM!R18+[1]NTP!R18+[1]NO!R18+[1]MK!R18+[1]TQD!R18+[1]PXL!R18+[1]NT!R18+[1]BD!R18+[1]AEON!R18+[1]VT!R18+[1]CH!R18</f>
        <v>10</v>
      </c>
      <c r="S15" s="93">
        <f>[1]CT!S18+'[1]Cantavil '!S18+[1]VC!S18+[1]CM!S18+[1]NTP!S18+[1]NO!S18+[1]MK!S18+[1]TQD!S18+[1]PXL!S18+[1]NT!S18+[1]BD!S18+[1]AEON!S18+[1]VT!S18+[1]CH!S18</f>
        <v>2</v>
      </c>
      <c r="T15" s="93">
        <f>[1]CT!T18+'[1]Cantavil '!T18+[1]VC!T18+[1]CM!T18+[1]NTP!T18+[1]NO!T18+[1]MK!T18+[1]TQD!T18+[1]PXL!T18+[1]NT!T18+[1]BD!T18+[1]AEON!T18+[1]VT!T18+[1]CH!T18</f>
        <v>8</v>
      </c>
      <c r="U15" s="93">
        <f>[1]CT!U18+'[1]Cantavil '!U18+[1]VC!U18+[1]CM!U18+[1]NTP!U18+[1]NO!U18+[1]MK!U18+[1]TQD!U18+[1]PXL!U18+[1]NT!U18+[1]BD!U18+[1]AEON!U18+[1]VT!U18+[1]CH!U18</f>
        <v>23</v>
      </c>
      <c r="V15" s="93">
        <f>[1]CT!V18+'[1]Cantavil '!V18+[1]VC!V18+[1]CM!V18+[1]NTP!V18+[1]NO!V18+[1]MK!V18+[1]TQD!V18+[1]PXL!V18+[1]NT!V18+[1]BD!V18+[1]AEON!V18+[1]VT!V18+[1]CH!V18</f>
        <v>8</v>
      </c>
      <c r="W15" s="93">
        <f>[1]CT!W18+'[1]Cantavil '!W18+[1]VC!W18+[1]CM!W18+[1]NTP!W18+[1]NO!W18+[1]MK!W18+[1]TQD!W18+[1]PXL!W18+[1]NT!W18+[1]BD!W18+[1]AEON!W18+[1]VT!W18+[1]CH!W18</f>
        <v>9</v>
      </c>
      <c r="X15" s="93">
        <f>[1]CT!X18+'[1]Cantavil '!X18+[1]VC!X18+[1]CM!X18+[1]NTP!X18+[1]NO!X18+[1]MK!X18+[1]TQD!X18+[1]PXL!X18+[1]NT!X18+[1]BD!X18+[1]AEON!X18+[1]VT!X18+[1]CH!X18</f>
        <v>12</v>
      </c>
      <c r="Y15" s="93">
        <f>[1]CT!Y18+'[1]Cantavil '!Y18+[1]VC!Y18+[1]CM!Y18+[1]NTP!Y18+[1]NO!Y18+[1]MK!Y18+[1]TQD!Y18+[1]PXL!Y18+[1]NT!Y18+[1]BD!Y18+[1]AEON!Y18+[1]VT!Y18+[1]CH!Y18</f>
        <v>7</v>
      </c>
      <c r="Z15" s="93">
        <f>[1]CT!Z18+'[1]Cantavil '!Z18+[1]VC!Z18+[1]CM!Z18+[1]NTP!Z18+[1]NO!Z18+[1]MK!Z18+[1]TQD!Z18+[1]PXL!Z18+[1]NT!Z18+[1]BD!Z18+[1]AEON!Z18+[1]VT!Z18+[1]CH!Z18</f>
        <v>12</v>
      </c>
      <c r="AA15" s="93">
        <f>[1]CT!AA18+'[1]Cantavil '!AA18+[1]VC!AA18+[1]CM!AA18+[1]NTP!AA18+[1]NO!AA18+[1]MK!AA18+[1]TQD!AA18+[1]PXL!AA18+[1]NT!AA18+[1]BD!AA18+[1]AEON!AA18+[1]VT!AA18+[1]CH!AA18</f>
        <v>20</v>
      </c>
      <c r="AB15" s="93">
        <f>[1]CT!AB18+'[1]Cantavil '!AB18+[1]VC!AB18+[1]CM!AB18+[1]NTP!AB18+[1]NO!AB18+[1]MK!AB18+[1]TQD!AB18+[1]PXL!AB18+[1]NT!AB18+[1]BD!AB18+[1]AEON!AB18+[1]VT!AB18+[1]CH!AB18</f>
        <v>19</v>
      </c>
      <c r="AC15" s="93">
        <f>[1]CT!AC18+'[1]Cantavil '!AC18+[1]VC!AC18+[1]CM!AC18+[1]NTP!AC18+[1]NO!AC18+[1]MK!AC18+[1]TQD!AC18+[1]PXL!AC18+[1]NT!AC18+[1]BD!AC18+[1]AEON!AC18+[1]VT!AC18+[1]CH!AC18</f>
        <v>8</v>
      </c>
      <c r="AD15" s="93">
        <f>[1]CT!AD18+'[1]Cantavil '!AD18+[1]VC!AD18+[1]CM!AD18+[1]NTP!AD18+[1]NO!AD18+[1]MK!AD18+[1]TQD!AD18+[1]PXL!AD18+[1]NT!AD18+[1]BD!AD18+[1]AEON!AD18+[1]VT!AD18+[1]CH!AD18</f>
        <v>13</v>
      </c>
      <c r="AE15" s="93">
        <f>[1]CT!AE18+'[1]Cantavil '!AE18+[1]VC!AE18+[1]CM!AE18+[1]NTP!AE18+[1]NO!AE18+[1]MK!AE18+[1]TQD!AE18+[1]PXL!AE18+[1]NT!AE18+[1]BD!AE18+[1]AEON!AE18+[1]VT!AE18+[1]CH!AE18</f>
        <v>16</v>
      </c>
      <c r="AF15" s="93">
        <f>[1]CT!AF18+'[1]Cantavil '!AF18+[1]VC!AF18+[1]CM!AF18+[1]NTP!AF18+[1]NO!AF18+[1]MK!AF18+[1]TQD!AF18+[1]PXL!AF18+[1]NT!AF18+[1]BD!AF18+[1]AEON!AF18+[1]VT!AF18+[1]CH!AF18</f>
        <v>1</v>
      </c>
      <c r="AG15" s="93">
        <f>[1]CT!AG18+'[1]Cantavil '!AG18+[1]VC!AG18+[1]CM!AG18+[1]NTP!AG18+[1]NO!AG18+[1]MK!AG18+[1]TQD!AG18+[1]PXL!AG18+[1]NT!AG18+[1]BD!AG18+[1]AEON!AG18+[1]VT!AG18+[1]CH!AG18</f>
        <v>11</v>
      </c>
      <c r="AH15" s="93">
        <f>[1]CT!AH18+'[1]Cantavil '!AH18+[1]VC!AH18+[1]CM!AH18+[1]NTP!AH18+[1]NO!AH18+[1]MK!AH18+[1]TQD!AH18+[1]PXL!AH18+[1]NT!AH18+[1]BD!AH18+[1]AEON!AH18+[1]VT!AH18+[1]CH!AH18</f>
        <v>6</v>
      </c>
      <c r="AI15" s="93">
        <f>[1]CT!AI18+'[1]Cantavil '!AI18+[1]VC!AI18+[1]CM!AI18+[1]NTP!AI18+[1]NO!AI18+[1]MK!AI18+[1]TQD!AI18+[1]PXL!AI18+[1]NT!AI18+[1]BD!AI18+[1]AEON!AI18+[1]VT!AI18+[1]CH!AI18</f>
        <v>13</v>
      </c>
      <c r="AJ15" s="93">
        <f>[1]CT!AJ18+'[1]Cantavil '!AJ18+[1]VC!AJ18+[1]CM!AJ18+[1]NTP!AJ18+[1]NO!AJ18+[1]MK!AJ18+[1]TQD!AJ18+[1]PXL!AJ18+[1]NT!AJ18+[1]BD!AJ18+[1]AEON!AJ18+[1]VT!AJ18+[1]CH!AJ18</f>
        <v>6</v>
      </c>
      <c r="AK15" s="93">
        <f>[1]CT!AK18+'[1]Cantavil '!AK18+[1]VC!AK18+[1]CM!AK18+[1]NTP!AK18+[1]NO!AK18+[1]MK!AK18+[1]TQD!AK18+[1]PXL!AK18+[1]NT!AK18+[1]BD!AK18+[1]AEON!AK18+[1]VT!AK18+[1]CH!AK18</f>
        <v>7</v>
      </c>
      <c r="AL15" s="93">
        <f>[1]CT!AL18+'[1]Cantavil '!AL18+[1]VC!AL18+[1]CM!AL18+[1]NTP!AL18+[1]NO!AL18+[1]MK!AL18+[1]TQD!AL18+[1]PXL!AL18+[1]NT!AL18+[1]BD!AL18+[1]AEON!AL18+[1]VT!AL18+[1]CH!AL18</f>
        <v>4</v>
      </c>
    </row>
    <row r="16" spans="1:38" s="91" customFormat="1" x14ac:dyDescent="0.2">
      <c r="A16" s="89"/>
      <c r="B16" s="89" t="s">
        <v>111</v>
      </c>
      <c r="C16" s="90"/>
      <c r="D16" s="90">
        <f>SUM(D17:D21)</f>
        <v>4980</v>
      </c>
      <c r="E16" s="90">
        <f t="shared" ref="E16:AL16" si="5">SUM(E17:E21)</f>
        <v>103</v>
      </c>
      <c r="F16" s="90">
        <f t="shared" si="5"/>
        <v>176</v>
      </c>
      <c r="G16" s="90">
        <f t="shared" si="5"/>
        <v>224</v>
      </c>
      <c r="H16" s="90">
        <f t="shared" si="5"/>
        <v>101</v>
      </c>
      <c r="I16" s="90">
        <f t="shared" si="5"/>
        <v>81</v>
      </c>
      <c r="J16" s="90">
        <f t="shared" si="5"/>
        <v>121</v>
      </c>
      <c r="K16" s="90">
        <f t="shared" si="5"/>
        <v>135</v>
      </c>
      <c r="L16" s="90">
        <f t="shared" si="5"/>
        <v>170</v>
      </c>
      <c r="M16" s="90">
        <f t="shared" si="5"/>
        <v>269</v>
      </c>
      <c r="N16" s="90">
        <f t="shared" si="5"/>
        <v>292</v>
      </c>
      <c r="O16" s="90">
        <f t="shared" si="5"/>
        <v>140</v>
      </c>
      <c r="P16" s="90">
        <f t="shared" si="5"/>
        <v>118</v>
      </c>
      <c r="Q16" s="90">
        <f t="shared" si="5"/>
        <v>164</v>
      </c>
      <c r="R16" s="90">
        <f t="shared" si="5"/>
        <v>139</v>
      </c>
      <c r="S16" s="90">
        <f t="shared" si="5"/>
        <v>142</v>
      </c>
      <c r="T16" s="90">
        <f t="shared" si="5"/>
        <v>181</v>
      </c>
      <c r="U16" s="90">
        <f t="shared" si="5"/>
        <v>235</v>
      </c>
      <c r="V16" s="90">
        <f t="shared" si="5"/>
        <v>123</v>
      </c>
      <c r="W16" s="90">
        <f t="shared" si="5"/>
        <v>143</v>
      </c>
      <c r="X16" s="90">
        <f t="shared" si="5"/>
        <v>141</v>
      </c>
      <c r="Y16" s="90">
        <f t="shared" si="5"/>
        <v>186</v>
      </c>
      <c r="Z16" s="90">
        <f t="shared" si="5"/>
        <v>175</v>
      </c>
      <c r="AA16" s="90">
        <f t="shared" si="5"/>
        <v>236</v>
      </c>
      <c r="AB16" s="90">
        <f t="shared" si="5"/>
        <v>263</v>
      </c>
      <c r="AC16" s="90">
        <f t="shared" si="5"/>
        <v>151</v>
      </c>
      <c r="AD16" s="90">
        <f t="shared" si="5"/>
        <v>188</v>
      </c>
      <c r="AE16" s="90">
        <f t="shared" si="5"/>
        <v>308</v>
      </c>
      <c r="AF16" s="90">
        <f t="shared" si="5"/>
        <v>150</v>
      </c>
      <c r="AG16" s="90">
        <f t="shared" si="5"/>
        <v>11</v>
      </c>
      <c r="AH16" s="90">
        <f t="shared" si="5"/>
        <v>29</v>
      </c>
      <c r="AI16" s="90">
        <f t="shared" si="5"/>
        <v>33</v>
      </c>
      <c r="AJ16" s="90">
        <f t="shared" si="5"/>
        <v>0</v>
      </c>
      <c r="AK16" s="90">
        <f t="shared" si="5"/>
        <v>23</v>
      </c>
      <c r="AL16" s="90">
        <f t="shared" si="5"/>
        <v>29</v>
      </c>
    </row>
    <row r="17" spans="1:38" s="91" customFormat="1" x14ac:dyDescent="0.2">
      <c r="A17" s="92">
        <v>1010127</v>
      </c>
      <c r="B17" s="93" t="s">
        <v>112</v>
      </c>
      <c r="C17" s="93">
        <v>22000</v>
      </c>
      <c r="D17" s="93">
        <f>SUM(E17:AL17)</f>
        <v>1202</v>
      </c>
      <c r="E17" s="93">
        <f>[1]CT!E20+'[1]Cantavil '!E20+[1]VC!E20+[1]CM!E20+[1]NTP!E20+[1]NO!E20+[1]MK!E20+[1]TQD!E20+[1]PXL!E20+[1]NT!E20+[1]BD!E20+[1]AEON!E20+[1]VT!E20+[1]CH!E20</f>
        <v>27</v>
      </c>
      <c r="F17" s="93">
        <f>[1]CT!F20+'[1]Cantavil '!F20+[1]VC!F20+[1]CM!F20+[1]NTP!F20+[1]NO!F20+[1]MK!F20+[1]TQD!F20+[1]PXL!F20+[1]NT!F20+[1]BD!F20+[1]AEON!F20+[1]VT!F20+[1]CH!F20</f>
        <v>39</v>
      </c>
      <c r="G17" s="93">
        <f>[1]CT!G20+'[1]Cantavil '!G20+[1]VC!G20+[1]CM!G20+[1]NTP!G20+[1]NO!G20+[1]MK!G20+[1]TQD!G20+[1]PXL!G20+[1]NT!G20+[1]BD!G20+[1]AEON!G20+[1]VT!G20+[1]CH!G20</f>
        <v>60</v>
      </c>
      <c r="H17" s="93">
        <f>[1]CT!H20+'[1]Cantavil '!H20+[1]VC!H20+[1]CM!H20+[1]NTP!H20+[1]NO!H20+[1]MK!H20+[1]TQD!H20+[1]PXL!H20+[1]NT!H20+[1]BD!H20+[1]AEON!H20+[1]VT!H20+[1]CH!H20</f>
        <v>25</v>
      </c>
      <c r="I17" s="93">
        <f>[1]CT!I20+'[1]Cantavil '!I20+[1]VC!I20+[1]CM!I20+[1]NTP!I20+[1]NO!I20+[1]MK!I20+[1]TQD!I20+[1]PXL!I20+[1]NT!I20+[1]BD!I20+[1]AEON!I20+[1]VT!I20+[1]CH!I20</f>
        <v>22</v>
      </c>
      <c r="J17" s="93">
        <f>[1]CT!J20+'[1]Cantavil '!J20+[1]VC!J20+[1]CM!J20+[1]NTP!J20+[1]NO!J20+[1]MK!J20+[1]TQD!J20+[1]PXL!J20+[1]NT!J20+[1]BD!J20+[1]AEON!J20+[1]VT!J20+[1]CH!J20</f>
        <v>26</v>
      </c>
      <c r="K17" s="93">
        <f>[1]CT!K20+'[1]Cantavil '!K20+[1]VC!K20+[1]CM!K20+[1]NTP!K20+[1]NO!K20+[1]MK!K20+[1]TQD!K20+[1]PXL!K20+[1]NT!K20+[1]BD!K20+[1]AEON!K20+[1]VT!K20+[1]CH!K20</f>
        <v>33</v>
      </c>
      <c r="L17" s="93">
        <f>[1]CT!L20+'[1]Cantavil '!L20+[1]VC!L20+[1]CM!L20+[1]NTP!L20+[1]NO!L20+[1]MK!L20+[1]TQD!L20+[1]PXL!L20+[1]NT!L20+[1]BD!L20+[1]AEON!L20+[1]VT!L20+[1]CH!L20</f>
        <v>39</v>
      </c>
      <c r="M17" s="93">
        <f>[1]CT!M20+'[1]Cantavil '!M20+[1]VC!M20+[1]CM!M20+[1]NTP!M20+[1]NO!M20+[1]MK!M20+[1]TQD!M20+[1]PXL!M20+[1]NT!M20+[1]BD!M20+[1]AEON!M20+[1]VT!M20+[1]CH!M20</f>
        <v>57</v>
      </c>
      <c r="N17" s="93">
        <f>[1]CT!N20+'[1]Cantavil '!N20+[1]VC!N20+[1]CM!N20+[1]NTP!N20+[1]NO!N20+[1]MK!N20+[1]TQD!N20+[1]PXL!N20+[1]NT!N20+[1]BD!N20+[1]AEON!N20+[1]VT!N20+[1]CH!N20</f>
        <v>70</v>
      </c>
      <c r="O17" s="93">
        <f>[1]CT!O20+'[1]Cantavil '!O20+[1]VC!O20+[1]CM!O20+[1]NTP!O20+[1]NO!O20+[1]MK!O20+[1]TQD!O20+[1]PXL!O20+[1]NT!O20+[1]BD!O20+[1]AEON!O20+[1]VT!O20+[1]CH!O20</f>
        <v>29</v>
      </c>
      <c r="P17" s="93">
        <f>[1]CT!P20+'[1]Cantavil '!P20+[1]VC!P20+[1]CM!P20+[1]NTP!P20+[1]NO!P20+[1]MK!P20+[1]TQD!P20+[1]PXL!P20+[1]NT!P20+[1]BD!P20+[1]AEON!P20+[1]VT!P20+[1]CH!P20</f>
        <v>28</v>
      </c>
      <c r="Q17" s="93">
        <f>[1]CT!Q20+'[1]Cantavil '!Q20+[1]VC!Q20+[1]CM!Q20+[1]NTP!Q20+[1]NO!Q20+[1]MK!Q20+[1]TQD!Q20+[1]PXL!Q20+[1]NT!Q20+[1]BD!Q20+[1]AEON!Q20+[1]VT!Q20+[1]CH!Q20</f>
        <v>39</v>
      </c>
      <c r="R17" s="93">
        <f>[1]CT!R20+'[1]Cantavil '!R20+[1]VC!R20+[1]CM!R20+[1]NTP!R20+[1]NO!R20+[1]MK!R20+[1]TQD!R20+[1]PXL!R20+[1]NT!R20+[1]BD!R20+[1]AEON!R20+[1]VT!R20+[1]CH!R20</f>
        <v>36</v>
      </c>
      <c r="S17" s="93">
        <f>[1]CT!S20+'[1]Cantavil '!S20+[1]VC!S20+[1]CM!S20+[1]NTP!S20+[1]NO!S20+[1]MK!S20+[1]TQD!S20+[1]PXL!S20+[1]NT!S20+[1]BD!S20+[1]AEON!S20+[1]VT!S20+[1]CH!S20</f>
        <v>35</v>
      </c>
      <c r="T17" s="93">
        <f>[1]CT!T20+'[1]Cantavil '!T20+[1]VC!T20+[1]CM!T20+[1]NTP!T20+[1]NO!T20+[1]MK!T20+[1]TQD!T20+[1]PXL!T20+[1]NT!T20+[1]BD!T20+[1]AEON!T20+[1]VT!T20+[1]CH!T20</f>
        <v>41</v>
      </c>
      <c r="U17" s="93">
        <f>[1]CT!U20+'[1]Cantavil '!U20+[1]VC!U20+[1]CM!U20+[1]NTP!U20+[1]NO!U20+[1]MK!U20+[1]TQD!U20+[1]PXL!U20+[1]NT!U20+[1]BD!U20+[1]AEON!U20+[1]VT!U20+[1]CH!U20</f>
        <v>59</v>
      </c>
      <c r="V17" s="93">
        <f>[1]CT!V20+'[1]Cantavil '!V20+[1]VC!V20+[1]CM!V20+[1]NTP!V20+[1]NO!V20+[1]MK!V20+[1]TQD!V20+[1]PXL!V20+[1]NT!V20+[1]BD!V20+[1]AEON!V20+[1]VT!V20+[1]CH!V20</f>
        <v>40</v>
      </c>
      <c r="W17" s="93">
        <f>[1]CT!W20+'[1]Cantavil '!W20+[1]VC!W20+[1]CM!W20+[1]NTP!W20+[1]NO!W20+[1]MK!W20+[1]TQD!W20+[1]PXL!W20+[1]NT!W20+[1]BD!W20+[1]AEON!W20+[1]VT!W20+[1]CH!W20</f>
        <v>38</v>
      </c>
      <c r="X17" s="93">
        <f>[1]CT!X20+'[1]Cantavil '!X20+[1]VC!X20+[1]CM!X20+[1]NTP!X20+[1]NO!X20+[1]MK!X20+[1]TQD!X20+[1]PXL!X20+[1]NT!X20+[1]BD!X20+[1]AEON!X20+[1]VT!X20+[1]CH!X20</f>
        <v>38</v>
      </c>
      <c r="Y17" s="93">
        <f>[1]CT!Y20+'[1]Cantavil '!Y20+[1]VC!Y20+[1]CM!Y20+[1]NTP!Y20+[1]NO!Y20+[1]MK!Y20+[1]TQD!Y20+[1]PXL!Y20+[1]NT!Y20+[1]BD!Y20+[1]AEON!Y20+[1]VT!Y20+[1]CH!Y20</f>
        <v>52</v>
      </c>
      <c r="Z17" s="93">
        <f>[1]CT!Z20+'[1]Cantavil '!Z20+[1]VC!Z20+[1]CM!Z20+[1]NTP!Z20+[1]NO!Z20+[1]MK!Z20+[1]TQD!Z20+[1]PXL!Z20+[1]NT!Z20+[1]BD!Z20+[1]AEON!Z20+[1]VT!Z20+[1]CH!Z20</f>
        <v>55</v>
      </c>
      <c r="AA17" s="93">
        <f>[1]CT!AA20+'[1]Cantavil '!AA20+[1]VC!AA20+[1]CM!AA20+[1]NTP!AA20+[1]NO!AA20+[1]MK!AA20+[1]TQD!AA20+[1]PXL!AA20+[1]NT!AA20+[1]BD!AA20+[1]AEON!AA20+[1]VT!AA20+[1]CH!AA20</f>
        <v>47</v>
      </c>
      <c r="AB17" s="93">
        <f>[1]CT!AB20+'[1]Cantavil '!AB20+[1]VC!AB20+[1]CM!AB20+[1]NTP!AB20+[1]NO!AB20+[1]MK!AB20+[1]TQD!AB20+[1]PXL!AB20+[1]NT!AB20+[1]BD!AB20+[1]AEON!AB20+[1]VT!AB20+[1]CH!AB20</f>
        <v>53</v>
      </c>
      <c r="AC17" s="93">
        <f>[1]CT!AC20+'[1]Cantavil '!AC20+[1]VC!AC20+[1]CM!AC20+[1]NTP!AC20+[1]NO!AC20+[1]MK!AC20+[1]TQD!AC20+[1]PXL!AC20+[1]NT!AC20+[1]BD!AC20+[1]AEON!AC20+[1]VT!AC20+[1]CH!AC20</f>
        <v>43</v>
      </c>
      <c r="AD17" s="93">
        <f>[1]CT!AD20+'[1]Cantavil '!AD20+[1]VC!AD20+[1]CM!AD20+[1]NTP!AD20+[1]NO!AD20+[1]MK!AD20+[1]TQD!AD20+[1]PXL!AD20+[1]NT!AD20+[1]BD!AD20+[1]AEON!AD20+[1]VT!AD20+[1]CH!AD20</f>
        <v>59</v>
      </c>
      <c r="AE17" s="93">
        <f>[1]CT!AE20+'[1]Cantavil '!AE20+[1]VC!AE20+[1]CM!AE20+[1]NTP!AE20+[1]NO!AE20+[1]MK!AE20+[1]TQD!AE20+[1]PXL!AE20+[1]NT!AE20+[1]BD!AE20+[1]AEON!AE20+[1]VT!AE20+[1]CH!AE20</f>
        <v>72</v>
      </c>
      <c r="AF17" s="93">
        <f>[1]CT!AF20+'[1]Cantavil '!AF20+[1]VC!AF20+[1]CM!AF20+[1]NTP!AF20+[1]NO!AF20+[1]MK!AF20+[1]TQD!AF20+[1]PXL!AF20+[1]NT!AF20+[1]BD!AF20+[1]AEON!AF20+[1]VT!AF20+[1]CH!AF20</f>
        <v>31</v>
      </c>
      <c r="AG17" s="93">
        <f>[1]CT!AG20+'[1]Cantavil '!AG20+[1]VC!AG20+[1]CM!AG20+[1]NTP!AG20+[1]NO!AG20+[1]MK!AG20+[1]TQD!AG20+[1]PXL!AG20+[1]NT!AG20+[1]BD!AG20+[1]AEON!AG20+[1]VT!AG20+[1]CH!AG20</f>
        <v>0</v>
      </c>
      <c r="AH17" s="93">
        <f>[1]CT!AH20+'[1]Cantavil '!AH20+[1]VC!AH20+[1]CM!AH20+[1]NTP!AH20+[1]NO!AH20+[1]MK!AH20+[1]TQD!AH20+[1]PXL!AH20+[1]NT!AH20+[1]BD!AH20+[1]AEON!AH20+[1]VT!AH20+[1]CH!AH20</f>
        <v>0</v>
      </c>
      <c r="AI17" s="93">
        <f>[1]CT!AI20+'[1]Cantavil '!AI20+[1]VC!AI20+[1]CM!AI20+[1]NTP!AI20+[1]NO!AI20+[1]MK!AI20+[1]TQD!AI20+[1]PXL!AI20+[1]NT!AI20+[1]BD!AI20+[1]AEON!AI20+[1]VT!AI20+[1]CH!AI20</f>
        <v>0</v>
      </c>
      <c r="AJ17" s="93">
        <f>[1]CT!AJ20+'[1]Cantavil '!AJ20+[1]VC!AJ20+[1]CM!AJ20+[1]NTP!AJ20+[1]NO!AJ20+[1]MK!AJ20+[1]TQD!AJ20+[1]PXL!AJ20+[1]NT!AJ20+[1]BD!AJ20+[1]AEON!AJ20+[1]VT!AJ20+[1]CH!AJ20</f>
        <v>0</v>
      </c>
      <c r="AK17" s="93">
        <f>[1]CT!AK20+'[1]Cantavil '!AK20+[1]VC!AK20+[1]CM!AK20+[1]NTP!AK20+[1]NO!AK20+[1]MK!AK20+[1]TQD!AK20+[1]PXL!AK20+[1]NT!AK20+[1]BD!AK20+[1]AEON!AK20+[1]VT!AK20+[1]CH!AK20</f>
        <v>5</v>
      </c>
      <c r="AL17" s="93">
        <f>[1]CT!AL20+'[1]Cantavil '!AL20+[1]VC!AL20+[1]CM!AL20+[1]NTP!AL20+[1]NO!AL20+[1]MK!AL20+[1]TQD!AL20+[1]PXL!AL20+[1]NT!AL20+[1]BD!AL20+[1]AEON!AL20+[1]VT!AL20+[1]CH!AL20</f>
        <v>4</v>
      </c>
    </row>
    <row r="18" spans="1:38" x14ac:dyDescent="0.2">
      <c r="A18" s="92">
        <v>8512005</v>
      </c>
      <c r="B18" s="93" t="s">
        <v>113</v>
      </c>
      <c r="C18" s="93">
        <v>20000</v>
      </c>
      <c r="D18" s="93">
        <f t="shared" ref="D18:D21" si="6">SUM(E18:AL18)</f>
        <v>456</v>
      </c>
      <c r="E18" s="93">
        <f>[1]CT!E21+'[1]Cantavil '!E21+[1]VC!E21+[1]CM!E21+[1]NTP!E21+[1]NO!E21+[1]MK!E21+[1]TQD!E21+[1]PXL!E21+[1]NT!E21+[1]BD!E21+[1]AEON!E21+[1]VT!E21+[1]CH!E21</f>
        <v>11</v>
      </c>
      <c r="F18" s="93">
        <f>[1]CT!F21+'[1]Cantavil '!F21+[1]VC!F21+[1]CM!F21+[1]NTP!F21+[1]NO!F21+[1]MK!F21+[1]TQD!F21+[1]PXL!F21+[1]NT!F21+[1]BD!F21+[1]AEON!F21+[1]VT!F21+[1]CH!F21</f>
        <v>16</v>
      </c>
      <c r="G18" s="93">
        <f>[1]CT!G21+'[1]Cantavil '!G21+[1]VC!G21+[1]CM!G21+[1]NTP!G21+[1]NO!G21+[1]MK!G21+[1]TQD!G21+[1]PXL!G21+[1]NT!G21+[1]BD!G21+[1]AEON!G21+[1]VT!G21+[1]CH!G21</f>
        <v>22</v>
      </c>
      <c r="H18" s="93">
        <f>[1]CT!H21+'[1]Cantavil '!H21+[1]VC!H21+[1]CM!H21+[1]NTP!H21+[1]NO!H21+[1]MK!H21+[1]TQD!H21+[1]PXL!H21+[1]NT!H21+[1]BD!H21+[1]AEON!H21+[1]VT!H21+[1]CH!H21</f>
        <v>7</v>
      </c>
      <c r="I18" s="93">
        <f>[1]CT!I21+'[1]Cantavil '!I21+[1]VC!I21+[1]CM!I21+[1]NTP!I21+[1]NO!I21+[1]MK!I21+[1]TQD!I21+[1]PXL!I21+[1]NT!I21+[1]BD!I21+[1]AEON!I21+[1]VT!I21+[1]CH!I21</f>
        <v>5</v>
      </c>
      <c r="J18" s="93">
        <f>[1]CT!J21+'[1]Cantavil '!J21+[1]VC!J21+[1]CM!J21+[1]NTP!J21+[1]NO!J21+[1]MK!J21+[1]TQD!J21+[1]PXL!J21+[1]NT!J21+[1]BD!J21+[1]AEON!J21+[1]VT!J21+[1]CH!J21</f>
        <v>15</v>
      </c>
      <c r="K18" s="93">
        <f>[1]CT!K21+'[1]Cantavil '!K21+[1]VC!K21+[1]CM!K21+[1]NTP!K21+[1]NO!K21+[1]MK!K21+[1]TQD!K21+[1]PXL!K21+[1]NT!K21+[1]BD!K21+[1]AEON!K21+[1]VT!K21+[1]CH!K21</f>
        <v>7</v>
      </c>
      <c r="L18" s="93">
        <f>[1]CT!L21+'[1]Cantavil '!L21+[1]VC!L21+[1]CM!L21+[1]NTP!L21+[1]NO!L21+[1]MK!L21+[1]TQD!L21+[1]PXL!L21+[1]NT!L21+[1]BD!L21+[1]AEON!L21+[1]VT!L21+[1]CH!L21</f>
        <v>15</v>
      </c>
      <c r="M18" s="93">
        <f>[1]CT!M21+'[1]Cantavil '!M21+[1]VC!M21+[1]CM!M21+[1]NTP!M21+[1]NO!M21+[1]MK!M21+[1]TQD!M21+[1]PXL!M21+[1]NT!M21+[1]BD!M21+[1]AEON!M21+[1]VT!M21+[1]CH!M21</f>
        <v>49</v>
      </c>
      <c r="N18" s="93">
        <f>[1]CT!N21+'[1]Cantavil '!N21+[1]VC!N21+[1]CM!N21+[1]NTP!N21+[1]NO!N21+[1]MK!N21+[1]TQD!N21+[1]PXL!N21+[1]NT!N21+[1]BD!N21+[1]AEON!N21+[1]VT!N21+[1]CH!N21</f>
        <v>31</v>
      </c>
      <c r="O18" s="93">
        <f>[1]CT!O21+'[1]Cantavil '!O21+[1]VC!O21+[1]CM!O21+[1]NTP!O21+[1]NO!O21+[1]MK!O21+[1]TQD!O21+[1]PXL!O21+[1]NT!O21+[1]BD!O21+[1]AEON!O21+[1]VT!O21+[1]CH!O21</f>
        <v>5</v>
      </c>
      <c r="P18" s="93">
        <f>[1]CT!P21+'[1]Cantavil '!P21+[1]VC!P21+[1]CM!P21+[1]NTP!P21+[1]NO!P21+[1]MK!P21+[1]TQD!P21+[1]PXL!P21+[1]NT!P21+[1]BD!P21+[1]AEON!P21+[1]VT!P21+[1]CH!P21</f>
        <v>7</v>
      </c>
      <c r="Q18" s="93">
        <f>[1]CT!Q21+'[1]Cantavil '!Q21+[1]VC!Q21+[1]CM!Q21+[1]NTP!Q21+[1]NO!Q21+[1]MK!Q21+[1]TQD!Q21+[1]PXL!Q21+[1]NT!Q21+[1]BD!Q21+[1]AEON!Q21+[1]VT!Q21+[1]CH!Q21</f>
        <v>23</v>
      </c>
      <c r="R18" s="93">
        <f>[1]CT!R21+'[1]Cantavil '!R21+[1]VC!R21+[1]CM!R21+[1]NTP!R21+[1]NO!R21+[1]MK!R21+[1]TQD!R21+[1]PXL!R21+[1]NT!R21+[1]BD!R21+[1]AEON!R21+[1]VT!R21+[1]CH!R21</f>
        <v>13</v>
      </c>
      <c r="S18" s="93">
        <f>[1]CT!S21+'[1]Cantavil '!S21+[1]VC!S21+[1]CM!S21+[1]NTP!S21+[1]NO!S21+[1]MK!S21+[1]TQD!S21+[1]PXL!S21+[1]NT!S21+[1]BD!S21+[1]AEON!S21+[1]VT!S21+[1]CH!S21</f>
        <v>8</v>
      </c>
      <c r="T18" s="93">
        <f>[1]CT!T21+'[1]Cantavil '!T21+[1]VC!T21+[1]CM!T21+[1]NTP!T21+[1]NO!T21+[1]MK!T21+[1]TQD!T21+[1]PXL!T21+[1]NT!T21+[1]BD!T21+[1]AEON!T21+[1]VT!T21+[1]CH!T21</f>
        <v>34</v>
      </c>
      <c r="U18" s="93">
        <f>[1]CT!U21+'[1]Cantavil '!U21+[1]VC!U21+[1]CM!U21+[1]NTP!U21+[1]NO!U21+[1]MK!U21+[1]TQD!U21+[1]PXL!U21+[1]NT!U21+[1]BD!U21+[1]AEON!U21+[1]VT!U21+[1]CH!U21</f>
        <v>41</v>
      </c>
      <c r="V18" s="93">
        <f>[1]CT!V21+'[1]Cantavil '!V21+[1]VC!V21+[1]CM!V21+[1]NTP!V21+[1]NO!V21+[1]MK!V21+[1]TQD!V21+[1]PXL!V21+[1]NT!V21+[1]BD!V21+[1]AEON!V21+[1]VT!V21+[1]CH!V21</f>
        <v>10</v>
      </c>
      <c r="W18" s="93">
        <f>[1]CT!W21+'[1]Cantavil '!W21+[1]VC!W21+[1]CM!W21+[1]NTP!W21+[1]NO!W21+[1]MK!W21+[1]TQD!W21+[1]PXL!W21+[1]NT!W21+[1]BD!W21+[1]AEON!W21+[1]VT!W21+[1]CH!W21</f>
        <v>6</v>
      </c>
      <c r="X18" s="93">
        <f>[1]CT!X21+'[1]Cantavil '!X21+[1]VC!X21+[1]CM!X21+[1]NTP!X21+[1]NO!X21+[1]MK!X21+[1]TQD!X21+[1]PXL!X21+[1]NT!X21+[1]BD!X21+[1]AEON!X21+[1]VT!X21+[1]CH!X21</f>
        <v>14</v>
      </c>
      <c r="Y18" s="93">
        <f>[1]CT!Y21+'[1]Cantavil '!Y21+[1]VC!Y21+[1]CM!Y21+[1]NTP!Y21+[1]NO!Y21+[1]MK!Y21+[1]TQD!Y21+[1]PXL!Y21+[1]NT!Y21+[1]BD!Y21+[1]AEON!Y21+[1]VT!Y21+[1]CH!Y21</f>
        <v>4</v>
      </c>
      <c r="Z18" s="93">
        <f>[1]CT!Z21+'[1]Cantavil '!Z21+[1]VC!Z21+[1]CM!Z21+[1]NTP!Z21+[1]NO!Z21+[1]MK!Z21+[1]TQD!Z21+[1]PXL!Z21+[1]NT!Z21+[1]BD!Z21+[1]AEON!Z21+[1]VT!Z21+[1]CH!Z21</f>
        <v>11</v>
      </c>
      <c r="AA18" s="93">
        <f>[1]CT!AA21+'[1]Cantavil '!AA21+[1]VC!AA21+[1]CM!AA21+[1]NTP!AA21+[1]NO!AA21+[1]MK!AA21+[1]TQD!AA21+[1]PXL!AA21+[1]NT!AA21+[1]BD!AA21+[1]AEON!AA21+[1]VT!AA21+[1]CH!AA21</f>
        <v>25</v>
      </c>
      <c r="AB18" s="93">
        <f>[1]CT!AB21+'[1]Cantavil '!AB21+[1]VC!AB21+[1]CM!AB21+[1]NTP!AB21+[1]NO!AB21+[1]MK!AB21+[1]TQD!AB21+[1]PXL!AB21+[1]NT!AB21+[1]BD!AB21+[1]AEON!AB21+[1]VT!AB21+[1]CH!AB21</f>
        <v>19</v>
      </c>
      <c r="AC18" s="93">
        <f>[1]CT!AC21+'[1]Cantavil '!AC21+[1]VC!AC21+[1]CM!AC21+[1]NTP!AC21+[1]NO!AC21+[1]MK!AC21+[1]TQD!AC21+[1]PXL!AC21+[1]NT!AC21+[1]BD!AC21+[1]AEON!AC21+[1]VT!AC21+[1]CH!AC21</f>
        <v>8</v>
      </c>
      <c r="AD18" s="93">
        <f>[1]CT!AD21+'[1]Cantavil '!AD21+[1]VC!AD21+[1]CM!AD21+[1]NTP!AD21+[1]NO!AD21+[1]MK!AD21+[1]TQD!AD21+[1]PXL!AD21+[1]NT!AD21+[1]BD!AD21+[1]AEON!AD21+[1]VT!AD21+[1]CH!AD21</f>
        <v>12</v>
      </c>
      <c r="AE18" s="93">
        <f>[1]CT!AE21+'[1]Cantavil '!AE21+[1]VC!AE21+[1]CM!AE21+[1]NTP!AE21+[1]NO!AE21+[1]MK!AE21+[1]TQD!AE21+[1]PXL!AE21+[1]NT!AE21+[1]BD!AE21+[1]AEON!AE21+[1]VT!AE21+[1]CH!AE21</f>
        <v>18</v>
      </c>
      <c r="AF18" s="93">
        <f>[1]CT!AF21+'[1]Cantavil '!AF21+[1]VC!AF21+[1]CM!AF21+[1]NTP!AF21+[1]NO!AF21+[1]MK!AF21+[1]TQD!AF21+[1]PXL!AF21+[1]NT!AF21+[1]BD!AF21+[1]AEON!AF21+[1]VT!AF21+[1]CH!AF21</f>
        <v>20</v>
      </c>
      <c r="AG18" s="93">
        <f>[1]CT!AG21+'[1]Cantavil '!AG21+[1]VC!AG21+[1]CM!AG21+[1]NTP!AG21+[1]NO!AG21+[1]MK!AG21+[1]TQD!AG21+[1]PXL!AG21+[1]NT!AG21+[1]BD!AG21+[1]AEON!AG21+[1]VT!AG21+[1]CH!AG21</f>
        <v>0</v>
      </c>
      <c r="AH18" s="93">
        <f>[1]CT!AH21+'[1]Cantavil '!AH21+[1]VC!AH21+[1]CM!AH21+[1]NTP!AH21+[1]NO!AH21+[1]MK!AH21+[1]TQD!AH21+[1]PXL!AH21+[1]NT!AH21+[1]BD!AH21+[1]AEON!AH21+[1]VT!AH21+[1]CH!AH21</f>
        <v>0</v>
      </c>
      <c r="AI18" s="93">
        <f>[1]CT!AI21+'[1]Cantavil '!AI21+[1]VC!AI21+[1]CM!AI21+[1]NTP!AI21+[1]NO!AI21+[1]MK!AI21+[1]TQD!AI21+[1]PXL!AI21+[1]NT!AI21+[1]BD!AI21+[1]AEON!AI21+[1]VT!AI21+[1]CH!AI21</f>
        <v>0</v>
      </c>
      <c r="AJ18" s="93">
        <f>[1]CT!AJ21+'[1]Cantavil '!AJ21+[1]VC!AJ21+[1]CM!AJ21+[1]NTP!AJ21+[1]NO!AJ21+[1]MK!AJ21+[1]TQD!AJ21+[1]PXL!AJ21+[1]NT!AJ21+[1]BD!AJ21+[1]AEON!AJ21+[1]VT!AJ21+[1]CH!AJ21</f>
        <v>0</v>
      </c>
      <c r="AK18" s="93">
        <f>[1]CT!AK21+'[1]Cantavil '!AK21+[1]VC!AK21+[1]CM!AK21+[1]NTP!AK21+[1]NO!AK21+[1]MK!AK21+[1]TQD!AK21+[1]PXL!AK21+[1]NT!AK21+[1]BD!AK21+[1]AEON!AK21+[1]VT!AK21+[1]CH!AK21</f>
        <v>0</v>
      </c>
      <c r="AL18" s="93">
        <f>[1]CT!AL21+'[1]Cantavil '!AL21+[1]VC!AL21+[1]CM!AL21+[1]NTP!AL21+[1]NO!AL21+[1]MK!AL21+[1]TQD!AL21+[1]PXL!AL21+[1]NT!AL21+[1]BD!AL21+[1]AEON!AL21+[1]VT!AL21+[1]CH!AL21</f>
        <v>0</v>
      </c>
    </row>
    <row r="19" spans="1:38" x14ac:dyDescent="0.2">
      <c r="A19" s="92">
        <v>1010123</v>
      </c>
      <c r="B19" s="93" t="s">
        <v>114</v>
      </c>
      <c r="C19" s="93">
        <v>22000</v>
      </c>
      <c r="D19" s="93">
        <f t="shared" si="6"/>
        <v>480</v>
      </c>
      <c r="E19" s="93">
        <f>[1]CT!E22+'[1]Cantavil '!E22+[1]VC!E22+[1]CM!E22+[1]NTP!E22+[1]NO!E22+[1]MK!E22+[1]TQD!E22+[1]PXL!E22+[1]NT!E22+[1]BD!E22+[1]AEON!E22+[1]VT!E22+[1]CH!E22</f>
        <v>10</v>
      </c>
      <c r="F19" s="93">
        <f>[1]CT!F22+'[1]Cantavil '!F22+[1]VC!F22+[1]CM!F22+[1]NTP!F22+[1]NO!F22+[1]MK!F22+[1]TQD!F22+[1]PXL!F22+[1]NT!F22+[1]BD!F22+[1]AEON!F22+[1]VT!F22+[1]CH!F22</f>
        <v>18</v>
      </c>
      <c r="G19" s="93">
        <f>[1]CT!G22+'[1]Cantavil '!G22+[1]VC!G22+[1]CM!G22+[1]NTP!G22+[1]NO!G22+[1]MK!G22+[1]TQD!G22+[1]PXL!G22+[1]NT!G22+[1]BD!G22+[1]AEON!G22+[1]VT!G22+[1]CH!G22</f>
        <v>34</v>
      </c>
      <c r="H19" s="93">
        <f>[1]CT!H22+'[1]Cantavil '!H22+[1]VC!H22+[1]CM!H22+[1]NTP!H22+[1]NO!H22+[1]MK!H22+[1]TQD!H22+[1]PXL!H22+[1]NT!H22+[1]BD!H22+[1]AEON!H22+[1]VT!H22+[1]CH!H22</f>
        <v>13</v>
      </c>
      <c r="I19" s="93">
        <f>[1]CT!I22+'[1]Cantavil '!I22+[1]VC!I22+[1]CM!I22+[1]NTP!I22+[1]NO!I22+[1]MK!I22+[1]TQD!I22+[1]PXL!I22+[1]NT!I22+[1]BD!I22+[1]AEON!I22+[1]VT!I22+[1]CH!I22</f>
        <v>11</v>
      </c>
      <c r="J19" s="93">
        <f>[1]CT!J22+'[1]Cantavil '!J22+[1]VC!J22+[1]CM!J22+[1]NTP!J22+[1]NO!J22+[1]MK!J22+[1]TQD!J22+[1]PXL!J22+[1]NT!J22+[1]BD!J22+[1]AEON!J22+[1]VT!J22+[1]CH!J22</f>
        <v>10</v>
      </c>
      <c r="K19" s="93">
        <f>[1]CT!K22+'[1]Cantavil '!K22+[1]VC!K22+[1]CM!K22+[1]NTP!K22+[1]NO!K22+[1]MK!K22+[1]TQD!K22+[1]PXL!K22+[1]NT!K22+[1]BD!K22+[1]AEON!K22+[1]VT!K22+[1]CH!K22</f>
        <v>18</v>
      </c>
      <c r="L19" s="93">
        <f>[1]CT!L22+'[1]Cantavil '!L22+[1]VC!L22+[1]CM!L22+[1]NTP!L22+[1]NO!L22+[1]MK!L22+[1]TQD!L22+[1]PXL!L22+[1]NT!L22+[1]BD!L22+[1]AEON!L22+[1]VT!L22+[1]CH!L22</f>
        <v>22</v>
      </c>
      <c r="M19" s="93">
        <f>[1]CT!M22+'[1]Cantavil '!M22+[1]VC!M22+[1]CM!M22+[1]NTP!M22+[1]NO!M22+[1]MK!M22+[1]TQD!M22+[1]PXL!M22+[1]NT!M22+[1]BD!M22+[1]AEON!M22+[1]VT!M22+[1]CH!M22</f>
        <v>25</v>
      </c>
      <c r="N19" s="93">
        <f>[1]CT!N22+'[1]Cantavil '!N22+[1]VC!N22+[1]CM!N22+[1]NTP!N22+[1]NO!N22+[1]MK!N22+[1]TQD!N22+[1]PXL!N22+[1]NT!N22+[1]BD!N22+[1]AEON!N22+[1]VT!N22+[1]CH!N22</f>
        <v>33</v>
      </c>
      <c r="O19" s="93">
        <f>[1]CT!O22+'[1]Cantavil '!O22+[1]VC!O22+[1]CM!O22+[1]NTP!O22+[1]NO!O22+[1]MK!O22+[1]TQD!O22+[1]PXL!O22+[1]NT!O22+[1]BD!O22+[1]AEON!O22+[1]VT!O22+[1]CH!O22</f>
        <v>14</v>
      </c>
      <c r="P19" s="93">
        <f>[1]CT!P22+'[1]Cantavil '!P22+[1]VC!P22+[1]CM!P22+[1]NTP!P22+[1]NO!P22+[1]MK!P22+[1]TQD!P22+[1]PXL!P22+[1]NT!P22+[1]BD!P22+[1]AEON!P22+[1]VT!P22+[1]CH!P22</f>
        <v>13</v>
      </c>
      <c r="Q19" s="93">
        <f>[1]CT!Q22+'[1]Cantavil '!Q22+[1]VC!Q22+[1]CM!Q22+[1]NTP!Q22+[1]NO!Q22+[1]MK!Q22+[1]TQD!Q22+[1]PXL!Q22+[1]NT!Q22+[1]BD!Q22+[1]AEON!Q22+[1]VT!Q22+[1]CH!Q22</f>
        <v>9</v>
      </c>
      <c r="R19" s="93">
        <f>[1]CT!R22+'[1]Cantavil '!R22+[1]VC!R22+[1]CM!R22+[1]NTP!R22+[1]NO!R22+[1]MK!R22+[1]TQD!R22+[1]PXL!R22+[1]NT!R22+[1]BD!R22+[1]AEON!R22+[1]VT!R22+[1]CH!R22</f>
        <v>18</v>
      </c>
      <c r="S19" s="93">
        <f>[1]CT!S22+'[1]Cantavil '!S22+[1]VC!S22+[1]CM!S22+[1]NTP!S22+[1]NO!S22+[1]MK!S22+[1]TQD!S22+[1]PXL!S22+[1]NT!S22+[1]BD!S22+[1]AEON!S22+[1]VT!S22+[1]CH!S22</f>
        <v>16</v>
      </c>
      <c r="T19" s="93">
        <f>[1]CT!T22+'[1]Cantavil '!T22+[1]VC!T22+[1]CM!T22+[1]NTP!T22+[1]NO!T22+[1]MK!T22+[1]TQD!T22+[1]PXL!T22+[1]NT!T22+[1]BD!T22+[1]AEON!T22+[1]VT!T22+[1]CH!T22</f>
        <v>16</v>
      </c>
      <c r="U19" s="93">
        <f>[1]CT!U22+'[1]Cantavil '!U22+[1]VC!U22+[1]CM!U22+[1]NTP!U22+[1]NO!U22+[1]MK!U22+[1]TQD!U22+[1]PXL!U22+[1]NT!U22+[1]BD!U22+[1]AEON!U22+[1]VT!U22+[1]CH!U22</f>
        <v>16</v>
      </c>
      <c r="V19" s="93">
        <f>[1]CT!V22+'[1]Cantavil '!V22+[1]VC!V22+[1]CM!V22+[1]NTP!V22+[1]NO!V22+[1]MK!V22+[1]TQD!V22+[1]PXL!V22+[1]NT!V22+[1]BD!V22+[1]AEON!V22+[1]VT!V22+[1]CH!V22</f>
        <v>6</v>
      </c>
      <c r="W19" s="93">
        <f>[1]CT!W22+'[1]Cantavil '!W22+[1]VC!W22+[1]CM!W22+[1]NTP!W22+[1]NO!W22+[1]MK!W22+[1]TQD!W22+[1]PXL!W22+[1]NT!W22+[1]BD!W22+[1]AEON!W22+[1]VT!W22+[1]CH!W22</f>
        <v>8</v>
      </c>
      <c r="X19" s="93">
        <f>[1]CT!X22+'[1]Cantavil '!X22+[1]VC!X22+[1]CM!X22+[1]NTP!X22+[1]NO!X22+[1]MK!X22+[1]TQD!X22+[1]PXL!X22+[1]NT!X22+[1]BD!X22+[1]AEON!X22+[1]VT!X22+[1]CH!X22</f>
        <v>13</v>
      </c>
      <c r="Y19" s="93">
        <f>[1]CT!Y22+'[1]Cantavil '!Y22+[1]VC!Y22+[1]CM!Y22+[1]NTP!Y22+[1]NO!Y22+[1]MK!Y22+[1]TQD!Y22+[1]PXL!Y22+[1]NT!Y22+[1]BD!Y22+[1]AEON!Y22+[1]VT!Y22+[1]CH!Y22</f>
        <v>11</v>
      </c>
      <c r="Z19" s="93">
        <f>[1]CT!Z22+'[1]Cantavil '!Z22+[1]VC!Z22+[1]CM!Z22+[1]NTP!Z22+[1]NO!Z22+[1]MK!Z22+[1]TQD!Z22+[1]PXL!Z22+[1]NT!Z22+[1]BD!Z22+[1]AEON!Z22+[1]VT!Z22+[1]CH!Z22</f>
        <v>22</v>
      </c>
      <c r="AA19" s="93">
        <f>[1]CT!AA22+'[1]Cantavil '!AA22+[1]VC!AA22+[1]CM!AA22+[1]NTP!AA22+[1]NO!AA22+[1]MK!AA22+[1]TQD!AA22+[1]PXL!AA22+[1]NT!AA22+[1]BD!AA22+[1]AEON!AA22+[1]VT!AA22+[1]CH!AA22</f>
        <v>19</v>
      </c>
      <c r="AB19" s="93">
        <f>[1]CT!AB22+'[1]Cantavil '!AB22+[1]VC!AB22+[1]CM!AB22+[1]NTP!AB22+[1]NO!AB22+[1]MK!AB22+[1]TQD!AB22+[1]PXL!AB22+[1]NT!AB22+[1]BD!AB22+[1]AEON!AB22+[1]VT!AB22+[1]CH!AB22</f>
        <v>11</v>
      </c>
      <c r="AC19" s="93">
        <f>[1]CT!AC22+'[1]Cantavil '!AC22+[1]VC!AC22+[1]CM!AC22+[1]NTP!AC22+[1]NO!AC22+[1]MK!AC22+[1]TQD!AC22+[1]PXL!AC22+[1]NT!AC22+[1]BD!AC22+[1]AEON!AC22+[1]VT!AC22+[1]CH!AC22</f>
        <v>15</v>
      </c>
      <c r="AD19" s="93">
        <f>[1]CT!AD22+'[1]Cantavil '!AD22+[1]VC!AD22+[1]CM!AD22+[1]NTP!AD22+[1]NO!AD22+[1]MK!AD22+[1]TQD!AD22+[1]PXL!AD22+[1]NT!AD22+[1]BD!AD22+[1]AEON!AD22+[1]VT!AD22+[1]CH!AD22</f>
        <v>24</v>
      </c>
      <c r="AE19" s="93">
        <f>[1]CT!AE22+'[1]Cantavil '!AE22+[1]VC!AE22+[1]CM!AE22+[1]NTP!AE22+[1]NO!AE22+[1]MK!AE22+[1]TQD!AE22+[1]PXL!AE22+[1]NT!AE22+[1]BD!AE22+[1]AEON!AE22+[1]VT!AE22+[1]CH!AE22</f>
        <v>45</v>
      </c>
      <c r="AF19" s="93">
        <f>[1]CT!AF22+'[1]Cantavil '!AF22+[1]VC!AF22+[1]CM!AF22+[1]NTP!AF22+[1]NO!AF22+[1]MK!AF22+[1]TQD!AF22+[1]PXL!AF22+[1]NT!AF22+[1]BD!AF22+[1]AEON!AF22+[1]VT!AF22+[1]CH!AF22</f>
        <v>8</v>
      </c>
      <c r="AG19" s="93">
        <f>[1]CT!AG22+'[1]Cantavil '!AG22+[1]VC!AG22+[1]CM!AG22+[1]NTP!AG22+[1]NO!AG22+[1]MK!AG22+[1]TQD!AG22+[1]PXL!AG22+[1]NT!AG22+[1]BD!AG22+[1]AEON!AG22+[1]VT!AG22+[1]CH!AG22</f>
        <v>0</v>
      </c>
      <c r="AH19" s="93">
        <f>[1]CT!AH22+'[1]Cantavil '!AH22+[1]VC!AH22+[1]CM!AH22+[1]NTP!AH22+[1]NO!AH22+[1]MK!AH22+[1]TQD!AH22+[1]PXL!AH22+[1]NT!AH22+[1]BD!AH22+[1]AEON!AH22+[1]VT!AH22+[1]CH!AH22</f>
        <v>0</v>
      </c>
      <c r="AI19" s="93">
        <f>[1]CT!AI22+'[1]Cantavil '!AI22+[1]VC!AI22+[1]CM!AI22+[1]NTP!AI22+[1]NO!AI22+[1]MK!AI22+[1]TQD!AI22+[1]PXL!AI22+[1]NT!AI22+[1]BD!AI22+[1]AEON!AI22+[1]VT!AI22+[1]CH!AI22</f>
        <v>0</v>
      </c>
      <c r="AJ19" s="93">
        <f>[1]CT!AJ22+'[1]Cantavil '!AJ22+[1]VC!AJ22+[1]CM!AJ22+[1]NTP!AJ22+[1]NO!AJ22+[1]MK!AJ22+[1]TQD!AJ22+[1]PXL!AJ22+[1]NT!AJ22+[1]BD!AJ22+[1]AEON!AJ22+[1]VT!AJ22+[1]CH!AJ22</f>
        <v>0</v>
      </c>
      <c r="AK19" s="93">
        <f>[1]CT!AK22+'[1]Cantavil '!AK22+[1]VC!AK22+[1]CM!AK22+[1]NTP!AK22+[1]NO!AK22+[1]MK!AK22+[1]TQD!AK22+[1]PXL!AK22+[1]NT!AK22+[1]BD!AK22+[1]AEON!AK22+[1]VT!AK22+[1]CH!AK22</f>
        <v>2</v>
      </c>
      <c r="AL19" s="93">
        <f>[1]CT!AL22+'[1]Cantavil '!AL22+[1]VC!AL22+[1]CM!AL22+[1]NTP!AL22+[1]NO!AL22+[1]MK!AL22+[1]TQD!AL22+[1]PXL!AL22+[1]NT!AL22+[1]BD!AL22+[1]AEON!AL22+[1]VT!AL22+[1]CH!AL22</f>
        <v>0</v>
      </c>
    </row>
    <row r="20" spans="1:38" x14ac:dyDescent="0.2">
      <c r="A20" s="92">
        <v>8512006</v>
      </c>
      <c r="B20" s="93" t="s">
        <v>115</v>
      </c>
      <c r="C20" s="93">
        <v>19000</v>
      </c>
      <c r="D20" s="93">
        <f t="shared" si="6"/>
        <v>1549</v>
      </c>
      <c r="E20" s="93">
        <f>[1]CT!E23+'[1]Cantavil '!E23+[1]VC!E23+[1]CM!E23+[1]NTP!E23+[1]NO!E23+[1]MK!E23+[1]TQD!E23+[1]PXL!E23+[1]NT!E23+[1]BD!E23+[1]AEON!E23+[1]VT!E23+[1]CH!E23</f>
        <v>33</v>
      </c>
      <c r="F20" s="93">
        <f>[1]CT!F23+'[1]Cantavil '!F23+[1]VC!F23+[1]CM!F23+[1]NTP!F23+[1]NO!F23+[1]MK!F23+[1]TQD!F23+[1]PXL!F23+[1]NT!F23+[1]BD!F23+[1]AEON!F23+[1]VT!F23+[1]CH!F23</f>
        <v>46</v>
      </c>
      <c r="G20" s="93">
        <f>[1]CT!G23+'[1]Cantavil '!G23+[1]VC!G23+[1]CM!G23+[1]NTP!G23+[1]NO!G23+[1]MK!G23+[1]TQD!G23+[1]PXL!G23+[1]NT!G23+[1]BD!G23+[1]AEON!G23+[1]VT!G23+[1]CH!G23</f>
        <v>56</v>
      </c>
      <c r="H20" s="93">
        <f>[1]CT!H23+'[1]Cantavil '!H23+[1]VC!H23+[1]CM!H23+[1]NTP!H23+[1]NO!H23+[1]MK!H23+[1]TQD!H23+[1]PXL!H23+[1]NT!H23+[1]BD!H23+[1]AEON!H23+[1]VT!H23+[1]CH!H23</f>
        <v>32</v>
      </c>
      <c r="I20" s="93">
        <f>[1]CT!I23+'[1]Cantavil '!I23+[1]VC!I23+[1]CM!I23+[1]NTP!I23+[1]NO!I23+[1]MK!I23+[1]TQD!I23+[1]PXL!I23+[1]NT!I23+[1]BD!I23+[1]AEON!I23+[1]VT!I23+[1]CH!I23</f>
        <v>23</v>
      </c>
      <c r="J20" s="93">
        <f>[1]CT!J23+'[1]Cantavil '!J23+[1]VC!J23+[1]CM!J23+[1]NTP!J23+[1]NO!J23+[1]MK!J23+[1]TQD!J23+[1]PXL!J23+[1]NT!J23+[1]BD!J23+[1]AEON!J23+[1]VT!J23+[1]CH!J23</f>
        <v>45</v>
      </c>
      <c r="K20" s="93">
        <f>[1]CT!K23+'[1]Cantavil '!K23+[1]VC!K23+[1]CM!K23+[1]NTP!K23+[1]NO!K23+[1]MK!K23+[1]TQD!K23+[1]PXL!K23+[1]NT!K23+[1]BD!K23+[1]AEON!K23+[1]VT!K23+[1]CH!K23</f>
        <v>50</v>
      </c>
      <c r="L20" s="93">
        <f>[1]CT!L23+'[1]Cantavil '!L23+[1]VC!L23+[1]CM!L23+[1]NTP!L23+[1]NO!L23+[1]MK!L23+[1]TQD!L23+[1]PXL!L23+[1]NT!L23+[1]BD!L23+[1]AEON!L23+[1]VT!L23+[1]CH!L23</f>
        <v>50</v>
      </c>
      <c r="M20" s="93">
        <f>[1]CT!M23+'[1]Cantavil '!M23+[1]VC!M23+[1]CM!M23+[1]NTP!M23+[1]NO!M23+[1]MK!M23+[1]TQD!M23+[1]PXL!M23+[1]NT!M23+[1]BD!M23+[1]AEON!M23+[1]VT!M23+[1]CH!M23</f>
        <v>79</v>
      </c>
      <c r="N20" s="93">
        <f>[1]CT!N23+'[1]Cantavil '!N23+[1]VC!N23+[1]CM!N23+[1]NTP!N23+[1]NO!N23+[1]MK!N23+[1]TQD!N23+[1]PXL!N23+[1]NT!N23+[1]BD!N23+[1]AEON!N23+[1]VT!N23+[1]CH!N23</f>
        <v>86</v>
      </c>
      <c r="O20" s="93">
        <f>[1]CT!O23+'[1]Cantavil '!O23+[1]VC!O23+[1]CM!O23+[1]NTP!O23+[1]NO!O23+[1]MK!O23+[1]TQD!O23+[1]PXL!O23+[1]NT!O23+[1]BD!O23+[1]AEON!O23+[1]VT!O23+[1]CH!O23</f>
        <v>46</v>
      </c>
      <c r="P20" s="93">
        <f>[1]CT!P23+'[1]Cantavil '!P23+[1]VC!P23+[1]CM!P23+[1]NTP!P23+[1]NO!P23+[1]MK!P23+[1]TQD!P23+[1]PXL!P23+[1]NT!P23+[1]BD!P23+[1]AEON!P23+[1]VT!P23+[1]CH!P23</f>
        <v>36</v>
      </c>
      <c r="Q20" s="93">
        <f>[1]CT!Q23+'[1]Cantavil '!Q23+[1]VC!Q23+[1]CM!Q23+[1]NTP!Q23+[1]NO!Q23+[1]MK!Q23+[1]TQD!Q23+[1]PXL!Q23+[1]NT!Q23+[1]BD!Q23+[1]AEON!Q23+[1]VT!Q23+[1]CH!Q23</f>
        <v>44</v>
      </c>
      <c r="R20" s="93">
        <f>[1]CT!R23+'[1]Cantavil '!R23+[1]VC!R23+[1]CM!R23+[1]NTP!R23+[1]NO!R23+[1]MK!R23+[1]TQD!R23+[1]PXL!R23+[1]NT!R23+[1]BD!R23+[1]AEON!R23+[1]VT!R23+[1]CH!R23</f>
        <v>37</v>
      </c>
      <c r="S20" s="93">
        <f>[1]CT!S23+'[1]Cantavil '!S23+[1]VC!S23+[1]CM!S23+[1]NTP!S23+[1]NO!S23+[1]MK!S23+[1]TQD!S23+[1]PXL!S23+[1]NT!S23+[1]BD!S23+[1]AEON!S23+[1]VT!S23+[1]CH!S23</f>
        <v>50</v>
      </c>
      <c r="T20" s="93">
        <f>[1]CT!T23+'[1]Cantavil '!T23+[1]VC!T23+[1]CM!T23+[1]NTP!T23+[1]NO!T23+[1]MK!T23+[1]TQD!T23+[1]PXL!T23+[1]NT!T23+[1]BD!T23+[1]AEON!T23+[1]VT!T23+[1]CH!T23</f>
        <v>48</v>
      </c>
      <c r="U20" s="93">
        <f>[1]CT!U23+'[1]Cantavil '!U23+[1]VC!U23+[1]CM!U23+[1]NTP!U23+[1]NO!U23+[1]MK!U23+[1]TQD!U23+[1]PXL!U23+[1]NT!U23+[1]BD!U23+[1]AEON!U23+[1]VT!U23+[1]CH!U23</f>
        <v>53</v>
      </c>
      <c r="V20" s="93">
        <f>[1]CT!V23+'[1]Cantavil '!V23+[1]VC!V23+[1]CM!V23+[1]NTP!V23+[1]NO!V23+[1]MK!V23+[1]TQD!V23+[1]PXL!V23+[1]NT!V23+[1]BD!V23+[1]AEON!V23+[1]VT!V23+[1]CH!V23</f>
        <v>39</v>
      </c>
      <c r="W20" s="93">
        <f>[1]CT!W23+'[1]Cantavil '!W23+[1]VC!W23+[1]CM!W23+[1]NTP!W23+[1]NO!W23+[1]MK!W23+[1]TQD!W23+[1]PXL!W23+[1]NT!W23+[1]BD!W23+[1]AEON!W23+[1]VT!W23+[1]CH!W23</f>
        <v>51</v>
      </c>
      <c r="X20" s="93">
        <f>[1]CT!X23+'[1]Cantavil '!X23+[1]VC!X23+[1]CM!X23+[1]NTP!X23+[1]NO!X23+[1]MK!X23+[1]TQD!X23+[1]PXL!X23+[1]NT!X23+[1]BD!X23+[1]AEON!X23+[1]VT!X23+[1]CH!X23</f>
        <v>51</v>
      </c>
      <c r="Y20" s="93">
        <f>[1]CT!Y23+'[1]Cantavil '!Y23+[1]VC!Y23+[1]CM!Y23+[1]NTP!Y23+[1]NO!Y23+[1]MK!Y23+[1]TQD!Y23+[1]PXL!Y23+[1]NT!Y23+[1]BD!Y23+[1]AEON!Y23+[1]VT!Y23+[1]CH!Y23</f>
        <v>69</v>
      </c>
      <c r="Z20" s="93">
        <f>[1]CT!Z23+'[1]Cantavil '!Z23+[1]VC!Z23+[1]CM!Z23+[1]NTP!Z23+[1]NO!Z23+[1]MK!Z23+[1]TQD!Z23+[1]PXL!Z23+[1]NT!Z23+[1]BD!Z23+[1]AEON!Z23+[1]VT!Z23+[1]CH!Z23</f>
        <v>49</v>
      </c>
      <c r="AA20" s="93">
        <f>[1]CT!AA23+'[1]Cantavil '!AA23+[1]VC!AA23+[1]CM!AA23+[1]NTP!AA23+[1]NO!AA23+[1]MK!AA23+[1]TQD!AA23+[1]PXL!AA23+[1]NT!AA23+[1]BD!AA23+[1]AEON!AA23+[1]VT!AA23+[1]CH!AA23</f>
        <v>80</v>
      </c>
      <c r="AB20" s="93">
        <f>[1]CT!AB23+'[1]Cantavil '!AB23+[1]VC!AB23+[1]CM!AB23+[1]NTP!AB23+[1]NO!AB23+[1]MK!AB23+[1]TQD!AB23+[1]PXL!AB23+[1]NT!AB23+[1]BD!AB23+[1]AEON!AB23+[1]VT!AB23+[1]CH!AB23</f>
        <v>100</v>
      </c>
      <c r="AC20" s="93">
        <f>[1]CT!AC23+'[1]Cantavil '!AC23+[1]VC!AC23+[1]CM!AC23+[1]NTP!AC23+[1]NO!AC23+[1]MK!AC23+[1]TQD!AC23+[1]PXL!AC23+[1]NT!AC23+[1]BD!AC23+[1]AEON!AC23+[1]VT!AC23+[1]CH!AC23</f>
        <v>46</v>
      </c>
      <c r="AD20" s="93">
        <f>[1]CT!AD23+'[1]Cantavil '!AD23+[1]VC!AD23+[1]CM!AD23+[1]NTP!AD23+[1]NO!AD23+[1]MK!AD23+[1]TQD!AD23+[1]PXL!AD23+[1]NT!AD23+[1]BD!AD23+[1]AEON!AD23+[1]VT!AD23+[1]CH!AD23</f>
        <v>55</v>
      </c>
      <c r="AE20" s="93">
        <f>[1]CT!AE23+'[1]Cantavil '!AE23+[1]VC!AE23+[1]CM!AE23+[1]NTP!AE23+[1]NO!AE23+[1]MK!AE23+[1]TQD!AE23+[1]PXL!AE23+[1]NT!AE23+[1]BD!AE23+[1]AEON!AE23+[1]VT!AE23+[1]CH!AE23</f>
        <v>94</v>
      </c>
      <c r="AF20" s="93">
        <f>[1]CT!AF23+'[1]Cantavil '!AF23+[1]VC!AF23+[1]CM!AF23+[1]NTP!AF23+[1]NO!AF23+[1]MK!AF23+[1]TQD!AF23+[1]PXL!AF23+[1]NT!AF23+[1]BD!AF23+[1]AEON!AF23+[1]VT!AF23+[1]CH!AF23</f>
        <v>53</v>
      </c>
      <c r="AG20" s="93">
        <f>[1]CT!AG23+'[1]Cantavil '!AG23+[1]VC!AG23+[1]CM!AG23+[1]NTP!AG23+[1]NO!AG23+[1]MK!AG23+[1]TQD!AG23+[1]PXL!AG23+[1]NT!AG23+[1]BD!AG23+[1]AEON!AG23+[1]VT!AG23+[1]CH!AG23</f>
        <v>5</v>
      </c>
      <c r="AH20" s="93">
        <f>[1]CT!AH23+'[1]Cantavil '!AH23+[1]VC!AH23+[1]CM!AH23+[1]NTP!AH23+[1]NO!AH23+[1]MK!AH23+[1]TQD!AH23+[1]PXL!AH23+[1]NT!AH23+[1]BD!AH23+[1]AEON!AH23+[1]VT!AH23+[1]CH!AH23</f>
        <v>18</v>
      </c>
      <c r="AI20" s="93">
        <f>[1]CT!AI23+'[1]Cantavil '!AI23+[1]VC!AI23+[1]CM!AI23+[1]NTP!AI23+[1]NO!AI23+[1]MK!AI23+[1]TQD!AI23+[1]PXL!AI23+[1]NT!AI23+[1]BD!AI23+[1]AEON!AI23+[1]VT!AI23+[1]CH!AI23</f>
        <v>11</v>
      </c>
      <c r="AJ20" s="93">
        <f>[1]CT!AJ23+'[1]Cantavil '!AJ23+[1]VC!AJ23+[1]CM!AJ23+[1]NTP!AJ23+[1]NO!AJ23+[1]MK!AJ23+[1]TQD!AJ23+[1]PXL!AJ23+[1]NT!AJ23+[1]BD!AJ23+[1]AEON!AJ23+[1]VT!AJ23+[1]CH!AJ23</f>
        <v>0</v>
      </c>
      <c r="AK20" s="93">
        <f>[1]CT!AK23+'[1]Cantavil '!AK23+[1]VC!AK23+[1]CM!AK23+[1]NTP!AK23+[1]NO!AK23+[1]MK!AK23+[1]TQD!AK23+[1]PXL!AK23+[1]NT!AK23+[1]BD!AK23+[1]AEON!AK23+[1]VT!AK23+[1]CH!AK23</f>
        <v>3</v>
      </c>
      <c r="AL20" s="93">
        <f>[1]CT!AL23+'[1]Cantavil '!AL23+[1]VC!AL23+[1]CM!AL23+[1]NTP!AL23+[1]NO!AL23+[1]MK!AL23+[1]TQD!AL23+[1]PXL!AL23+[1]NT!AL23+[1]BD!AL23+[1]AEON!AL23+[1]VT!AL23+[1]CH!AL23</f>
        <v>11</v>
      </c>
    </row>
    <row r="21" spans="1:38" x14ac:dyDescent="0.2">
      <c r="A21" s="92">
        <v>1010186</v>
      </c>
      <c r="B21" s="93" t="s">
        <v>116</v>
      </c>
      <c r="C21" s="93">
        <v>19000</v>
      </c>
      <c r="D21" s="93">
        <f t="shared" si="6"/>
        <v>1293</v>
      </c>
      <c r="E21" s="93">
        <f>[1]CT!E24+'[1]Cantavil '!E24+[1]VC!E24+[1]CM!E24+[1]NTP!E24+[1]NO!E24+[1]MK!E24+[1]TQD!E24+[1]PXL!E24+[1]NT!E24+[1]BD!E24+[1]AEON!E24+[1]VT!E24+[1]CH!E24</f>
        <v>22</v>
      </c>
      <c r="F21" s="93">
        <f>[1]CT!F24+'[1]Cantavil '!F24+[1]VC!F24+[1]CM!F24+[1]NTP!F24+[1]NO!F24+[1]MK!F24+[1]TQD!F24+[1]PXL!F24+[1]NT!F24+[1]BD!F24+[1]AEON!F24+[1]VT!F24+[1]CH!F24</f>
        <v>57</v>
      </c>
      <c r="G21" s="93">
        <f>[1]CT!G24+'[1]Cantavil '!G24+[1]VC!G24+[1]CM!G24+[1]NTP!G24+[1]NO!G24+[1]MK!G24+[1]TQD!G24+[1]PXL!G24+[1]NT!G24+[1]BD!G24+[1]AEON!G24+[1]VT!G24+[1]CH!G24</f>
        <v>52</v>
      </c>
      <c r="H21" s="93">
        <f>[1]CT!H24+'[1]Cantavil '!H24+[1]VC!H24+[1]CM!H24+[1]NTP!H24+[1]NO!H24+[1]MK!H24+[1]TQD!H24+[1]PXL!H24+[1]NT!H24+[1]BD!H24+[1]AEON!H24+[1]VT!H24+[1]CH!H24</f>
        <v>24</v>
      </c>
      <c r="I21" s="93">
        <f>[1]CT!I24+'[1]Cantavil '!I24+[1]VC!I24+[1]CM!I24+[1]NTP!I24+[1]NO!I24+[1]MK!I24+[1]TQD!I24+[1]PXL!I24+[1]NT!I24+[1]BD!I24+[1]AEON!I24+[1]VT!I24+[1]CH!I24</f>
        <v>20</v>
      </c>
      <c r="J21" s="93">
        <f>[1]CT!J24+'[1]Cantavil '!J24+[1]VC!J24+[1]CM!J24+[1]NTP!J24+[1]NO!J24+[1]MK!J24+[1]TQD!J24+[1]PXL!J24+[1]NT!J24+[1]BD!J24+[1]AEON!J24+[1]VT!J24+[1]CH!J24</f>
        <v>25</v>
      </c>
      <c r="K21" s="93">
        <f>[1]CT!K24+'[1]Cantavil '!K24+[1]VC!K24+[1]CM!K24+[1]NTP!K24+[1]NO!K24+[1]MK!K24+[1]TQD!K24+[1]PXL!K24+[1]NT!K24+[1]BD!K24+[1]AEON!K24+[1]VT!K24+[1]CH!K24</f>
        <v>27</v>
      </c>
      <c r="L21" s="93">
        <f>[1]CT!L24+'[1]Cantavil '!L24+[1]VC!L24+[1]CM!L24+[1]NTP!L24+[1]NO!L24+[1]MK!L24+[1]TQD!L24+[1]PXL!L24+[1]NT!L24+[1]BD!L24+[1]AEON!L24+[1]VT!L24+[1]CH!L24</f>
        <v>44</v>
      </c>
      <c r="M21" s="93">
        <f>[1]CT!M24+'[1]Cantavil '!M24+[1]VC!M24+[1]CM!M24+[1]NTP!M24+[1]NO!M24+[1]MK!M24+[1]TQD!M24+[1]PXL!M24+[1]NT!M24+[1]BD!M24+[1]AEON!M24+[1]VT!M24+[1]CH!M24</f>
        <v>59</v>
      </c>
      <c r="N21" s="93">
        <f>[1]CT!N24+'[1]Cantavil '!N24+[1]VC!N24+[1]CM!N24+[1]NTP!N24+[1]NO!N24+[1]MK!N24+[1]TQD!N24+[1]PXL!N24+[1]NT!N24+[1]BD!N24+[1]AEON!N24+[1]VT!N24+[1]CH!N24</f>
        <v>72</v>
      </c>
      <c r="O21" s="93">
        <f>[1]CT!O24+'[1]Cantavil '!O24+[1]VC!O24+[1]CM!O24+[1]NTP!O24+[1]NO!O24+[1]MK!O24+[1]TQD!O24+[1]PXL!O24+[1]NT!O24+[1]BD!O24+[1]AEON!O24+[1]VT!O24+[1]CH!O24</f>
        <v>46</v>
      </c>
      <c r="P21" s="93">
        <f>[1]CT!P24+'[1]Cantavil '!P24+[1]VC!P24+[1]CM!P24+[1]NTP!P24+[1]NO!P24+[1]MK!P24+[1]TQD!P24+[1]PXL!P24+[1]NT!P24+[1]BD!P24+[1]AEON!P24+[1]VT!P24+[1]CH!P24</f>
        <v>34</v>
      </c>
      <c r="Q21" s="93">
        <f>[1]CT!Q24+'[1]Cantavil '!Q24+[1]VC!Q24+[1]CM!Q24+[1]NTP!Q24+[1]NO!Q24+[1]MK!Q24+[1]TQD!Q24+[1]PXL!Q24+[1]NT!Q24+[1]BD!Q24+[1]AEON!Q24+[1]VT!Q24+[1]CH!Q24</f>
        <v>49</v>
      </c>
      <c r="R21" s="93">
        <f>[1]CT!R24+'[1]Cantavil '!R24+[1]VC!R24+[1]CM!R24+[1]NTP!R24+[1]NO!R24+[1]MK!R24+[1]TQD!R24+[1]PXL!R24+[1]NT!R24+[1]BD!R24+[1]AEON!R24+[1]VT!R24+[1]CH!R24</f>
        <v>35</v>
      </c>
      <c r="S21" s="93">
        <f>[1]CT!S24+'[1]Cantavil '!S24+[1]VC!S24+[1]CM!S24+[1]NTP!S24+[1]NO!S24+[1]MK!S24+[1]TQD!S24+[1]PXL!S24+[1]NT!S24+[1]BD!S24+[1]AEON!S24+[1]VT!S24+[1]CH!S24</f>
        <v>33</v>
      </c>
      <c r="T21" s="93">
        <f>[1]CT!T24+'[1]Cantavil '!T24+[1]VC!T24+[1]CM!T24+[1]NTP!T24+[1]NO!T24+[1]MK!T24+[1]TQD!T24+[1]PXL!T24+[1]NT!T24+[1]BD!T24+[1]AEON!T24+[1]VT!T24+[1]CH!T24</f>
        <v>42</v>
      </c>
      <c r="U21" s="93">
        <f>[1]CT!U24+'[1]Cantavil '!U24+[1]VC!U24+[1]CM!U24+[1]NTP!U24+[1]NO!U24+[1]MK!U24+[1]TQD!U24+[1]PXL!U24+[1]NT!U24+[1]BD!U24+[1]AEON!U24+[1]VT!U24+[1]CH!U24</f>
        <v>66</v>
      </c>
      <c r="V21" s="93">
        <f>[1]CT!V24+'[1]Cantavil '!V24+[1]VC!V24+[1]CM!V24+[1]NTP!V24+[1]NO!V24+[1]MK!V24+[1]TQD!V24+[1]PXL!V24+[1]NT!V24+[1]BD!V24+[1]AEON!V24+[1]VT!V24+[1]CH!V24</f>
        <v>28</v>
      </c>
      <c r="W21" s="93">
        <f>[1]CT!W24+'[1]Cantavil '!W24+[1]VC!W24+[1]CM!W24+[1]NTP!W24+[1]NO!W24+[1]MK!W24+[1]TQD!W24+[1]PXL!W24+[1]NT!W24+[1]BD!W24+[1]AEON!W24+[1]VT!W24+[1]CH!W24</f>
        <v>40</v>
      </c>
      <c r="X21" s="93">
        <f>[1]CT!X24+'[1]Cantavil '!X24+[1]VC!X24+[1]CM!X24+[1]NTP!X24+[1]NO!X24+[1]MK!X24+[1]TQD!X24+[1]PXL!X24+[1]NT!X24+[1]BD!X24+[1]AEON!X24+[1]VT!X24+[1]CH!X24</f>
        <v>25</v>
      </c>
      <c r="Y21" s="93">
        <f>[1]CT!Y24+'[1]Cantavil '!Y24+[1]VC!Y24+[1]CM!Y24+[1]NTP!Y24+[1]NO!Y24+[1]MK!Y24+[1]TQD!Y24+[1]PXL!Y24+[1]NT!Y24+[1]BD!Y24+[1]AEON!Y24+[1]VT!Y24+[1]CH!Y24</f>
        <v>50</v>
      </c>
      <c r="Z21" s="93">
        <f>[1]CT!Z24+'[1]Cantavil '!Z24+[1]VC!Z24+[1]CM!Z24+[1]NTP!Z24+[1]NO!Z24+[1]MK!Z24+[1]TQD!Z24+[1]PXL!Z24+[1]NT!Z24+[1]BD!Z24+[1]AEON!Z24+[1]VT!Z24+[1]CH!Z24</f>
        <v>38</v>
      </c>
      <c r="AA21" s="93">
        <f>[1]CT!AA24+'[1]Cantavil '!AA24+[1]VC!AA24+[1]CM!AA24+[1]NTP!AA24+[1]NO!AA24+[1]MK!AA24+[1]TQD!AA24+[1]PXL!AA24+[1]NT!AA24+[1]BD!AA24+[1]AEON!AA24+[1]VT!AA24+[1]CH!AA24</f>
        <v>65</v>
      </c>
      <c r="AB21" s="93">
        <f>[1]CT!AB24+'[1]Cantavil '!AB24+[1]VC!AB24+[1]CM!AB24+[1]NTP!AB24+[1]NO!AB24+[1]MK!AB24+[1]TQD!AB24+[1]PXL!AB24+[1]NT!AB24+[1]BD!AB24+[1]AEON!AB24+[1]VT!AB24+[1]CH!AB24</f>
        <v>80</v>
      </c>
      <c r="AC21" s="93">
        <f>[1]CT!AC24+'[1]Cantavil '!AC24+[1]VC!AC24+[1]CM!AC24+[1]NTP!AC24+[1]NO!AC24+[1]MK!AC24+[1]TQD!AC24+[1]PXL!AC24+[1]NT!AC24+[1]BD!AC24+[1]AEON!AC24+[1]VT!AC24+[1]CH!AC24</f>
        <v>39</v>
      </c>
      <c r="AD21" s="93">
        <f>[1]CT!AD24+'[1]Cantavil '!AD24+[1]VC!AD24+[1]CM!AD24+[1]NTP!AD24+[1]NO!AD24+[1]MK!AD24+[1]TQD!AD24+[1]PXL!AD24+[1]NT!AD24+[1]BD!AD24+[1]AEON!AD24+[1]VT!AD24+[1]CH!AD24</f>
        <v>38</v>
      </c>
      <c r="AE21" s="93">
        <f>[1]CT!AE24+'[1]Cantavil '!AE24+[1]VC!AE24+[1]CM!AE24+[1]NTP!AE24+[1]NO!AE24+[1]MK!AE24+[1]TQD!AE24+[1]PXL!AE24+[1]NT!AE24+[1]BD!AE24+[1]AEON!AE24+[1]VT!AE24+[1]CH!AE24</f>
        <v>79</v>
      </c>
      <c r="AF21" s="93">
        <f>[1]CT!AF24+'[1]Cantavil '!AF24+[1]VC!AF24+[1]CM!AF24+[1]NTP!AF24+[1]NO!AF24+[1]MK!AF24+[1]TQD!AF24+[1]PXL!AF24+[1]NT!AF24+[1]BD!AF24+[1]AEON!AF24+[1]VT!AF24+[1]CH!AF24</f>
        <v>38</v>
      </c>
      <c r="AG21" s="93">
        <f>[1]CT!AG24+'[1]Cantavil '!AG24+[1]VC!AG24+[1]CM!AG24+[1]NTP!AG24+[1]NO!AG24+[1]MK!AG24+[1]TQD!AG24+[1]PXL!AG24+[1]NT!AG24+[1]BD!AG24+[1]AEON!AG24+[1]VT!AG24+[1]CH!AG24</f>
        <v>6</v>
      </c>
      <c r="AH21" s="93">
        <f>[1]CT!AH24+'[1]Cantavil '!AH24+[1]VC!AH24+[1]CM!AH24+[1]NTP!AH24+[1]NO!AH24+[1]MK!AH24+[1]TQD!AH24+[1]PXL!AH24+[1]NT!AH24+[1]BD!AH24+[1]AEON!AH24+[1]VT!AH24+[1]CH!AH24</f>
        <v>11</v>
      </c>
      <c r="AI21" s="93">
        <f>[1]CT!AI24+'[1]Cantavil '!AI24+[1]VC!AI24+[1]CM!AI24+[1]NTP!AI24+[1]NO!AI24+[1]MK!AI24+[1]TQD!AI24+[1]PXL!AI24+[1]NT!AI24+[1]BD!AI24+[1]AEON!AI24+[1]VT!AI24+[1]CH!AI24</f>
        <v>22</v>
      </c>
      <c r="AJ21" s="93">
        <f>[1]CT!AJ24+'[1]Cantavil '!AJ24+[1]VC!AJ24+[1]CM!AJ24+[1]NTP!AJ24+[1]NO!AJ24+[1]MK!AJ24+[1]TQD!AJ24+[1]PXL!AJ24+[1]NT!AJ24+[1]BD!AJ24+[1]AEON!AJ24+[1]VT!AJ24+[1]CH!AJ24</f>
        <v>0</v>
      </c>
      <c r="AK21" s="93">
        <f>[1]CT!AK24+'[1]Cantavil '!AK24+[1]VC!AK24+[1]CM!AK24+[1]NTP!AK24+[1]NO!AK24+[1]MK!AK24+[1]TQD!AK24+[1]PXL!AK24+[1]NT!AK24+[1]BD!AK24+[1]AEON!AK24+[1]VT!AK24+[1]CH!AK24</f>
        <v>13</v>
      </c>
      <c r="AL21" s="93">
        <f>[1]CT!AL24+'[1]Cantavil '!AL24+[1]VC!AL24+[1]CM!AL24+[1]NTP!AL24+[1]NO!AL24+[1]MK!AL24+[1]TQD!AL24+[1]PXL!AL24+[1]NT!AL24+[1]BD!AL24+[1]AEON!AL24+[1]VT!AL24+[1]CH!AL24</f>
        <v>14</v>
      </c>
    </row>
    <row r="22" spans="1:38" s="91" customFormat="1" x14ac:dyDescent="0.2">
      <c r="A22" s="89"/>
      <c r="B22" s="89" t="s">
        <v>1</v>
      </c>
      <c r="C22" s="90"/>
      <c r="D22" s="90">
        <f t="shared" ref="D22:AL22" si="7">D6+D12+D16</f>
        <v>6967</v>
      </c>
      <c r="E22" s="90">
        <f t="shared" si="7"/>
        <v>124</v>
      </c>
      <c r="F22" s="90">
        <f t="shared" si="7"/>
        <v>207</v>
      </c>
      <c r="G22" s="90">
        <f t="shared" si="7"/>
        <v>246</v>
      </c>
      <c r="H22" s="90">
        <f t="shared" si="7"/>
        <v>121</v>
      </c>
      <c r="I22" s="90">
        <f t="shared" si="7"/>
        <v>95</v>
      </c>
      <c r="J22" s="90">
        <f t="shared" si="7"/>
        <v>141</v>
      </c>
      <c r="K22" s="90">
        <f t="shared" si="7"/>
        <v>164</v>
      </c>
      <c r="L22" s="90">
        <f t="shared" si="7"/>
        <v>203</v>
      </c>
      <c r="M22" s="90">
        <f t="shared" si="7"/>
        <v>309</v>
      </c>
      <c r="N22" s="90">
        <f t="shared" si="7"/>
        <v>322</v>
      </c>
      <c r="O22" s="90">
        <f t="shared" si="7"/>
        <v>159</v>
      </c>
      <c r="P22" s="90">
        <f t="shared" si="7"/>
        <v>140</v>
      </c>
      <c r="Q22" s="90">
        <f t="shared" si="7"/>
        <v>188</v>
      </c>
      <c r="R22" s="90">
        <f t="shared" si="7"/>
        <v>167</v>
      </c>
      <c r="S22" s="90">
        <f t="shared" si="7"/>
        <v>171</v>
      </c>
      <c r="T22" s="90">
        <f t="shared" si="7"/>
        <v>214</v>
      </c>
      <c r="U22" s="90">
        <f t="shared" si="7"/>
        <v>286</v>
      </c>
      <c r="V22" s="90">
        <f t="shared" si="7"/>
        <v>157</v>
      </c>
      <c r="W22" s="90">
        <f t="shared" si="7"/>
        <v>182</v>
      </c>
      <c r="X22" s="90">
        <f t="shared" si="7"/>
        <v>183</v>
      </c>
      <c r="Y22" s="90">
        <f t="shared" si="7"/>
        <v>228</v>
      </c>
      <c r="Z22" s="90">
        <f t="shared" si="7"/>
        <v>213</v>
      </c>
      <c r="AA22" s="90">
        <f t="shared" si="7"/>
        <v>304</v>
      </c>
      <c r="AB22" s="90">
        <f t="shared" si="7"/>
        <v>346</v>
      </c>
      <c r="AC22" s="90">
        <f t="shared" si="7"/>
        <v>206</v>
      </c>
      <c r="AD22" s="90">
        <f t="shared" si="7"/>
        <v>345</v>
      </c>
      <c r="AE22" s="90">
        <f t="shared" si="7"/>
        <v>1054</v>
      </c>
      <c r="AF22" s="90">
        <f t="shared" si="7"/>
        <v>223</v>
      </c>
      <c r="AG22" s="90">
        <f t="shared" si="7"/>
        <v>44</v>
      </c>
      <c r="AH22" s="90">
        <f t="shared" si="7"/>
        <v>60</v>
      </c>
      <c r="AI22" s="90">
        <f t="shared" si="7"/>
        <v>63</v>
      </c>
      <c r="AJ22" s="90">
        <f t="shared" si="7"/>
        <v>18</v>
      </c>
      <c r="AK22" s="90">
        <f t="shared" si="7"/>
        <v>39</v>
      </c>
      <c r="AL22" s="90">
        <f t="shared" si="7"/>
        <v>45</v>
      </c>
    </row>
    <row r="23" spans="1:38" x14ac:dyDescent="0.2">
      <c r="B23" s="94" t="s">
        <v>117</v>
      </c>
    </row>
    <row r="24" spans="1:38" x14ac:dyDescent="0.2">
      <c r="B24" s="95" t="s">
        <v>118</v>
      </c>
      <c r="C24" s="80">
        <v>997</v>
      </c>
    </row>
  </sheetData>
  <pageMargins left="0" right="0" top="0.75" bottom="0.75" header="0.3" footer="0.3"/>
  <pageSetup paperSize="9" scale="70" orientation="landscape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H20" sqref="H20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4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174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232</v>
      </c>
      <c r="Q5" s="51"/>
    </row>
    <row r="6" spans="1:17" ht="15.75" x14ac:dyDescent="0.2">
      <c r="A6" s="66" t="s">
        <v>38</v>
      </c>
      <c r="B6" s="21">
        <f>B14*C6</f>
        <v>58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87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7.8000000000000007</v>
      </c>
      <c r="H7" s="126">
        <f>H5*B6+5</f>
        <v>13.7</v>
      </c>
      <c r="I7" s="127">
        <f>I5*B6+6</f>
        <v>17.600000000000001</v>
      </c>
      <c r="J7" s="128">
        <f>J5*B6+4</f>
        <v>18.5</v>
      </c>
      <c r="K7" s="169">
        <f>SUM(D7:J7)</f>
        <v>57.6</v>
      </c>
      <c r="L7" s="36"/>
      <c r="M7" s="61">
        <v>4</v>
      </c>
      <c r="N7" s="62" t="s">
        <v>130</v>
      </c>
      <c r="O7" s="63">
        <v>0.15</v>
      </c>
      <c r="P7" s="64">
        <f>O7*B14</f>
        <v>87</v>
      </c>
      <c r="Q7" s="37"/>
    </row>
    <row r="8" spans="1:17" ht="15.75" x14ac:dyDescent="0.2">
      <c r="A8" s="66" t="s">
        <v>39</v>
      </c>
      <c r="B8" s="21">
        <f>C8*B14</f>
        <v>116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580</v>
      </c>
    </row>
    <row r="9" spans="1:17" ht="16.5" x14ac:dyDescent="0.35">
      <c r="A9" s="43"/>
      <c r="B9" s="26"/>
      <c r="C9" s="25"/>
      <c r="D9" s="132">
        <f>D5*B8</f>
        <v>11.600000000000001</v>
      </c>
      <c r="E9" s="132">
        <f>E5*B8</f>
        <v>11.600000000000001</v>
      </c>
      <c r="F9" s="132">
        <f>F5*B8</f>
        <v>11.600000000000001</v>
      </c>
      <c r="G9" s="132">
        <f>G5*B8</f>
        <v>11.600000000000001</v>
      </c>
      <c r="H9" s="132">
        <f>H5*B8</f>
        <v>17.399999999999999</v>
      </c>
      <c r="I9" s="130">
        <f>I5*B8</f>
        <v>23.200000000000003</v>
      </c>
      <c r="J9" s="131">
        <f>J5*B8</f>
        <v>29</v>
      </c>
      <c r="K9" s="169">
        <f t="shared" ref="K9:K13" si="0">SUM(D9:J9)</f>
        <v>116</v>
      </c>
    </row>
    <row r="10" spans="1:17" x14ac:dyDescent="0.2">
      <c r="A10" s="66" t="s">
        <v>40</v>
      </c>
      <c r="B10" s="21">
        <f>C10*B14</f>
        <v>145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14.5</v>
      </c>
      <c r="E11" s="132">
        <f>E5*B10</f>
        <v>14.5</v>
      </c>
      <c r="F11" s="132">
        <f>B10*F5</f>
        <v>14.5</v>
      </c>
      <c r="G11" s="132">
        <f>G5*B10</f>
        <v>14.5</v>
      </c>
      <c r="H11" s="132">
        <f>H5*B10</f>
        <v>21.75</v>
      </c>
      <c r="I11" s="130">
        <f>I5*B10</f>
        <v>29</v>
      </c>
      <c r="J11" s="131">
        <f>J5*B10</f>
        <v>36.25</v>
      </c>
      <c r="K11" s="169">
        <f t="shared" si="0"/>
        <v>145</v>
      </c>
    </row>
    <row r="12" spans="1:17" x14ac:dyDescent="0.2">
      <c r="A12" s="66" t="s">
        <v>41</v>
      </c>
      <c r="B12" s="21">
        <f>C12*B14</f>
        <v>261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26.1</v>
      </c>
      <c r="E13" s="126">
        <f>E5*B12</f>
        <v>26.1</v>
      </c>
      <c r="F13" s="126">
        <f>F5*B12</f>
        <v>26.1</v>
      </c>
      <c r="G13" s="126">
        <f>G5*B12</f>
        <v>26.1</v>
      </c>
      <c r="H13" s="126">
        <f>H5*B12</f>
        <v>39.15</v>
      </c>
      <c r="I13" s="127">
        <f>I5*B12</f>
        <v>52.2</v>
      </c>
      <c r="J13" s="128">
        <f>J5*B12</f>
        <v>65.25</v>
      </c>
      <c r="K13" s="169">
        <f t="shared" si="0"/>
        <v>261</v>
      </c>
    </row>
    <row r="14" spans="1:17" ht="16.5" x14ac:dyDescent="0.35">
      <c r="A14" s="15" t="s">
        <v>50</v>
      </c>
      <c r="B14" s="68">
        <v>580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579.6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E11" sqref="E11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37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90.6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120.80000000000001</v>
      </c>
      <c r="Q5" s="51"/>
    </row>
    <row r="6" spans="1:17" ht="15.75" x14ac:dyDescent="0.2">
      <c r="A6" s="66" t="s">
        <v>38</v>
      </c>
      <c r="B6" s="21">
        <f>B14*C6</f>
        <v>30.200000000000003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45.3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G5*B6+4</f>
        <v>7.0200000000000005</v>
      </c>
      <c r="H7" s="126">
        <f>H5*B6+3</f>
        <v>7.53</v>
      </c>
      <c r="I7" s="127">
        <f>I5*B6+2</f>
        <v>8.0400000000000009</v>
      </c>
      <c r="J7" s="128">
        <f>J5*B6+2</f>
        <v>9.5500000000000007</v>
      </c>
      <c r="K7" s="169">
        <f>SUM(D7:J7)</f>
        <v>32.14</v>
      </c>
      <c r="L7" s="36"/>
      <c r="M7" s="61">
        <v>4</v>
      </c>
      <c r="N7" s="62" t="s">
        <v>130</v>
      </c>
      <c r="O7" s="63">
        <v>0.15</v>
      </c>
      <c r="P7" s="64">
        <f>O7*B14</f>
        <v>45.3</v>
      </c>
      <c r="Q7" s="37"/>
    </row>
    <row r="8" spans="1:17" ht="15.75" x14ac:dyDescent="0.2">
      <c r="A8" s="66" t="s">
        <v>39</v>
      </c>
      <c r="B8" s="21">
        <f>C8*B14</f>
        <v>60.400000000000006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302</v>
      </c>
    </row>
    <row r="9" spans="1:17" ht="16.5" x14ac:dyDescent="0.35">
      <c r="A9" s="43"/>
      <c r="B9" s="26"/>
      <c r="C9" s="25"/>
      <c r="D9" s="132">
        <f>D5*B8</f>
        <v>6.0400000000000009</v>
      </c>
      <c r="E9" s="132">
        <f>E5*B8</f>
        <v>6.0400000000000009</v>
      </c>
      <c r="F9" s="132">
        <f>F5*B8</f>
        <v>6.0400000000000009</v>
      </c>
      <c r="G9" s="132">
        <f>G5*B8</f>
        <v>6.0400000000000009</v>
      </c>
      <c r="H9" s="132">
        <f>H5*B8</f>
        <v>9.06</v>
      </c>
      <c r="I9" s="130">
        <f>I5*B8</f>
        <v>12.080000000000002</v>
      </c>
      <c r="J9" s="131">
        <f>J5*B8</f>
        <v>15.100000000000001</v>
      </c>
      <c r="K9" s="169">
        <f t="shared" ref="K9:K13" si="0">SUM(D9:J9)</f>
        <v>60.400000000000013</v>
      </c>
    </row>
    <row r="10" spans="1:17" x14ac:dyDescent="0.2">
      <c r="A10" s="66" t="s">
        <v>40</v>
      </c>
      <c r="B10" s="21">
        <f>C10*B14</f>
        <v>75.5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7.5500000000000007</v>
      </c>
      <c r="E11" s="132">
        <f>E5*B10</f>
        <v>7.5500000000000007</v>
      </c>
      <c r="F11" s="132">
        <f>B10*F5</f>
        <v>7.5500000000000007</v>
      </c>
      <c r="G11" s="132">
        <f>G5*B10</f>
        <v>7.5500000000000007</v>
      </c>
      <c r="H11" s="132">
        <f>H5*B10</f>
        <v>11.324999999999999</v>
      </c>
      <c r="I11" s="130">
        <f>I5*B10</f>
        <v>15.100000000000001</v>
      </c>
      <c r="J11" s="131">
        <f>J5*B10</f>
        <v>18.875</v>
      </c>
      <c r="K11" s="169">
        <f t="shared" si="0"/>
        <v>75.5</v>
      </c>
    </row>
    <row r="12" spans="1:17" x14ac:dyDescent="0.2">
      <c r="A12" s="66" t="s">
        <v>41</v>
      </c>
      <c r="B12" s="21">
        <f>C12*B14</f>
        <v>135.9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13.590000000000002</v>
      </c>
      <c r="E13" s="126">
        <f>E5*B12</f>
        <v>13.590000000000002</v>
      </c>
      <c r="F13" s="126">
        <f>F5*B12</f>
        <v>13.590000000000002</v>
      </c>
      <c r="G13" s="126">
        <f>G5*B12</f>
        <v>13.590000000000002</v>
      </c>
      <c r="H13" s="126">
        <f>H5*B12</f>
        <v>20.385000000000002</v>
      </c>
      <c r="I13" s="127">
        <f>I5*B12</f>
        <v>27.180000000000003</v>
      </c>
      <c r="J13" s="128">
        <f>J5*B12</f>
        <v>33.975000000000001</v>
      </c>
      <c r="K13" s="169">
        <f t="shared" si="0"/>
        <v>135.9</v>
      </c>
    </row>
    <row r="14" spans="1:17" ht="16.5" x14ac:dyDescent="0.35">
      <c r="A14" s="15" t="s">
        <v>50</v>
      </c>
      <c r="B14" s="68">
        <v>302</v>
      </c>
      <c r="C14" s="20">
        <f>SUM(C6:C13)</f>
        <v>1</v>
      </c>
      <c r="D14" s="135"/>
      <c r="E14" s="135"/>
      <c r="F14" s="135"/>
      <c r="G14" s="135"/>
      <c r="H14" s="135"/>
      <c r="I14" s="156"/>
      <c r="J14" s="157"/>
      <c r="K14" s="169"/>
    </row>
    <row r="15" spans="1:17" ht="15" thickBot="1" x14ac:dyDescent="0.25">
      <c r="I15" s="36"/>
      <c r="J15" s="37"/>
    </row>
    <row r="16" spans="1:17" x14ac:dyDescent="0.2">
      <c r="K16" s="171">
        <f>SUM(K7:K14)</f>
        <v>303.94000000000005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RowHeight="15.75" x14ac:dyDescent="0.25"/>
  <cols>
    <col min="1" max="1" width="27.7109375" style="8" customWidth="1"/>
    <col min="2" max="2" width="8.7109375" style="9" customWidth="1"/>
    <col min="3" max="8" width="9.140625" style="10"/>
    <col min="9" max="9" width="14.28515625" style="10" bestFit="1" customWidth="1"/>
    <col min="10" max="15" width="9.140625" style="10"/>
    <col min="16" max="16384" width="9.140625" style="8"/>
  </cols>
  <sheetData>
    <row r="1" spans="1:21" s="114" customFormat="1" ht="34.5" customHeight="1" x14ac:dyDescent="0.2">
      <c r="A1" s="114" t="s">
        <v>121</v>
      </c>
      <c r="C1" s="113">
        <f t="shared" ref="C1:O1" si="0">C5/25</f>
        <v>6.8</v>
      </c>
      <c r="D1" s="113">
        <f t="shared" si="0"/>
        <v>10.96</v>
      </c>
      <c r="E1" s="113">
        <f t="shared" si="0"/>
        <v>7.68</v>
      </c>
      <c r="F1" s="113">
        <f t="shared" si="0"/>
        <v>15.44</v>
      </c>
      <c r="G1" s="113">
        <f t="shared" si="0"/>
        <v>11.2</v>
      </c>
      <c r="H1" s="113">
        <f t="shared" si="0"/>
        <v>13.36</v>
      </c>
      <c r="I1" s="113">
        <f t="shared" si="0"/>
        <v>19.760000000000002</v>
      </c>
      <c r="J1" s="113">
        <f t="shared" si="0"/>
        <v>5.2</v>
      </c>
      <c r="K1" s="113">
        <f t="shared" si="0"/>
        <v>9.48</v>
      </c>
      <c r="L1" s="113">
        <f t="shared" si="0"/>
        <v>4.88</v>
      </c>
      <c r="M1" s="113">
        <f t="shared" si="0"/>
        <v>3.12</v>
      </c>
      <c r="N1" s="113">
        <f t="shared" si="0"/>
        <v>6.4</v>
      </c>
      <c r="O1" s="113">
        <f t="shared" si="0"/>
        <v>3.88</v>
      </c>
    </row>
    <row r="2" spans="1:21" s="118" customFormat="1" ht="27" customHeight="1" x14ac:dyDescent="0.2">
      <c r="A2" s="115"/>
      <c r="B2" s="116" t="s">
        <v>122</v>
      </c>
      <c r="C2" s="117" t="s">
        <v>95</v>
      </c>
      <c r="D2" s="117" t="s">
        <v>4</v>
      </c>
      <c r="E2" s="117" t="s">
        <v>9</v>
      </c>
      <c r="F2" s="117" t="s">
        <v>123</v>
      </c>
      <c r="G2" s="117" t="s">
        <v>28</v>
      </c>
      <c r="H2" s="117" t="s">
        <v>5</v>
      </c>
      <c r="I2" s="117" t="s">
        <v>2</v>
      </c>
      <c r="J2" s="117" t="s">
        <v>3</v>
      </c>
      <c r="K2" s="117" t="s">
        <v>124</v>
      </c>
      <c r="L2" s="117" t="s">
        <v>125</v>
      </c>
      <c r="M2" s="117" t="s">
        <v>126</v>
      </c>
      <c r="N2" s="117" t="s">
        <v>127</v>
      </c>
      <c r="O2" s="116" t="s">
        <v>28</v>
      </c>
      <c r="P2" s="116" t="s">
        <v>11</v>
      </c>
      <c r="Q2" s="116" t="s">
        <v>94</v>
      </c>
      <c r="R2" s="116" t="s">
        <v>10</v>
      </c>
      <c r="S2" s="116" t="s">
        <v>128</v>
      </c>
      <c r="T2" s="116" t="s">
        <v>29</v>
      </c>
      <c r="U2" s="115"/>
    </row>
    <row r="3" spans="1:21" s="123" customFormat="1" ht="20.65" customHeight="1" x14ac:dyDescent="0.2">
      <c r="A3" s="119"/>
      <c r="B3" s="120" t="s">
        <v>50</v>
      </c>
      <c r="C3" s="124">
        <f>SUM(C4:C43)</f>
        <v>538</v>
      </c>
      <c r="D3" s="124">
        <f>SUM(D4:D43)</f>
        <v>860</v>
      </c>
      <c r="E3" s="121">
        <f t="shared" ref="E3:R3" si="1">SUM(E4:E43)</f>
        <v>604</v>
      </c>
      <c r="F3" s="121">
        <f t="shared" si="1"/>
        <v>1193</v>
      </c>
      <c r="G3" s="121">
        <f t="shared" si="1"/>
        <v>869</v>
      </c>
      <c r="H3" s="121">
        <f t="shared" si="1"/>
        <v>1026</v>
      </c>
      <c r="I3" s="121">
        <f t="shared" si="1"/>
        <v>1506</v>
      </c>
      <c r="J3" s="121">
        <f t="shared" si="1"/>
        <v>420</v>
      </c>
      <c r="K3" s="121">
        <f t="shared" si="1"/>
        <v>738</v>
      </c>
      <c r="L3" s="121">
        <f t="shared" si="1"/>
        <v>389</v>
      </c>
      <c r="M3" s="121">
        <f t="shared" si="1"/>
        <v>264</v>
      </c>
      <c r="N3" s="121">
        <f t="shared" si="1"/>
        <v>509</v>
      </c>
      <c r="O3" s="121">
        <f t="shared" si="1"/>
        <v>303</v>
      </c>
      <c r="P3" s="121">
        <f t="shared" si="1"/>
        <v>0</v>
      </c>
      <c r="Q3" s="121">
        <f t="shared" si="1"/>
        <v>0</v>
      </c>
      <c r="R3" s="121">
        <f t="shared" si="1"/>
        <v>0</v>
      </c>
      <c r="S3" s="120"/>
      <c r="T3" s="120"/>
      <c r="U3" s="122"/>
    </row>
    <row r="4" spans="1:21" s="3" customFormat="1" x14ac:dyDescent="0.25">
      <c r="A4" s="1" t="s">
        <v>0</v>
      </c>
      <c r="B4" s="2" t="s">
        <v>1</v>
      </c>
      <c r="C4" s="2" t="s">
        <v>95</v>
      </c>
      <c r="D4" s="2" t="s">
        <v>2</v>
      </c>
      <c r="E4" s="2" t="s">
        <v>3</v>
      </c>
      <c r="F4" s="108" t="s">
        <v>4</v>
      </c>
      <c r="G4" s="108" t="s">
        <v>5</v>
      </c>
      <c r="H4" s="108" t="s">
        <v>6</v>
      </c>
      <c r="I4" s="108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94</v>
      </c>
    </row>
    <row r="5" spans="1:21" s="110" customFormat="1" x14ac:dyDescent="0.25">
      <c r="A5" s="112" t="s">
        <v>120</v>
      </c>
      <c r="B5" s="109"/>
      <c r="C5" s="109">
        <f>C6-15</f>
        <v>170</v>
      </c>
      <c r="D5" s="109">
        <f>D6-20</f>
        <v>274</v>
      </c>
      <c r="E5" s="109">
        <f>E6-15</f>
        <v>192</v>
      </c>
      <c r="F5" s="109">
        <f>F6-20</f>
        <v>386</v>
      </c>
      <c r="G5" s="109">
        <f t="shared" ref="G5:O5" si="2">G6-15</f>
        <v>280</v>
      </c>
      <c r="H5" s="109">
        <f t="shared" si="2"/>
        <v>334</v>
      </c>
      <c r="I5" s="109">
        <f>I6-15</f>
        <v>494</v>
      </c>
      <c r="J5" s="109">
        <f>J6-15</f>
        <v>130</v>
      </c>
      <c r="K5" s="109">
        <f t="shared" si="2"/>
        <v>237</v>
      </c>
      <c r="L5" s="109">
        <f t="shared" si="2"/>
        <v>122</v>
      </c>
      <c r="M5" s="109">
        <f t="shared" si="2"/>
        <v>78</v>
      </c>
      <c r="N5" s="109">
        <f t="shared" si="2"/>
        <v>160</v>
      </c>
      <c r="O5" s="109">
        <f t="shared" si="2"/>
        <v>97</v>
      </c>
    </row>
    <row r="6" spans="1:21" s="3" customFormat="1" x14ac:dyDescent="0.25">
      <c r="A6" s="111" t="s">
        <v>119</v>
      </c>
      <c r="B6" s="4">
        <f t="shared" ref="B6:B53" si="3">SUM(C6:O6)</f>
        <v>3159</v>
      </c>
      <c r="C6" s="2">
        <f t="shared" ref="C6:O6" si="4">SUM(C7:C53)</f>
        <v>185</v>
      </c>
      <c r="D6" s="2">
        <f t="shared" si="4"/>
        <v>294</v>
      </c>
      <c r="E6" s="2">
        <f t="shared" si="4"/>
        <v>207</v>
      </c>
      <c r="F6" s="2">
        <f t="shared" si="4"/>
        <v>406</v>
      </c>
      <c r="G6" s="2">
        <f t="shared" si="4"/>
        <v>295</v>
      </c>
      <c r="H6" s="2">
        <f t="shared" si="4"/>
        <v>349</v>
      </c>
      <c r="I6" s="2">
        <f t="shared" si="4"/>
        <v>509</v>
      </c>
      <c r="J6" s="2">
        <f t="shared" si="4"/>
        <v>145</v>
      </c>
      <c r="K6" s="2">
        <f t="shared" si="4"/>
        <v>252</v>
      </c>
      <c r="L6" s="2">
        <f t="shared" si="4"/>
        <v>137</v>
      </c>
      <c r="M6" s="2">
        <f t="shared" si="4"/>
        <v>93</v>
      </c>
      <c r="N6" s="2">
        <f t="shared" si="4"/>
        <v>175</v>
      </c>
      <c r="O6" s="2">
        <f t="shared" si="4"/>
        <v>112</v>
      </c>
    </row>
    <row r="7" spans="1:21" x14ac:dyDescent="0.25">
      <c r="A7" s="5" t="s">
        <v>79</v>
      </c>
      <c r="B7" s="6">
        <f t="shared" si="3"/>
        <v>348</v>
      </c>
      <c r="C7" s="7">
        <v>20</v>
      </c>
      <c r="D7" s="7">
        <v>38</v>
      </c>
      <c r="E7" s="7">
        <v>27</v>
      </c>
      <c r="F7" s="7">
        <v>52</v>
      </c>
      <c r="G7" s="7">
        <v>33</v>
      </c>
      <c r="H7" s="7">
        <v>39</v>
      </c>
      <c r="I7" s="7">
        <v>62</v>
      </c>
      <c r="J7" s="7">
        <v>15</v>
      </c>
      <c r="K7" s="7">
        <v>30</v>
      </c>
      <c r="L7" s="7">
        <v>1</v>
      </c>
      <c r="M7" s="7">
        <v>8</v>
      </c>
      <c r="N7" s="7">
        <v>23</v>
      </c>
      <c r="O7" s="7">
        <v>0</v>
      </c>
      <c r="P7" s="125"/>
    </row>
    <row r="8" spans="1:21" x14ac:dyDescent="0.25">
      <c r="A8" s="5" t="s">
        <v>78</v>
      </c>
      <c r="B8" s="6">
        <f t="shared" si="3"/>
        <v>327</v>
      </c>
      <c r="C8" s="7">
        <v>18</v>
      </c>
      <c r="D8" s="7">
        <v>35</v>
      </c>
      <c r="E8" s="7">
        <v>27</v>
      </c>
      <c r="F8" s="7">
        <v>53</v>
      </c>
      <c r="G8" s="7">
        <v>15</v>
      </c>
      <c r="H8" s="7">
        <v>52</v>
      </c>
      <c r="I8" s="7">
        <v>63</v>
      </c>
      <c r="J8" s="7">
        <v>11</v>
      </c>
      <c r="K8" s="7">
        <v>22</v>
      </c>
      <c r="L8" s="7">
        <v>5</v>
      </c>
      <c r="M8" s="7">
        <v>7</v>
      </c>
      <c r="N8" s="7">
        <v>19</v>
      </c>
      <c r="O8" s="7">
        <v>0</v>
      </c>
    </row>
    <row r="9" spans="1:21" x14ac:dyDescent="0.25">
      <c r="A9" s="5" t="s">
        <v>16</v>
      </c>
      <c r="B9" s="6">
        <f t="shared" si="3"/>
        <v>254</v>
      </c>
      <c r="C9" s="7">
        <v>6</v>
      </c>
      <c r="D9" s="7">
        <v>15</v>
      </c>
      <c r="E9" s="7">
        <v>13</v>
      </c>
      <c r="F9" s="7">
        <v>27</v>
      </c>
      <c r="G9" s="7">
        <f>11+92</f>
        <v>103</v>
      </c>
      <c r="H9" s="7">
        <v>12</v>
      </c>
      <c r="I9" s="7">
        <v>29</v>
      </c>
      <c r="J9" s="7">
        <v>10</v>
      </c>
      <c r="K9" s="7">
        <v>19</v>
      </c>
      <c r="L9" s="7">
        <v>5</v>
      </c>
      <c r="M9" s="7">
        <v>5</v>
      </c>
      <c r="N9" s="7">
        <v>9</v>
      </c>
      <c r="O9" s="7">
        <v>1</v>
      </c>
    </row>
    <row r="10" spans="1:21" x14ac:dyDescent="0.25">
      <c r="A10" s="5" t="s">
        <v>82</v>
      </c>
      <c r="B10" s="6">
        <f t="shared" si="3"/>
        <v>168</v>
      </c>
      <c r="C10" s="7">
        <v>13</v>
      </c>
      <c r="D10" s="7">
        <v>15</v>
      </c>
      <c r="E10" s="7">
        <v>10</v>
      </c>
      <c r="F10" s="7">
        <v>22</v>
      </c>
      <c r="G10" s="7">
        <v>11</v>
      </c>
      <c r="H10" s="7">
        <v>10</v>
      </c>
      <c r="I10" s="7">
        <v>36</v>
      </c>
      <c r="J10" s="7">
        <v>11</v>
      </c>
      <c r="K10" s="7">
        <v>17</v>
      </c>
      <c r="L10" s="7">
        <v>16</v>
      </c>
      <c r="M10" s="7">
        <v>0</v>
      </c>
      <c r="N10" s="7">
        <v>7</v>
      </c>
      <c r="O10" s="7">
        <v>0</v>
      </c>
    </row>
    <row r="11" spans="1:21" x14ac:dyDescent="0.25">
      <c r="A11" s="99" t="s">
        <v>15</v>
      </c>
      <c r="B11" s="100">
        <f t="shared" si="3"/>
        <v>163</v>
      </c>
      <c r="C11" s="101">
        <v>6</v>
      </c>
      <c r="D11" s="101">
        <v>18</v>
      </c>
      <c r="E11" s="101">
        <v>8</v>
      </c>
      <c r="F11" s="101">
        <v>23</v>
      </c>
      <c r="G11" s="101">
        <v>16</v>
      </c>
      <c r="H11" s="101">
        <v>8</v>
      </c>
      <c r="I11" s="101">
        <v>34</v>
      </c>
      <c r="J11" s="101">
        <v>7</v>
      </c>
      <c r="K11" s="101">
        <v>1</v>
      </c>
      <c r="L11" s="101">
        <v>12</v>
      </c>
      <c r="M11" s="101">
        <v>6</v>
      </c>
      <c r="N11" s="101">
        <v>10</v>
      </c>
      <c r="O11" s="101">
        <v>14</v>
      </c>
    </row>
    <row r="12" spans="1:21" x14ac:dyDescent="0.25">
      <c r="A12" s="5" t="s">
        <v>71</v>
      </c>
      <c r="B12" s="6">
        <f t="shared" si="3"/>
        <v>142</v>
      </c>
      <c r="C12" s="7"/>
      <c r="D12" s="7">
        <v>14</v>
      </c>
      <c r="E12" s="7">
        <v>12</v>
      </c>
      <c r="F12" s="7">
        <v>25</v>
      </c>
      <c r="G12" s="7">
        <v>3</v>
      </c>
      <c r="H12" s="7">
        <v>14</v>
      </c>
      <c r="I12" s="7">
        <v>30</v>
      </c>
      <c r="J12" s="7">
        <v>8</v>
      </c>
      <c r="K12" s="7">
        <v>11</v>
      </c>
      <c r="L12" s="7">
        <v>10</v>
      </c>
      <c r="M12" s="7">
        <v>7</v>
      </c>
      <c r="N12" s="7">
        <v>8</v>
      </c>
      <c r="O12" s="7">
        <v>0</v>
      </c>
    </row>
    <row r="13" spans="1:21" x14ac:dyDescent="0.25">
      <c r="A13" s="11" t="s">
        <v>70</v>
      </c>
      <c r="B13" s="12">
        <f t="shared" si="3"/>
        <v>138</v>
      </c>
      <c r="C13" s="13"/>
      <c r="D13" s="13">
        <v>18</v>
      </c>
      <c r="E13" s="13">
        <v>7</v>
      </c>
      <c r="F13" s="13">
        <v>18</v>
      </c>
      <c r="G13" s="13">
        <v>3</v>
      </c>
      <c r="H13" s="13">
        <v>22</v>
      </c>
      <c r="I13" s="13">
        <v>22</v>
      </c>
      <c r="J13" s="13">
        <v>12</v>
      </c>
      <c r="K13" s="13">
        <v>11</v>
      </c>
      <c r="L13" s="13">
        <v>7</v>
      </c>
      <c r="M13" s="13">
        <v>8</v>
      </c>
      <c r="N13" s="13">
        <v>10</v>
      </c>
      <c r="O13" s="13">
        <v>0</v>
      </c>
    </row>
    <row r="14" spans="1:21" x14ac:dyDescent="0.25">
      <c r="A14" s="103" t="s">
        <v>68</v>
      </c>
      <c r="B14" s="104">
        <f t="shared" si="3"/>
        <v>123</v>
      </c>
      <c r="C14" s="105">
        <v>9</v>
      </c>
      <c r="D14" s="105">
        <v>9</v>
      </c>
      <c r="E14" s="105">
        <v>5</v>
      </c>
      <c r="F14" s="105">
        <v>16</v>
      </c>
      <c r="G14" s="105">
        <v>18</v>
      </c>
      <c r="H14" s="105">
        <v>18</v>
      </c>
      <c r="I14" s="105">
        <v>25</v>
      </c>
      <c r="J14" s="105">
        <v>6</v>
      </c>
      <c r="K14" s="105">
        <v>9</v>
      </c>
      <c r="L14" s="105">
        <v>2</v>
      </c>
      <c r="M14" s="105">
        <v>2</v>
      </c>
      <c r="N14" s="105">
        <v>4</v>
      </c>
      <c r="O14" s="105">
        <v>0</v>
      </c>
    </row>
    <row r="15" spans="1:21" x14ac:dyDescent="0.25">
      <c r="A15" s="5" t="s">
        <v>17</v>
      </c>
      <c r="B15" s="6">
        <f t="shared" si="3"/>
        <v>106</v>
      </c>
      <c r="C15" s="7">
        <v>4</v>
      </c>
      <c r="D15" s="7">
        <v>8</v>
      </c>
      <c r="E15" s="7">
        <v>4</v>
      </c>
      <c r="F15" s="7">
        <v>17</v>
      </c>
      <c r="G15" s="7">
        <f>15+5</f>
        <v>20</v>
      </c>
      <c r="H15" s="7">
        <v>7</v>
      </c>
      <c r="I15" s="7">
        <v>12</v>
      </c>
      <c r="J15" s="7">
        <v>1</v>
      </c>
      <c r="K15" s="7">
        <v>11</v>
      </c>
      <c r="L15" s="7">
        <v>6</v>
      </c>
      <c r="M15" s="7">
        <v>1</v>
      </c>
      <c r="N15" s="7">
        <v>8</v>
      </c>
      <c r="O15" s="7">
        <v>7</v>
      </c>
    </row>
    <row r="16" spans="1:21" x14ac:dyDescent="0.25">
      <c r="A16" s="107" t="s">
        <v>22</v>
      </c>
      <c r="B16" s="104">
        <f t="shared" si="3"/>
        <v>87</v>
      </c>
      <c r="C16" s="105">
        <v>1</v>
      </c>
      <c r="D16" s="105">
        <v>7</v>
      </c>
      <c r="E16" s="105">
        <v>11</v>
      </c>
      <c r="F16" s="105">
        <v>11</v>
      </c>
      <c r="G16" s="105">
        <v>4</v>
      </c>
      <c r="H16" s="105">
        <v>11</v>
      </c>
      <c r="I16" s="105">
        <v>14</v>
      </c>
      <c r="J16" s="105">
        <v>7</v>
      </c>
      <c r="K16" s="105">
        <v>5</v>
      </c>
      <c r="L16" s="105">
        <v>3</v>
      </c>
      <c r="M16" s="105">
        <f>'[2]28.11'!G11+'[2]29.11'!G11+'[2]30.11'!G11+'[2]1.12'!G11+'[2]2.12'!G11+'[2]3.12'!G11+'[2]4.12'!G11+'[2]5.12'!G11+'[2]6.12'!G11+'[2]7.12'!G11+'[2]8.12'!G11+'[2]9.12'!G11+'[2]10.12'!G11+'[2]11.12'!G11+'[2]12.12'!G11+'[2]13.12'!G11+'[2]14.12'!G11+'[2]15.12'!G11+'[2]16.12'!G11+'[2]17.12'!G11+'[2]18.12'!G11+'[2]19.12'!G11+'[2]20.12'!G11+'[2]22.12'!G11+'[2]21.12'!G11+'[2]23.12'!G11+'[2]24.12'!G11+'[2]25.12'!G11</f>
        <v>2</v>
      </c>
      <c r="N16" s="107">
        <v>8</v>
      </c>
      <c r="O16" s="105">
        <v>3</v>
      </c>
    </row>
    <row r="17" spans="1:15" x14ac:dyDescent="0.25">
      <c r="A17" s="107" t="s">
        <v>18</v>
      </c>
      <c r="B17" s="104">
        <f t="shared" si="3"/>
        <v>81</v>
      </c>
      <c r="C17" s="105">
        <v>3</v>
      </c>
      <c r="D17" s="105">
        <v>9</v>
      </c>
      <c r="E17" s="105">
        <v>7</v>
      </c>
      <c r="F17" s="105">
        <v>12</v>
      </c>
      <c r="G17" s="105">
        <v>5</v>
      </c>
      <c r="H17" s="105">
        <v>15</v>
      </c>
      <c r="I17" s="105">
        <v>10</v>
      </c>
      <c r="J17" s="105">
        <v>4</v>
      </c>
      <c r="K17" s="105">
        <v>11</v>
      </c>
      <c r="L17" s="105"/>
      <c r="M17" s="105">
        <f>'[2]28.11'!G7+'[2]29.11'!G7+'[2]30.11'!G7+'[2]1.12'!G7+'[2]2.12'!G7+'[2]3.12'!G7+'[2]4.12'!G7+'[2]5.12'!G7+'[2]6.12'!G7+'[2]7.12'!G7+'[2]8.12'!G7+'[2]9.12'!G7+'[2]10.12'!G7+'[2]11.12'!G7+'[2]12.12'!G7+'[2]13.12'!G7+'[2]14.12'!G7+'[2]15.12'!G7+'[2]16.12'!G7+'[2]17.12'!G7+'[2]18.12'!G7+'[2]19.12'!G7+'[2]20.12'!G7+'[2]22.12'!G7+'[2]21.12'!G7+'[2]23.12'!G7+'[2]24.12'!G7+'[2]25.12'!G7</f>
        <v>0</v>
      </c>
      <c r="N17" s="107">
        <v>5</v>
      </c>
      <c r="O17" s="105"/>
    </row>
    <row r="18" spans="1:15" x14ac:dyDescent="0.25">
      <c r="A18" s="5" t="s">
        <v>88</v>
      </c>
      <c r="B18" s="6">
        <f t="shared" si="3"/>
        <v>78</v>
      </c>
      <c r="C18" s="7">
        <v>12</v>
      </c>
      <c r="D18" s="7">
        <v>9</v>
      </c>
      <c r="E18" s="7">
        <v>3</v>
      </c>
      <c r="F18" s="7">
        <v>3</v>
      </c>
      <c r="G18" s="7">
        <v>9</v>
      </c>
      <c r="H18" s="7">
        <v>5</v>
      </c>
      <c r="I18" s="7">
        <v>5</v>
      </c>
      <c r="J18" s="7">
        <v>3</v>
      </c>
      <c r="K18" s="7">
        <v>5</v>
      </c>
      <c r="L18" s="7">
        <v>5</v>
      </c>
      <c r="M18" s="7">
        <v>8</v>
      </c>
      <c r="N18" s="7">
        <v>3</v>
      </c>
      <c r="O18" s="7">
        <v>8</v>
      </c>
    </row>
    <row r="19" spans="1:15" x14ac:dyDescent="0.25">
      <c r="A19" s="5" t="s">
        <v>86</v>
      </c>
      <c r="B19" s="6">
        <f t="shared" si="3"/>
        <v>71</v>
      </c>
      <c r="C19" s="7">
        <v>11</v>
      </c>
      <c r="D19" s="7">
        <v>6</v>
      </c>
      <c r="E19" s="7">
        <v>2</v>
      </c>
      <c r="F19" s="7">
        <v>1</v>
      </c>
      <c r="G19" s="7">
        <v>12</v>
      </c>
      <c r="H19" s="7">
        <v>4</v>
      </c>
      <c r="I19" s="7">
        <v>6</v>
      </c>
      <c r="J19" s="7">
        <v>1</v>
      </c>
      <c r="K19" s="7">
        <v>7</v>
      </c>
      <c r="L19" s="7">
        <v>8</v>
      </c>
      <c r="M19" s="7">
        <v>4</v>
      </c>
      <c r="N19" s="7">
        <v>2</v>
      </c>
      <c r="O19" s="7">
        <v>7</v>
      </c>
    </row>
    <row r="20" spans="1:15" x14ac:dyDescent="0.25">
      <c r="A20" s="103" t="s">
        <v>67</v>
      </c>
      <c r="B20" s="104">
        <f t="shared" si="3"/>
        <v>71</v>
      </c>
      <c r="C20" s="105">
        <v>6</v>
      </c>
      <c r="D20" s="105">
        <v>6</v>
      </c>
      <c r="E20" s="105">
        <v>3</v>
      </c>
      <c r="F20" s="105">
        <v>13</v>
      </c>
      <c r="G20" s="105">
        <v>1</v>
      </c>
      <c r="H20" s="105">
        <v>8</v>
      </c>
      <c r="I20" s="105">
        <v>10</v>
      </c>
      <c r="J20" s="105">
        <v>3</v>
      </c>
      <c r="K20" s="105">
        <v>8</v>
      </c>
      <c r="L20" s="105">
        <v>3</v>
      </c>
      <c r="M20" s="105">
        <v>3</v>
      </c>
      <c r="N20" s="105">
        <v>7</v>
      </c>
      <c r="O20" s="105">
        <v>0</v>
      </c>
    </row>
    <row r="21" spans="1:15" x14ac:dyDescent="0.25">
      <c r="A21" s="107" t="s">
        <v>23</v>
      </c>
      <c r="B21" s="104">
        <f t="shared" si="3"/>
        <v>71</v>
      </c>
      <c r="C21" s="105">
        <v>5</v>
      </c>
      <c r="D21" s="105">
        <v>8</v>
      </c>
      <c r="E21" s="105">
        <v>7</v>
      </c>
      <c r="F21" s="105">
        <v>4</v>
      </c>
      <c r="G21" s="105">
        <v>4</v>
      </c>
      <c r="H21" s="105">
        <v>11</v>
      </c>
      <c r="I21" s="105">
        <v>15</v>
      </c>
      <c r="J21" s="105">
        <v>6</v>
      </c>
      <c r="K21" s="105">
        <v>7</v>
      </c>
      <c r="L21" s="105"/>
      <c r="M21" s="105">
        <f>'[2]28.11'!G12+'[2]29.11'!G12+'[2]30.11'!G12+'[2]1.12'!G12+'[2]2.12'!G12+'[2]3.12'!G12+'[2]4.12'!G12+'[2]5.12'!G12+'[2]6.12'!G12+'[2]7.12'!G12+'[2]8.12'!G12+'[2]9.12'!G12+'[2]10.12'!G12+'[2]11.12'!G12+'[2]12.12'!G12+'[2]13.12'!G12+'[2]14.12'!G12+'[2]15.12'!G12+'[2]16.12'!G12+'[2]17.12'!G12+'[2]18.12'!G12+'[2]19.12'!G12+'[2]20.12'!G12+'[2]22.12'!G12+'[2]21.12'!G12+'[2]23.12'!G12+'[2]24.12'!G12+'[2]25.12'!G12</f>
        <v>0</v>
      </c>
      <c r="N21" s="107">
        <v>4</v>
      </c>
      <c r="O21" s="105"/>
    </row>
    <row r="22" spans="1:15" x14ac:dyDescent="0.25">
      <c r="A22" s="5" t="s">
        <v>92</v>
      </c>
      <c r="B22" s="6">
        <f t="shared" si="3"/>
        <v>69</v>
      </c>
      <c r="C22" s="7">
        <v>7</v>
      </c>
      <c r="D22" s="7">
        <v>5</v>
      </c>
      <c r="E22" s="7">
        <v>1</v>
      </c>
      <c r="F22" s="7">
        <v>7</v>
      </c>
      <c r="G22" s="7">
        <v>2</v>
      </c>
      <c r="H22" s="7">
        <v>2</v>
      </c>
      <c r="I22" s="7">
        <v>12</v>
      </c>
      <c r="J22" s="7">
        <v>1</v>
      </c>
      <c r="K22" s="7">
        <v>11</v>
      </c>
      <c r="L22" s="7">
        <v>3</v>
      </c>
      <c r="M22" s="7">
        <v>0</v>
      </c>
      <c r="N22" s="7">
        <v>7</v>
      </c>
      <c r="O22" s="7">
        <v>11</v>
      </c>
    </row>
    <row r="23" spans="1:15" x14ac:dyDescent="0.25">
      <c r="A23" s="107" t="s">
        <v>63</v>
      </c>
      <c r="B23" s="104">
        <f t="shared" si="3"/>
        <v>62</v>
      </c>
      <c r="C23" s="105">
        <v>6</v>
      </c>
      <c r="D23" s="105">
        <v>5</v>
      </c>
      <c r="E23" s="105">
        <v>6</v>
      </c>
      <c r="F23" s="105">
        <v>3</v>
      </c>
      <c r="G23" s="105">
        <v>4</v>
      </c>
      <c r="H23" s="105">
        <v>8</v>
      </c>
      <c r="I23" s="105">
        <v>7</v>
      </c>
      <c r="J23" s="105">
        <v>3</v>
      </c>
      <c r="K23" s="105">
        <v>9</v>
      </c>
      <c r="L23" s="105">
        <v>8</v>
      </c>
      <c r="M23" s="105">
        <f>'[2]28.11'!G6+'[2]29.11'!G6+'[2]30.11'!G6+'[2]1.12'!G6+'[2]2.12'!G6+'[2]3.12'!G6+'[2]4.12'!G6+'[2]5.12'!G6+'[2]6.12'!G6+'[2]7.12'!G6+'[2]8.12'!G6+'[2]9.12'!G6+'[2]10.12'!G6+'[2]11.12'!G6+'[2]12.12'!G6+'[2]13.12'!G6+'[2]14.12'!G6+'[2]15.12'!G6+'[2]16.12'!G6+'[2]17.12'!G6+'[2]18.12'!G6+'[2]19.12'!G6+'[2]20.12'!G6+'[2]22.12'!G6+'[2]21.12'!G6+'[2]23.12'!G6+'[2]24.12'!G6+'[2]25.12'!G6</f>
        <v>0</v>
      </c>
      <c r="N23" s="107">
        <v>3</v>
      </c>
      <c r="O23" s="105"/>
    </row>
    <row r="24" spans="1:15" x14ac:dyDescent="0.25">
      <c r="A24" s="5" t="s">
        <v>69</v>
      </c>
      <c r="B24" s="6">
        <f t="shared" si="3"/>
        <v>61</v>
      </c>
      <c r="C24" s="7"/>
      <c r="D24" s="7">
        <v>3</v>
      </c>
      <c r="E24" s="7">
        <v>4</v>
      </c>
      <c r="F24" s="7">
        <v>12</v>
      </c>
      <c r="G24" s="7">
        <v>0</v>
      </c>
      <c r="H24" s="7">
        <v>10</v>
      </c>
      <c r="I24" s="7">
        <v>12</v>
      </c>
      <c r="J24" s="7">
        <v>3</v>
      </c>
      <c r="K24" s="7">
        <v>2</v>
      </c>
      <c r="L24" s="7">
        <v>5</v>
      </c>
      <c r="M24" s="7">
        <v>9</v>
      </c>
      <c r="N24" s="7">
        <v>1</v>
      </c>
      <c r="O24" s="7">
        <v>0</v>
      </c>
    </row>
    <row r="25" spans="1:15" x14ac:dyDescent="0.25">
      <c r="A25" s="107" t="s">
        <v>27</v>
      </c>
      <c r="B25" s="104">
        <f t="shared" si="3"/>
        <v>60</v>
      </c>
      <c r="C25" s="105">
        <v>6</v>
      </c>
      <c r="D25" s="105">
        <v>4</v>
      </c>
      <c r="E25" s="105">
        <v>6</v>
      </c>
      <c r="F25" s="105">
        <v>7</v>
      </c>
      <c r="G25" s="105"/>
      <c r="H25" s="105">
        <v>8</v>
      </c>
      <c r="I25" s="105">
        <v>8</v>
      </c>
      <c r="J25" s="105">
        <v>2</v>
      </c>
      <c r="K25" s="105">
        <v>8</v>
      </c>
      <c r="L25" s="105">
        <v>9</v>
      </c>
      <c r="M25" s="105">
        <f>'[2]28.11'!G16+'[2]29.11'!G16+'[2]30.11'!G16+'[2]1.12'!G16+'[2]2.12'!G16+'[2]3.12'!G16+'[2]4.12'!G16+'[2]5.12'!G16+'[2]6.12'!G16+'[2]7.12'!G16+'[2]8.12'!G16+'[2]9.12'!G16+'[2]10.12'!G16+'[2]11.12'!G16+'[2]12.12'!G16+'[2]13.12'!G16+'[2]14.12'!G16+'[2]15.12'!G16+'[2]16.12'!G16+'[2]17.12'!G16+'[2]18.12'!G16+'[2]19.12'!G16+'[2]20.12'!G16+'[2]22.12'!G16+'[2]21.12'!G16+'[2]23.12'!G16+'[2]24.12'!G16+'[2]25.12'!G16</f>
        <v>0</v>
      </c>
      <c r="N25" s="107">
        <v>2</v>
      </c>
      <c r="O25" s="105"/>
    </row>
    <row r="26" spans="1:15" x14ac:dyDescent="0.25">
      <c r="A26" s="107" t="s">
        <v>20</v>
      </c>
      <c r="B26" s="104">
        <f t="shared" si="3"/>
        <v>58</v>
      </c>
      <c r="C26" s="105">
        <v>6</v>
      </c>
      <c r="D26" s="105">
        <v>6</v>
      </c>
      <c r="E26" s="105">
        <v>5</v>
      </c>
      <c r="F26" s="105">
        <v>8</v>
      </c>
      <c r="G26" s="105">
        <v>3</v>
      </c>
      <c r="H26" s="105">
        <v>7</v>
      </c>
      <c r="I26" s="105">
        <v>11</v>
      </c>
      <c r="J26" s="105">
        <v>4</v>
      </c>
      <c r="K26" s="105">
        <v>6</v>
      </c>
      <c r="L26" s="105">
        <v>1</v>
      </c>
      <c r="M26" s="105">
        <f>'[2]28.11'!G9+'[2]29.11'!G9+'[2]30.11'!G9+'[2]1.12'!G9+'[2]2.12'!G9+'[2]3.12'!G9+'[2]4.12'!G9+'[2]5.12'!G9+'[2]6.12'!G9+'[2]7.12'!G9+'[2]8.12'!G9+'[2]9.12'!G9+'[2]10.12'!G9+'[2]11.12'!G9+'[2]12.12'!G9+'[2]13.12'!G9+'[2]14.12'!G9+'[2]15.12'!G9+'[2]16.12'!G9+'[2]17.12'!G9+'[2]18.12'!G9+'[2]19.12'!G9+'[2]20.12'!G9+'[2]22.12'!G9+'[2]21.12'!G9+'[2]23.12'!G9+'[2]24.12'!G9+'[2]25.12'!G9</f>
        <v>0</v>
      </c>
      <c r="N26" s="107">
        <v>1</v>
      </c>
      <c r="O26" s="105"/>
    </row>
    <row r="27" spans="1:15" x14ac:dyDescent="0.25">
      <c r="A27" s="5" t="s">
        <v>77</v>
      </c>
      <c r="B27" s="6">
        <f t="shared" si="3"/>
        <v>55</v>
      </c>
      <c r="C27" s="7">
        <v>4</v>
      </c>
      <c r="D27" s="7">
        <v>4</v>
      </c>
      <c r="E27" s="7">
        <v>0</v>
      </c>
      <c r="F27" s="7">
        <v>11</v>
      </c>
      <c r="G27" s="7">
        <v>0</v>
      </c>
      <c r="H27" s="7">
        <v>8</v>
      </c>
      <c r="I27" s="7">
        <v>10</v>
      </c>
      <c r="J27" s="7">
        <v>1</v>
      </c>
      <c r="K27" s="7">
        <v>5</v>
      </c>
      <c r="L27" s="7">
        <v>0</v>
      </c>
      <c r="M27" s="7">
        <v>6</v>
      </c>
      <c r="N27" s="7">
        <v>6</v>
      </c>
      <c r="O27" s="7">
        <v>0</v>
      </c>
    </row>
    <row r="28" spans="1:15" ht="15" customHeight="1" x14ac:dyDescent="0.25">
      <c r="A28" s="107" t="s">
        <v>64</v>
      </c>
      <c r="B28" s="104">
        <f t="shared" si="3"/>
        <v>55</v>
      </c>
      <c r="C28" s="105">
        <v>3</v>
      </c>
      <c r="D28" s="105">
        <v>5</v>
      </c>
      <c r="E28" s="105">
        <v>5</v>
      </c>
      <c r="F28" s="105">
        <v>9</v>
      </c>
      <c r="G28" s="105">
        <v>6</v>
      </c>
      <c r="H28" s="105">
        <v>7</v>
      </c>
      <c r="I28" s="105">
        <v>10</v>
      </c>
      <c r="J28" s="105">
        <v>4</v>
      </c>
      <c r="K28" s="105">
        <v>4</v>
      </c>
      <c r="L28" s="105"/>
      <c r="M28" s="105">
        <f>'[2]28.11'!G5+'[2]29.11'!G5+'[2]30.11'!G5+'[2]1.12'!G5+'[2]2.12'!G5+'[2]3.12'!G5+'[2]4.12'!G5+'[2]5.12'!G5+'[2]6.12'!G5+'[2]7.12'!G5+'[2]8.12'!G5+'[2]9.12'!G5+'[2]10.12'!G5+'[2]11.12'!G5+'[2]12.12'!G5+'[2]13.12'!G5+'[2]14.12'!G5+'[2]15.12'!G5+'[2]16.12'!G5+'[2]17.12'!G5+'[2]18.12'!G5+'[2]19.12'!G5+'[2]20.12'!G5+'[2]22.12'!G5+'[2]21.12'!G5+'[2]23.12'!G5+'[2]24.12'!G5+'[2]25.12'!G5</f>
        <v>0</v>
      </c>
      <c r="N28" s="107">
        <v>2</v>
      </c>
      <c r="O28" s="105"/>
    </row>
    <row r="29" spans="1:15" x14ac:dyDescent="0.25">
      <c r="A29" s="107" t="s">
        <v>21</v>
      </c>
      <c r="B29" s="104">
        <f t="shared" si="3"/>
        <v>55</v>
      </c>
      <c r="C29" s="105">
        <v>9</v>
      </c>
      <c r="D29" s="105">
        <v>5</v>
      </c>
      <c r="E29" s="105">
        <v>6</v>
      </c>
      <c r="F29" s="105">
        <v>8</v>
      </c>
      <c r="G29" s="105">
        <v>2</v>
      </c>
      <c r="H29" s="105">
        <v>5</v>
      </c>
      <c r="I29" s="105">
        <v>10</v>
      </c>
      <c r="J29" s="105">
        <v>2</v>
      </c>
      <c r="K29" s="105">
        <v>3</v>
      </c>
      <c r="L29" s="105"/>
      <c r="M29" s="105">
        <f>'[2]28.11'!G10+'[2]29.11'!G10+'[2]30.11'!G10+'[2]1.12'!G10+'[2]2.12'!G10+'[2]3.12'!G10+'[2]4.12'!G10+'[2]5.12'!G10+'[2]6.12'!G10+'[2]7.12'!G10+'[2]8.12'!G10+'[2]9.12'!G10+'[2]10.12'!G10+'[2]11.12'!G10+'[2]12.12'!G10+'[2]13.12'!G10+'[2]14.12'!G10+'[2]15.12'!G10+'[2]16.12'!G10+'[2]17.12'!G10+'[2]18.12'!G10+'[2]19.12'!G10+'[2]20.12'!G10+'[2]22.12'!G10+'[2]21.12'!G10+'[2]23.12'!G10+'[2]24.12'!G10+'[2]25.12'!G10</f>
        <v>0</v>
      </c>
      <c r="N29" s="107">
        <v>2</v>
      </c>
      <c r="O29" s="105">
        <v>3</v>
      </c>
    </row>
    <row r="30" spans="1:15" s="14" customFormat="1" x14ac:dyDescent="0.25">
      <c r="A30" s="107" t="s">
        <v>26</v>
      </c>
      <c r="B30" s="104">
        <f t="shared" si="3"/>
        <v>49</v>
      </c>
      <c r="C30" s="105">
        <v>3</v>
      </c>
      <c r="D30" s="105">
        <v>6</v>
      </c>
      <c r="E30" s="105">
        <v>4</v>
      </c>
      <c r="F30" s="105">
        <v>4</v>
      </c>
      <c r="G30" s="105">
        <v>3</v>
      </c>
      <c r="H30" s="105">
        <v>8</v>
      </c>
      <c r="I30" s="105">
        <v>4</v>
      </c>
      <c r="J30" s="105">
        <v>2</v>
      </c>
      <c r="K30" s="105">
        <v>6</v>
      </c>
      <c r="L30" s="105">
        <v>5</v>
      </c>
      <c r="M30" s="105">
        <f>'[2]28.11'!G15+'[2]29.11'!G15+'[2]30.11'!G15+'[2]1.12'!G15+'[2]2.12'!G15+'[2]3.12'!G15+'[2]4.12'!G15+'[2]5.12'!G15+'[2]6.12'!G15+'[2]7.12'!G15+'[2]8.12'!G15+'[2]9.12'!G15+'[2]10.12'!G15+'[2]11.12'!G15+'[2]12.12'!G15+'[2]13.12'!G15+'[2]14.12'!G15+'[2]15.12'!G15+'[2]16.12'!G15+'[2]17.12'!G15+'[2]18.12'!G15+'[2]19.12'!G15+'[2]20.12'!G15+'[2]22.12'!G15+'[2]21.12'!G15+'[2]23.12'!G15+'[2]24.12'!G15+'[2]25.12'!G15</f>
        <v>0</v>
      </c>
      <c r="N30" s="107">
        <v>4</v>
      </c>
      <c r="O30" s="105"/>
    </row>
    <row r="31" spans="1:15" x14ac:dyDescent="0.25">
      <c r="A31" s="5" t="s">
        <v>13</v>
      </c>
      <c r="B31" s="6">
        <f t="shared" si="3"/>
        <v>47</v>
      </c>
      <c r="C31" s="7">
        <v>6</v>
      </c>
      <c r="D31" s="7">
        <v>7</v>
      </c>
      <c r="E31" s="7">
        <v>2</v>
      </c>
      <c r="F31" s="7">
        <v>5</v>
      </c>
      <c r="G31" s="7">
        <v>2</v>
      </c>
      <c r="H31" s="7">
        <v>2</v>
      </c>
      <c r="I31" s="7">
        <v>7</v>
      </c>
      <c r="J31" s="7">
        <v>9</v>
      </c>
      <c r="K31" s="7">
        <v>2</v>
      </c>
      <c r="L31" s="7">
        <v>0</v>
      </c>
      <c r="M31" s="7">
        <v>1</v>
      </c>
      <c r="N31" s="7">
        <v>4</v>
      </c>
      <c r="O31" s="7">
        <v>0</v>
      </c>
    </row>
    <row r="32" spans="1:15" x14ac:dyDescent="0.25">
      <c r="A32" s="107" t="s">
        <v>66</v>
      </c>
      <c r="B32" s="104">
        <f t="shared" si="3"/>
        <v>46</v>
      </c>
      <c r="C32" s="105">
        <v>4</v>
      </c>
      <c r="D32" s="105">
        <v>5</v>
      </c>
      <c r="E32" s="105">
        <v>4</v>
      </c>
      <c r="F32" s="105">
        <v>8</v>
      </c>
      <c r="G32" s="105">
        <v>2</v>
      </c>
      <c r="H32" s="105">
        <v>6</v>
      </c>
      <c r="I32" s="105">
        <v>7</v>
      </c>
      <c r="J32" s="105">
        <v>2</v>
      </c>
      <c r="K32" s="105">
        <v>3</v>
      </c>
      <c r="L32" s="105"/>
      <c r="M32" s="105">
        <f>'[2]28.11'!G3+'[2]29.11'!G3+'[2]30.11'!G3+'[2]1.12'!G3+'[2]2.12'!G3+'[2]3.12'!G3+'[2]4.12'!G3+'[2]5.12'!G3+'[2]6.12'!G3+'[2]7.12'!G3+'[2]8.12'!G3+'[2]9.12'!G3+'[2]10.12'!G3+'[2]11.12'!G3+'[2]12.12'!G3+'[2]13.12'!G3+'[2]14.12'!G3+'[2]15.12'!G3+'[2]16.12'!G3+'[2]17.12'!G3+'[2]18.12'!G3+'[2]19.12'!G3+'[2]20.12'!G3+'[2]22.12'!G3+'[2]21.12'!G3+'[2]23.12'!G3+'[2]24.12'!G3+'[2]25.12'!G3</f>
        <v>1</v>
      </c>
      <c r="N32" s="107">
        <v>2</v>
      </c>
      <c r="O32" s="105">
        <f>[3]DTN!$C$6+[3]DTN!$C$38</f>
        <v>2</v>
      </c>
    </row>
    <row r="33" spans="1:15" x14ac:dyDescent="0.25">
      <c r="A33" s="107" t="s">
        <v>19</v>
      </c>
      <c r="B33" s="104">
        <f t="shared" si="3"/>
        <v>46</v>
      </c>
      <c r="C33" s="105">
        <v>6</v>
      </c>
      <c r="D33" s="105">
        <v>6</v>
      </c>
      <c r="E33" s="105">
        <v>6</v>
      </c>
      <c r="F33" s="105">
        <v>3</v>
      </c>
      <c r="G33" s="105">
        <v>2</v>
      </c>
      <c r="H33" s="105">
        <v>7</v>
      </c>
      <c r="I33" s="105">
        <v>8</v>
      </c>
      <c r="J33" s="105">
        <v>1</v>
      </c>
      <c r="K33" s="105">
        <v>4</v>
      </c>
      <c r="L33" s="105"/>
      <c r="M33" s="105">
        <f>'[2]28.11'!G8+'[2]29.11'!G8+'[2]30.11'!G8+'[2]1.12'!G8+'[2]2.12'!G8+'[2]3.12'!G8+'[2]4.12'!G8+'[2]5.12'!G8+'[2]6.12'!G8+'[2]7.12'!G8+'[2]8.12'!G8+'[2]9.12'!G8+'[2]10.12'!G8+'[2]11.12'!G8+'[2]12.12'!G8+'[2]13.12'!G8+'[2]14.12'!G8+'[2]15.12'!G8+'[2]16.12'!G8+'[2]17.12'!G8+'[2]18.12'!G8+'[2]19.12'!G8+'[2]20.12'!G8+'[2]22.12'!G8+'[2]21.12'!G8+'[2]23.12'!G8+'[2]24.12'!G8+'[2]25.12'!G8</f>
        <v>2</v>
      </c>
      <c r="N33" s="107">
        <v>1</v>
      </c>
      <c r="O33" s="105"/>
    </row>
    <row r="34" spans="1:15" s="102" customFormat="1" x14ac:dyDescent="0.25">
      <c r="A34" s="107" t="s">
        <v>25</v>
      </c>
      <c r="B34" s="104">
        <f t="shared" si="3"/>
        <v>39</v>
      </c>
      <c r="C34" s="105">
        <v>2</v>
      </c>
      <c r="D34" s="105">
        <v>5</v>
      </c>
      <c r="E34" s="105">
        <v>2</v>
      </c>
      <c r="F34" s="105">
        <v>3</v>
      </c>
      <c r="G34" s="105">
        <v>7</v>
      </c>
      <c r="H34" s="105">
        <v>6</v>
      </c>
      <c r="I34" s="105">
        <v>5</v>
      </c>
      <c r="J34" s="105">
        <v>3</v>
      </c>
      <c r="K34" s="105">
        <v>5</v>
      </c>
      <c r="L34" s="105"/>
      <c r="M34" s="105">
        <f>'[2]28.11'!G14+'[2]29.11'!G14+'[2]30.11'!G14+'[2]1.12'!G14+'[2]2.12'!G14+'[2]3.12'!G14+'[2]4.12'!G14+'[2]5.12'!G14+'[2]6.12'!G14+'[2]7.12'!G14+'[2]8.12'!G14+'[2]9.12'!G14+'[2]10.12'!G14+'[2]11.12'!G14+'[2]12.12'!G14+'[2]13.12'!G14+'[2]14.12'!G14+'[2]15.12'!G14+'[2]16.12'!G14+'[2]17.12'!G14+'[2]18.12'!G14+'[2]19.12'!G14+'[2]20.12'!G14+'[2]22.12'!G14+'[2]21.12'!G14+'[2]23.12'!G14+'[2]24.12'!G14+'[2]25.12'!G14</f>
        <v>0</v>
      </c>
      <c r="N34" s="107"/>
      <c r="O34" s="105">
        <v>1</v>
      </c>
    </row>
    <row r="35" spans="1:15" x14ac:dyDescent="0.25">
      <c r="A35" s="107" t="s">
        <v>24</v>
      </c>
      <c r="B35" s="104">
        <f t="shared" si="3"/>
        <v>33</v>
      </c>
      <c r="C35" s="105">
        <v>3</v>
      </c>
      <c r="D35" s="105">
        <v>3</v>
      </c>
      <c r="E35" s="105">
        <v>4</v>
      </c>
      <c r="F35" s="105"/>
      <c r="G35" s="105"/>
      <c r="H35" s="105">
        <v>8</v>
      </c>
      <c r="I35" s="105">
        <v>5</v>
      </c>
      <c r="J35" s="105">
        <v>2</v>
      </c>
      <c r="K35" s="105">
        <v>2</v>
      </c>
      <c r="L35" s="105">
        <v>2</v>
      </c>
      <c r="M35" s="105">
        <f>'[2]28.11'!G13+'[2]29.11'!G13+'[2]30.11'!G13+'[2]1.12'!G13+'[2]2.12'!G13+'[2]3.12'!G13+'[2]4.12'!G13+'[2]5.12'!G13+'[2]6.12'!G13+'[2]7.12'!G13+'[2]8.12'!G13+'[2]9.12'!G13+'[2]10.12'!G13+'[2]11.12'!G13+'[2]12.12'!G13+'[2]13.12'!G13+'[2]14.12'!G13+'[2]15.12'!G13+'[2]16.12'!G13+'[2]17.12'!G13+'[2]18.12'!G13+'[2]19.12'!G13+'[2]20.12'!G13+'[2]22.12'!G13+'[2]21.12'!G13+'[2]23.12'!G13+'[2]24.12'!G13+'[2]25.12'!G13</f>
        <v>0</v>
      </c>
      <c r="N35" s="107">
        <v>4</v>
      </c>
      <c r="O35" s="105"/>
    </row>
    <row r="36" spans="1:15" ht="15" customHeight="1" x14ac:dyDescent="0.25">
      <c r="A36" s="5" t="s">
        <v>80</v>
      </c>
      <c r="B36" s="6">
        <f t="shared" si="3"/>
        <v>27</v>
      </c>
      <c r="C36" s="7">
        <v>1</v>
      </c>
      <c r="D36" s="7">
        <v>3</v>
      </c>
      <c r="E36" s="7">
        <v>1</v>
      </c>
      <c r="F36" s="7">
        <v>1</v>
      </c>
      <c r="G36" s="7">
        <v>0</v>
      </c>
      <c r="H36" s="7">
        <v>3</v>
      </c>
      <c r="I36" s="7">
        <v>2</v>
      </c>
      <c r="J36" s="7">
        <v>0</v>
      </c>
      <c r="K36" s="7">
        <v>1</v>
      </c>
      <c r="L36" s="7">
        <v>5</v>
      </c>
      <c r="M36" s="7">
        <v>0</v>
      </c>
      <c r="N36" s="7">
        <v>1</v>
      </c>
      <c r="O36" s="7">
        <v>9</v>
      </c>
    </row>
    <row r="37" spans="1:15" s="106" customFormat="1" x14ac:dyDescent="0.25">
      <c r="A37" s="5" t="s">
        <v>90</v>
      </c>
      <c r="B37" s="6">
        <f t="shared" si="3"/>
        <v>21</v>
      </c>
      <c r="C37" s="7"/>
      <c r="D37" s="7">
        <v>2</v>
      </c>
      <c r="E37" s="7">
        <v>2</v>
      </c>
      <c r="F37" s="7">
        <v>2</v>
      </c>
      <c r="G37" s="7">
        <v>2</v>
      </c>
      <c r="H37" s="7">
        <v>2</v>
      </c>
      <c r="I37" s="7">
        <v>1</v>
      </c>
      <c r="J37" s="7">
        <v>1</v>
      </c>
      <c r="K37" s="7">
        <v>1</v>
      </c>
      <c r="L37" s="7">
        <v>3</v>
      </c>
      <c r="M37" s="7">
        <v>1</v>
      </c>
      <c r="N37" s="7">
        <v>1</v>
      </c>
      <c r="O37" s="7">
        <v>3</v>
      </c>
    </row>
    <row r="38" spans="1:15" s="106" customFormat="1" x14ac:dyDescent="0.25">
      <c r="A38" s="5" t="s">
        <v>14</v>
      </c>
      <c r="B38" s="6">
        <f t="shared" si="3"/>
        <v>21</v>
      </c>
      <c r="C38" s="7">
        <v>1</v>
      </c>
      <c r="D38" s="7">
        <v>2</v>
      </c>
      <c r="E38" s="7">
        <v>0</v>
      </c>
      <c r="F38" s="7">
        <v>2</v>
      </c>
      <c r="G38" s="7">
        <v>0</v>
      </c>
      <c r="H38" s="7">
        <v>1</v>
      </c>
      <c r="I38" s="7">
        <v>3</v>
      </c>
      <c r="J38" s="7">
        <v>0</v>
      </c>
      <c r="K38" s="7">
        <v>2</v>
      </c>
      <c r="L38" s="7">
        <v>0</v>
      </c>
      <c r="M38" s="7">
        <v>6</v>
      </c>
      <c r="N38" s="7">
        <v>1</v>
      </c>
      <c r="O38" s="7">
        <v>3</v>
      </c>
    </row>
    <row r="39" spans="1:15" s="106" customFormat="1" x14ac:dyDescent="0.25">
      <c r="A39" s="5" t="s">
        <v>87</v>
      </c>
      <c r="B39" s="6">
        <f t="shared" si="3"/>
        <v>19</v>
      </c>
      <c r="C39" s="7">
        <v>2</v>
      </c>
      <c r="D39" s="7">
        <v>0</v>
      </c>
      <c r="E39" s="7">
        <v>1</v>
      </c>
      <c r="F39" s="7">
        <v>0</v>
      </c>
      <c r="G39" s="7">
        <v>0</v>
      </c>
      <c r="H39" s="7">
        <v>1</v>
      </c>
      <c r="I39" s="7">
        <v>1</v>
      </c>
      <c r="J39" s="7">
        <v>0</v>
      </c>
      <c r="K39" s="7">
        <v>0</v>
      </c>
      <c r="L39" s="7">
        <v>1</v>
      </c>
      <c r="M39" s="7">
        <v>3</v>
      </c>
      <c r="N39" s="7">
        <v>1</v>
      </c>
      <c r="O39" s="7">
        <v>9</v>
      </c>
    </row>
    <row r="40" spans="1:15" s="106" customFormat="1" x14ac:dyDescent="0.25">
      <c r="A40" s="5" t="s">
        <v>89</v>
      </c>
      <c r="B40" s="6">
        <f t="shared" si="3"/>
        <v>18</v>
      </c>
      <c r="C40" s="7"/>
      <c r="D40" s="7">
        <v>0</v>
      </c>
      <c r="E40" s="7">
        <v>0</v>
      </c>
      <c r="F40" s="7">
        <v>1</v>
      </c>
      <c r="G40" s="7">
        <v>0</v>
      </c>
      <c r="H40" s="7">
        <v>0</v>
      </c>
      <c r="I40" s="7">
        <v>2</v>
      </c>
      <c r="J40" s="7">
        <v>0</v>
      </c>
      <c r="K40" s="7">
        <v>0</v>
      </c>
      <c r="L40" s="7">
        <v>1</v>
      </c>
      <c r="M40" s="7">
        <v>3</v>
      </c>
      <c r="N40" s="7">
        <v>3</v>
      </c>
      <c r="O40" s="7">
        <v>8</v>
      </c>
    </row>
    <row r="41" spans="1:15" s="106" customFormat="1" x14ac:dyDescent="0.25">
      <c r="A41" s="5" t="s">
        <v>84</v>
      </c>
      <c r="B41" s="6">
        <f t="shared" si="3"/>
        <v>14</v>
      </c>
      <c r="C41" s="7"/>
      <c r="D41" s="7">
        <v>1</v>
      </c>
      <c r="E41" s="7">
        <v>0</v>
      </c>
      <c r="F41" s="7">
        <v>1</v>
      </c>
      <c r="G41" s="7">
        <v>1</v>
      </c>
      <c r="H41" s="7">
        <v>4</v>
      </c>
      <c r="I41" s="7">
        <v>2</v>
      </c>
      <c r="J41" s="7">
        <v>0</v>
      </c>
      <c r="K41" s="7">
        <v>0</v>
      </c>
      <c r="L41" s="7">
        <v>4</v>
      </c>
      <c r="M41" s="7">
        <v>0</v>
      </c>
      <c r="N41" s="7">
        <v>0</v>
      </c>
      <c r="O41" s="7">
        <v>1</v>
      </c>
    </row>
    <row r="42" spans="1:15" s="106" customFormat="1" x14ac:dyDescent="0.25">
      <c r="A42" s="5" t="s">
        <v>91</v>
      </c>
      <c r="B42" s="6">
        <f t="shared" si="3"/>
        <v>12</v>
      </c>
      <c r="C42" s="7"/>
      <c r="D42" s="7">
        <v>0</v>
      </c>
      <c r="E42" s="7">
        <v>0</v>
      </c>
      <c r="F42" s="7">
        <v>1</v>
      </c>
      <c r="G42" s="7">
        <v>1</v>
      </c>
      <c r="H42" s="7">
        <v>3</v>
      </c>
      <c r="I42" s="7">
        <v>2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4</v>
      </c>
    </row>
    <row r="43" spans="1:15" s="106" customFormat="1" x14ac:dyDescent="0.25">
      <c r="A43" s="5" t="s">
        <v>76</v>
      </c>
      <c r="B43" s="6">
        <f t="shared" si="3"/>
        <v>11</v>
      </c>
      <c r="C43" s="7"/>
      <c r="D43" s="7">
        <v>0</v>
      </c>
      <c r="E43" s="7">
        <v>0</v>
      </c>
      <c r="F43" s="7">
        <v>8</v>
      </c>
      <c r="G43" s="7">
        <v>0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</row>
    <row r="44" spans="1:15" s="106" customFormat="1" x14ac:dyDescent="0.25">
      <c r="A44" s="5" t="s">
        <v>73</v>
      </c>
      <c r="B44" s="6">
        <f t="shared" si="3"/>
        <v>11</v>
      </c>
      <c r="C44" s="7">
        <v>1</v>
      </c>
      <c r="D44" s="7">
        <v>0</v>
      </c>
      <c r="E44" s="7">
        <v>0</v>
      </c>
      <c r="F44" s="7">
        <v>0</v>
      </c>
      <c r="G44" s="7">
        <v>0</v>
      </c>
      <c r="H44" s="7">
        <v>2</v>
      </c>
      <c r="I44" s="7">
        <v>3</v>
      </c>
      <c r="J44" s="7">
        <v>0</v>
      </c>
      <c r="K44" s="7">
        <v>2</v>
      </c>
      <c r="L44" s="7">
        <v>3</v>
      </c>
      <c r="M44" s="7">
        <v>0</v>
      </c>
      <c r="N44" s="7">
        <v>0</v>
      </c>
      <c r="O44" s="7">
        <v>0</v>
      </c>
    </row>
    <row r="45" spans="1:15" s="106" customFormat="1" x14ac:dyDescent="0.25">
      <c r="A45" s="5" t="s">
        <v>93</v>
      </c>
      <c r="B45" s="6">
        <f t="shared" si="3"/>
        <v>10</v>
      </c>
      <c r="C45" s="7"/>
      <c r="D45" s="7">
        <v>0</v>
      </c>
      <c r="E45" s="7">
        <v>0</v>
      </c>
      <c r="F45" s="7">
        <v>0</v>
      </c>
      <c r="G45" s="7">
        <v>0</v>
      </c>
      <c r="H45" s="7">
        <v>2</v>
      </c>
      <c r="I45" s="7">
        <v>1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6</v>
      </c>
    </row>
    <row r="46" spans="1:15" s="106" customFormat="1" x14ac:dyDescent="0.25">
      <c r="A46" s="5" t="s">
        <v>83</v>
      </c>
      <c r="B46" s="6">
        <f t="shared" si="3"/>
        <v>9</v>
      </c>
      <c r="C46" s="7">
        <v>1</v>
      </c>
      <c r="D46" s="7">
        <v>1</v>
      </c>
      <c r="E46" s="7">
        <v>0</v>
      </c>
      <c r="F46" s="7">
        <v>3</v>
      </c>
      <c r="G46" s="7">
        <v>0</v>
      </c>
      <c r="H46" s="7">
        <v>1</v>
      </c>
      <c r="I46" s="7">
        <v>1</v>
      </c>
      <c r="J46" s="7">
        <v>0</v>
      </c>
      <c r="K46" s="7">
        <v>1</v>
      </c>
      <c r="L46" s="7">
        <v>0</v>
      </c>
      <c r="M46" s="7">
        <v>0</v>
      </c>
      <c r="N46" s="7">
        <v>1</v>
      </c>
      <c r="O46" s="7">
        <v>0</v>
      </c>
    </row>
    <row r="47" spans="1:15" s="106" customFormat="1" x14ac:dyDescent="0.25">
      <c r="A47" s="107" t="s">
        <v>65</v>
      </c>
      <c r="B47" s="104">
        <f t="shared" si="3"/>
        <v>9</v>
      </c>
      <c r="C47" s="105"/>
      <c r="D47" s="105">
        <v>1</v>
      </c>
      <c r="E47" s="105">
        <v>2</v>
      </c>
      <c r="F47" s="105"/>
      <c r="G47" s="105"/>
      <c r="H47" s="105"/>
      <c r="I47" s="105">
        <v>1</v>
      </c>
      <c r="J47" s="105"/>
      <c r="K47" s="105">
        <v>0</v>
      </c>
      <c r="L47" s="105">
        <v>3</v>
      </c>
      <c r="M47" s="105">
        <f>'[2]28.11'!G4+'[2]29.11'!G4+'[2]30.11'!G4+'[2]1.12'!G4+'[2]2.12'!G4+'[2]3.12'!G4+'[2]4.12'!G4+'[2]5.12'!G4+'[2]6.12'!G4+'[2]7.12'!G4+'[2]8.12'!G4+'[2]9.12'!G4+'[2]10.12'!G4+'[2]11.12'!G4+'[2]12.12'!G4+'[2]13.12'!G4+'[2]14.12'!G4+'[2]15.12'!G4+'[2]16.12'!G4+'[2]17.12'!G4+'[2]18.12'!G4+'[2]19.12'!G4+'[2]20.12'!G4+'[2]22.12'!G4+'[2]21.12'!G4+'[2]23.12'!G4+'[2]24.12'!G4+'[2]25.12'!G4</f>
        <v>0</v>
      </c>
      <c r="N47" s="107"/>
      <c r="O47" s="105">
        <v>2</v>
      </c>
    </row>
    <row r="48" spans="1:15" s="106" customFormat="1" x14ac:dyDescent="0.25">
      <c r="A48" s="5" t="s">
        <v>81</v>
      </c>
      <c r="B48" s="6">
        <f t="shared" si="3"/>
        <v>7</v>
      </c>
      <c r="C48" s="7"/>
      <c r="D48" s="7">
        <v>0</v>
      </c>
      <c r="E48" s="7">
        <v>0</v>
      </c>
      <c r="F48" s="7">
        <v>1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5</v>
      </c>
    </row>
    <row r="49" spans="1:15" s="106" customFormat="1" x14ac:dyDescent="0.25">
      <c r="A49" s="107" t="s">
        <v>62</v>
      </c>
      <c r="B49" s="104">
        <f t="shared" si="3"/>
        <v>4</v>
      </c>
      <c r="C49" s="105"/>
      <c r="D49" s="105"/>
      <c r="E49" s="105">
        <v>0</v>
      </c>
      <c r="F49" s="105">
        <v>0</v>
      </c>
      <c r="G49" s="105"/>
      <c r="H49" s="105"/>
      <c r="I49" s="105"/>
      <c r="J49" s="105"/>
      <c r="K49" s="105"/>
      <c r="L49" s="105"/>
      <c r="M49" s="105"/>
      <c r="N49" s="105">
        <v>0</v>
      </c>
      <c r="O49" s="105">
        <f>[3]DTN!$C$4+[3]DTN!$C$30</f>
        <v>4</v>
      </c>
    </row>
    <row r="50" spans="1:15" s="106" customFormat="1" x14ac:dyDescent="0.25">
      <c r="A50" s="5" t="s">
        <v>75</v>
      </c>
      <c r="B50" s="6">
        <f t="shared" si="3"/>
        <v>1</v>
      </c>
      <c r="C50" s="7"/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1</v>
      </c>
    </row>
    <row r="51" spans="1:15" s="106" customFormat="1" x14ac:dyDescent="0.25">
      <c r="A51" s="5" t="s">
        <v>74</v>
      </c>
      <c r="B51" s="6">
        <f t="shared" si="3"/>
        <v>1</v>
      </c>
      <c r="C51" s="7"/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s="106" customFormat="1" x14ac:dyDescent="0.25">
      <c r="A52" s="5" t="s">
        <v>72</v>
      </c>
      <c r="B52" s="6">
        <f t="shared" si="3"/>
        <v>1</v>
      </c>
      <c r="C52" s="7"/>
      <c r="D52" s="7">
        <v>0</v>
      </c>
      <c r="E52" s="7">
        <v>0</v>
      </c>
      <c r="F52" s="7">
        <v>1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s="106" customFormat="1" x14ac:dyDescent="0.25">
      <c r="A53" s="5" t="s">
        <v>85</v>
      </c>
      <c r="B53" s="6">
        <f t="shared" si="3"/>
        <v>0</v>
      </c>
      <c r="C53" s="7"/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10" zoomScaleNormal="110" workbookViewId="0">
      <selection activeCell="F11" sqref="F11"/>
    </sheetView>
  </sheetViews>
  <sheetFormatPr defaultRowHeight="14.25" x14ac:dyDescent="0.2"/>
  <cols>
    <col min="1" max="1" width="6.140625" style="69" customWidth="1"/>
    <col min="2" max="2" width="19.5703125" style="69" customWidth="1"/>
    <col min="3" max="3" width="12.140625" style="72" customWidth="1"/>
    <col min="4" max="18" width="12.140625" style="73" customWidth="1"/>
    <col min="19" max="19" width="13" style="73" customWidth="1"/>
    <col min="20" max="16384" width="9.140625" style="16"/>
  </cols>
  <sheetData>
    <row r="1" spans="1:19" ht="18.75" customHeight="1" x14ac:dyDescent="0.2"/>
    <row r="2" spans="1:19" ht="44.25" customHeight="1" x14ac:dyDescent="0.2">
      <c r="A2" s="201" t="s">
        <v>61</v>
      </c>
      <c r="B2" s="201"/>
      <c r="C2" s="201"/>
      <c r="D2" s="201"/>
      <c r="E2" s="201"/>
      <c r="F2" s="201"/>
    </row>
    <row r="3" spans="1:19" s="69" customFormat="1" ht="52.5" customHeight="1" x14ac:dyDescent="0.2">
      <c r="A3" s="71" t="s">
        <v>45</v>
      </c>
      <c r="B3" s="71" t="s">
        <v>44</v>
      </c>
      <c r="C3" s="74" t="s">
        <v>37</v>
      </c>
      <c r="D3" s="74" t="s">
        <v>43</v>
      </c>
      <c r="E3" s="74" t="s">
        <v>58</v>
      </c>
      <c r="F3" s="74" t="s">
        <v>51</v>
      </c>
      <c r="G3" s="74" t="s">
        <v>7</v>
      </c>
      <c r="H3" s="74" t="s">
        <v>59</v>
      </c>
      <c r="I3" s="74" t="s">
        <v>52</v>
      </c>
      <c r="J3" s="74" t="s">
        <v>53</v>
      </c>
      <c r="K3" s="74" t="s">
        <v>55</v>
      </c>
      <c r="L3" s="74" t="s">
        <v>3</v>
      </c>
      <c r="M3" s="74" t="s">
        <v>60</v>
      </c>
      <c r="N3" s="74" t="s">
        <v>57</v>
      </c>
      <c r="O3" s="74" t="s">
        <v>9</v>
      </c>
      <c r="P3" s="74" t="s">
        <v>5</v>
      </c>
      <c r="Q3" s="74" t="s">
        <v>4</v>
      </c>
      <c r="R3" s="74" t="s">
        <v>54</v>
      </c>
      <c r="S3" s="74" t="s">
        <v>56</v>
      </c>
    </row>
    <row r="4" spans="1:19" s="69" customFormat="1" ht="38.25" customHeight="1" x14ac:dyDescent="0.2">
      <c r="A4" s="70">
        <v>1</v>
      </c>
      <c r="B4" s="77" t="s">
        <v>135</v>
      </c>
      <c r="C4" s="75">
        <f>VINCOM!P4</f>
        <v>90</v>
      </c>
      <c r="D4" s="75">
        <f>CRESCENT!P4</f>
        <v>120</v>
      </c>
      <c r="E4" s="75">
        <f>'AEON TAN PHU'!P4</f>
        <v>90</v>
      </c>
      <c r="F4" s="75">
        <f>'CỘNG HÒA'!P4</f>
        <v>75</v>
      </c>
      <c r="G4" s="75">
        <f>CANTAVIL!P4</f>
        <v>150</v>
      </c>
      <c r="H4" s="75">
        <f>'AEON LB'!P4</f>
        <v>75</v>
      </c>
      <c r="I4" s="75">
        <f>'VŨNG TÀU'!P4</f>
        <v>72.599999999999994</v>
      </c>
      <c r="J4" s="75">
        <f>'BIÊN HÒA'!P4</f>
        <v>88.2</v>
      </c>
      <c r="K4" s="75">
        <f>'SAIGON CENTRE'!P4</f>
        <v>105</v>
      </c>
      <c r="L4" s="75">
        <f>VIVO!P4</f>
        <v>75</v>
      </c>
      <c r="M4" s="75">
        <f>'AEON BT'!P4</f>
        <v>165</v>
      </c>
      <c r="N4" s="75">
        <f>'VRC VINH'!P4</f>
        <v>60</v>
      </c>
      <c r="O4" s="75">
        <f>'PHAN XÍCH LONG'!P4</f>
        <v>135</v>
      </c>
      <c r="P4" s="75">
        <f>TQD!P4</f>
        <v>90</v>
      </c>
      <c r="Q4" s="75">
        <f>NTP!P4</f>
        <v>174</v>
      </c>
      <c r="R4" s="75">
        <f>'QUANG TRUNG'!P4</f>
        <v>66.599999999999994</v>
      </c>
      <c r="S4" s="75">
        <f>'NHA TRANG'!P4</f>
        <v>90.6</v>
      </c>
    </row>
    <row r="5" spans="1:19" s="69" customFormat="1" ht="38.25" customHeight="1" x14ac:dyDescent="0.2">
      <c r="A5" s="70">
        <v>2</v>
      </c>
      <c r="B5" s="77" t="s">
        <v>138</v>
      </c>
      <c r="C5" s="75">
        <f>VINCOM!P5</f>
        <v>120</v>
      </c>
      <c r="D5" s="75">
        <f>CRESCENT!P5</f>
        <v>160</v>
      </c>
      <c r="E5" s="75">
        <f>'AEON TAN PHU'!P5</f>
        <v>120</v>
      </c>
      <c r="F5" s="75">
        <f>'CỘNG HÒA'!P5</f>
        <v>100</v>
      </c>
      <c r="G5" s="75">
        <f>CANTAVIL!P5</f>
        <v>200</v>
      </c>
      <c r="H5" s="75">
        <f>'AEON LB'!P5</f>
        <v>100</v>
      </c>
      <c r="I5" s="75">
        <f>'VŨNG TÀU'!P5</f>
        <v>96.800000000000011</v>
      </c>
      <c r="J5" s="75">
        <f>'BIÊN HÒA'!P5</f>
        <v>117.60000000000001</v>
      </c>
      <c r="K5" s="75">
        <f>'SAIGON CENTRE'!P5</f>
        <v>140</v>
      </c>
      <c r="L5" s="75">
        <f>VIVO!P5</f>
        <v>100</v>
      </c>
      <c r="M5" s="75">
        <f>'AEON BT'!P5</f>
        <v>220</v>
      </c>
      <c r="N5" s="75">
        <f>'VRC VINH'!P5</f>
        <v>80</v>
      </c>
      <c r="O5" s="75">
        <f>'PHAN XÍCH LONG'!P5</f>
        <v>180</v>
      </c>
      <c r="P5" s="75">
        <f>TQD!P5</f>
        <v>120</v>
      </c>
      <c r="Q5" s="75">
        <f>NTP!P5</f>
        <v>232</v>
      </c>
      <c r="R5" s="75">
        <f>'QUANG TRUNG'!P5</f>
        <v>88.800000000000011</v>
      </c>
      <c r="S5" s="75">
        <f>'NHA TRANG'!P5</f>
        <v>120.80000000000001</v>
      </c>
    </row>
    <row r="6" spans="1:19" s="69" customFormat="1" ht="38.25" customHeight="1" x14ac:dyDescent="0.2">
      <c r="A6" s="70">
        <v>3</v>
      </c>
      <c r="B6" s="77" t="s">
        <v>129</v>
      </c>
      <c r="C6" s="75">
        <f>VINCOM!P6</f>
        <v>45</v>
      </c>
      <c r="D6" s="75">
        <f>CRESCENT!P6</f>
        <v>60</v>
      </c>
      <c r="E6" s="75">
        <f>'AEON TAN PHU'!P6</f>
        <v>45</v>
      </c>
      <c r="F6" s="75">
        <f>'CỘNG HÒA'!P6</f>
        <v>37.5</v>
      </c>
      <c r="G6" s="75">
        <f>CANTAVIL!P6</f>
        <v>75</v>
      </c>
      <c r="H6" s="75">
        <f>'AEON LB'!P6</f>
        <v>37.5</v>
      </c>
      <c r="I6" s="75">
        <f>'VŨNG TÀU'!P6</f>
        <v>36.299999999999997</v>
      </c>
      <c r="J6" s="75">
        <f>'BIÊN HÒA'!P6</f>
        <v>44.1</v>
      </c>
      <c r="K6" s="75">
        <f>'SAIGON CENTRE'!P6</f>
        <v>52.5</v>
      </c>
      <c r="L6" s="75">
        <f>VIVO!P6</f>
        <v>37.5</v>
      </c>
      <c r="M6" s="75">
        <f>'AEON BT'!P6</f>
        <v>82.5</v>
      </c>
      <c r="N6" s="75">
        <f>'VRC VINH'!P6</f>
        <v>30</v>
      </c>
      <c r="O6" s="75">
        <f>'PHAN XÍCH LONG'!P6</f>
        <v>67.5</v>
      </c>
      <c r="P6" s="75">
        <f>TQD!P6</f>
        <v>45</v>
      </c>
      <c r="Q6" s="75">
        <f>NTP!P6</f>
        <v>87</v>
      </c>
      <c r="R6" s="75">
        <f>'QUANG TRUNG'!P6</f>
        <v>33.299999999999997</v>
      </c>
      <c r="S6" s="75">
        <f>'NHA TRANG'!P6</f>
        <v>45.3</v>
      </c>
    </row>
    <row r="7" spans="1:19" s="69" customFormat="1" ht="38.25" customHeight="1" x14ac:dyDescent="0.2">
      <c r="A7" s="70">
        <v>4</v>
      </c>
      <c r="B7" s="77" t="s">
        <v>130</v>
      </c>
      <c r="C7" s="75">
        <f>VINCOM!P7</f>
        <v>45</v>
      </c>
      <c r="D7" s="75">
        <f>CRESCENT!P7</f>
        <v>60</v>
      </c>
      <c r="E7" s="75">
        <f>'AEON TAN PHU'!P7</f>
        <v>45</v>
      </c>
      <c r="F7" s="75">
        <f>'CỘNG HÒA'!P7</f>
        <v>37.5</v>
      </c>
      <c r="G7" s="75">
        <f>CANTAVIL!P7</f>
        <v>75</v>
      </c>
      <c r="H7" s="75">
        <f>'AEON LB'!P7</f>
        <v>37.5</v>
      </c>
      <c r="I7" s="75">
        <f>'VŨNG TÀU'!P7</f>
        <v>36.299999999999997</v>
      </c>
      <c r="J7" s="75">
        <f>'BIÊN HÒA'!P7</f>
        <v>44.1</v>
      </c>
      <c r="K7" s="75">
        <f>'SAIGON CENTRE'!P7</f>
        <v>52.5</v>
      </c>
      <c r="L7" s="75">
        <f>VIVO!P7</f>
        <v>37.5</v>
      </c>
      <c r="M7" s="75">
        <f>'AEON BT'!P7</f>
        <v>82.5</v>
      </c>
      <c r="N7" s="75">
        <f>'VRC VINH'!P7</f>
        <v>30</v>
      </c>
      <c r="O7" s="75">
        <f>'PHAN XÍCH LONG'!P7</f>
        <v>67.5</v>
      </c>
      <c r="P7" s="75">
        <f>TQD!P7</f>
        <v>45</v>
      </c>
      <c r="Q7" s="75">
        <f>NTP!P7</f>
        <v>87</v>
      </c>
      <c r="R7" s="75">
        <f>'QUANG TRUNG'!P7</f>
        <v>33.299999999999997</v>
      </c>
      <c r="S7" s="75">
        <f>'NHA TRANG'!P7</f>
        <v>45.3</v>
      </c>
    </row>
    <row r="8" spans="1:19" ht="15.75" x14ac:dyDescent="0.2">
      <c r="A8" s="200" t="s">
        <v>143</v>
      </c>
      <c r="B8" s="200"/>
      <c r="C8" s="76">
        <f>VINCOM!P8</f>
        <v>300</v>
      </c>
      <c r="D8" s="76">
        <f>CRESCENT!P8</f>
        <v>400</v>
      </c>
      <c r="E8" s="76">
        <f>'AEON TAN PHU'!P8</f>
        <v>300</v>
      </c>
      <c r="F8" s="76">
        <f>'CỘNG HÒA'!P8</f>
        <v>250</v>
      </c>
      <c r="G8" s="76">
        <f>CANTAVIL!P8</f>
        <v>500</v>
      </c>
      <c r="H8" s="76">
        <f>'AEON LB'!P8</f>
        <v>250</v>
      </c>
      <c r="I8" s="76">
        <f>'VŨNG TÀU'!P8</f>
        <v>242</v>
      </c>
      <c r="J8" s="76">
        <f>'BIÊN HÒA'!P8</f>
        <v>294</v>
      </c>
      <c r="K8" s="76">
        <f>'SAIGON CENTRE'!P8</f>
        <v>350</v>
      </c>
      <c r="L8" s="76">
        <f>VIVO!P8</f>
        <v>250</v>
      </c>
      <c r="M8" s="76">
        <f>'AEON BT'!P8</f>
        <v>550</v>
      </c>
      <c r="N8" s="76">
        <f>'VRC VINH'!P8</f>
        <v>200</v>
      </c>
      <c r="O8" s="76">
        <f>'PHAN XÍCH LONG'!P8</f>
        <v>450</v>
      </c>
      <c r="P8" s="76">
        <f>TQD!P8</f>
        <v>300</v>
      </c>
      <c r="Q8" s="76">
        <f>NTP!P8</f>
        <v>580</v>
      </c>
      <c r="R8" s="76">
        <f>'QUANG TRUNG'!P8</f>
        <v>222</v>
      </c>
      <c r="S8" s="76">
        <f>'NHA TRANG'!P8</f>
        <v>302</v>
      </c>
    </row>
    <row r="9" spans="1:19" x14ac:dyDescent="0.2">
      <c r="B9" s="182">
        <f>SUM(C8:S8)-N8-S8</f>
        <v>5238</v>
      </c>
    </row>
    <row r="10" spans="1:19" ht="15" customHeight="1" x14ac:dyDescent="0.2"/>
  </sheetData>
  <mergeCells count="2">
    <mergeCell ref="A8:B8"/>
    <mergeCell ref="A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B15" sqref="B15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37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90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120</v>
      </c>
      <c r="Q5" s="51"/>
    </row>
    <row r="6" spans="1:17" ht="15.75" x14ac:dyDescent="0.2">
      <c r="A6" s="66" t="s">
        <v>38</v>
      </c>
      <c r="B6" s="21">
        <f>B14*C6</f>
        <v>30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45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G5*B6+3</f>
        <v>6</v>
      </c>
      <c r="H7" s="126">
        <f>H5*B6+1</f>
        <v>5.5</v>
      </c>
      <c r="I7" s="127">
        <f>I5*B6+3</f>
        <v>9</v>
      </c>
      <c r="J7" s="128">
        <f>J5*B6+2</f>
        <v>9.5</v>
      </c>
      <c r="K7" s="169">
        <f>SUM(D7:J7)</f>
        <v>30</v>
      </c>
      <c r="L7" s="36"/>
      <c r="M7" s="61">
        <v>4</v>
      </c>
      <c r="N7" s="62" t="s">
        <v>130</v>
      </c>
      <c r="O7" s="63">
        <v>0.15</v>
      </c>
      <c r="P7" s="64">
        <f>O7*B14</f>
        <v>45</v>
      </c>
      <c r="Q7" s="37"/>
    </row>
    <row r="8" spans="1:17" ht="15.75" x14ac:dyDescent="0.2">
      <c r="A8" s="66" t="s">
        <v>39</v>
      </c>
      <c r="B8" s="21">
        <f>C8*B14</f>
        <v>60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300</v>
      </c>
    </row>
    <row r="9" spans="1:17" ht="16.5" x14ac:dyDescent="0.35">
      <c r="A9" s="43"/>
      <c r="B9" s="26"/>
      <c r="C9" s="25"/>
      <c r="D9" s="132">
        <f>D5*B8</f>
        <v>6</v>
      </c>
      <c r="E9" s="132">
        <f>E5*B8</f>
        <v>6</v>
      </c>
      <c r="F9" s="132">
        <f>F5*B8</f>
        <v>6</v>
      </c>
      <c r="G9" s="132">
        <f>G5*B8</f>
        <v>6</v>
      </c>
      <c r="H9" s="132">
        <f>H5*B8</f>
        <v>9</v>
      </c>
      <c r="I9" s="130">
        <f>I5*B8</f>
        <v>12</v>
      </c>
      <c r="J9" s="131">
        <f>J5*B8</f>
        <v>15</v>
      </c>
      <c r="K9" s="169">
        <f t="shared" ref="K9:K13" si="0">SUM(D9:J9)</f>
        <v>60</v>
      </c>
    </row>
    <row r="10" spans="1:17" x14ac:dyDescent="0.2">
      <c r="A10" s="66" t="s">
        <v>40</v>
      </c>
      <c r="B10" s="21">
        <f>C10*B14</f>
        <v>75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7.5</v>
      </c>
      <c r="E11" s="132">
        <f>E5*B10</f>
        <v>7.5</v>
      </c>
      <c r="F11" s="132">
        <f>B10*F5</f>
        <v>7.5</v>
      </c>
      <c r="G11" s="132">
        <f>G5*B10</f>
        <v>7.5</v>
      </c>
      <c r="H11" s="132">
        <f>H5*B10</f>
        <v>11.25</v>
      </c>
      <c r="I11" s="130">
        <f>I5*B10</f>
        <v>15</v>
      </c>
      <c r="J11" s="131">
        <f>J5*B10</f>
        <v>18.75</v>
      </c>
      <c r="K11" s="169">
        <f t="shared" si="0"/>
        <v>75</v>
      </c>
    </row>
    <row r="12" spans="1:17" x14ac:dyDescent="0.2">
      <c r="A12" s="66" t="s">
        <v>41</v>
      </c>
      <c r="B12" s="21">
        <f>C12*B14</f>
        <v>135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13.5</v>
      </c>
      <c r="E13" s="126">
        <f>E5*B12</f>
        <v>13.5</v>
      </c>
      <c r="F13" s="126">
        <f>F5*B12</f>
        <v>13.5</v>
      </c>
      <c r="G13" s="126">
        <f>G5*B12</f>
        <v>13.5</v>
      </c>
      <c r="H13" s="126">
        <f>H5*B12</f>
        <v>20.25</v>
      </c>
      <c r="I13" s="127">
        <f>I5*B12</f>
        <v>27</v>
      </c>
      <c r="J13" s="128">
        <f>J5*B12</f>
        <v>33.75</v>
      </c>
      <c r="K13" s="169">
        <f t="shared" si="0"/>
        <v>135</v>
      </c>
    </row>
    <row r="14" spans="1:17" ht="16.5" x14ac:dyDescent="0.35">
      <c r="A14" s="15" t="s">
        <v>50</v>
      </c>
      <c r="B14" s="68">
        <f>300</f>
        <v>300</v>
      </c>
      <c r="C14" s="20">
        <f>SUM(C6:C13)</f>
        <v>1</v>
      </c>
      <c r="D14" s="159"/>
      <c r="E14" s="159"/>
      <c r="F14" s="159"/>
      <c r="G14" s="159"/>
      <c r="H14" s="159"/>
      <c r="I14" s="160"/>
      <c r="J14" s="161"/>
      <c r="K14" s="172"/>
    </row>
    <row r="15" spans="1:17" ht="15" thickBot="1" x14ac:dyDescent="0.25">
      <c r="I15" s="36"/>
      <c r="J15" s="37"/>
    </row>
    <row r="16" spans="1:17" x14ac:dyDescent="0.2">
      <c r="K16" s="171">
        <f>SUM(K7:K14)</f>
        <v>300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I16" sqref="I16"/>
    </sheetView>
  </sheetViews>
  <sheetFormatPr defaultRowHeight="14.25" x14ac:dyDescent="0.2"/>
  <cols>
    <col min="1" max="1" width="12.7109375" style="22" customWidth="1"/>
    <col min="2" max="2" width="13.5703125" style="16" customWidth="1"/>
    <col min="3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43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120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160</v>
      </c>
      <c r="Q5" s="51"/>
    </row>
    <row r="6" spans="1:17" ht="15.75" x14ac:dyDescent="0.2">
      <c r="A6" s="66" t="s">
        <v>38</v>
      </c>
      <c r="B6" s="21">
        <f>B14*C6</f>
        <v>40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60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G5*B6+4</f>
        <v>8</v>
      </c>
      <c r="H7" s="126">
        <f>H5*B6+3</f>
        <v>9</v>
      </c>
      <c r="I7" s="127">
        <f>I5*B6+2</f>
        <v>10</v>
      </c>
      <c r="J7" s="128">
        <f>J5*B6+3</f>
        <v>13</v>
      </c>
      <c r="K7" s="169">
        <f>SUM(D7:J7)</f>
        <v>40</v>
      </c>
      <c r="L7" s="36"/>
      <c r="M7" s="61">
        <v>4</v>
      </c>
      <c r="N7" s="62" t="s">
        <v>130</v>
      </c>
      <c r="O7" s="63">
        <v>0.15</v>
      </c>
      <c r="P7" s="64">
        <f>O7*B14</f>
        <v>60</v>
      </c>
      <c r="Q7" s="37"/>
    </row>
    <row r="8" spans="1:17" ht="15.75" x14ac:dyDescent="0.2">
      <c r="A8" s="66" t="s">
        <v>39</v>
      </c>
      <c r="B8" s="21">
        <f>C8*B14</f>
        <v>80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400</v>
      </c>
    </row>
    <row r="9" spans="1:17" ht="16.5" x14ac:dyDescent="0.35">
      <c r="A9" s="43"/>
      <c r="B9" s="26"/>
      <c r="C9" s="25"/>
      <c r="D9" s="132">
        <f>D5*B8</f>
        <v>8</v>
      </c>
      <c r="E9" s="132">
        <f>E5*B8</f>
        <v>8</v>
      </c>
      <c r="F9" s="132">
        <f>F5*B8</f>
        <v>8</v>
      </c>
      <c r="G9" s="132">
        <f>G5*B8</f>
        <v>8</v>
      </c>
      <c r="H9" s="132">
        <f>H5*B8</f>
        <v>12</v>
      </c>
      <c r="I9" s="130">
        <f>I5*B8</f>
        <v>16</v>
      </c>
      <c r="J9" s="131">
        <f>J5*B8</f>
        <v>20</v>
      </c>
      <c r="K9" s="169">
        <f t="shared" ref="K9:K13" si="0">SUM(D9:J9)</f>
        <v>80</v>
      </c>
    </row>
    <row r="10" spans="1:17" x14ac:dyDescent="0.2">
      <c r="A10" s="66" t="s">
        <v>40</v>
      </c>
      <c r="B10" s="21">
        <f>C10*B14</f>
        <v>100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10</v>
      </c>
      <c r="E11" s="132">
        <f>E5*B10</f>
        <v>10</v>
      </c>
      <c r="F11" s="132">
        <f>B10*F5</f>
        <v>10</v>
      </c>
      <c r="G11" s="132">
        <f>G5*B10</f>
        <v>10</v>
      </c>
      <c r="H11" s="132">
        <f>H5*B10</f>
        <v>15</v>
      </c>
      <c r="I11" s="130">
        <f>I5*B10</f>
        <v>20</v>
      </c>
      <c r="J11" s="131">
        <f>J5*B10</f>
        <v>25</v>
      </c>
      <c r="K11" s="169">
        <f t="shared" si="0"/>
        <v>100</v>
      </c>
    </row>
    <row r="12" spans="1:17" x14ac:dyDescent="0.2">
      <c r="A12" s="66" t="s">
        <v>41</v>
      </c>
      <c r="B12" s="21">
        <f>C12*B14</f>
        <v>180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18</v>
      </c>
      <c r="E13" s="126">
        <f>E5*B12</f>
        <v>18</v>
      </c>
      <c r="F13" s="126">
        <f>F5*B12</f>
        <v>18</v>
      </c>
      <c r="G13" s="126">
        <f>G5*B12</f>
        <v>18</v>
      </c>
      <c r="H13" s="126">
        <f>H5*B12</f>
        <v>27</v>
      </c>
      <c r="I13" s="127">
        <f>I5*B12</f>
        <v>36</v>
      </c>
      <c r="J13" s="128">
        <f>J5*B12</f>
        <v>45</v>
      </c>
      <c r="K13" s="169">
        <f t="shared" si="0"/>
        <v>180</v>
      </c>
    </row>
    <row r="14" spans="1:17" ht="16.5" x14ac:dyDescent="0.35">
      <c r="A14" s="15" t="s">
        <v>50</v>
      </c>
      <c r="B14" s="68">
        <f>400</f>
        <v>400</v>
      </c>
      <c r="C14" s="20">
        <f>SUM(C6:C13)</f>
        <v>1</v>
      </c>
      <c r="D14" s="159"/>
      <c r="E14" s="159"/>
      <c r="F14" s="159"/>
      <c r="G14" s="159"/>
      <c r="H14" s="159"/>
      <c r="I14" s="160"/>
      <c r="J14" s="161"/>
      <c r="K14" s="172"/>
    </row>
    <row r="15" spans="1:17" ht="15" thickBot="1" x14ac:dyDescent="0.25">
      <c r="I15" s="36"/>
      <c r="J15" s="37"/>
    </row>
    <row r="16" spans="1:17" x14ac:dyDescent="0.2">
      <c r="K16" s="171">
        <f>SUM(K7:K14)</f>
        <v>400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topLeftCell="B1" zoomScale="115" zoomScaleNormal="115" workbookViewId="0">
      <selection activeCell="G18" sqref="G18"/>
    </sheetView>
  </sheetViews>
  <sheetFormatPr defaultRowHeight="14.25" x14ac:dyDescent="0.2"/>
  <cols>
    <col min="1" max="1" width="12.7109375" style="22" customWidth="1"/>
    <col min="2" max="3" width="12.140625" style="16" customWidth="1"/>
    <col min="4" max="10" width="9.140625" style="16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144</v>
      </c>
      <c r="C2" s="202" t="s">
        <v>142</v>
      </c>
      <c r="D2" s="202"/>
      <c r="E2" s="202"/>
      <c r="F2" s="202"/>
      <c r="G2" s="202"/>
      <c r="H2" s="202"/>
      <c r="I2" s="18"/>
      <c r="J2" s="18"/>
      <c r="K2" s="164"/>
    </row>
    <row r="3" spans="1:17" ht="16.5" thickBot="1" x14ac:dyDescent="0.3">
      <c r="I3" s="30"/>
      <c r="J3" s="31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90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120</v>
      </c>
      <c r="Q5" s="51"/>
    </row>
    <row r="6" spans="1:17" ht="15.75" x14ac:dyDescent="0.2">
      <c r="A6" s="66" t="s">
        <v>38</v>
      </c>
      <c r="B6" s="21">
        <f>B14*C6</f>
        <v>30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45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5</v>
      </c>
      <c r="H7" s="126">
        <f>H5*B6+3</f>
        <v>7.5</v>
      </c>
      <c r="I7" s="127">
        <f>I5*B6+2</f>
        <v>8</v>
      </c>
      <c r="J7" s="128">
        <f>J5*B6+2</f>
        <v>9.5</v>
      </c>
      <c r="K7" s="169">
        <f>SUM(D7:J7)</f>
        <v>30</v>
      </c>
      <c r="L7" s="36"/>
      <c r="M7" s="61">
        <v>4</v>
      </c>
      <c r="N7" s="62" t="s">
        <v>130</v>
      </c>
      <c r="O7" s="63">
        <v>0.15</v>
      </c>
      <c r="P7" s="64">
        <f>O7*B14</f>
        <v>45</v>
      </c>
      <c r="Q7" s="37"/>
    </row>
    <row r="8" spans="1:17" ht="15.75" x14ac:dyDescent="0.2">
      <c r="A8" s="66" t="s">
        <v>39</v>
      </c>
      <c r="B8" s="21">
        <f>C8*B14</f>
        <v>60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170"/>
      <c r="M8" s="203" t="s">
        <v>49</v>
      </c>
      <c r="N8" s="203"/>
      <c r="O8" s="46">
        <f>SUM(O4:O7)</f>
        <v>1</v>
      </c>
      <c r="P8" s="47">
        <f>B14</f>
        <v>300</v>
      </c>
    </row>
    <row r="9" spans="1:17" ht="16.5" x14ac:dyDescent="0.35">
      <c r="A9" s="43"/>
      <c r="B9" s="26"/>
      <c r="C9" s="25"/>
      <c r="D9" s="132">
        <f>D5*B8</f>
        <v>6</v>
      </c>
      <c r="E9" s="132">
        <f>E5*B8</f>
        <v>6</v>
      </c>
      <c r="F9" s="132">
        <f>F5*B8</f>
        <v>6</v>
      </c>
      <c r="G9" s="132">
        <f>G5*B8</f>
        <v>6</v>
      </c>
      <c r="H9" s="132">
        <f>H5*B8</f>
        <v>9</v>
      </c>
      <c r="I9" s="130">
        <f>I5*B8</f>
        <v>12</v>
      </c>
      <c r="J9" s="131">
        <f>J5*B8</f>
        <v>15</v>
      </c>
      <c r="K9" s="169">
        <f t="shared" ref="K9:K13" si="0">SUM(D9:J9)</f>
        <v>60</v>
      </c>
    </row>
    <row r="10" spans="1:17" x14ac:dyDescent="0.2">
      <c r="A10" s="66" t="s">
        <v>40</v>
      </c>
      <c r="B10" s="21">
        <f>C10*B14</f>
        <v>75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170"/>
    </row>
    <row r="11" spans="1:17" ht="16.5" x14ac:dyDescent="0.35">
      <c r="A11" s="43"/>
      <c r="B11" s="26"/>
      <c r="C11" s="25"/>
      <c r="D11" s="132">
        <f>B10*D5</f>
        <v>7.5</v>
      </c>
      <c r="E11" s="132">
        <f>E5*B10</f>
        <v>7.5</v>
      </c>
      <c r="F11" s="132">
        <f>B10*F5</f>
        <v>7.5</v>
      </c>
      <c r="G11" s="132">
        <f>G5*B10</f>
        <v>7.5</v>
      </c>
      <c r="H11" s="132">
        <f>H5*B10</f>
        <v>11.25</v>
      </c>
      <c r="I11" s="130">
        <f>I5*B10</f>
        <v>15</v>
      </c>
      <c r="J11" s="131">
        <f>J5*B10</f>
        <v>18.75</v>
      </c>
      <c r="K11" s="169">
        <f t="shared" si="0"/>
        <v>75</v>
      </c>
    </row>
    <row r="12" spans="1:17" x14ac:dyDescent="0.2">
      <c r="A12" s="66" t="s">
        <v>41</v>
      </c>
      <c r="B12" s="21">
        <f>C12*B14</f>
        <v>135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170"/>
    </row>
    <row r="13" spans="1:17" ht="16.5" x14ac:dyDescent="0.35">
      <c r="A13" s="43"/>
      <c r="B13" s="24"/>
      <c r="C13" s="25"/>
      <c r="D13" s="126">
        <f>D5*B12</f>
        <v>13.5</v>
      </c>
      <c r="E13" s="126">
        <f>E5*B12</f>
        <v>13.5</v>
      </c>
      <c r="F13" s="126">
        <f>F5*B12</f>
        <v>13.5</v>
      </c>
      <c r="G13" s="126">
        <f>G5*B12</f>
        <v>13.5</v>
      </c>
      <c r="H13" s="126">
        <f>H5*B12</f>
        <v>20.25</v>
      </c>
      <c r="I13" s="127">
        <f>I5*B12</f>
        <v>27</v>
      </c>
      <c r="J13" s="128">
        <f>J5*B12</f>
        <v>33.75</v>
      </c>
      <c r="K13" s="169">
        <f t="shared" si="0"/>
        <v>135</v>
      </c>
    </row>
    <row r="14" spans="1:17" ht="16.5" x14ac:dyDescent="0.35">
      <c r="A14" s="15" t="s">
        <v>50</v>
      </c>
      <c r="B14" s="68">
        <v>300</v>
      </c>
      <c r="C14" s="20">
        <f>SUM(C6:C13)</f>
        <v>1</v>
      </c>
      <c r="D14" s="159"/>
      <c r="E14" s="159"/>
      <c r="F14" s="159"/>
      <c r="G14" s="159"/>
      <c r="H14" s="159"/>
      <c r="I14" s="160"/>
      <c r="J14" s="161"/>
      <c r="K14" s="172"/>
    </row>
    <row r="15" spans="1:17" ht="15" thickBot="1" x14ac:dyDescent="0.25">
      <c r="I15" s="36"/>
      <c r="J15" s="37"/>
    </row>
    <row r="16" spans="1:17" x14ac:dyDescent="0.2">
      <c r="K16" s="171">
        <f>SUM(K7:K14)</f>
        <v>300</v>
      </c>
    </row>
    <row r="17" spans="6:16" s="16" customFormat="1" x14ac:dyDescent="0.2">
      <c r="F17" s="134"/>
      <c r="K17" s="163"/>
      <c r="M17" s="22"/>
      <c r="O17" s="42"/>
      <c r="P17" s="22"/>
    </row>
    <row r="18" spans="6:16" s="16" customFormat="1" x14ac:dyDescent="0.2">
      <c r="K18" s="163"/>
      <c r="M18" s="22"/>
      <c r="O18" s="42"/>
      <c r="P18" s="22"/>
    </row>
    <row r="19" spans="6:16" s="16" customFormat="1" ht="15" customHeight="1" x14ac:dyDescent="0.2"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E18" activeCellId="1" sqref="B14 E18"/>
    </sheetView>
  </sheetViews>
  <sheetFormatPr defaultRowHeight="14.25" x14ac:dyDescent="0.2"/>
  <cols>
    <col min="1" max="1" width="12.7109375" style="22" customWidth="1"/>
    <col min="2" max="3" width="12.140625" style="16" customWidth="1"/>
    <col min="4" max="9" width="9.140625" style="16"/>
    <col min="10" max="10" width="9.140625" style="163"/>
    <col min="11" max="11" width="9.140625" style="163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3</v>
      </c>
      <c r="C2" s="202" t="s">
        <v>142</v>
      </c>
      <c r="D2" s="202"/>
      <c r="E2" s="202"/>
      <c r="F2" s="202"/>
      <c r="G2" s="202"/>
      <c r="H2" s="202"/>
      <c r="I2" s="18"/>
      <c r="J2" s="164"/>
      <c r="K2" s="164"/>
    </row>
    <row r="3" spans="1:17" ht="16.5" thickBot="1" x14ac:dyDescent="0.3">
      <c r="I3" s="30"/>
      <c r="J3" s="173"/>
      <c r="K3" s="165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174" t="s">
        <v>36</v>
      </c>
      <c r="K4" s="166"/>
      <c r="L4" s="30"/>
      <c r="M4" s="53">
        <v>1</v>
      </c>
      <c r="N4" s="54" t="s">
        <v>139</v>
      </c>
      <c r="O4" s="55">
        <v>0.3</v>
      </c>
      <c r="P4" s="56">
        <f>O4*P8</f>
        <v>75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175">
        <v>0.25</v>
      </c>
      <c r="K5" s="167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100</v>
      </c>
      <c r="Q5" s="51"/>
    </row>
    <row r="6" spans="1:17" ht="15.75" x14ac:dyDescent="0.2">
      <c r="A6" s="66" t="s">
        <v>38</v>
      </c>
      <c r="B6" s="21">
        <f>B14*C6</f>
        <v>25</v>
      </c>
      <c r="C6" s="20">
        <v>0.1</v>
      </c>
      <c r="G6" s="23">
        <v>1</v>
      </c>
      <c r="H6" s="23">
        <v>2</v>
      </c>
      <c r="I6" s="34">
        <v>3</v>
      </c>
      <c r="J6" s="176">
        <v>4</v>
      </c>
      <c r="K6" s="168"/>
      <c r="L6" s="50"/>
      <c r="M6" s="57">
        <v>3</v>
      </c>
      <c r="N6" s="58" t="s">
        <v>141</v>
      </c>
      <c r="O6" s="59">
        <v>0.15</v>
      </c>
      <c r="P6" s="60">
        <f>O6*B14</f>
        <v>37.5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G5*B6+2</f>
        <v>4.5</v>
      </c>
      <c r="H7" s="126">
        <f>H5*B6+1</f>
        <v>4.75</v>
      </c>
      <c r="I7" s="127">
        <f>I5*B6+2</f>
        <v>7</v>
      </c>
      <c r="J7" s="177">
        <f>J5*B6+2</f>
        <v>8.25</v>
      </c>
      <c r="K7" s="169">
        <f>SUM(D7:J7)</f>
        <v>24.5</v>
      </c>
      <c r="L7" s="36"/>
      <c r="M7" s="61">
        <v>4</v>
      </c>
      <c r="N7" s="62" t="s">
        <v>130</v>
      </c>
      <c r="O7" s="63">
        <v>0.15</v>
      </c>
      <c r="P7" s="64">
        <f>O7*B14</f>
        <v>37.5</v>
      </c>
      <c r="Q7" s="37"/>
    </row>
    <row r="8" spans="1:17" ht="15.75" x14ac:dyDescent="0.2">
      <c r="A8" s="66" t="s">
        <v>39</v>
      </c>
      <c r="B8" s="21">
        <f>C8*B14</f>
        <v>50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176">
        <v>11</v>
      </c>
      <c r="K8" s="170"/>
      <c r="M8" s="203" t="s">
        <v>49</v>
      </c>
      <c r="N8" s="203"/>
      <c r="O8" s="46">
        <f>SUM(O4:O7)</f>
        <v>1</v>
      </c>
      <c r="P8" s="47">
        <f>B14</f>
        <v>250</v>
      </c>
    </row>
    <row r="9" spans="1:17" ht="16.5" x14ac:dyDescent="0.35">
      <c r="A9" s="43"/>
      <c r="B9" s="26"/>
      <c r="C9" s="25"/>
      <c r="D9" s="132">
        <f>D5*B8</f>
        <v>5</v>
      </c>
      <c r="E9" s="132">
        <f>E5*B8</f>
        <v>5</v>
      </c>
      <c r="F9" s="132">
        <f>F5*B8</f>
        <v>5</v>
      </c>
      <c r="G9" s="132">
        <f>G5*B8</f>
        <v>5</v>
      </c>
      <c r="H9" s="132">
        <f>H5*B8</f>
        <v>7.5</v>
      </c>
      <c r="I9" s="130">
        <f>I5*B8</f>
        <v>10</v>
      </c>
      <c r="J9" s="177">
        <f>J5*B8</f>
        <v>12.5</v>
      </c>
      <c r="K9" s="169">
        <f t="shared" ref="K9:K13" si="0">SUM(D9:J9)</f>
        <v>50</v>
      </c>
    </row>
    <row r="10" spans="1:17" x14ac:dyDescent="0.2">
      <c r="A10" s="66" t="s">
        <v>40</v>
      </c>
      <c r="B10" s="21">
        <f>C10*B14</f>
        <v>62.5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176">
        <v>18</v>
      </c>
      <c r="K10" s="170"/>
    </row>
    <row r="11" spans="1:17" ht="16.5" x14ac:dyDescent="0.35">
      <c r="A11" s="43"/>
      <c r="B11" s="26"/>
      <c r="C11" s="25"/>
      <c r="D11" s="132">
        <f>B10*D5</f>
        <v>6.25</v>
      </c>
      <c r="E11" s="132">
        <f>E5*B10</f>
        <v>6.25</v>
      </c>
      <c r="F11" s="132">
        <f>B10*F5</f>
        <v>6.25</v>
      </c>
      <c r="G11" s="132">
        <f>G5*B10</f>
        <v>6.25</v>
      </c>
      <c r="H11" s="132">
        <f>H5*B10</f>
        <v>9.375</v>
      </c>
      <c r="I11" s="130">
        <f>I5*B10</f>
        <v>12.5</v>
      </c>
      <c r="J11" s="177">
        <f>J5*B10</f>
        <v>15.625</v>
      </c>
      <c r="K11" s="169">
        <f t="shared" si="0"/>
        <v>62.5</v>
      </c>
    </row>
    <row r="12" spans="1:17" x14ac:dyDescent="0.2">
      <c r="A12" s="66" t="s">
        <v>41</v>
      </c>
      <c r="B12" s="21">
        <f>C12*B14</f>
        <v>112.5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178">
        <v>25</v>
      </c>
      <c r="K12" s="170"/>
    </row>
    <row r="13" spans="1:17" ht="16.5" x14ac:dyDescent="0.35">
      <c r="A13" s="43"/>
      <c r="B13" s="24"/>
      <c r="C13" s="25"/>
      <c r="D13" s="126">
        <f>D5*B12</f>
        <v>11.25</v>
      </c>
      <c r="E13" s="126">
        <f>E5*B12</f>
        <v>11.25</v>
      </c>
      <c r="F13" s="126">
        <f>F5*B12</f>
        <v>11.25</v>
      </c>
      <c r="G13" s="126">
        <f>G5*B12</f>
        <v>11.25</v>
      </c>
      <c r="H13" s="126">
        <f>H5*B12</f>
        <v>16.875</v>
      </c>
      <c r="I13" s="127">
        <f>I5*B12</f>
        <v>22.5</v>
      </c>
      <c r="J13" s="177">
        <f>J5*B12</f>
        <v>28.125</v>
      </c>
      <c r="K13" s="169">
        <f t="shared" si="0"/>
        <v>112.5</v>
      </c>
    </row>
    <row r="14" spans="1:17" ht="16.5" x14ac:dyDescent="0.35">
      <c r="A14" s="15" t="s">
        <v>50</v>
      </c>
      <c r="B14" s="68">
        <v>250</v>
      </c>
      <c r="C14" s="20">
        <f>SUM(C6:C13)</f>
        <v>1</v>
      </c>
      <c r="D14" s="159"/>
      <c r="E14" s="159"/>
      <c r="F14" s="159"/>
      <c r="G14" s="159"/>
      <c r="H14" s="159"/>
      <c r="I14" s="160"/>
      <c r="J14" s="179"/>
      <c r="K14" s="172"/>
    </row>
    <row r="15" spans="1:17" ht="15" thickBot="1" x14ac:dyDescent="0.25">
      <c r="I15" s="36"/>
      <c r="J15" s="180"/>
    </row>
    <row r="16" spans="1:17" x14ac:dyDescent="0.2">
      <c r="K16" s="171">
        <f>SUM(K7:K14)</f>
        <v>249.5</v>
      </c>
    </row>
    <row r="17" spans="6:16" s="16" customFormat="1" x14ac:dyDescent="0.2">
      <c r="F17" s="134"/>
      <c r="J17" s="163"/>
      <c r="K17" s="163"/>
      <c r="M17" s="22"/>
      <c r="O17" s="42"/>
      <c r="P17" s="22"/>
    </row>
    <row r="18" spans="6:16" s="16" customFormat="1" x14ac:dyDescent="0.2">
      <c r="J18" s="163"/>
      <c r="K18" s="163"/>
      <c r="M18" s="22"/>
      <c r="O18" s="42"/>
      <c r="P18" s="22"/>
    </row>
    <row r="19" spans="6:16" s="16" customFormat="1" ht="15" customHeight="1" x14ac:dyDescent="0.2">
      <c r="J19" s="163"/>
      <c r="K19" s="163"/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G16" sqref="G16"/>
    </sheetView>
  </sheetViews>
  <sheetFormatPr defaultRowHeight="14.25" x14ac:dyDescent="0.2"/>
  <cols>
    <col min="1" max="1" width="12.7109375" style="22" customWidth="1"/>
    <col min="2" max="2" width="13.5703125" style="16" customWidth="1"/>
    <col min="3" max="3" width="12.140625" style="16" customWidth="1"/>
    <col min="4" max="10" width="9.140625" style="16"/>
    <col min="11" max="11" width="9.140625" style="16" customWidth="1"/>
    <col min="12" max="12" width="3.42578125" style="16" customWidth="1"/>
    <col min="13" max="13" width="9.140625" style="22"/>
    <col min="14" max="14" width="24.85546875" style="16" customWidth="1"/>
    <col min="15" max="15" width="9.85546875" style="42" customWidth="1"/>
    <col min="16" max="16" width="10.42578125" style="22" customWidth="1"/>
    <col min="17" max="17" width="4.28515625" style="16" customWidth="1"/>
    <col min="18" max="16384" width="9.140625" style="16"/>
  </cols>
  <sheetData>
    <row r="1" spans="1:17" ht="18.75" customHeight="1" x14ac:dyDescent="0.2">
      <c r="A1" s="17" t="s">
        <v>42</v>
      </c>
      <c r="B1" s="17"/>
      <c r="C1" s="17"/>
    </row>
    <row r="2" spans="1:17" ht="18.75" customHeight="1" thickBot="1" x14ac:dyDescent="0.25">
      <c r="B2" s="65" t="s">
        <v>51</v>
      </c>
      <c r="C2" s="202" t="s">
        <v>142</v>
      </c>
      <c r="D2" s="202"/>
      <c r="E2" s="202"/>
      <c r="F2" s="202"/>
      <c r="G2" s="202"/>
      <c r="H2" s="202"/>
      <c r="I2" s="18"/>
      <c r="J2" s="18"/>
      <c r="K2" s="18"/>
    </row>
    <row r="3" spans="1:17" ht="16.5" thickBot="1" x14ac:dyDescent="0.3">
      <c r="I3" s="30"/>
      <c r="J3" s="31"/>
      <c r="K3" s="48"/>
      <c r="M3" s="44" t="s">
        <v>45</v>
      </c>
      <c r="N3" s="44" t="s">
        <v>44</v>
      </c>
      <c r="O3" s="44" t="s">
        <v>46</v>
      </c>
      <c r="P3" s="45" t="s">
        <v>47</v>
      </c>
    </row>
    <row r="4" spans="1:17" ht="15.75" x14ac:dyDescent="0.2"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38" t="s">
        <v>35</v>
      </c>
      <c r="J4" s="39" t="s">
        <v>36</v>
      </c>
      <c r="K4" s="49"/>
      <c r="L4" s="30"/>
      <c r="M4" s="53">
        <v>1</v>
      </c>
      <c r="N4" s="54" t="s">
        <v>139</v>
      </c>
      <c r="O4" s="55">
        <v>0.3</v>
      </c>
      <c r="P4" s="56">
        <f>O4*P8</f>
        <v>75</v>
      </c>
      <c r="Q4" s="31"/>
    </row>
    <row r="5" spans="1:17" ht="15.75" x14ac:dyDescent="0.2">
      <c r="A5" s="17"/>
      <c r="B5" s="15" t="s">
        <v>47</v>
      </c>
      <c r="C5" s="15" t="s">
        <v>48</v>
      </c>
      <c r="D5" s="19">
        <v>0.1</v>
      </c>
      <c r="E5" s="19">
        <v>0.1</v>
      </c>
      <c r="F5" s="19">
        <v>0.1</v>
      </c>
      <c r="G5" s="19">
        <v>0.1</v>
      </c>
      <c r="H5" s="19">
        <v>0.15</v>
      </c>
      <c r="I5" s="32">
        <v>0.2</v>
      </c>
      <c r="J5" s="33">
        <v>0.25</v>
      </c>
      <c r="K5" s="28">
        <f>SUM(D5:J5)</f>
        <v>1</v>
      </c>
      <c r="L5" s="50"/>
      <c r="M5" s="57">
        <v>2</v>
      </c>
      <c r="N5" s="58" t="s">
        <v>140</v>
      </c>
      <c r="O5" s="59">
        <v>0.4</v>
      </c>
      <c r="P5" s="60">
        <f>O5*B14</f>
        <v>100</v>
      </c>
      <c r="Q5" s="51"/>
    </row>
    <row r="6" spans="1:17" ht="15.75" x14ac:dyDescent="0.2">
      <c r="A6" s="66" t="s">
        <v>38</v>
      </c>
      <c r="B6" s="21">
        <f>B14*C6</f>
        <v>25</v>
      </c>
      <c r="C6" s="20">
        <v>0.1</v>
      </c>
      <c r="G6" s="23">
        <v>1</v>
      </c>
      <c r="H6" s="23">
        <v>2</v>
      </c>
      <c r="I6" s="34">
        <v>3</v>
      </c>
      <c r="J6" s="35">
        <v>4</v>
      </c>
      <c r="K6" s="29"/>
      <c r="L6" s="50"/>
      <c r="M6" s="57">
        <v>3</v>
      </c>
      <c r="N6" s="58" t="s">
        <v>141</v>
      </c>
      <c r="O6" s="59">
        <v>0.15</v>
      </c>
      <c r="P6" s="60">
        <f>O6*B14</f>
        <v>37.5</v>
      </c>
      <c r="Q6" s="51"/>
    </row>
    <row r="7" spans="1:17" ht="14.25" customHeight="1" thickBot="1" x14ac:dyDescent="0.4">
      <c r="A7" s="67"/>
      <c r="B7" s="24"/>
      <c r="C7" s="25"/>
      <c r="D7" s="25"/>
      <c r="E7" s="25"/>
      <c r="F7" s="25"/>
      <c r="G7" s="126">
        <f>G5*B6+1</f>
        <v>3.5</v>
      </c>
      <c r="H7" s="126">
        <f>H5*B6+2</f>
        <v>5.75</v>
      </c>
      <c r="I7" s="127">
        <f>I5*B6+2</f>
        <v>7</v>
      </c>
      <c r="J7" s="128">
        <f>J5*B6+2</f>
        <v>8.25</v>
      </c>
      <c r="K7" s="129">
        <f>SUM(D7:J7)</f>
        <v>24.5</v>
      </c>
      <c r="L7" s="36"/>
      <c r="M7" s="61">
        <v>4</v>
      </c>
      <c r="N7" s="62" t="s">
        <v>130</v>
      </c>
      <c r="O7" s="63">
        <v>0.15</v>
      </c>
      <c r="P7" s="64">
        <f>O7*B14</f>
        <v>37.5</v>
      </c>
      <c r="Q7" s="37"/>
    </row>
    <row r="8" spans="1:17" ht="15.75" x14ac:dyDescent="0.2">
      <c r="A8" s="66" t="s">
        <v>39</v>
      </c>
      <c r="B8" s="21">
        <f>C8*B14</f>
        <v>50</v>
      </c>
      <c r="C8" s="20">
        <v>0.2</v>
      </c>
      <c r="D8" s="23">
        <v>5</v>
      </c>
      <c r="E8" s="23">
        <v>6</v>
      </c>
      <c r="F8" s="23">
        <v>7</v>
      </c>
      <c r="G8" s="23">
        <v>8</v>
      </c>
      <c r="H8" s="23">
        <v>9</v>
      </c>
      <c r="I8" s="34">
        <v>10</v>
      </c>
      <c r="J8" s="35">
        <v>11</v>
      </c>
      <c r="K8" s="52"/>
      <c r="M8" s="203" t="s">
        <v>49</v>
      </c>
      <c r="N8" s="203"/>
      <c r="O8" s="46">
        <f>SUM(O4:O7)</f>
        <v>1</v>
      </c>
      <c r="P8" s="47">
        <f>B14</f>
        <v>250</v>
      </c>
    </row>
    <row r="9" spans="1:17" ht="16.5" x14ac:dyDescent="0.35">
      <c r="A9" s="43"/>
      <c r="B9" s="26"/>
      <c r="C9" s="25"/>
      <c r="D9" s="132">
        <f>D5*B8</f>
        <v>5</v>
      </c>
      <c r="E9" s="132">
        <f>E5*B8</f>
        <v>5</v>
      </c>
      <c r="F9" s="132">
        <f>F5*B8</f>
        <v>5</v>
      </c>
      <c r="G9" s="132">
        <f>G5*B8</f>
        <v>5</v>
      </c>
      <c r="H9" s="132">
        <f>H5*B8</f>
        <v>7.5</v>
      </c>
      <c r="I9" s="130">
        <f>I5*B8</f>
        <v>10</v>
      </c>
      <c r="J9" s="131">
        <f>J5*B8</f>
        <v>12.5</v>
      </c>
      <c r="K9" s="133">
        <f t="shared" ref="K9:K13" si="0">SUM(D9:J9)</f>
        <v>50</v>
      </c>
    </row>
    <row r="10" spans="1:17" x14ac:dyDescent="0.2">
      <c r="A10" s="66" t="s">
        <v>40</v>
      </c>
      <c r="B10" s="21">
        <f>C10*B14</f>
        <v>62.5</v>
      </c>
      <c r="C10" s="20">
        <v>0.25</v>
      </c>
      <c r="D10" s="23">
        <v>12</v>
      </c>
      <c r="E10" s="23">
        <v>13</v>
      </c>
      <c r="F10" s="23">
        <v>14</v>
      </c>
      <c r="G10" s="23">
        <v>15</v>
      </c>
      <c r="H10" s="23">
        <v>16</v>
      </c>
      <c r="I10" s="34">
        <v>17</v>
      </c>
      <c r="J10" s="35">
        <v>18</v>
      </c>
      <c r="K10" s="52"/>
    </row>
    <row r="11" spans="1:17" ht="16.5" x14ac:dyDescent="0.35">
      <c r="A11" s="43"/>
      <c r="B11" s="26"/>
      <c r="C11" s="25"/>
      <c r="D11" s="132">
        <f>B10*D5</f>
        <v>6.25</v>
      </c>
      <c r="E11" s="132">
        <f>E5*B10</f>
        <v>6.25</v>
      </c>
      <c r="F11" s="132">
        <f>B10*F5</f>
        <v>6.25</v>
      </c>
      <c r="G11" s="132">
        <f>G5*B10</f>
        <v>6.25</v>
      </c>
      <c r="H11" s="132">
        <f>H5*B10</f>
        <v>9.375</v>
      </c>
      <c r="I11" s="130">
        <f>I5*B10</f>
        <v>12.5</v>
      </c>
      <c r="J11" s="131">
        <f>J5*B10</f>
        <v>15.625</v>
      </c>
      <c r="K11" s="133">
        <f t="shared" si="0"/>
        <v>62.5</v>
      </c>
    </row>
    <row r="12" spans="1:17" x14ac:dyDescent="0.2">
      <c r="A12" s="66" t="s">
        <v>41</v>
      </c>
      <c r="B12" s="21">
        <f>C12*B14</f>
        <v>112.5</v>
      </c>
      <c r="C12" s="20">
        <v>0.45</v>
      </c>
      <c r="D12" s="23">
        <v>19</v>
      </c>
      <c r="E12" s="23">
        <v>20</v>
      </c>
      <c r="F12" s="23">
        <v>21</v>
      </c>
      <c r="G12" s="23">
        <v>22</v>
      </c>
      <c r="H12" s="27">
        <v>23</v>
      </c>
      <c r="I12" s="40">
        <v>24</v>
      </c>
      <c r="J12" s="41">
        <v>25</v>
      </c>
      <c r="K12" s="52"/>
    </row>
    <row r="13" spans="1:17" ht="16.5" x14ac:dyDescent="0.35">
      <c r="A13" s="43"/>
      <c r="B13" s="24"/>
      <c r="C13" s="25"/>
      <c r="D13" s="126">
        <f>D5*B12</f>
        <v>11.25</v>
      </c>
      <c r="E13" s="126">
        <f>E5*B12</f>
        <v>11.25</v>
      </c>
      <c r="F13" s="126">
        <f>F5*B12</f>
        <v>11.25</v>
      </c>
      <c r="G13" s="126">
        <f>G5*B12</f>
        <v>11.25</v>
      </c>
      <c r="H13" s="126">
        <f>H5*B12</f>
        <v>16.875</v>
      </c>
      <c r="I13" s="127">
        <f>I5*B12</f>
        <v>22.5</v>
      </c>
      <c r="J13" s="128">
        <f>J5*B12</f>
        <v>28.125</v>
      </c>
      <c r="K13" s="129">
        <f t="shared" si="0"/>
        <v>112.5</v>
      </c>
    </row>
    <row r="14" spans="1:17" ht="16.5" x14ac:dyDescent="0.35">
      <c r="A14" s="15" t="s">
        <v>50</v>
      </c>
      <c r="B14" s="68">
        <v>250</v>
      </c>
      <c r="C14" s="20">
        <f>SUM(C6:C13)</f>
        <v>1</v>
      </c>
      <c r="D14" s="159"/>
      <c r="E14" s="159"/>
      <c r="F14" s="159"/>
      <c r="G14" s="159"/>
      <c r="H14" s="159"/>
      <c r="I14" s="160"/>
      <c r="J14" s="161"/>
      <c r="K14" s="162"/>
    </row>
    <row r="15" spans="1:17" ht="15" thickBot="1" x14ac:dyDescent="0.25">
      <c r="I15" s="36"/>
      <c r="J15" s="37"/>
    </row>
    <row r="16" spans="1:17" x14ac:dyDescent="0.2">
      <c r="K16" s="158">
        <f>SUM(K7:K14)</f>
        <v>249.5</v>
      </c>
    </row>
    <row r="17" spans="6:16" s="16" customFormat="1" x14ac:dyDescent="0.2">
      <c r="F17" s="134"/>
      <c r="M17" s="22"/>
      <c r="O17" s="42"/>
      <c r="P17" s="22"/>
    </row>
    <row r="18" spans="6:16" s="16" customFormat="1" x14ac:dyDescent="0.2">
      <c r="M18" s="22"/>
      <c r="O18" s="42"/>
      <c r="P18" s="22"/>
    </row>
    <row r="19" spans="6:16" s="16" customFormat="1" ht="15" customHeight="1" x14ac:dyDescent="0.2">
      <c r="M19" s="22"/>
      <c r="O19" s="42"/>
      <c r="P19" s="22"/>
    </row>
  </sheetData>
  <mergeCells count="2">
    <mergeCell ref="C2:H2"/>
    <mergeCell ref="M8:N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KH sản xuất</vt:lpstr>
      <vt:lpstr>DATA 2014</vt:lpstr>
      <vt:lpstr>DATA 2015</vt:lpstr>
      <vt:lpstr>SUM</vt:lpstr>
      <vt:lpstr>VINCOM</vt:lpstr>
      <vt:lpstr>CRESCENT</vt:lpstr>
      <vt:lpstr>AEON TAN PHU</vt:lpstr>
      <vt:lpstr>VIVO</vt:lpstr>
      <vt:lpstr>CỘNG HÒA</vt:lpstr>
      <vt:lpstr>VŨNG TÀU</vt:lpstr>
      <vt:lpstr>BIÊN HÒA</vt:lpstr>
      <vt:lpstr>QUANG TRUNG</vt:lpstr>
      <vt:lpstr>AEON LB</vt:lpstr>
      <vt:lpstr>AEON BT</vt:lpstr>
      <vt:lpstr>SAIGON CENTRE</vt:lpstr>
      <vt:lpstr>VRC VINH</vt:lpstr>
      <vt:lpstr>CANTAVIL</vt:lpstr>
      <vt:lpstr>PHAN XÍCH LONG</vt:lpstr>
      <vt:lpstr>TQD</vt:lpstr>
      <vt:lpstr>NTP</vt:lpstr>
      <vt:lpstr>NHA TRANG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Administrator</cp:lastModifiedBy>
  <dcterms:created xsi:type="dcterms:W3CDTF">2016-11-04T07:28:19Z</dcterms:created>
  <dcterms:modified xsi:type="dcterms:W3CDTF">2016-11-17T08:05:31Z</dcterms:modified>
</cp:coreProperties>
</file>