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500" activeTab="1"/>
  </bookViews>
  <sheets>
    <sheet name="Data " sheetId="1" r:id="rId1"/>
    <sheet name="SUM" sheetId="20" r:id="rId2"/>
    <sheet name="VINCOM" sheetId="2" r:id="rId3"/>
    <sheet name="CRESCENT" sheetId="4" r:id="rId4"/>
    <sheet name="VIVO" sheetId="5" r:id="rId5"/>
    <sheet name="AEON TAN PHU" sheetId="6" r:id="rId6"/>
    <sheet name="CỘNG HÒA" sheetId="7" r:id="rId7"/>
    <sheet name="VŨNG TÀU" sheetId="8" r:id="rId8"/>
    <sheet name="BIÊN HÒA" sheetId="9" r:id="rId9"/>
    <sheet name="QUANG TRUNG" sheetId="10" r:id="rId10"/>
    <sheet name="AEON LB" sheetId="11" r:id="rId11"/>
    <sheet name="AEON BT" sheetId="12" r:id="rId12"/>
    <sheet name="SAIGON CENTRE" sheetId="13" r:id="rId13"/>
    <sheet name="VRC VINH" sheetId="14" r:id="rId14"/>
    <sheet name="CANTAVIL" sheetId="15" r:id="rId15"/>
    <sheet name="PHAN XÍCH LONG" sheetId="16" r:id="rId16"/>
    <sheet name="TQD" sheetId="17" r:id="rId17"/>
    <sheet name="NTP" sheetId="18" r:id="rId18"/>
    <sheet name="NHA TRANG" sheetId="19" r:id="rId19"/>
  </sheets>
  <externalReferences>
    <externalReference r:id="rId20"/>
    <externalReference r:id="rId21"/>
  </externalReferences>
  <calcPr calcId="144525"/>
</workbook>
</file>

<file path=xl/calcChain.xml><?xml version="1.0" encoding="utf-8"?>
<calcChain xmlns="http://schemas.openxmlformats.org/spreadsheetml/2006/main">
  <c r="C20" i="20" l="1"/>
  <c r="E20" i="20"/>
  <c r="A20" i="20"/>
  <c r="I9" i="20" l="1"/>
  <c r="J9" i="20"/>
  <c r="K9" i="20"/>
  <c r="L9" i="20"/>
  <c r="M9" i="20"/>
  <c r="N9" i="20"/>
  <c r="O9" i="20"/>
  <c r="P9" i="20"/>
  <c r="Q9" i="20"/>
  <c r="R9" i="20"/>
  <c r="I10" i="20"/>
  <c r="J10" i="20"/>
  <c r="K10" i="20"/>
  <c r="L10" i="20"/>
  <c r="M10" i="20"/>
  <c r="N10" i="20"/>
  <c r="O10" i="20"/>
  <c r="P10" i="20"/>
  <c r="Q10" i="20"/>
  <c r="R10" i="20"/>
  <c r="I11" i="20"/>
  <c r="J11" i="20"/>
  <c r="K11" i="20"/>
  <c r="L11" i="20"/>
  <c r="M11" i="20"/>
  <c r="N11" i="20"/>
  <c r="O11" i="20"/>
  <c r="P11" i="20"/>
  <c r="Q11" i="20"/>
  <c r="R11" i="20"/>
  <c r="I12" i="20"/>
  <c r="J12" i="20"/>
  <c r="K12" i="20"/>
  <c r="L12" i="20"/>
  <c r="M12" i="20"/>
  <c r="N12" i="20"/>
  <c r="O12" i="20"/>
  <c r="P12" i="20"/>
  <c r="Q12" i="20"/>
  <c r="R12" i="20"/>
  <c r="I13" i="20"/>
  <c r="J13" i="20"/>
  <c r="K13" i="20"/>
  <c r="L13" i="20"/>
  <c r="M13" i="20"/>
  <c r="N13" i="20"/>
  <c r="O13" i="20"/>
  <c r="P13" i="20"/>
  <c r="Q13" i="20"/>
  <c r="R13" i="20"/>
  <c r="I14" i="20"/>
  <c r="J14" i="20"/>
  <c r="K14" i="20"/>
  <c r="L14" i="20"/>
  <c r="M14" i="20"/>
  <c r="N14" i="20"/>
  <c r="O14" i="20"/>
  <c r="P14" i="20"/>
  <c r="Q14" i="20"/>
  <c r="R14" i="20"/>
  <c r="I15" i="20"/>
  <c r="J15" i="20"/>
  <c r="K15" i="20"/>
  <c r="L15" i="20"/>
  <c r="M15" i="20"/>
  <c r="N15" i="20"/>
  <c r="O15" i="20"/>
  <c r="P15" i="20"/>
  <c r="Q15" i="20"/>
  <c r="R15" i="20"/>
  <c r="I16" i="20"/>
  <c r="J16" i="20"/>
  <c r="K16" i="20"/>
  <c r="L16" i="20"/>
  <c r="M16" i="20"/>
  <c r="N16" i="20"/>
  <c r="O16" i="20"/>
  <c r="P16" i="20"/>
  <c r="Q16" i="20"/>
  <c r="R16" i="20"/>
  <c r="I17" i="20"/>
  <c r="J17" i="20"/>
  <c r="K17" i="20"/>
  <c r="L17" i="20"/>
  <c r="M17" i="20"/>
  <c r="N17" i="20"/>
  <c r="O17" i="20"/>
  <c r="P17" i="20"/>
  <c r="Q17" i="20"/>
  <c r="R17" i="20"/>
  <c r="I18" i="20"/>
  <c r="J18" i="20"/>
  <c r="K18" i="20"/>
  <c r="L18" i="20"/>
  <c r="M18" i="20"/>
  <c r="N18" i="20"/>
  <c r="O18" i="20"/>
  <c r="P18" i="20"/>
  <c r="Q18" i="20"/>
  <c r="R18" i="20"/>
  <c r="I19" i="20"/>
  <c r="J19" i="20"/>
  <c r="K19" i="20"/>
  <c r="L19" i="20"/>
  <c r="M19" i="20"/>
  <c r="N19" i="20"/>
  <c r="O19" i="20"/>
  <c r="P19" i="20"/>
  <c r="Q19" i="20"/>
  <c r="R19" i="20"/>
  <c r="I5" i="20"/>
  <c r="J5" i="20"/>
  <c r="K5" i="20"/>
  <c r="L5" i="20"/>
  <c r="M5" i="20"/>
  <c r="N5" i="20"/>
  <c r="O5" i="20"/>
  <c r="P5" i="20"/>
  <c r="Q5" i="20"/>
  <c r="R5" i="20"/>
  <c r="I6" i="20"/>
  <c r="J6" i="20"/>
  <c r="K6" i="20"/>
  <c r="L6" i="20"/>
  <c r="M6" i="20"/>
  <c r="N6" i="20"/>
  <c r="O6" i="20"/>
  <c r="P6" i="20"/>
  <c r="Q6" i="20"/>
  <c r="R6" i="20"/>
  <c r="I7" i="20"/>
  <c r="J7" i="20"/>
  <c r="K7" i="20"/>
  <c r="L7" i="20"/>
  <c r="M7" i="20"/>
  <c r="N7" i="20"/>
  <c r="O7" i="20"/>
  <c r="P7" i="20"/>
  <c r="Q7" i="20"/>
  <c r="R7" i="20"/>
  <c r="I8" i="20"/>
  <c r="J8" i="20"/>
  <c r="K8" i="20"/>
  <c r="L8" i="20"/>
  <c r="M8" i="20"/>
  <c r="N8" i="20"/>
  <c r="O8" i="20"/>
  <c r="P8" i="20"/>
  <c r="Q8" i="20"/>
  <c r="R8" i="20"/>
  <c r="F9" i="20"/>
  <c r="G9" i="20"/>
  <c r="H9" i="20"/>
  <c r="F10" i="20"/>
  <c r="G10" i="20"/>
  <c r="H10" i="20"/>
  <c r="F11" i="20"/>
  <c r="G11" i="20"/>
  <c r="H11" i="20"/>
  <c r="F12" i="20"/>
  <c r="G12" i="20"/>
  <c r="H12" i="20"/>
  <c r="F13" i="20"/>
  <c r="G13" i="20"/>
  <c r="H13" i="20"/>
  <c r="F14" i="20"/>
  <c r="G14" i="20"/>
  <c r="H14" i="20"/>
  <c r="F15" i="20"/>
  <c r="G15" i="20"/>
  <c r="H15" i="20"/>
  <c r="F16" i="20"/>
  <c r="G16" i="20"/>
  <c r="H16" i="20"/>
  <c r="F17" i="20"/>
  <c r="G17" i="20"/>
  <c r="H17" i="20"/>
  <c r="F18" i="20"/>
  <c r="G18" i="20"/>
  <c r="H18" i="20"/>
  <c r="F19" i="20"/>
  <c r="G19" i="20"/>
  <c r="H19" i="20"/>
  <c r="F5" i="20"/>
  <c r="G5" i="20"/>
  <c r="H5" i="20"/>
  <c r="F6" i="20"/>
  <c r="G6" i="20"/>
  <c r="H6" i="20"/>
  <c r="F7" i="20"/>
  <c r="G7" i="20"/>
  <c r="H7" i="20"/>
  <c r="F8" i="20"/>
  <c r="G8" i="20"/>
  <c r="H8" i="20"/>
  <c r="E12" i="20"/>
  <c r="E13" i="20"/>
  <c r="E14" i="20"/>
  <c r="E15" i="20"/>
  <c r="E16" i="20"/>
  <c r="E17" i="20"/>
  <c r="E18" i="20"/>
  <c r="E19" i="20"/>
  <c r="E8" i="20"/>
  <c r="E9" i="20"/>
  <c r="E10" i="20"/>
  <c r="E11" i="20"/>
  <c r="E5" i="20"/>
  <c r="E6" i="20"/>
  <c r="E7" i="20"/>
  <c r="E4" i="20"/>
  <c r="F4" i="20"/>
  <c r="G4" i="20"/>
  <c r="H4" i="20"/>
  <c r="I4" i="20"/>
  <c r="D15" i="20"/>
  <c r="D16" i="20"/>
  <c r="D17" i="20"/>
  <c r="D18" i="20"/>
  <c r="D19" i="20"/>
  <c r="D11" i="20"/>
  <c r="D12" i="20"/>
  <c r="D13" i="20"/>
  <c r="D14" i="20"/>
  <c r="D10" i="20"/>
  <c r="D5" i="20"/>
  <c r="D6" i="20"/>
  <c r="D7" i="20"/>
  <c r="D8" i="20"/>
  <c r="D9" i="20"/>
  <c r="R4" i="20"/>
  <c r="P4" i="10"/>
  <c r="Q4" i="20"/>
  <c r="P4" i="20"/>
  <c r="O4" i="20"/>
  <c r="N4" i="20"/>
  <c r="M4" i="20"/>
  <c r="L4" i="20"/>
  <c r="K4" i="20"/>
  <c r="J4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4" i="20"/>
  <c r="P19" i="19" l="1"/>
  <c r="O19" i="19"/>
  <c r="P18" i="19"/>
  <c r="P17" i="19"/>
  <c r="P16" i="19"/>
  <c r="P15" i="19"/>
  <c r="P14" i="19"/>
  <c r="C14" i="19"/>
  <c r="P13" i="19"/>
  <c r="G13" i="19"/>
  <c r="P12" i="19"/>
  <c r="B12" i="19"/>
  <c r="H13" i="19" s="1"/>
  <c r="P11" i="19"/>
  <c r="P10" i="19"/>
  <c r="B10" i="19"/>
  <c r="G11" i="19" s="1"/>
  <c r="P9" i="19"/>
  <c r="I9" i="19"/>
  <c r="E9" i="19"/>
  <c r="P8" i="19"/>
  <c r="B8" i="19"/>
  <c r="J9" i="19" s="1"/>
  <c r="P7" i="19"/>
  <c r="H7" i="19"/>
  <c r="P6" i="19"/>
  <c r="B6" i="19"/>
  <c r="I7" i="19" s="1"/>
  <c r="P5" i="19"/>
  <c r="P4" i="19"/>
  <c r="P19" i="18"/>
  <c r="O19" i="18"/>
  <c r="P18" i="18"/>
  <c r="P17" i="18"/>
  <c r="P16" i="18"/>
  <c r="P15" i="18"/>
  <c r="P14" i="18"/>
  <c r="C14" i="18"/>
  <c r="P13" i="18"/>
  <c r="P12" i="18"/>
  <c r="B12" i="18"/>
  <c r="H13" i="18" s="1"/>
  <c r="P11" i="18"/>
  <c r="P10" i="18"/>
  <c r="B10" i="18"/>
  <c r="J11" i="18" s="1"/>
  <c r="P9" i="18"/>
  <c r="P8" i="18"/>
  <c r="B8" i="18"/>
  <c r="J9" i="18" s="1"/>
  <c r="P7" i="18"/>
  <c r="P6" i="18"/>
  <c r="B6" i="18"/>
  <c r="I7" i="18" s="1"/>
  <c r="P5" i="18"/>
  <c r="P4" i="18"/>
  <c r="P19" i="17"/>
  <c r="O19" i="17"/>
  <c r="P18" i="17"/>
  <c r="P17" i="17"/>
  <c r="P16" i="17"/>
  <c r="P15" i="17"/>
  <c r="P14" i="17"/>
  <c r="C14" i="17"/>
  <c r="P13" i="17"/>
  <c r="P12" i="17"/>
  <c r="B12" i="17"/>
  <c r="J13" i="17" s="1"/>
  <c r="P11" i="17"/>
  <c r="P10" i="17"/>
  <c r="B10" i="17"/>
  <c r="J11" i="17" s="1"/>
  <c r="P9" i="17"/>
  <c r="E9" i="17"/>
  <c r="P8" i="17"/>
  <c r="B8" i="17"/>
  <c r="H9" i="17" s="1"/>
  <c r="P7" i="17"/>
  <c r="J7" i="17"/>
  <c r="H7" i="17"/>
  <c r="P6" i="17"/>
  <c r="B6" i="17"/>
  <c r="G7" i="17" s="1"/>
  <c r="P5" i="17"/>
  <c r="P4" i="17"/>
  <c r="O19" i="16"/>
  <c r="P18" i="16"/>
  <c r="P17" i="16"/>
  <c r="P16" i="16"/>
  <c r="P15" i="16"/>
  <c r="P14" i="16"/>
  <c r="C14" i="16"/>
  <c r="P13" i="16"/>
  <c r="P12" i="16"/>
  <c r="B12" i="16"/>
  <c r="I13" i="16" s="1"/>
  <c r="P11" i="16"/>
  <c r="P10" i="16"/>
  <c r="B10" i="16"/>
  <c r="H11" i="16" s="1"/>
  <c r="P9" i="16"/>
  <c r="P8" i="16"/>
  <c r="B8" i="16"/>
  <c r="G9" i="16" s="1"/>
  <c r="P7" i="16"/>
  <c r="P6" i="16"/>
  <c r="B6" i="16"/>
  <c r="J7" i="16" s="1"/>
  <c r="P5" i="16"/>
  <c r="P4" i="16"/>
  <c r="P19" i="15"/>
  <c r="O19" i="15"/>
  <c r="P18" i="15"/>
  <c r="P17" i="15"/>
  <c r="P16" i="15"/>
  <c r="P15" i="15"/>
  <c r="P14" i="15"/>
  <c r="C14" i="15"/>
  <c r="P13" i="15"/>
  <c r="P12" i="15"/>
  <c r="B12" i="15"/>
  <c r="H13" i="15" s="1"/>
  <c r="P11" i="15"/>
  <c r="P10" i="15"/>
  <c r="B10" i="15"/>
  <c r="G11" i="15" s="1"/>
  <c r="P9" i="15"/>
  <c r="P8" i="15"/>
  <c r="B8" i="15"/>
  <c r="J9" i="15" s="1"/>
  <c r="P7" i="15"/>
  <c r="P6" i="15"/>
  <c r="B6" i="15"/>
  <c r="I7" i="15" s="1"/>
  <c r="P5" i="15"/>
  <c r="P4" i="15"/>
  <c r="P19" i="2"/>
  <c r="P4" i="2" s="1"/>
  <c r="P19" i="14"/>
  <c r="O19" i="14"/>
  <c r="P18" i="14"/>
  <c r="P17" i="14"/>
  <c r="P16" i="14"/>
  <c r="P15" i="14"/>
  <c r="P14" i="14"/>
  <c r="C14" i="14"/>
  <c r="P13" i="14"/>
  <c r="G13" i="14"/>
  <c r="P12" i="14"/>
  <c r="B12" i="14"/>
  <c r="H13" i="14" s="1"/>
  <c r="P11" i="14"/>
  <c r="P10" i="14"/>
  <c r="B10" i="14"/>
  <c r="G11" i="14" s="1"/>
  <c r="P9" i="14"/>
  <c r="P8" i="14"/>
  <c r="B8" i="14"/>
  <c r="J9" i="14" s="1"/>
  <c r="P7" i="14"/>
  <c r="P6" i="14"/>
  <c r="B6" i="14"/>
  <c r="I7" i="14" s="1"/>
  <c r="P5" i="14"/>
  <c r="P4" i="14"/>
  <c r="P19" i="13"/>
  <c r="O19" i="13"/>
  <c r="P18" i="13"/>
  <c r="P17" i="13"/>
  <c r="P16" i="13"/>
  <c r="P15" i="13"/>
  <c r="P14" i="13"/>
  <c r="C14" i="13"/>
  <c r="P13" i="13"/>
  <c r="P12" i="13"/>
  <c r="B12" i="13"/>
  <c r="G13" i="13" s="1"/>
  <c r="P11" i="13"/>
  <c r="P10" i="13"/>
  <c r="B10" i="13"/>
  <c r="J11" i="13" s="1"/>
  <c r="P9" i="13"/>
  <c r="P8" i="13"/>
  <c r="B8" i="13"/>
  <c r="I9" i="13" s="1"/>
  <c r="P7" i="13"/>
  <c r="P6" i="13"/>
  <c r="B6" i="13"/>
  <c r="H7" i="13" s="1"/>
  <c r="P5" i="13"/>
  <c r="P4" i="13"/>
  <c r="P19" i="12"/>
  <c r="O19" i="12"/>
  <c r="P18" i="12"/>
  <c r="P17" i="12"/>
  <c r="P16" i="12"/>
  <c r="P15" i="12"/>
  <c r="P14" i="12"/>
  <c r="C14" i="12"/>
  <c r="P13" i="12"/>
  <c r="P12" i="12"/>
  <c r="B12" i="12"/>
  <c r="H13" i="12" s="1"/>
  <c r="P11" i="12"/>
  <c r="E11" i="12"/>
  <c r="P10" i="12"/>
  <c r="B10" i="12"/>
  <c r="J11" i="12" s="1"/>
  <c r="P9" i="12"/>
  <c r="H9" i="12"/>
  <c r="D9" i="12"/>
  <c r="P8" i="12"/>
  <c r="B8" i="12"/>
  <c r="J9" i="12" s="1"/>
  <c r="P7" i="12"/>
  <c r="G7" i="12"/>
  <c r="P6" i="12"/>
  <c r="B6" i="12"/>
  <c r="I7" i="12" s="1"/>
  <c r="P5" i="12"/>
  <c r="P4" i="12"/>
  <c r="P19" i="11"/>
  <c r="O19" i="11"/>
  <c r="P18" i="11"/>
  <c r="P17" i="11"/>
  <c r="P16" i="11"/>
  <c r="P15" i="11"/>
  <c r="P14" i="11"/>
  <c r="C14" i="11"/>
  <c r="P13" i="11"/>
  <c r="G13" i="11"/>
  <c r="E13" i="11"/>
  <c r="P12" i="11"/>
  <c r="B12" i="11"/>
  <c r="J13" i="11" s="1"/>
  <c r="P11" i="11"/>
  <c r="H11" i="11"/>
  <c r="P10" i="11"/>
  <c r="B10" i="11"/>
  <c r="J11" i="11" s="1"/>
  <c r="P9" i="11"/>
  <c r="G9" i="11"/>
  <c r="E9" i="11"/>
  <c r="P8" i="11"/>
  <c r="B8" i="11"/>
  <c r="H9" i="11" s="1"/>
  <c r="P7" i="11"/>
  <c r="J7" i="11"/>
  <c r="H7" i="11"/>
  <c r="P6" i="11"/>
  <c r="B6" i="11"/>
  <c r="G7" i="11" s="1"/>
  <c r="P5" i="11"/>
  <c r="P4" i="11"/>
  <c r="P19" i="10"/>
  <c r="O19" i="10"/>
  <c r="P18" i="10"/>
  <c r="P17" i="10"/>
  <c r="P16" i="10"/>
  <c r="P15" i="10"/>
  <c r="P14" i="10"/>
  <c r="C14" i="10"/>
  <c r="P13" i="10"/>
  <c r="D13" i="10"/>
  <c r="P12" i="10"/>
  <c r="B12" i="10"/>
  <c r="J13" i="10" s="1"/>
  <c r="P11" i="10"/>
  <c r="G11" i="10"/>
  <c r="P10" i="10"/>
  <c r="B10" i="10"/>
  <c r="H11" i="10" s="1"/>
  <c r="P9" i="10"/>
  <c r="P8" i="10"/>
  <c r="B8" i="10"/>
  <c r="H9" i="10" s="1"/>
  <c r="P7" i="10"/>
  <c r="P6" i="10"/>
  <c r="B6" i="10"/>
  <c r="G7" i="10" s="1"/>
  <c r="P5" i="10"/>
  <c r="P19" i="9"/>
  <c r="P4" i="9" s="1"/>
  <c r="O19" i="9"/>
  <c r="P18" i="9"/>
  <c r="P17" i="9"/>
  <c r="P16" i="9"/>
  <c r="P15" i="9"/>
  <c r="P14" i="9"/>
  <c r="C14" i="9"/>
  <c r="P13" i="9"/>
  <c r="P12" i="9"/>
  <c r="B12" i="9"/>
  <c r="H13" i="9" s="1"/>
  <c r="P11" i="9"/>
  <c r="P10" i="9"/>
  <c r="B10" i="9"/>
  <c r="G11" i="9" s="1"/>
  <c r="P9" i="9"/>
  <c r="P8" i="9"/>
  <c r="B8" i="9"/>
  <c r="J9" i="9" s="1"/>
  <c r="P7" i="9"/>
  <c r="P6" i="9"/>
  <c r="B6" i="9"/>
  <c r="I7" i="9" s="1"/>
  <c r="P5" i="9"/>
  <c r="P19" i="8"/>
  <c r="O19" i="8"/>
  <c r="P18" i="8"/>
  <c r="P17" i="8"/>
  <c r="P16" i="8"/>
  <c r="P15" i="8"/>
  <c r="P14" i="8"/>
  <c r="C14" i="8"/>
  <c r="P13" i="8"/>
  <c r="P12" i="8"/>
  <c r="B12" i="8"/>
  <c r="H13" i="8" s="1"/>
  <c r="P11" i="8"/>
  <c r="P10" i="8"/>
  <c r="B10" i="8"/>
  <c r="G11" i="8" s="1"/>
  <c r="P9" i="8"/>
  <c r="P8" i="8"/>
  <c r="B8" i="8"/>
  <c r="J9" i="8" s="1"/>
  <c r="P7" i="8"/>
  <c r="P6" i="8"/>
  <c r="B6" i="8"/>
  <c r="I7" i="8" s="1"/>
  <c r="P5" i="8"/>
  <c r="P4" i="8"/>
  <c r="P19" i="7"/>
  <c r="O19" i="7"/>
  <c r="P18" i="7"/>
  <c r="P17" i="7"/>
  <c r="P16" i="7"/>
  <c r="P15" i="7"/>
  <c r="P14" i="7"/>
  <c r="C14" i="7"/>
  <c r="P13" i="7"/>
  <c r="I13" i="7"/>
  <c r="E13" i="7"/>
  <c r="P12" i="7"/>
  <c r="B12" i="7"/>
  <c r="H13" i="7" s="1"/>
  <c r="P11" i="7"/>
  <c r="H11" i="7"/>
  <c r="P10" i="7"/>
  <c r="B10" i="7"/>
  <c r="G11" i="7" s="1"/>
  <c r="P9" i="7"/>
  <c r="G9" i="7"/>
  <c r="D9" i="7"/>
  <c r="P8" i="7"/>
  <c r="B8" i="7"/>
  <c r="J9" i="7" s="1"/>
  <c r="P7" i="7"/>
  <c r="J7" i="7"/>
  <c r="P6" i="7"/>
  <c r="B6" i="7"/>
  <c r="I7" i="7" s="1"/>
  <c r="P5" i="7"/>
  <c r="P4" i="7"/>
  <c r="P19" i="6"/>
  <c r="O19" i="6"/>
  <c r="P18" i="6"/>
  <c r="P17" i="6"/>
  <c r="P16" i="6"/>
  <c r="P15" i="6"/>
  <c r="P14" i="6"/>
  <c r="C14" i="6"/>
  <c r="P13" i="6"/>
  <c r="G13" i="6"/>
  <c r="P12" i="6"/>
  <c r="B12" i="6"/>
  <c r="H13" i="6" s="1"/>
  <c r="P11" i="6"/>
  <c r="P10" i="6"/>
  <c r="B10" i="6"/>
  <c r="J11" i="6" s="1"/>
  <c r="P9" i="6"/>
  <c r="P8" i="6"/>
  <c r="B8" i="6"/>
  <c r="J9" i="6" s="1"/>
  <c r="P7" i="6"/>
  <c r="P6" i="6"/>
  <c r="B6" i="6"/>
  <c r="I7" i="6" s="1"/>
  <c r="P5" i="6"/>
  <c r="P4" i="6"/>
  <c r="P19" i="5"/>
  <c r="O19" i="5"/>
  <c r="P18" i="5"/>
  <c r="P17" i="5"/>
  <c r="P16" i="5"/>
  <c r="P15" i="5"/>
  <c r="P14" i="5"/>
  <c r="C14" i="5"/>
  <c r="P13" i="5"/>
  <c r="E13" i="5"/>
  <c r="D13" i="5"/>
  <c r="P12" i="5"/>
  <c r="B12" i="5"/>
  <c r="G13" i="5" s="1"/>
  <c r="P11" i="5"/>
  <c r="I11" i="5"/>
  <c r="E11" i="5"/>
  <c r="D11" i="5"/>
  <c r="P10" i="5"/>
  <c r="B10" i="5"/>
  <c r="J11" i="5" s="1"/>
  <c r="P9" i="5"/>
  <c r="P8" i="5"/>
  <c r="B8" i="5"/>
  <c r="I9" i="5" s="1"/>
  <c r="P7" i="5"/>
  <c r="P6" i="5"/>
  <c r="B6" i="5"/>
  <c r="H7" i="5" s="1"/>
  <c r="P5" i="5"/>
  <c r="P4" i="5"/>
  <c r="O19" i="4"/>
  <c r="P18" i="4"/>
  <c r="P17" i="4"/>
  <c r="P16" i="4"/>
  <c r="P15" i="4"/>
  <c r="P14" i="4"/>
  <c r="C14" i="4"/>
  <c r="P13" i="4"/>
  <c r="G13" i="4"/>
  <c r="P12" i="4"/>
  <c r="B12" i="4"/>
  <c r="J13" i="4" s="1"/>
  <c r="P11" i="4"/>
  <c r="P10" i="4"/>
  <c r="B10" i="4"/>
  <c r="J11" i="4" s="1"/>
  <c r="P9" i="4"/>
  <c r="P8" i="4"/>
  <c r="B8" i="4"/>
  <c r="I9" i="4" s="1"/>
  <c r="P7" i="4"/>
  <c r="P6" i="4"/>
  <c r="B6" i="4"/>
  <c r="H7" i="4" s="1"/>
  <c r="P5" i="4"/>
  <c r="P4" i="4"/>
  <c r="K9" i="2"/>
  <c r="K11" i="2"/>
  <c r="K13" i="2"/>
  <c r="K7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O19" i="2"/>
  <c r="B12" i="2"/>
  <c r="J13" i="2" s="1"/>
  <c r="B10" i="2"/>
  <c r="I11" i="2" s="1"/>
  <c r="B8" i="2"/>
  <c r="D9" i="2" s="1"/>
  <c r="B6" i="2"/>
  <c r="J7" i="2" s="1"/>
  <c r="C14" i="2"/>
  <c r="D15" i="1"/>
  <c r="Q15" i="1"/>
  <c r="R15" i="1"/>
  <c r="S15" i="1"/>
  <c r="S13" i="1"/>
  <c r="R13" i="1"/>
  <c r="Q13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P15" i="1"/>
  <c r="O15" i="1"/>
  <c r="N15" i="1"/>
  <c r="M15" i="1"/>
  <c r="L15" i="1"/>
  <c r="K15" i="1"/>
  <c r="J15" i="1"/>
  <c r="I15" i="1"/>
  <c r="H15" i="1"/>
  <c r="G15" i="1"/>
  <c r="F15" i="1"/>
  <c r="E15" i="1"/>
  <c r="P13" i="1"/>
  <c r="C13" i="1" s="1"/>
  <c r="N12" i="1"/>
  <c r="C12" i="1" s="1"/>
  <c r="N11" i="1"/>
  <c r="C11" i="1" s="1"/>
  <c r="N10" i="1"/>
  <c r="C10" i="1" s="1"/>
  <c r="N9" i="1"/>
  <c r="C9" i="1" s="1"/>
  <c r="N8" i="1"/>
  <c r="C8" i="1" s="1"/>
  <c r="N7" i="1"/>
  <c r="C7" i="1" s="1"/>
  <c r="N6" i="1"/>
  <c r="C6" i="1" s="1"/>
  <c r="N5" i="1"/>
  <c r="C5" i="1" s="1"/>
  <c r="N4" i="1"/>
  <c r="C4" i="1" s="1"/>
  <c r="N3" i="1"/>
  <c r="C3" i="1" s="1"/>
  <c r="E13" i="19" l="1"/>
  <c r="J7" i="19"/>
  <c r="G9" i="19"/>
  <c r="D11" i="19"/>
  <c r="H11" i="19"/>
  <c r="I13" i="19"/>
  <c r="G7" i="19"/>
  <c r="D9" i="19"/>
  <c r="H9" i="19"/>
  <c r="E11" i="19"/>
  <c r="I11" i="19"/>
  <c r="F13" i="19"/>
  <c r="J13" i="19"/>
  <c r="F11" i="19"/>
  <c r="J11" i="19"/>
  <c r="F9" i="19"/>
  <c r="D13" i="19"/>
  <c r="G11" i="18"/>
  <c r="G9" i="17"/>
  <c r="E13" i="17"/>
  <c r="I9" i="17"/>
  <c r="G13" i="17"/>
  <c r="G13" i="16"/>
  <c r="J7" i="15"/>
  <c r="G9" i="15"/>
  <c r="D11" i="15"/>
  <c r="H11" i="15"/>
  <c r="E13" i="15"/>
  <c r="I13" i="15"/>
  <c r="G7" i="16"/>
  <c r="D9" i="16"/>
  <c r="H9" i="16"/>
  <c r="E11" i="16"/>
  <c r="I11" i="16"/>
  <c r="F13" i="16"/>
  <c r="J13" i="16"/>
  <c r="I7" i="17"/>
  <c r="K7" i="17" s="1"/>
  <c r="F9" i="17"/>
  <c r="J9" i="17"/>
  <c r="G11" i="17"/>
  <c r="D13" i="17"/>
  <c r="H13" i="17"/>
  <c r="J7" i="18"/>
  <c r="G9" i="18"/>
  <c r="D11" i="18"/>
  <c r="H11" i="18"/>
  <c r="E13" i="18"/>
  <c r="I13" i="18"/>
  <c r="G7" i="15"/>
  <c r="D9" i="15"/>
  <c r="H9" i="15"/>
  <c r="E11" i="15"/>
  <c r="I11" i="15"/>
  <c r="F13" i="15"/>
  <c r="J13" i="15"/>
  <c r="H7" i="16"/>
  <c r="E9" i="16"/>
  <c r="I9" i="16"/>
  <c r="F11" i="16"/>
  <c r="J11" i="16"/>
  <c r="D11" i="17"/>
  <c r="H11" i="17"/>
  <c r="I13" i="17"/>
  <c r="G7" i="18"/>
  <c r="D9" i="18"/>
  <c r="H9" i="18"/>
  <c r="E11" i="18"/>
  <c r="I11" i="18"/>
  <c r="F13" i="18"/>
  <c r="J13" i="18"/>
  <c r="H7" i="15"/>
  <c r="E9" i="15"/>
  <c r="I9" i="15"/>
  <c r="F11" i="15"/>
  <c r="J11" i="15"/>
  <c r="G13" i="15"/>
  <c r="I7" i="16"/>
  <c r="F9" i="16"/>
  <c r="J9" i="16"/>
  <c r="G11" i="16"/>
  <c r="D13" i="16"/>
  <c r="H13" i="16"/>
  <c r="D9" i="17"/>
  <c r="E11" i="17"/>
  <c r="I11" i="17"/>
  <c r="F13" i="17"/>
  <c r="H7" i="18"/>
  <c r="E9" i="18"/>
  <c r="I9" i="18"/>
  <c r="F11" i="18"/>
  <c r="G13" i="18"/>
  <c r="F9" i="15"/>
  <c r="D13" i="15"/>
  <c r="K13" i="15" s="1"/>
  <c r="D11" i="16"/>
  <c r="E13" i="16"/>
  <c r="F11" i="17"/>
  <c r="F9" i="18"/>
  <c r="D13" i="18"/>
  <c r="I7" i="13"/>
  <c r="F9" i="13"/>
  <c r="J9" i="13"/>
  <c r="G11" i="13"/>
  <c r="D13" i="13"/>
  <c r="H13" i="13"/>
  <c r="J7" i="14"/>
  <c r="G9" i="14"/>
  <c r="D11" i="14"/>
  <c r="H11" i="14"/>
  <c r="E13" i="14"/>
  <c r="I13" i="14"/>
  <c r="J7" i="13"/>
  <c r="G9" i="13"/>
  <c r="D11" i="13"/>
  <c r="H11" i="13"/>
  <c r="E13" i="13"/>
  <c r="I13" i="13"/>
  <c r="G7" i="14"/>
  <c r="D9" i="14"/>
  <c r="H9" i="14"/>
  <c r="E11" i="14"/>
  <c r="I11" i="14"/>
  <c r="F13" i="14"/>
  <c r="J13" i="14"/>
  <c r="G7" i="13"/>
  <c r="K7" i="13" s="1"/>
  <c r="D9" i="13"/>
  <c r="H9" i="13"/>
  <c r="E11" i="13"/>
  <c r="I11" i="13"/>
  <c r="F13" i="13"/>
  <c r="J13" i="13"/>
  <c r="H7" i="14"/>
  <c r="E9" i="14"/>
  <c r="I9" i="14"/>
  <c r="F11" i="14"/>
  <c r="J11" i="14"/>
  <c r="E9" i="13"/>
  <c r="F11" i="13"/>
  <c r="F9" i="14"/>
  <c r="D13" i="14"/>
  <c r="K13" i="14" s="1"/>
  <c r="G11" i="12"/>
  <c r="I11" i="12"/>
  <c r="I13" i="11"/>
  <c r="I9" i="11"/>
  <c r="D11" i="11"/>
  <c r="I11" i="10"/>
  <c r="H13" i="10"/>
  <c r="E11" i="10"/>
  <c r="H7" i="10"/>
  <c r="K7" i="10" s="1"/>
  <c r="E9" i="10"/>
  <c r="I9" i="10"/>
  <c r="F11" i="10"/>
  <c r="J11" i="10"/>
  <c r="G13" i="10"/>
  <c r="I7" i="11"/>
  <c r="K7" i="11" s="1"/>
  <c r="F9" i="11"/>
  <c r="J9" i="11"/>
  <c r="G11" i="11"/>
  <c r="D13" i="11"/>
  <c r="H13" i="11"/>
  <c r="J7" i="12"/>
  <c r="G9" i="12"/>
  <c r="D11" i="12"/>
  <c r="H11" i="12"/>
  <c r="E13" i="12"/>
  <c r="I13" i="12"/>
  <c r="I7" i="10"/>
  <c r="F9" i="10"/>
  <c r="J9" i="10"/>
  <c r="F13" i="12"/>
  <c r="J13" i="12"/>
  <c r="J7" i="10"/>
  <c r="G9" i="10"/>
  <c r="D11" i="10"/>
  <c r="E13" i="10"/>
  <c r="I13" i="10"/>
  <c r="D9" i="11"/>
  <c r="K9" i="11" s="1"/>
  <c r="E11" i="11"/>
  <c r="K11" i="11" s="1"/>
  <c r="I11" i="11"/>
  <c r="F13" i="11"/>
  <c r="H7" i="12"/>
  <c r="K7" i="12" s="1"/>
  <c r="E9" i="12"/>
  <c r="I9" i="12"/>
  <c r="F11" i="12"/>
  <c r="G13" i="12"/>
  <c r="D9" i="10"/>
  <c r="F13" i="10"/>
  <c r="F11" i="11"/>
  <c r="F9" i="12"/>
  <c r="D13" i="12"/>
  <c r="J7" i="9"/>
  <c r="G9" i="9"/>
  <c r="D11" i="9"/>
  <c r="H11" i="9"/>
  <c r="E13" i="9"/>
  <c r="I13" i="9"/>
  <c r="G7" i="9"/>
  <c r="D9" i="9"/>
  <c r="H9" i="9"/>
  <c r="E11" i="9"/>
  <c r="I11" i="9"/>
  <c r="F13" i="9"/>
  <c r="J13" i="9"/>
  <c r="H7" i="9"/>
  <c r="E9" i="9"/>
  <c r="I9" i="9"/>
  <c r="F11" i="9"/>
  <c r="J11" i="9"/>
  <c r="G13" i="9"/>
  <c r="F9" i="9"/>
  <c r="D13" i="9"/>
  <c r="J7" i="8"/>
  <c r="G9" i="8"/>
  <c r="D11" i="8"/>
  <c r="H11" i="8"/>
  <c r="E13" i="8"/>
  <c r="I13" i="8"/>
  <c r="G7" i="8"/>
  <c r="D9" i="8"/>
  <c r="H9" i="8"/>
  <c r="E11" i="8"/>
  <c r="I11" i="8"/>
  <c r="F13" i="8"/>
  <c r="J13" i="8"/>
  <c r="H7" i="8"/>
  <c r="E9" i="8"/>
  <c r="I9" i="8"/>
  <c r="F11" i="8"/>
  <c r="J11" i="8"/>
  <c r="G13" i="8"/>
  <c r="F9" i="8"/>
  <c r="D13" i="8"/>
  <c r="H9" i="7"/>
  <c r="D11" i="7"/>
  <c r="I11" i="7"/>
  <c r="G7" i="7"/>
  <c r="E11" i="7"/>
  <c r="J13" i="7"/>
  <c r="H7" i="7"/>
  <c r="E9" i="7"/>
  <c r="I9" i="7"/>
  <c r="F11" i="7"/>
  <c r="J11" i="7"/>
  <c r="G13" i="7"/>
  <c r="F13" i="7"/>
  <c r="F9" i="7"/>
  <c r="D13" i="7"/>
  <c r="G11" i="6"/>
  <c r="J7" i="6"/>
  <c r="G9" i="6"/>
  <c r="D11" i="6"/>
  <c r="H11" i="6"/>
  <c r="E13" i="6"/>
  <c r="I13" i="6"/>
  <c r="G7" i="6"/>
  <c r="D9" i="6"/>
  <c r="H9" i="6"/>
  <c r="E11" i="6"/>
  <c r="I11" i="6"/>
  <c r="F13" i="6"/>
  <c r="J13" i="6"/>
  <c r="H7" i="6"/>
  <c r="E9" i="6"/>
  <c r="I9" i="6"/>
  <c r="F11" i="6"/>
  <c r="F9" i="6"/>
  <c r="D13" i="6"/>
  <c r="K13" i="6" s="1"/>
  <c r="G11" i="5"/>
  <c r="H13" i="5"/>
  <c r="H11" i="5"/>
  <c r="I13" i="5"/>
  <c r="I7" i="5"/>
  <c r="F9" i="5"/>
  <c r="J9" i="5"/>
  <c r="J7" i="5"/>
  <c r="G9" i="5"/>
  <c r="G7" i="5"/>
  <c r="D9" i="5"/>
  <c r="H9" i="5"/>
  <c r="F13" i="5"/>
  <c r="J13" i="5"/>
  <c r="E9" i="5"/>
  <c r="F11" i="5"/>
  <c r="K11" i="5" s="1"/>
  <c r="I7" i="4"/>
  <c r="F9" i="4"/>
  <c r="J9" i="4"/>
  <c r="G11" i="4"/>
  <c r="D13" i="4"/>
  <c r="H13" i="4"/>
  <c r="J7" i="4"/>
  <c r="G9" i="4"/>
  <c r="D11" i="4"/>
  <c r="H11" i="4"/>
  <c r="E13" i="4"/>
  <c r="I13" i="4"/>
  <c r="G7" i="4"/>
  <c r="K7" i="4" s="1"/>
  <c r="D9" i="4"/>
  <c r="H9" i="4"/>
  <c r="E11" i="4"/>
  <c r="I11" i="4"/>
  <c r="F13" i="4"/>
  <c r="E9" i="4"/>
  <c r="F11" i="4"/>
  <c r="G7" i="2"/>
  <c r="D13" i="2"/>
  <c r="H7" i="2"/>
  <c r="G13" i="2"/>
  <c r="I7" i="2"/>
  <c r="H13" i="2"/>
  <c r="F11" i="2"/>
  <c r="J11" i="2"/>
  <c r="H9" i="2"/>
  <c r="F9" i="2"/>
  <c r="G11" i="2"/>
  <c r="J9" i="2"/>
  <c r="D11" i="2"/>
  <c r="H11" i="2"/>
  <c r="E13" i="2"/>
  <c r="I13" i="2"/>
  <c r="E9" i="2"/>
  <c r="I9" i="2"/>
  <c r="G9" i="2"/>
  <c r="E11" i="2"/>
  <c r="F13" i="2"/>
  <c r="C15" i="1"/>
  <c r="K13" i="19" l="1"/>
  <c r="K9" i="19"/>
  <c r="K11" i="19"/>
  <c r="K7" i="19"/>
  <c r="K9" i="17"/>
  <c r="K13" i="18"/>
  <c r="K11" i="16"/>
  <c r="K9" i="15"/>
  <c r="K7" i="16"/>
  <c r="K11" i="15"/>
  <c r="K13" i="16"/>
  <c r="K9" i="18"/>
  <c r="K11" i="17"/>
  <c r="K7" i="15"/>
  <c r="K11" i="18"/>
  <c r="K13" i="17"/>
  <c r="K7" i="18"/>
  <c r="K9" i="16"/>
  <c r="K9" i="14"/>
  <c r="K9" i="13"/>
  <c r="K7" i="14"/>
  <c r="K11" i="13"/>
  <c r="K11" i="14"/>
  <c r="K13" i="13"/>
  <c r="K9" i="12"/>
  <c r="K11" i="12"/>
  <c r="K13" i="10"/>
  <c r="K11" i="10"/>
  <c r="K13" i="12"/>
  <c r="K9" i="10"/>
  <c r="K13" i="11"/>
  <c r="K7" i="9"/>
  <c r="K9" i="9"/>
  <c r="K11" i="9"/>
  <c r="K13" i="9"/>
  <c r="K13" i="8"/>
  <c r="K9" i="8"/>
  <c r="K7" i="8"/>
  <c r="K11" i="8"/>
  <c r="K7" i="7"/>
  <c r="K11" i="7"/>
  <c r="K13" i="7"/>
  <c r="K9" i="7"/>
  <c r="K7" i="6"/>
  <c r="K9" i="6"/>
  <c r="K11" i="6"/>
  <c r="K13" i="5"/>
  <c r="K9" i="5"/>
  <c r="K7" i="5"/>
  <c r="K13" i="4"/>
  <c r="K11" i="4"/>
  <c r="K9" i="4"/>
</calcChain>
</file>

<file path=xl/comments1.xml><?xml version="1.0" encoding="utf-8"?>
<comments xmlns="http://schemas.openxmlformats.org/spreadsheetml/2006/main">
  <authors>
    <author>P.THANH</author>
  </authors>
  <commentList>
    <comment ref="I2" authorId="0">
      <text>
        <r>
          <rPr>
            <sz val="9"/>
            <color indexed="81"/>
            <rFont val="Tahoma"/>
            <family val="2"/>
            <charset val="163"/>
          </rPr>
          <t xml:space="preserve">  </t>
        </r>
        <r>
          <rPr>
            <b/>
            <sz val="9"/>
            <color indexed="81"/>
            <rFont val="Tahoma"/>
            <family val="2"/>
            <charset val="163"/>
          </rPr>
          <t xml:space="preserve">ĐỊA ĐIỂM MỚI AEON BT cạnh tranh trực tiếp
</t>
        </r>
      </text>
    </comment>
    <comment ref="M2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Có tiềm năng phát triển tăng nhẹ .</t>
        </r>
      </text>
    </comment>
    <comment ref="P2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 Một trong những địa điểm thu hút khách tại Hà Nội
</t>
        </r>
      </text>
    </comment>
  </commentList>
</comments>
</file>

<file path=xl/sharedStrings.xml><?xml version="1.0" encoding="utf-8"?>
<sst xmlns="http://schemas.openxmlformats.org/spreadsheetml/2006/main" count="712" uniqueCount="90">
  <si>
    <t>BÁO CÁO NOEL 2015 (Từ ngày 28/11 - 27/12)</t>
  </si>
  <si>
    <t>MÃ</t>
  </si>
  <si>
    <t>TÊN BÁNH</t>
  </si>
  <si>
    <t>TỔNG</t>
  </si>
  <si>
    <t>CM</t>
  </si>
  <si>
    <t>VIVO</t>
  </si>
  <si>
    <t>NTP</t>
  </si>
  <si>
    <t>TQD</t>
  </si>
  <si>
    <t>AEON</t>
  </si>
  <si>
    <t>CANTAVIL</t>
  </si>
  <si>
    <t>CH</t>
  </si>
  <si>
    <t>PXL</t>
  </si>
  <si>
    <t>VT</t>
  </si>
  <si>
    <t>BH</t>
  </si>
  <si>
    <t>QT</t>
  </si>
  <si>
    <t>Chocolate Fudge Souflee</t>
  </si>
  <si>
    <t>Cheesecake Originale</t>
  </si>
  <si>
    <t>Hazelnut Heaven</t>
  </si>
  <si>
    <t>Santa choco Overlog</t>
  </si>
  <si>
    <t>Enchanted Snow Cheese</t>
  </si>
  <si>
    <t>Polar Bear (Gấu Bắc Cực)</t>
  </si>
  <si>
    <t xml:space="preserve">Choco-Deer </t>
  </si>
  <si>
    <t>Pearl &amp; Bow (Ngọc trai &amp; chiếc nơ)</t>
  </si>
  <si>
    <t>Candelicous (Bánh kẹo)</t>
  </si>
  <si>
    <t>Snow face (Người Tuyết)</t>
  </si>
  <si>
    <t>Scarf Man (Khăn choàng)</t>
  </si>
  <si>
    <t>Reindeer</t>
  </si>
  <si>
    <t>Snowflakes</t>
  </si>
  <si>
    <t>Star Flakes</t>
  </si>
  <si>
    <t>Old man</t>
  </si>
  <si>
    <t>SLICE CAKE</t>
  </si>
  <si>
    <t>Blackcurrant Cheese</t>
  </si>
  <si>
    <t>Lemon Cheese</t>
  </si>
  <si>
    <t>Macha Macha</t>
  </si>
  <si>
    <t>Chantilly</t>
  </si>
  <si>
    <t>Tiramisu</t>
  </si>
  <si>
    <t>Les Opera Slice</t>
  </si>
  <si>
    <t>Choco Cream Cake</t>
  </si>
  <si>
    <t>Vanilla Cream Cake</t>
  </si>
  <si>
    <t>Grafitti</t>
  </si>
  <si>
    <t>Oreo cheese</t>
  </si>
  <si>
    <t xml:space="preserve">VC </t>
  </si>
  <si>
    <t>AEBT</t>
  </si>
  <si>
    <t>SGC</t>
  </si>
  <si>
    <t>VRC</t>
  </si>
  <si>
    <t>New Store 2016</t>
  </si>
  <si>
    <t>CANT</t>
  </si>
  <si>
    <t>AELB</t>
  </si>
  <si>
    <t>MON</t>
  </si>
  <si>
    <t>TUE</t>
  </si>
  <si>
    <t>WED</t>
  </si>
  <si>
    <t>THUR</t>
  </si>
  <si>
    <t>FRI</t>
  </si>
  <si>
    <t>SAT</t>
  </si>
  <si>
    <t>SUN</t>
  </si>
  <si>
    <t>VINCOM</t>
  </si>
  <si>
    <t>Tuần 1</t>
  </si>
  <si>
    <t>Tuần 2</t>
  </si>
  <si>
    <t>Tuần 3</t>
  </si>
  <si>
    <t>Tuần 4</t>
  </si>
  <si>
    <t>NOEL 2016</t>
  </si>
  <si>
    <t>KẾ HOẠCH BÁN SLICE</t>
  </si>
  <si>
    <t>CRESCENT</t>
  </si>
  <si>
    <t>Iterm</t>
  </si>
  <si>
    <t>No</t>
  </si>
  <si>
    <t>Percent</t>
  </si>
  <si>
    <t>Black Currant Cheese</t>
  </si>
  <si>
    <t>Unit (pcs)</t>
  </si>
  <si>
    <t>Percent ( % )</t>
  </si>
  <si>
    <t>Total</t>
  </si>
  <si>
    <t>TOTAL</t>
  </si>
  <si>
    <t xml:space="preserve">VIVO </t>
  </si>
  <si>
    <t>CỘNG HÒA</t>
  </si>
  <si>
    <t>AEON  TAN PHU</t>
  </si>
  <si>
    <t>VŨNG TÀU</t>
  </si>
  <si>
    <t>BIÊN HÒA</t>
  </si>
  <si>
    <t>QUANG TRUNG</t>
  </si>
  <si>
    <t>AEON LONG BIÊN</t>
  </si>
  <si>
    <t>AEON BÌNH TÂN</t>
  </si>
  <si>
    <t>SAIGON CENTRE</t>
  </si>
  <si>
    <t xml:space="preserve">VRC VINH </t>
  </si>
  <si>
    <t>PHAN XICH LONG</t>
  </si>
  <si>
    <t>NHA TRANG</t>
  </si>
  <si>
    <t>TARGET SLICE 2016</t>
  </si>
  <si>
    <t>VRC VINH</t>
  </si>
  <si>
    <t>AEON                      TÂN PHÚ</t>
  </si>
  <si>
    <t>AEON                    LONG BIEN</t>
  </si>
  <si>
    <t>AEON                     BÌNH TÂN</t>
  </si>
  <si>
    <t xml:space="preserve">Total Slice </t>
  </si>
  <si>
    <t>KẾ HOẠCH SLICE CAKE NOEL BÁN TỪ 01.12 ~ 25.12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</si>
</sst>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20" x14ac:knownFonts="1">
    <font>
      <sz val="11"/>
      <color theme="1"/>
      <name val="MS Sans Serif"/>
      <family val="2"/>
    </font>
    <font>
      <sz val="11"/>
      <color theme="1"/>
      <name val="MS Sans Serif"/>
      <family val="2"/>
    </font>
    <font>
      <b/>
      <sz val="18"/>
      <color theme="1"/>
      <name val="Times New Roman"/>
      <family val="1"/>
    </font>
    <font>
      <b/>
      <sz val="18"/>
      <color rgb="FF00B0F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b/>
      <sz val="12"/>
      <color rgb="FF00B0F0"/>
      <name val="Times New Roman"/>
      <family val="1"/>
    </font>
    <font>
      <b/>
      <sz val="12"/>
      <color rgb="FFC00000"/>
      <name val="Times New Roman"/>
      <family val="1"/>
      <charset val="163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b/>
      <sz val="11"/>
      <color theme="1"/>
      <name val="Times New Roman"/>
      <family val="1"/>
      <charset val="163"/>
      <scheme val="major"/>
    </font>
    <font>
      <sz val="11"/>
      <color theme="1"/>
      <name val="Times New Roman"/>
      <family val="1"/>
      <charset val="163"/>
      <scheme val="major"/>
    </font>
    <font>
      <sz val="11"/>
      <color rgb="FFFF0000"/>
      <name val="Times New Roman"/>
      <family val="1"/>
      <charset val="163"/>
      <scheme val="major"/>
    </font>
    <font>
      <b/>
      <sz val="11"/>
      <color rgb="FFFF0000"/>
      <name val="Times New Roman"/>
      <family val="1"/>
      <charset val="163"/>
      <scheme val="major"/>
    </font>
    <font>
      <b/>
      <sz val="12"/>
      <color theme="1"/>
      <name val="Times New Roman"/>
      <family val="1"/>
      <charset val="163"/>
      <scheme val="major"/>
    </font>
    <font>
      <b/>
      <sz val="14"/>
      <color theme="1"/>
      <name val="Times New Roman"/>
      <family val="1"/>
      <charset val="163"/>
      <scheme val="major"/>
    </font>
    <font>
      <b/>
      <sz val="12"/>
      <color theme="1"/>
      <name val="Times New Roman"/>
      <family val="1"/>
      <charset val="163"/>
    </font>
    <font>
      <b/>
      <sz val="12"/>
      <color rgb="FFFF0000"/>
      <name val="Times New Roman"/>
      <family val="1"/>
      <charset val="163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">
        <color rgb="FFFF0000"/>
      </left>
      <right/>
      <top style="mediumDashDot">
        <color rgb="FFFF0000"/>
      </top>
      <bottom/>
      <diagonal/>
    </border>
    <border>
      <left/>
      <right style="mediumDashDot">
        <color rgb="FFFF0000"/>
      </right>
      <top style="mediumDashDot">
        <color rgb="FFFF0000"/>
      </top>
      <bottom/>
      <diagonal/>
    </border>
    <border>
      <left style="mediumDashDot">
        <color rgb="FFFF0000"/>
      </left>
      <right/>
      <top/>
      <bottom/>
      <diagonal/>
    </border>
    <border>
      <left/>
      <right style="mediumDashDot">
        <color rgb="FFFF0000"/>
      </right>
      <top/>
      <bottom/>
      <diagonal/>
    </border>
    <border>
      <left style="mediumDashDot">
        <color rgb="FFFF0000"/>
      </left>
      <right/>
      <top/>
      <bottom style="mediumDashDot">
        <color rgb="FFFF0000"/>
      </bottom>
      <diagonal/>
    </border>
    <border>
      <left/>
      <right style="mediumDashDot">
        <color rgb="FFFF0000"/>
      </right>
      <top/>
      <bottom style="mediumDashDot">
        <color rgb="FFFF0000"/>
      </bottom>
      <diagonal/>
    </border>
    <border>
      <left/>
      <right/>
      <top style="mediumDashDot">
        <color rgb="FFFF0000"/>
      </top>
      <bottom/>
      <diagonal/>
    </border>
    <border>
      <left/>
      <right/>
      <top/>
      <bottom style="mediumDashDot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5" fontId="2" fillId="0" borderId="0" xfId="1" applyNumberFormat="1" applyFont="1" applyAlignment="1">
      <alignment vertical="center"/>
    </xf>
    <xf numFmtId="0" fontId="4" fillId="0" borderId="1" xfId="0" applyFont="1" applyBorder="1"/>
    <xf numFmtId="165" fontId="4" fillId="0" borderId="1" xfId="1" applyNumberFormat="1" applyFont="1" applyBorder="1"/>
    <xf numFmtId="0" fontId="4" fillId="0" borderId="0" xfId="0" applyFont="1"/>
    <xf numFmtId="165" fontId="5" fillId="2" borderId="1" xfId="0" applyNumberFormat="1" applyFont="1" applyFill="1" applyBorder="1"/>
    <xf numFmtId="1" fontId="6" fillId="0" borderId="1" xfId="0" applyNumberFormat="1" applyFont="1" applyBorder="1" applyAlignment="1">
      <alignment vertical="top"/>
    </xf>
    <xf numFmtId="0" fontId="7" fillId="0" borderId="1" xfId="0" applyFont="1" applyBorder="1" applyAlignment="1">
      <alignment vertical="top"/>
    </xf>
    <xf numFmtId="165" fontId="8" fillId="0" borderId="1" xfId="0" applyNumberFormat="1" applyFont="1" applyBorder="1" applyAlignment="1">
      <alignment vertical="top"/>
    </xf>
    <xf numFmtId="165" fontId="7" fillId="0" borderId="1" xfId="1" applyNumberFormat="1" applyFont="1" applyBorder="1"/>
    <xf numFmtId="0" fontId="7" fillId="0" borderId="0" xfId="0" applyFont="1"/>
    <xf numFmtId="0" fontId="7" fillId="0" borderId="1" xfId="0" applyFont="1" applyBorder="1"/>
    <xf numFmtId="0" fontId="8" fillId="0" borderId="0" xfId="0" applyFont="1"/>
    <xf numFmtId="165" fontId="7" fillId="0" borderId="0" xfId="1" applyNumberFormat="1" applyFont="1"/>
    <xf numFmtId="0" fontId="4" fillId="0" borderId="1" xfId="0" applyFont="1" applyBorder="1" applyAlignment="1">
      <alignment horizontal="center" vertical="center"/>
    </xf>
    <xf numFmtId="165" fontId="4" fillId="0" borderId="1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4" borderId="1" xfId="1" applyNumberFormat="1" applyFont="1" applyFill="1" applyBorder="1" applyAlignment="1">
      <alignment horizontal="center" vertical="center"/>
    </xf>
    <xf numFmtId="0" fontId="9" fillId="5" borderId="1" xfId="0" applyFont="1" applyFill="1" applyBorder="1"/>
    <xf numFmtId="1" fontId="9" fillId="5" borderId="1" xfId="0" applyNumberFormat="1" applyFont="1" applyFill="1" applyBorder="1" applyAlignment="1">
      <alignment vertical="top"/>
    </xf>
    <xf numFmtId="165" fontId="9" fillId="5" borderId="1" xfId="0" applyNumberFormat="1" applyFont="1" applyFill="1" applyBorder="1" applyAlignment="1">
      <alignment vertical="top"/>
    </xf>
    <xf numFmtId="165" fontId="9" fillId="5" borderId="1" xfId="1" applyNumberFormat="1" applyFont="1" applyFill="1" applyBorder="1"/>
    <xf numFmtId="0" fontId="9" fillId="5" borderId="0" xfId="0" applyFont="1" applyFill="1"/>
    <xf numFmtId="1" fontId="6" fillId="2" borderId="1" xfId="0" applyNumberFormat="1" applyFont="1" applyFill="1" applyBorder="1" applyAlignment="1">
      <alignment vertical="top"/>
    </xf>
    <xf numFmtId="0" fontId="7" fillId="2" borderId="1" xfId="0" applyFont="1" applyFill="1" applyBorder="1" applyAlignment="1">
      <alignment vertical="top"/>
    </xf>
    <xf numFmtId="165" fontId="8" fillId="2" borderId="1" xfId="0" applyNumberFormat="1" applyFont="1" applyFill="1" applyBorder="1" applyAlignment="1">
      <alignment vertical="top"/>
    </xf>
    <xf numFmtId="165" fontId="7" fillId="2" borderId="1" xfId="1" applyNumberFormat="1" applyFont="1" applyFill="1" applyBorder="1"/>
    <xf numFmtId="0" fontId="7" fillId="2" borderId="0" xfId="0" applyFont="1" applyFill="1"/>
    <xf numFmtId="0" fontId="12" fillId="0" borderId="0" xfId="0" applyFont="1" applyAlignment="1">
      <alignment horizontal="center"/>
    </xf>
    <xf numFmtId="0" fontId="13" fillId="0" borderId="0" xfId="0" applyFont="1"/>
    <xf numFmtId="0" fontId="12" fillId="0" borderId="0" xfId="0" applyFont="1" applyFill="1" applyAlignment="1">
      <alignment horizontal="center" vertical="center"/>
    </xf>
    <xf numFmtId="165" fontId="13" fillId="0" borderId="0" xfId="1" applyNumberFormat="1" applyFont="1"/>
    <xf numFmtId="9" fontId="13" fillId="0" borderId="0" xfId="0" applyNumberFormat="1" applyFont="1" applyAlignment="1">
      <alignment horizontal="center" vertical="center"/>
    </xf>
    <xf numFmtId="9" fontId="13" fillId="0" borderId="0" xfId="0" applyNumberFormat="1" applyFont="1"/>
    <xf numFmtId="165" fontId="13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165" fontId="13" fillId="7" borderId="0" xfId="0" applyNumberFormat="1" applyFont="1" applyFill="1" applyAlignment="1">
      <alignment horizontal="center"/>
    </xf>
    <xf numFmtId="0" fontId="13" fillId="7" borderId="0" xfId="0" applyFont="1" applyFill="1"/>
    <xf numFmtId="165" fontId="13" fillId="7" borderId="0" xfId="0" applyNumberFormat="1" applyFont="1" applyFill="1"/>
    <xf numFmtId="165" fontId="13" fillId="7" borderId="0" xfId="1" applyNumberFormat="1" applyFont="1" applyFill="1" applyAlignment="1">
      <alignment horizontal="center"/>
    </xf>
    <xf numFmtId="0" fontId="15" fillId="2" borderId="0" xfId="0" applyFont="1" applyFill="1"/>
    <xf numFmtId="9" fontId="13" fillId="0" borderId="0" xfId="0" applyNumberFormat="1" applyFont="1" applyBorder="1" applyAlignment="1">
      <alignment horizontal="center" vertical="center"/>
    </xf>
    <xf numFmtId="0" fontId="15" fillId="0" borderId="0" xfId="0" applyFont="1" applyBorder="1"/>
    <xf numFmtId="165" fontId="13" fillId="7" borderId="0" xfId="0" applyNumberFormat="1" applyFont="1" applyFill="1" applyBorder="1"/>
    <xf numFmtId="0" fontId="13" fillId="0" borderId="3" xfId="0" applyFont="1" applyBorder="1"/>
    <xf numFmtId="0" fontId="13" fillId="0" borderId="4" xfId="0" applyFont="1" applyBorder="1"/>
    <xf numFmtId="9" fontId="13" fillId="0" borderId="5" xfId="0" applyNumberFormat="1" applyFont="1" applyBorder="1" applyAlignment="1">
      <alignment horizontal="center" vertical="center"/>
    </xf>
    <xf numFmtId="9" fontId="13" fillId="0" borderId="6" xfId="0" applyNumberFormat="1" applyFont="1" applyBorder="1" applyAlignment="1">
      <alignment horizontal="center" vertical="center"/>
    </xf>
    <xf numFmtId="0" fontId="15" fillId="0" borderId="5" xfId="0" applyFont="1" applyBorder="1"/>
    <xf numFmtId="0" fontId="15" fillId="0" borderId="6" xfId="0" applyFont="1" applyBorder="1"/>
    <xf numFmtId="165" fontId="13" fillId="7" borderId="5" xfId="0" applyNumberFormat="1" applyFont="1" applyFill="1" applyBorder="1"/>
    <xf numFmtId="165" fontId="13" fillId="7" borderId="6" xfId="0" applyNumberFormat="1" applyFont="1" applyFill="1" applyBorder="1"/>
    <xf numFmtId="165" fontId="12" fillId="7" borderId="5" xfId="0" applyNumberFormat="1" applyFont="1" applyFill="1" applyBorder="1"/>
    <xf numFmtId="165" fontId="12" fillId="7" borderId="6" xfId="0" applyNumberFormat="1" applyFont="1" applyFill="1" applyBorder="1"/>
    <xf numFmtId="0" fontId="13" fillId="0" borderId="7" xfId="0" applyFont="1" applyBorder="1"/>
    <xf numFmtId="0" fontId="13" fillId="0" borderId="8" xfId="0" applyFont="1" applyBorder="1"/>
    <xf numFmtId="0" fontId="12" fillId="0" borderId="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5" fillId="2" borderId="5" xfId="0" applyFont="1" applyFill="1" applyBorder="1"/>
    <xf numFmtId="0" fontId="15" fillId="2" borderId="6" xfId="0" applyFont="1" applyFill="1" applyBorder="1"/>
    <xf numFmtId="0" fontId="13" fillId="0" borderId="0" xfId="0" applyFont="1" applyAlignment="1">
      <alignment horizontal="right"/>
    </xf>
    <xf numFmtId="0" fontId="12" fillId="7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9" fontId="12" fillId="6" borderId="0" xfId="0" applyNumberFormat="1" applyFont="1" applyFill="1" applyAlignment="1">
      <alignment horizontal="right"/>
    </xf>
    <xf numFmtId="165" fontId="12" fillId="6" borderId="0" xfId="0" applyNumberFormat="1" applyFont="1" applyFill="1" applyAlignment="1">
      <alignment horizontal="center"/>
    </xf>
    <xf numFmtId="0" fontId="13" fillId="0" borderId="0" xfId="0" applyFont="1" applyBorder="1"/>
    <xf numFmtId="0" fontId="12" fillId="0" borderId="0" xfId="0" applyFont="1" applyFill="1" applyBorder="1" applyAlignment="1">
      <alignment horizontal="center"/>
    </xf>
    <xf numFmtId="0" fontId="13" fillId="0" borderId="5" xfId="0" applyFont="1" applyBorder="1"/>
    <xf numFmtId="0" fontId="13" fillId="0" borderId="6" xfId="0" applyFont="1" applyBorder="1"/>
    <xf numFmtId="165" fontId="13" fillId="0" borderId="0" xfId="0" applyNumberFormat="1" applyFont="1" applyFill="1" applyBorder="1"/>
    <xf numFmtId="0" fontId="13" fillId="8" borderId="9" xfId="0" applyFont="1" applyFill="1" applyBorder="1" applyAlignment="1">
      <alignment horizontal="center"/>
    </xf>
    <xf numFmtId="0" fontId="7" fillId="8" borderId="9" xfId="0" applyFont="1" applyFill="1" applyBorder="1" applyAlignment="1">
      <alignment vertical="top"/>
    </xf>
    <xf numFmtId="9" fontId="13" fillId="8" borderId="9" xfId="0" applyNumberFormat="1" applyFont="1" applyFill="1" applyBorder="1" applyAlignment="1">
      <alignment horizontal="right"/>
    </xf>
    <xf numFmtId="165" fontId="13" fillId="8" borderId="9" xfId="0" applyNumberFormat="1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7" fillId="8" borderId="0" xfId="0" applyFont="1" applyFill="1" applyBorder="1" applyAlignment="1">
      <alignment vertical="top"/>
    </xf>
    <xf numFmtId="9" fontId="13" fillId="8" borderId="0" xfId="0" applyNumberFormat="1" applyFont="1" applyFill="1" applyBorder="1" applyAlignment="1">
      <alignment horizontal="right"/>
    </xf>
    <xf numFmtId="165" fontId="13" fillId="8" borderId="0" xfId="0" applyNumberFormat="1" applyFont="1" applyFill="1" applyBorder="1" applyAlignment="1">
      <alignment horizontal="center"/>
    </xf>
    <xf numFmtId="0" fontId="13" fillId="8" borderId="10" xfId="0" applyFont="1" applyFill="1" applyBorder="1" applyAlignment="1">
      <alignment horizontal="center"/>
    </xf>
    <xf numFmtId="0" fontId="7" fillId="8" borderId="10" xfId="0" applyFont="1" applyFill="1" applyBorder="1" applyAlignment="1">
      <alignment vertical="top"/>
    </xf>
    <xf numFmtId="9" fontId="13" fillId="8" borderId="10" xfId="0" applyNumberFormat="1" applyFont="1" applyFill="1" applyBorder="1" applyAlignment="1">
      <alignment horizontal="right"/>
    </xf>
    <xf numFmtId="165" fontId="13" fillId="8" borderId="10" xfId="0" applyNumberFormat="1" applyFont="1" applyFill="1" applyBorder="1" applyAlignment="1">
      <alignment horizontal="center"/>
    </xf>
    <xf numFmtId="0" fontId="13" fillId="8" borderId="0" xfId="0" applyFont="1" applyFill="1" applyAlignment="1">
      <alignment horizontal="center"/>
    </xf>
    <xf numFmtId="9" fontId="13" fillId="8" borderId="0" xfId="0" applyNumberFormat="1" applyFont="1" applyFill="1" applyAlignment="1">
      <alignment horizontal="right"/>
    </xf>
    <xf numFmtId="165" fontId="13" fillId="8" borderId="0" xfId="0" applyNumberFormat="1" applyFont="1" applyFill="1" applyAlignment="1">
      <alignment horizontal="center"/>
    </xf>
    <xf numFmtId="0" fontId="19" fillId="0" borderId="0" xfId="0" applyFont="1" applyFill="1" applyAlignment="1">
      <alignment horizontal="center" vertical="center"/>
    </xf>
    <xf numFmtId="9" fontId="12" fillId="0" borderId="0" xfId="0" applyNumberFormat="1" applyFont="1" applyAlignment="1">
      <alignment horizontal="center"/>
    </xf>
    <xf numFmtId="9" fontId="12" fillId="7" borderId="0" xfId="0" applyNumberFormat="1" applyFont="1" applyFill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4" fillId="2" borderId="0" xfId="0" applyFont="1" applyFill="1"/>
    <xf numFmtId="0" fontId="14" fillId="2" borderId="5" xfId="0" applyFont="1" applyFill="1" applyBorder="1"/>
    <xf numFmtId="0" fontId="14" fillId="2" borderId="6" xfId="0" applyFont="1" applyFill="1" applyBorder="1"/>
    <xf numFmtId="165" fontId="15" fillId="0" borderId="0" xfId="0" applyNumberFormat="1" applyFont="1" applyAlignment="1">
      <alignment horizontal="center"/>
    </xf>
    <xf numFmtId="0" fontId="13" fillId="0" borderId="0" xfId="0" applyFont="1" applyAlignme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6" fillId="7" borderId="1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wrapText="1"/>
    </xf>
    <xf numFmtId="0" fontId="12" fillId="7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165" fontId="13" fillId="9" borderId="1" xfId="0" applyNumberFormat="1" applyFont="1" applyFill="1" applyBorder="1" applyAlignment="1">
      <alignment horizontal="center" vertical="center" wrapText="1"/>
    </xf>
    <xf numFmtId="165" fontId="13" fillId="7" borderId="1" xfId="0" applyNumberFormat="1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vertical="center"/>
    </xf>
    <xf numFmtId="165" fontId="2" fillId="0" borderId="2" xfId="1" applyNumberFormat="1" applyFont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8" fillId="6" borderId="0" xfId="0" applyFont="1" applyFill="1" applyBorder="1" applyAlignment="1">
      <alignment horizontal="center" vertical="top"/>
    </xf>
    <xf numFmtId="0" fontId="19" fillId="0" borderId="0" xfId="0" applyFont="1" applyFill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165" fontId="13" fillId="7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elcome\AppData\Local\Microsoft\Windows\Temporary%20Internet%20Files\Content.Outlook\CTNTH12E\BC%20NOEL%20CT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elcome\AppData\Local\Microsoft\Windows\Temporary%20Internet%20Files\Content.Outlook\CTNTH12E\BC%20BANH%20DOANH%20THU%20NGOA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8.11"/>
      <sheetName val="29.11"/>
      <sheetName val="30.11"/>
      <sheetName val="1.12"/>
      <sheetName val="2.12"/>
      <sheetName val="3.12"/>
      <sheetName val="4.12"/>
      <sheetName val="5.12"/>
      <sheetName val="6.12"/>
      <sheetName val="7.12"/>
      <sheetName val="8.12"/>
      <sheetName val="9.12"/>
      <sheetName val="10.12"/>
      <sheetName val="11.12"/>
      <sheetName val="12.12"/>
      <sheetName val="13.12"/>
      <sheetName val="14.12"/>
      <sheetName val="15.12"/>
      <sheetName val="16.12"/>
      <sheetName val="17.12"/>
      <sheetName val="18.12"/>
      <sheetName val="19.12"/>
      <sheetName val="20.12"/>
      <sheetName val="22.12"/>
      <sheetName val="21.12"/>
      <sheetName val="23.12"/>
      <sheetName val="24.12"/>
      <sheetName val="25.12"/>
      <sheetName val="Sheet29"/>
      <sheetName val="Sheet30"/>
      <sheetName val="Sheet31"/>
      <sheetName val="Sheet32"/>
      <sheetName val="Sheet33"/>
    </sheetNames>
    <sheetDataSet>
      <sheetData sheetId="0">
        <row r="3">
          <cell r="P3">
            <v>1</v>
          </cell>
        </row>
      </sheetData>
      <sheetData sheetId="1">
        <row r="3">
          <cell r="P3">
            <v>1</v>
          </cell>
        </row>
      </sheetData>
      <sheetData sheetId="2">
        <row r="3">
          <cell r="G3">
            <v>1</v>
          </cell>
        </row>
      </sheetData>
      <sheetData sheetId="3">
        <row r="5">
          <cell r="M5">
            <v>2</v>
          </cell>
        </row>
      </sheetData>
      <sheetData sheetId="4">
        <row r="5">
          <cell r="P5">
            <v>1</v>
          </cell>
        </row>
      </sheetData>
      <sheetData sheetId="5">
        <row r="3">
          <cell r="AH3">
            <v>1</v>
          </cell>
        </row>
        <row r="11">
          <cell r="G11">
            <v>1</v>
          </cell>
        </row>
      </sheetData>
      <sheetData sheetId="6">
        <row r="3">
          <cell r="M3">
            <v>1</v>
          </cell>
        </row>
      </sheetData>
      <sheetData sheetId="7">
        <row r="5">
          <cell r="AH5">
            <v>1</v>
          </cell>
        </row>
      </sheetData>
      <sheetData sheetId="8">
        <row r="3">
          <cell r="P3">
            <v>1</v>
          </cell>
        </row>
      </sheetData>
      <sheetData sheetId="9">
        <row r="5">
          <cell r="M5">
            <v>1</v>
          </cell>
        </row>
        <row r="8">
          <cell r="G8">
            <v>1</v>
          </cell>
        </row>
      </sheetData>
      <sheetData sheetId="10">
        <row r="3">
          <cell r="P3">
            <v>1</v>
          </cell>
        </row>
        <row r="8">
          <cell r="G8">
            <v>1</v>
          </cell>
        </row>
        <row r="11">
          <cell r="G11">
            <v>1</v>
          </cell>
        </row>
      </sheetData>
      <sheetData sheetId="11">
        <row r="9">
          <cell r="M9">
            <v>1</v>
          </cell>
        </row>
      </sheetData>
      <sheetData sheetId="12">
        <row r="7">
          <cell r="P7">
            <v>1</v>
          </cell>
        </row>
      </sheetData>
      <sheetData sheetId="13">
        <row r="3">
          <cell r="M3">
            <v>1</v>
          </cell>
        </row>
      </sheetData>
      <sheetData sheetId="14">
        <row r="5">
          <cell r="P5">
            <v>1</v>
          </cell>
        </row>
      </sheetData>
      <sheetData sheetId="15">
        <row r="3">
          <cell r="P3">
            <v>1</v>
          </cell>
        </row>
      </sheetData>
      <sheetData sheetId="16">
        <row r="7">
          <cell r="M7">
            <v>1</v>
          </cell>
        </row>
      </sheetData>
      <sheetData sheetId="17">
        <row r="10">
          <cell r="M10">
            <v>2</v>
          </cell>
        </row>
      </sheetData>
      <sheetData sheetId="18">
        <row r="5">
          <cell r="P5">
            <v>1</v>
          </cell>
        </row>
      </sheetData>
      <sheetData sheetId="19">
        <row r="3">
          <cell r="P3">
            <v>1</v>
          </cell>
        </row>
      </sheetData>
      <sheetData sheetId="20">
        <row r="5">
          <cell r="M5">
            <v>1</v>
          </cell>
        </row>
      </sheetData>
      <sheetData sheetId="21">
        <row r="7">
          <cell r="M7">
            <v>1</v>
          </cell>
        </row>
      </sheetData>
      <sheetData sheetId="22">
        <row r="5">
          <cell r="P5">
            <v>1</v>
          </cell>
        </row>
      </sheetData>
      <sheetData sheetId="23">
        <row r="5">
          <cell r="M5">
            <v>1</v>
          </cell>
        </row>
      </sheetData>
      <sheetData sheetId="24">
        <row r="3">
          <cell r="P3">
            <v>1</v>
          </cell>
        </row>
      </sheetData>
      <sheetData sheetId="25">
        <row r="9">
          <cell r="M9">
            <v>1</v>
          </cell>
        </row>
      </sheetData>
      <sheetData sheetId="26">
        <row r="9">
          <cell r="M9">
            <v>1</v>
          </cell>
        </row>
      </sheetData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N"/>
      <sheetName val="Sheet1"/>
    </sheetNames>
    <sheetDataSet>
      <sheetData sheetId="0" refreshError="1">
        <row r="4">
          <cell r="C4">
            <v>3</v>
          </cell>
        </row>
        <row r="30">
          <cell r="C30">
            <v>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0"/>
  <sheetViews>
    <sheetView workbookViewId="0">
      <pane xSplit="2" ySplit="2" topLeftCell="C14" activePane="bottomRight" state="frozen"/>
      <selection pane="topRight" activeCell="C1" sqref="C1"/>
      <selection pane="bottomLeft" activeCell="A2" sqref="A2"/>
      <selection pane="bottomRight" activeCell="B31" sqref="B31"/>
    </sheetView>
  </sheetViews>
  <sheetFormatPr defaultRowHeight="15.75" x14ac:dyDescent="0.25"/>
  <cols>
    <col min="1" max="1" width="9.140625" style="12"/>
    <col min="2" max="2" width="33.28515625" style="12" bestFit="1" customWidth="1"/>
    <col min="3" max="3" width="10.140625" style="14" customWidth="1"/>
    <col min="4" max="9" width="9.140625" style="15"/>
    <col min="10" max="10" width="9" style="15" customWidth="1"/>
    <col min="11" max="19" width="9.140625" style="15"/>
    <col min="20" max="16384" width="9.140625" style="12"/>
  </cols>
  <sheetData>
    <row r="1" spans="1:19" s="1" customFormat="1" ht="44.25" customHeight="1" x14ac:dyDescent="0.2">
      <c r="A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09" t="s">
        <v>45</v>
      </c>
      <c r="R1" s="109"/>
      <c r="S1" s="109"/>
    </row>
    <row r="2" spans="1:19" s="18" customFormat="1" x14ac:dyDescent="0.2">
      <c r="A2" s="16" t="s">
        <v>1</v>
      </c>
      <c r="B2" s="16" t="s">
        <v>2</v>
      </c>
      <c r="C2" s="17" t="s">
        <v>3</v>
      </c>
      <c r="D2" s="19" t="s">
        <v>41</v>
      </c>
      <c r="E2" s="19" t="s">
        <v>4</v>
      </c>
      <c r="F2" s="19" t="s">
        <v>5</v>
      </c>
      <c r="G2" s="17" t="s">
        <v>6</v>
      </c>
      <c r="H2" s="17" t="s">
        <v>7</v>
      </c>
      <c r="I2" s="19" t="s">
        <v>8</v>
      </c>
      <c r="J2" s="17" t="s">
        <v>46</v>
      </c>
      <c r="K2" s="19" t="s">
        <v>10</v>
      </c>
      <c r="L2" s="17" t="s">
        <v>11</v>
      </c>
      <c r="M2" s="19" t="s">
        <v>12</v>
      </c>
      <c r="N2" s="19" t="s">
        <v>13</v>
      </c>
      <c r="O2" s="19" t="s">
        <v>14</v>
      </c>
      <c r="P2" s="19" t="s">
        <v>47</v>
      </c>
      <c r="Q2" s="19" t="s">
        <v>42</v>
      </c>
      <c r="R2" s="19" t="s">
        <v>43</v>
      </c>
      <c r="S2" s="19" t="s">
        <v>44</v>
      </c>
    </row>
    <row r="3" spans="1:19" hidden="1" x14ac:dyDescent="0.25">
      <c r="A3" s="13"/>
      <c r="B3" s="13" t="s">
        <v>20</v>
      </c>
      <c r="C3" s="10">
        <f t="shared" ref="C3:C13" si="0">SUM(D3:P3)</f>
        <v>81</v>
      </c>
      <c r="D3" s="11">
        <v>3</v>
      </c>
      <c r="E3" s="11">
        <v>9</v>
      </c>
      <c r="F3" s="11">
        <v>7</v>
      </c>
      <c r="G3" s="11">
        <v>12</v>
      </c>
      <c r="H3" s="11">
        <v>5</v>
      </c>
      <c r="I3" s="11">
        <v>15</v>
      </c>
      <c r="J3" s="11">
        <v>10</v>
      </c>
      <c r="K3" s="11">
        <v>4</v>
      </c>
      <c r="L3" s="11">
        <v>11</v>
      </c>
      <c r="M3" s="11"/>
      <c r="N3" s="11">
        <f>'[1]28.11'!G7+'[1]29.11'!G7+'[1]30.11'!G7+'[1]1.12'!G7+'[1]2.12'!G7+'[1]3.12'!G7+'[1]4.12'!G7+'[1]5.12'!G7+'[1]6.12'!G7+'[1]7.12'!G7+'[1]8.12'!G7+'[1]9.12'!G7+'[1]10.12'!G7+'[1]11.12'!G7+'[1]12.12'!G7+'[1]13.12'!G7+'[1]14.12'!G7+'[1]15.12'!G7+'[1]16.12'!G7+'[1]17.12'!G7+'[1]18.12'!G7+'[1]19.12'!G7+'[1]20.12'!G7+'[1]22.12'!G7+'[1]21.12'!G7+'[1]23.12'!G7+'[1]24.12'!G7+'[1]25.12'!G7</f>
        <v>0</v>
      </c>
      <c r="O3" s="13">
        <v>5</v>
      </c>
      <c r="P3" s="11"/>
      <c r="Q3" s="11"/>
      <c r="R3" s="11"/>
      <c r="S3" s="11"/>
    </row>
    <row r="4" spans="1:19" hidden="1" x14ac:dyDescent="0.25">
      <c r="A4" s="13"/>
      <c r="B4" s="13" t="s">
        <v>21</v>
      </c>
      <c r="C4" s="10">
        <f t="shared" si="0"/>
        <v>46</v>
      </c>
      <c r="D4" s="11">
        <v>6</v>
      </c>
      <c r="E4" s="11">
        <v>6</v>
      </c>
      <c r="F4" s="11">
        <v>6</v>
      </c>
      <c r="G4" s="11">
        <v>3</v>
      </c>
      <c r="H4" s="11">
        <v>2</v>
      </c>
      <c r="I4" s="11">
        <v>7</v>
      </c>
      <c r="J4" s="11">
        <v>8</v>
      </c>
      <c r="K4" s="11">
        <v>1</v>
      </c>
      <c r="L4" s="11">
        <v>4</v>
      </c>
      <c r="M4" s="11"/>
      <c r="N4" s="11">
        <f>'[1]28.11'!G8+'[1]29.11'!G8+'[1]30.11'!G8+'[1]1.12'!G8+'[1]2.12'!G8+'[1]3.12'!G8+'[1]4.12'!G8+'[1]5.12'!G8+'[1]6.12'!G8+'[1]7.12'!G8+'[1]8.12'!G8+'[1]9.12'!G8+'[1]10.12'!G8+'[1]11.12'!G8+'[1]12.12'!G8+'[1]13.12'!G8+'[1]14.12'!G8+'[1]15.12'!G8+'[1]16.12'!G8+'[1]17.12'!G8+'[1]18.12'!G8+'[1]19.12'!G8+'[1]20.12'!G8+'[1]22.12'!G8+'[1]21.12'!G8+'[1]23.12'!G8+'[1]24.12'!G8+'[1]25.12'!G8</f>
        <v>2</v>
      </c>
      <c r="O4" s="13">
        <v>1</v>
      </c>
      <c r="P4" s="11"/>
      <c r="Q4" s="11"/>
      <c r="R4" s="11"/>
      <c r="S4" s="11"/>
    </row>
    <row r="5" spans="1:19" hidden="1" x14ac:dyDescent="0.25">
      <c r="A5" s="13"/>
      <c r="B5" s="13" t="s">
        <v>22</v>
      </c>
      <c r="C5" s="10">
        <f t="shared" si="0"/>
        <v>58</v>
      </c>
      <c r="D5" s="11">
        <v>6</v>
      </c>
      <c r="E5" s="11">
        <v>6</v>
      </c>
      <c r="F5" s="11">
        <v>5</v>
      </c>
      <c r="G5" s="11">
        <v>8</v>
      </c>
      <c r="H5" s="11">
        <v>3</v>
      </c>
      <c r="I5" s="11">
        <v>7</v>
      </c>
      <c r="J5" s="11">
        <v>11</v>
      </c>
      <c r="K5" s="11">
        <v>4</v>
      </c>
      <c r="L5" s="11">
        <v>6</v>
      </c>
      <c r="M5" s="11">
        <v>1</v>
      </c>
      <c r="N5" s="11">
        <f>'[1]28.11'!G9+'[1]29.11'!G9+'[1]30.11'!G9+'[1]1.12'!G9+'[1]2.12'!G9+'[1]3.12'!G9+'[1]4.12'!G9+'[1]5.12'!G9+'[1]6.12'!G9+'[1]7.12'!G9+'[1]8.12'!G9+'[1]9.12'!G9+'[1]10.12'!G9+'[1]11.12'!G9+'[1]12.12'!G9+'[1]13.12'!G9+'[1]14.12'!G9+'[1]15.12'!G9+'[1]16.12'!G9+'[1]17.12'!G9+'[1]18.12'!G9+'[1]19.12'!G9+'[1]20.12'!G9+'[1]22.12'!G9+'[1]21.12'!G9+'[1]23.12'!G9+'[1]24.12'!G9+'[1]25.12'!G9</f>
        <v>0</v>
      </c>
      <c r="O5" s="13">
        <v>1</v>
      </c>
      <c r="P5" s="11"/>
      <c r="Q5" s="11"/>
      <c r="R5" s="11"/>
      <c r="S5" s="11"/>
    </row>
    <row r="6" spans="1:19" hidden="1" x14ac:dyDescent="0.25">
      <c r="A6" s="13"/>
      <c r="B6" s="13" t="s">
        <v>23</v>
      </c>
      <c r="C6" s="10">
        <f t="shared" si="0"/>
        <v>55</v>
      </c>
      <c r="D6" s="11">
        <v>9</v>
      </c>
      <c r="E6" s="11">
        <v>5</v>
      </c>
      <c r="F6" s="11">
        <v>6</v>
      </c>
      <c r="G6" s="11">
        <v>8</v>
      </c>
      <c r="H6" s="11">
        <v>2</v>
      </c>
      <c r="I6" s="11">
        <v>5</v>
      </c>
      <c r="J6" s="11">
        <v>10</v>
      </c>
      <c r="K6" s="11">
        <v>2</v>
      </c>
      <c r="L6" s="11">
        <v>3</v>
      </c>
      <c r="M6" s="11"/>
      <c r="N6" s="11">
        <f>'[1]28.11'!G10+'[1]29.11'!G10+'[1]30.11'!G10+'[1]1.12'!G10+'[1]2.12'!G10+'[1]3.12'!G10+'[1]4.12'!G10+'[1]5.12'!G10+'[1]6.12'!G10+'[1]7.12'!G10+'[1]8.12'!G10+'[1]9.12'!G10+'[1]10.12'!G10+'[1]11.12'!G10+'[1]12.12'!G10+'[1]13.12'!G10+'[1]14.12'!G10+'[1]15.12'!G10+'[1]16.12'!G10+'[1]17.12'!G10+'[1]18.12'!G10+'[1]19.12'!G10+'[1]20.12'!G10+'[1]22.12'!G10+'[1]21.12'!G10+'[1]23.12'!G10+'[1]24.12'!G10+'[1]25.12'!G10</f>
        <v>0</v>
      </c>
      <c r="O6" s="13">
        <v>2</v>
      </c>
      <c r="P6" s="11">
        <v>3</v>
      </c>
      <c r="Q6" s="11">
        <v>3</v>
      </c>
      <c r="R6" s="11">
        <v>3</v>
      </c>
      <c r="S6" s="11">
        <v>3</v>
      </c>
    </row>
    <row r="7" spans="1:19" hidden="1" x14ac:dyDescent="0.25">
      <c r="A7" s="13"/>
      <c r="B7" s="13" t="s">
        <v>24</v>
      </c>
      <c r="C7" s="10">
        <f t="shared" si="0"/>
        <v>87</v>
      </c>
      <c r="D7" s="11">
        <v>1</v>
      </c>
      <c r="E7" s="11">
        <v>7</v>
      </c>
      <c r="F7" s="11">
        <v>11</v>
      </c>
      <c r="G7" s="11">
        <v>11</v>
      </c>
      <c r="H7" s="11">
        <v>4</v>
      </c>
      <c r="I7" s="11">
        <v>11</v>
      </c>
      <c r="J7" s="11">
        <v>14</v>
      </c>
      <c r="K7" s="11">
        <v>7</v>
      </c>
      <c r="L7" s="11">
        <v>5</v>
      </c>
      <c r="M7" s="11">
        <v>3</v>
      </c>
      <c r="N7" s="11">
        <f>'[1]28.11'!G11+'[1]29.11'!G11+'[1]30.11'!G11+'[1]1.12'!G11+'[1]2.12'!G11+'[1]3.12'!G11+'[1]4.12'!G11+'[1]5.12'!G11+'[1]6.12'!G11+'[1]7.12'!G11+'[1]8.12'!G11+'[1]9.12'!G11+'[1]10.12'!G11+'[1]11.12'!G11+'[1]12.12'!G11+'[1]13.12'!G11+'[1]14.12'!G11+'[1]15.12'!G11+'[1]16.12'!G11+'[1]17.12'!G11+'[1]18.12'!G11+'[1]19.12'!G11+'[1]20.12'!G11+'[1]22.12'!G11+'[1]21.12'!G11+'[1]23.12'!G11+'[1]24.12'!G11+'[1]25.12'!G11</f>
        <v>2</v>
      </c>
      <c r="O7" s="13">
        <v>8</v>
      </c>
      <c r="P7" s="11">
        <v>3</v>
      </c>
      <c r="Q7" s="11">
        <v>3</v>
      </c>
      <c r="R7" s="11">
        <v>3</v>
      </c>
      <c r="S7" s="11">
        <v>3</v>
      </c>
    </row>
    <row r="8" spans="1:19" hidden="1" x14ac:dyDescent="0.25">
      <c r="A8" s="13"/>
      <c r="B8" s="13" t="s">
        <v>25</v>
      </c>
      <c r="C8" s="10">
        <f t="shared" si="0"/>
        <v>71</v>
      </c>
      <c r="D8" s="11">
        <v>5</v>
      </c>
      <c r="E8" s="11">
        <v>8</v>
      </c>
      <c r="F8" s="11">
        <v>7</v>
      </c>
      <c r="G8" s="11">
        <v>4</v>
      </c>
      <c r="H8" s="11">
        <v>4</v>
      </c>
      <c r="I8" s="11">
        <v>11</v>
      </c>
      <c r="J8" s="11">
        <v>15</v>
      </c>
      <c r="K8" s="11">
        <v>6</v>
      </c>
      <c r="L8" s="11">
        <v>7</v>
      </c>
      <c r="M8" s="11"/>
      <c r="N8" s="11">
        <f>'[1]28.11'!G12+'[1]29.11'!G12+'[1]30.11'!G12+'[1]1.12'!G12+'[1]2.12'!G12+'[1]3.12'!G12+'[1]4.12'!G12+'[1]5.12'!G12+'[1]6.12'!G12+'[1]7.12'!G12+'[1]8.12'!G12+'[1]9.12'!G12+'[1]10.12'!G12+'[1]11.12'!G12+'[1]12.12'!G12+'[1]13.12'!G12+'[1]14.12'!G12+'[1]15.12'!G12+'[1]16.12'!G12+'[1]17.12'!G12+'[1]18.12'!G12+'[1]19.12'!G12+'[1]20.12'!G12+'[1]22.12'!G12+'[1]21.12'!G12+'[1]23.12'!G12+'[1]24.12'!G12+'[1]25.12'!G12</f>
        <v>0</v>
      </c>
      <c r="O8" s="13">
        <v>4</v>
      </c>
      <c r="P8" s="11"/>
      <c r="Q8" s="11"/>
      <c r="R8" s="11"/>
      <c r="S8" s="11"/>
    </row>
    <row r="9" spans="1:19" hidden="1" x14ac:dyDescent="0.25">
      <c r="A9" s="13"/>
      <c r="B9" s="13" t="s">
        <v>26</v>
      </c>
      <c r="C9" s="10">
        <f t="shared" si="0"/>
        <v>33</v>
      </c>
      <c r="D9" s="11">
        <v>3</v>
      </c>
      <c r="E9" s="11">
        <v>3</v>
      </c>
      <c r="F9" s="11">
        <v>4</v>
      </c>
      <c r="G9" s="11"/>
      <c r="H9" s="11"/>
      <c r="I9" s="11">
        <v>8</v>
      </c>
      <c r="J9" s="11">
        <v>5</v>
      </c>
      <c r="K9" s="11">
        <v>2</v>
      </c>
      <c r="L9" s="11">
        <v>2</v>
      </c>
      <c r="M9" s="11">
        <v>2</v>
      </c>
      <c r="N9" s="11">
        <f>'[1]28.11'!G13+'[1]29.11'!G13+'[1]30.11'!G13+'[1]1.12'!G13+'[1]2.12'!G13+'[1]3.12'!G13+'[1]4.12'!G13+'[1]5.12'!G13+'[1]6.12'!G13+'[1]7.12'!G13+'[1]8.12'!G13+'[1]9.12'!G13+'[1]10.12'!G13+'[1]11.12'!G13+'[1]12.12'!G13+'[1]13.12'!G13+'[1]14.12'!G13+'[1]15.12'!G13+'[1]16.12'!G13+'[1]17.12'!G13+'[1]18.12'!G13+'[1]19.12'!G13+'[1]20.12'!G13+'[1]22.12'!G13+'[1]21.12'!G13+'[1]23.12'!G13+'[1]24.12'!G13+'[1]25.12'!G13</f>
        <v>0</v>
      </c>
      <c r="O9" s="13">
        <v>4</v>
      </c>
      <c r="P9" s="11"/>
      <c r="Q9" s="11"/>
      <c r="R9" s="11"/>
      <c r="S9" s="11"/>
    </row>
    <row r="10" spans="1:19" hidden="1" x14ac:dyDescent="0.25">
      <c r="A10" s="13"/>
      <c r="B10" s="13" t="s">
        <v>27</v>
      </c>
      <c r="C10" s="10">
        <f t="shared" si="0"/>
        <v>39</v>
      </c>
      <c r="D10" s="11">
        <v>2</v>
      </c>
      <c r="E10" s="11">
        <v>5</v>
      </c>
      <c r="F10" s="11">
        <v>2</v>
      </c>
      <c r="G10" s="11">
        <v>3</v>
      </c>
      <c r="H10" s="11">
        <v>7</v>
      </c>
      <c r="I10" s="11">
        <v>6</v>
      </c>
      <c r="J10" s="11">
        <v>5</v>
      </c>
      <c r="K10" s="11">
        <v>3</v>
      </c>
      <c r="L10" s="11">
        <v>5</v>
      </c>
      <c r="M10" s="11"/>
      <c r="N10" s="11">
        <f>'[1]28.11'!G14+'[1]29.11'!G14+'[1]30.11'!G14+'[1]1.12'!G14+'[1]2.12'!G14+'[1]3.12'!G14+'[1]4.12'!G14+'[1]5.12'!G14+'[1]6.12'!G14+'[1]7.12'!G14+'[1]8.12'!G14+'[1]9.12'!G14+'[1]10.12'!G14+'[1]11.12'!G14+'[1]12.12'!G14+'[1]13.12'!G14+'[1]14.12'!G14+'[1]15.12'!G14+'[1]16.12'!G14+'[1]17.12'!G14+'[1]18.12'!G14+'[1]19.12'!G14+'[1]20.12'!G14+'[1]22.12'!G14+'[1]21.12'!G14+'[1]23.12'!G14+'[1]24.12'!G14+'[1]25.12'!G14</f>
        <v>0</v>
      </c>
      <c r="O10" s="13"/>
      <c r="P10" s="11">
        <v>1</v>
      </c>
      <c r="Q10" s="11">
        <v>1</v>
      </c>
      <c r="R10" s="11">
        <v>1</v>
      </c>
      <c r="S10" s="11">
        <v>1</v>
      </c>
    </row>
    <row r="11" spans="1:19" hidden="1" x14ac:dyDescent="0.25">
      <c r="A11" s="13"/>
      <c r="B11" s="13" t="s">
        <v>28</v>
      </c>
      <c r="C11" s="10">
        <f t="shared" si="0"/>
        <v>49</v>
      </c>
      <c r="D11" s="11">
        <v>3</v>
      </c>
      <c r="E11" s="11">
        <v>6</v>
      </c>
      <c r="F11" s="11">
        <v>4</v>
      </c>
      <c r="G11" s="11">
        <v>4</v>
      </c>
      <c r="H11" s="11">
        <v>3</v>
      </c>
      <c r="I11" s="11">
        <v>8</v>
      </c>
      <c r="J11" s="11">
        <v>4</v>
      </c>
      <c r="K11" s="11">
        <v>2</v>
      </c>
      <c r="L11" s="11">
        <v>6</v>
      </c>
      <c r="M11" s="11">
        <v>5</v>
      </c>
      <c r="N11" s="11">
        <f>'[1]28.11'!G15+'[1]29.11'!G15+'[1]30.11'!G15+'[1]1.12'!G15+'[1]2.12'!G15+'[1]3.12'!G15+'[1]4.12'!G15+'[1]5.12'!G15+'[1]6.12'!G15+'[1]7.12'!G15+'[1]8.12'!G15+'[1]9.12'!G15+'[1]10.12'!G15+'[1]11.12'!G15+'[1]12.12'!G15+'[1]13.12'!G15+'[1]14.12'!G15+'[1]15.12'!G15+'[1]16.12'!G15+'[1]17.12'!G15+'[1]18.12'!G15+'[1]19.12'!G15+'[1]20.12'!G15+'[1]22.12'!G15+'[1]21.12'!G15+'[1]23.12'!G15+'[1]24.12'!G15+'[1]25.12'!G15</f>
        <v>0</v>
      </c>
      <c r="O11" s="13">
        <v>4</v>
      </c>
      <c r="P11" s="11"/>
      <c r="Q11" s="11"/>
      <c r="R11" s="11"/>
      <c r="S11" s="11"/>
    </row>
    <row r="12" spans="1:19" hidden="1" x14ac:dyDescent="0.25">
      <c r="A12" s="13"/>
      <c r="B12" s="13" t="s">
        <v>29</v>
      </c>
      <c r="C12" s="10">
        <f t="shared" si="0"/>
        <v>60</v>
      </c>
      <c r="D12" s="11">
        <v>6</v>
      </c>
      <c r="E12" s="11">
        <v>4</v>
      </c>
      <c r="F12" s="11">
        <v>6</v>
      </c>
      <c r="G12" s="11">
        <v>7</v>
      </c>
      <c r="H12" s="11"/>
      <c r="I12" s="11">
        <v>8</v>
      </c>
      <c r="J12" s="11">
        <v>8</v>
      </c>
      <c r="K12" s="11">
        <v>2</v>
      </c>
      <c r="L12" s="11">
        <v>8</v>
      </c>
      <c r="M12" s="11">
        <v>9</v>
      </c>
      <c r="N12" s="11">
        <f>'[1]28.11'!G16+'[1]29.11'!G16+'[1]30.11'!G16+'[1]1.12'!G16+'[1]2.12'!G16+'[1]3.12'!G16+'[1]4.12'!G16+'[1]5.12'!G16+'[1]6.12'!G16+'[1]7.12'!G16+'[1]8.12'!G16+'[1]9.12'!G16+'[1]10.12'!G16+'[1]11.12'!G16+'[1]12.12'!G16+'[1]13.12'!G16+'[1]14.12'!G16+'[1]15.12'!G16+'[1]16.12'!G16+'[1]17.12'!G16+'[1]18.12'!G16+'[1]19.12'!G16+'[1]20.12'!G16+'[1]22.12'!G16+'[1]21.12'!G16+'[1]23.12'!G16+'[1]24.12'!G16+'[1]25.12'!G16</f>
        <v>0</v>
      </c>
      <c r="O12" s="13">
        <v>2</v>
      </c>
      <c r="P12" s="11"/>
      <c r="Q12" s="11"/>
      <c r="R12" s="11"/>
      <c r="S12" s="11"/>
    </row>
    <row r="13" spans="1:19" hidden="1" x14ac:dyDescent="0.25">
      <c r="A13" s="13"/>
      <c r="B13" s="8">
        <v>2010195</v>
      </c>
      <c r="C13" s="10">
        <f t="shared" si="0"/>
        <v>4</v>
      </c>
      <c r="D13" s="11"/>
      <c r="E13" s="11"/>
      <c r="F13" s="11">
        <v>0</v>
      </c>
      <c r="G13" s="11">
        <v>0</v>
      </c>
      <c r="H13" s="11"/>
      <c r="I13" s="11"/>
      <c r="J13" s="11"/>
      <c r="K13" s="11"/>
      <c r="L13" s="11"/>
      <c r="M13" s="11"/>
      <c r="N13" s="11"/>
      <c r="O13" s="11">
        <v>0</v>
      </c>
      <c r="P13" s="11">
        <f>[2]DTN!$C$4+[2]DTN!$C$30</f>
        <v>4</v>
      </c>
      <c r="Q13" s="11">
        <f>[2]DTN!$C$4+[2]DTN!$C$30</f>
        <v>4</v>
      </c>
      <c r="R13" s="11">
        <f>[2]DTN!$C$4+[2]DTN!$C$30</f>
        <v>4</v>
      </c>
      <c r="S13" s="11">
        <f>[2]DTN!$C$4+[2]DTN!$C$30</f>
        <v>4</v>
      </c>
    </row>
    <row r="14" spans="1:19" s="24" customFormat="1" x14ac:dyDescent="0.25">
      <c r="A14" s="20"/>
      <c r="B14" s="21" t="s">
        <v>83</v>
      </c>
      <c r="C14" s="22"/>
      <c r="D14" s="23">
        <v>350</v>
      </c>
      <c r="E14" s="23">
        <v>700</v>
      </c>
      <c r="F14" s="23">
        <v>380</v>
      </c>
      <c r="G14" s="23">
        <v>240</v>
      </c>
      <c r="H14" s="23">
        <v>100</v>
      </c>
      <c r="I14" s="23">
        <v>580</v>
      </c>
      <c r="J14" s="23">
        <v>450</v>
      </c>
      <c r="K14" s="23">
        <v>230</v>
      </c>
      <c r="L14" s="23">
        <v>260</v>
      </c>
      <c r="M14" s="23">
        <v>580</v>
      </c>
      <c r="N14" s="23">
        <v>650</v>
      </c>
      <c r="O14" s="23">
        <v>470</v>
      </c>
      <c r="P14" s="23">
        <v>700</v>
      </c>
      <c r="Q14" s="23">
        <v>800</v>
      </c>
      <c r="R14" s="23">
        <v>700</v>
      </c>
      <c r="S14" s="23">
        <v>200</v>
      </c>
    </row>
    <row r="15" spans="1:19" s="6" customFormat="1" x14ac:dyDescent="0.25">
      <c r="A15" s="4" t="s">
        <v>30</v>
      </c>
      <c r="B15" s="4"/>
      <c r="C15" s="7">
        <f t="shared" ref="C15:C30" si="1">SUM(D15:P15)</f>
        <v>5951</v>
      </c>
      <c r="D15" s="5">
        <f>SUM(D16:D30)</f>
        <v>374</v>
      </c>
      <c r="E15" s="5">
        <f t="shared" ref="E15:S15" si="2">SUM(E16:E30)</f>
        <v>724</v>
      </c>
      <c r="F15" s="5">
        <f t="shared" si="2"/>
        <v>402</v>
      </c>
      <c r="G15" s="5">
        <f t="shared" si="2"/>
        <v>260</v>
      </c>
      <c r="H15" s="5">
        <f t="shared" si="2"/>
        <v>117</v>
      </c>
      <c r="I15" s="5">
        <f t="shared" si="2"/>
        <v>636</v>
      </c>
      <c r="J15" s="5">
        <f t="shared" si="2"/>
        <v>445</v>
      </c>
      <c r="K15" s="5">
        <f t="shared" si="2"/>
        <v>247</v>
      </c>
      <c r="L15" s="5">
        <f t="shared" si="2"/>
        <v>280</v>
      </c>
      <c r="M15" s="5">
        <f t="shared" si="2"/>
        <v>576</v>
      </c>
      <c r="N15" s="5">
        <f t="shared" si="2"/>
        <v>653</v>
      </c>
      <c r="O15" s="5">
        <f t="shared" si="2"/>
        <v>489</v>
      </c>
      <c r="P15" s="5">
        <f t="shared" si="2"/>
        <v>748</v>
      </c>
      <c r="Q15" s="5">
        <f t="shared" si="2"/>
        <v>0</v>
      </c>
      <c r="R15" s="5">
        <f t="shared" si="2"/>
        <v>0</v>
      </c>
      <c r="S15" s="5">
        <f t="shared" si="2"/>
        <v>0</v>
      </c>
    </row>
    <row r="16" spans="1:19" x14ac:dyDescent="0.25">
      <c r="A16" s="8">
        <v>2020004</v>
      </c>
      <c r="B16" s="9" t="s">
        <v>31</v>
      </c>
      <c r="C16" s="10">
        <f t="shared" si="1"/>
        <v>56</v>
      </c>
      <c r="D16" s="11">
        <v>3</v>
      </c>
      <c r="E16" s="11">
        <v>6</v>
      </c>
      <c r="F16" s="11">
        <v>6</v>
      </c>
      <c r="G16" s="11">
        <v>13</v>
      </c>
      <c r="H16" s="11">
        <v>1</v>
      </c>
      <c r="I16" s="11">
        <v>0</v>
      </c>
      <c r="J16" s="11">
        <v>4</v>
      </c>
      <c r="K16" s="11">
        <v>8</v>
      </c>
      <c r="L16" s="11">
        <v>2</v>
      </c>
      <c r="M16" s="11">
        <v>13</v>
      </c>
      <c r="N16" s="11">
        <v>0</v>
      </c>
      <c r="O16" s="11">
        <v>0</v>
      </c>
      <c r="P16" s="11">
        <v>0</v>
      </c>
      <c r="Q16" s="11"/>
      <c r="R16" s="11"/>
      <c r="S16" s="11"/>
    </row>
    <row r="17" spans="1:19" x14ac:dyDescent="0.25">
      <c r="A17" s="8">
        <v>2020005</v>
      </c>
      <c r="B17" s="9" t="s">
        <v>32</v>
      </c>
      <c r="C17" s="10">
        <f t="shared" si="1"/>
        <v>208</v>
      </c>
      <c r="D17" s="11"/>
      <c r="E17" s="11">
        <v>10</v>
      </c>
      <c r="F17" s="11">
        <v>3</v>
      </c>
      <c r="G17" s="11">
        <v>0</v>
      </c>
      <c r="H17" s="11">
        <v>1</v>
      </c>
      <c r="I17" s="11">
        <v>4</v>
      </c>
      <c r="J17" s="11">
        <v>4</v>
      </c>
      <c r="K17" s="11">
        <v>3</v>
      </c>
      <c r="L17" s="11">
        <v>4</v>
      </c>
      <c r="M17" s="11">
        <v>49</v>
      </c>
      <c r="N17" s="11">
        <v>42</v>
      </c>
      <c r="O17" s="11">
        <v>0</v>
      </c>
      <c r="P17" s="11">
        <v>88</v>
      </c>
      <c r="Q17" s="11"/>
      <c r="R17" s="11"/>
      <c r="S17" s="11"/>
    </row>
    <row r="18" spans="1:19" s="29" customFormat="1" x14ac:dyDescent="0.25">
      <c r="A18" s="25">
        <v>2020010</v>
      </c>
      <c r="B18" s="26" t="s">
        <v>33</v>
      </c>
      <c r="C18" s="27">
        <f t="shared" si="1"/>
        <v>1120</v>
      </c>
      <c r="D18" s="28">
        <v>54</v>
      </c>
      <c r="E18" s="28">
        <v>197</v>
      </c>
      <c r="F18" s="28">
        <v>83</v>
      </c>
      <c r="G18" s="28">
        <v>48</v>
      </c>
      <c r="H18" s="28">
        <v>19</v>
      </c>
      <c r="I18" s="28">
        <v>155</v>
      </c>
      <c r="J18" s="28">
        <v>72</v>
      </c>
      <c r="K18" s="28">
        <v>49</v>
      </c>
      <c r="L18" s="28">
        <v>45</v>
      </c>
      <c r="M18" s="28">
        <v>67</v>
      </c>
      <c r="N18" s="28">
        <v>107</v>
      </c>
      <c r="O18" s="28">
        <v>105</v>
      </c>
      <c r="P18" s="28">
        <v>119</v>
      </c>
      <c r="Q18" s="28"/>
      <c r="R18" s="28"/>
      <c r="S18" s="28"/>
    </row>
    <row r="19" spans="1:19" s="29" customFormat="1" x14ac:dyDescent="0.25">
      <c r="A19" s="25">
        <v>2020011</v>
      </c>
      <c r="B19" s="26" t="s">
        <v>34</v>
      </c>
      <c r="C19" s="27">
        <f t="shared" si="1"/>
        <v>1037</v>
      </c>
      <c r="D19" s="28">
        <v>55</v>
      </c>
      <c r="E19" s="28">
        <v>146</v>
      </c>
      <c r="F19" s="28">
        <v>79</v>
      </c>
      <c r="G19" s="28">
        <v>31</v>
      </c>
      <c r="H19" s="28">
        <v>13</v>
      </c>
      <c r="I19" s="28">
        <v>136</v>
      </c>
      <c r="J19" s="28">
        <v>61</v>
      </c>
      <c r="K19" s="28">
        <v>36</v>
      </c>
      <c r="L19" s="28">
        <v>32</v>
      </c>
      <c r="M19" s="28">
        <v>60</v>
      </c>
      <c r="N19" s="28">
        <v>151</v>
      </c>
      <c r="O19" s="28">
        <v>116</v>
      </c>
      <c r="P19" s="28">
        <v>121</v>
      </c>
      <c r="Q19" s="28"/>
      <c r="R19" s="28"/>
      <c r="S19" s="28"/>
    </row>
    <row r="20" spans="1:19" s="29" customFormat="1" x14ac:dyDescent="0.25">
      <c r="A20" s="25">
        <v>2020022</v>
      </c>
      <c r="B20" s="26" t="s">
        <v>35</v>
      </c>
      <c r="C20" s="27">
        <f t="shared" si="1"/>
        <v>730</v>
      </c>
      <c r="D20" s="28">
        <v>52</v>
      </c>
      <c r="E20" s="28">
        <v>4</v>
      </c>
      <c r="F20" s="28">
        <v>47</v>
      </c>
      <c r="G20" s="28">
        <v>35</v>
      </c>
      <c r="H20" s="28">
        <v>5</v>
      </c>
      <c r="I20" s="28">
        <v>82</v>
      </c>
      <c r="J20" s="28">
        <v>50</v>
      </c>
      <c r="K20" s="28">
        <v>23</v>
      </c>
      <c r="L20" s="28">
        <v>38</v>
      </c>
      <c r="M20" s="28">
        <v>62</v>
      </c>
      <c r="N20" s="28">
        <v>85</v>
      </c>
      <c r="O20" s="28">
        <v>79</v>
      </c>
      <c r="P20" s="28">
        <v>168</v>
      </c>
      <c r="Q20" s="28"/>
      <c r="R20" s="28"/>
      <c r="S20" s="28"/>
    </row>
    <row r="21" spans="1:19" x14ac:dyDescent="0.25">
      <c r="A21" s="8">
        <v>2020023</v>
      </c>
      <c r="B21" s="9" t="s">
        <v>15</v>
      </c>
      <c r="C21" s="10">
        <f t="shared" si="1"/>
        <v>314</v>
      </c>
      <c r="D21" s="11">
        <v>44</v>
      </c>
      <c r="E21" s="11">
        <v>66</v>
      </c>
      <c r="F21" s="11">
        <v>35</v>
      </c>
      <c r="G21" s="11">
        <v>16</v>
      </c>
      <c r="H21" s="11">
        <v>11</v>
      </c>
      <c r="I21" s="11">
        <v>24</v>
      </c>
      <c r="J21" s="11">
        <v>36</v>
      </c>
      <c r="K21" s="11">
        <v>24</v>
      </c>
      <c r="L21" s="11">
        <v>37</v>
      </c>
      <c r="M21" s="11">
        <v>1</v>
      </c>
      <c r="N21" s="11">
        <v>6</v>
      </c>
      <c r="O21" s="11">
        <v>13</v>
      </c>
      <c r="P21" s="11">
        <v>1</v>
      </c>
      <c r="Q21" s="11"/>
      <c r="R21" s="11"/>
      <c r="S21" s="11"/>
    </row>
    <row r="22" spans="1:19" x14ac:dyDescent="0.25">
      <c r="A22" s="8">
        <v>2020024</v>
      </c>
      <c r="B22" s="9" t="s">
        <v>16</v>
      </c>
      <c r="C22" s="10">
        <f t="shared" si="1"/>
        <v>174</v>
      </c>
      <c r="D22" s="11">
        <v>15</v>
      </c>
      <c r="E22" s="11">
        <v>12</v>
      </c>
      <c r="F22" s="11">
        <v>7</v>
      </c>
      <c r="G22" s="11">
        <v>8</v>
      </c>
      <c r="H22" s="11">
        <v>10</v>
      </c>
      <c r="I22" s="11">
        <v>21</v>
      </c>
      <c r="J22" s="11">
        <v>13</v>
      </c>
      <c r="K22" s="11">
        <v>8</v>
      </c>
      <c r="L22" s="11">
        <v>14</v>
      </c>
      <c r="M22" s="11">
        <v>0</v>
      </c>
      <c r="N22" s="11">
        <v>24</v>
      </c>
      <c r="O22" s="11">
        <v>11</v>
      </c>
      <c r="P22" s="11">
        <v>31</v>
      </c>
      <c r="Q22" s="11"/>
      <c r="R22" s="11"/>
      <c r="S22" s="11"/>
    </row>
    <row r="23" spans="1:19" x14ac:dyDescent="0.25">
      <c r="A23" s="8">
        <v>2020025</v>
      </c>
      <c r="B23" s="9" t="s">
        <v>17</v>
      </c>
      <c r="C23" s="10">
        <f t="shared" si="1"/>
        <v>475</v>
      </c>
      <c r="D23" s="11">
        <v>36</v>
      </c>
      <c r="E23" s="11">
        <v>84</v>
      </c>
      <c r="F23" s="11">
        <v>40</v>
      </c>
      <c r="G23" s="11">
        <v>20</v>
      </c>
      <c r="H23" s="11">
        <v>16</v>
      </c>
      <c r="I23" s="11">
        <v>61</v>
      </c>
      <c r="J23" s="11">
        <v>35</v>
      </c>
      <c r="K23" s="11">
        <v>25</v>
      </c>
      <c r="L23" s="11">
        <v>30</v>
      </c>
      <c r="M23" s="11">
        <v>46</v>
      </c>
      <c r="N23" s="11">
        <v>39</v>
      </c>
      <c r="O23" s="11">
        <v>43</v>
      </c>
      <c r="P23" s="11">
        <v>0</v>
      </c>
      <c r="Q23" s="11"/>
      <c r="R23" s="11"/>
      <c r="S23" s="11"/>
    </row>
    <row r="24" spans="1:19" x14ac:dyDescent="0.25">
      <c r="A24" s="8">
        <v>2020026</v>
      </c>
      <c r="B24" s="9" t="s">
        <v>18</v>
      </c>
      <c r="C24" s="10">
        <f t="shared" si="1"/>
        <v>599</v>
      </c>
      <c r="D24" s="11">
        <v>43</v>
      </c>
      <c r="E24" s="11">
        <v>60</v>
      </c>
      <c r="F24" s="11">
        <v>33</v>
      </c>
      <c r="G24" s="11">
        <v>21</v>
      </c>
      <c r="H24" s="11">
        <v>16</v>
      </c>
      <c r="I24" s="11">
        <v>72</v>
      </c>
      <c r="J24" s="11">
        <v>47</v>
      </c>
      <c r="K24" s="11">
        <v>39</v>
      </c>
      <c r="L24" s="11">
        <v>38</v>
      </c>
      <c r="M24" s="11">
        <v>101</v>
      </c>
      <c r="N24" s="11">
        <v>65</v>
      </c>
      <c r="O24" s="11">
        <v>64</v>
      </c>
      <c r="P24" s="11">
        <v>0</v>
      </c>
      <c r="Q24" s="11"/>
      <c r="R24" s="11"/>
      <c r="S24" s="11"/>
    </row>
    <row r="25" spans="1:19" x14ac:dyDescent="0.25">
      <c r="A25" s="8">
        <v>2020027</v>
      </c>
      <c r="B25" s="9" t="s">
        <v>19</v>
      </c>
      <c r="C25" s="10">
        <f t="shared" si="1"/>
        <v>387</v>
      </c>
      <c r="D25" s="11">
        <v>33</v>
      </c>
      <c r="E25" s="11">
        <v>48</v>
      </c>
      <c r="F25" s="11">
        <v>23</v>
      </c>
      <c r="G25" s="11">
        <v>20</v>
      </c>
      <c r="H25" s="11">
        <v>16</v>
      </c>
      <c r="I25" s="11">
        <v>61</v>
      </c>
      <c r="J25" s="11">
        <v>46</v>
      </c>
      <c r="K25" s="11">
        <v>18</v>
      </c>
      <c r="L25" s="11">
        <v>18</v>
      </c>
      <c r="M25" s="11">
        <v>47</v>
      </c>
      <c r="N25" s="11">
        <v>12</v>
      </c>
      <c r="O25" s="11">
        <v>39</v>
      </c>
      <c r="P25" s="11">
        <v>6</v>
      </c>
      <c r="Q25" s="11"/>
      <c r="R25" s="11"/>
      <c r="S25" s="11"/>
    </row>
    <row r="26" spans="1:19" x14ac:dyDescent="0.25">
      <c r="A26" s="8">
        <v>2020046</v>
      </c>
      <c r="B26" s="9" t="s">
        <v>36</v>
      </c>
      <c r="C26" s="10">
        <f t="shared" si="1"/>
        <v>284</v>
      </c>
      <c r="D26" s="11">
        <v>5</v>
      </c>
      <c r="E26" s="11">
        <v>12</v>
      </c>
      <c r="F26" s="11">
        <v>13</v>
      </c>
      <c r="G26" s="11">
        <v>7</v>
      </c>
      <c r="H26" s="11">
        <v>1</v>
      </c>
      <c r="I26" s="11">
        <v>9</v>
      </c>
      <c r="J26" s="11">
        <v>5</v>
      </c>
      <c r="K26" s="11">
        <v>0</v>
      </c>
      <c r="L26" s="11">
        <v>5</v>
      </c>
      <c r="M26" s="11">
        <v>30</v>
      </c>
      <c r="N26" s="11">
        <v>92</v>
      </c>
      <c r="O26" s="11">
        <v>6</v>
      </c>
      <c r="P26" s="11">
        <v>99</v>
      </c>
      <c r="Q26" s="11"/>
      <c r="R26" s="11"/>
      <c r="S26" s="11"/>
    </row>
    <row r="27" spans="1:19" x14ac:dyDescent="0.25">
      <c r="A27" s="8">
        <v>2040079</v>
      </c>
      <c r="B27" s="9" t="s">
        <v>37</v>
      </c>
      <c r="C27" s="10">
        <f t="shared" si="1"/>
        <v>132</v>
      </c>
      <c r="D27" s="11">
        <v>13</v>
      </c>
      <c r="E27" s="11">
        <v>34</v>
      </c>
      <c r="F27" s="11">
        <v>13</v>
      </c>
      <c r="G27" s="11">
        <v>20</v>
      </c>
      <c r="H27" s="11">
        <v>4</v>
      </c>
      <c r="I27" s="11">
        <v>3</v>
      </c>
      <c r="J27" s="11">
        <v>32</v>
      </c>
      <c r="K27" s="11">
        <v>6</v>
      </c>
      <c r="L27" s="11">
        <v>5</v>
      </c>
      <c r="M27" s="11">
        <v>0</v>
      </c>
      <c r="N27" s="11">
        <v>0</v>
      </c>
      <c r="O27" s="11">
        <v>2</v>
      </c>
      <c r="P27" s="11">
        <v>0</v>
      </c>
      <c r="Q27" s="11"/>
      <c r="R27" s="11"/>
      <c r="S27" s="11"/>
    </row>
    <row r="28" spans="1:19" x14ac:dyDescent="0.25">
      <c r="A28" s="8">
        <v>2040080</v>
      </c>
      <c r="B28" s="9" t="s">
        <v>38</v>
      </c>
      <c r="C28" s="10">
        <f t="shared" si="1"/>
        <v>115</v>
      </c>
      <c r="D28" s="11">
        <v>16</v>
      </c>
      <c r="E28" s="11">
        <v>20</v>
      </c>
      <c r="F28" s="11">
        <v>5</v>
      </c>
      <c r="G28" s="11">
        <v>16</v>
      </c>
      <c r="H28" s="11">
        <v>4</v>
      </c>
      <c r="I28" s="11">
        <v>5</v>
      </c>
      <c r="J28" s="11">
        <v>31</v>
      </c>
      <c r="K28" s="11">
        <v>4</v>
      </c>
      <c r="L28" s="11">
        <v>8</v>
      </c>
      <c r="M28" s="11">
        <v>0</v>
      </c>
      <c r="N28" s="11">
        <v>0</v>
      </c>
      <c r="O28" s="11">
        <v>6</v>
      </c>
      <c r="P28" s="11">
        <v>0</v>
      </c>
      <c r="Q28" s="11"/>
      <c r="R28" s="11"/>
      <c r="S28" s="11"/>
    </row>
    <row r="29" spans="1:19" x14ac:dyDescent="0.25">
      <c r="A29" s="8">
        <v>3512008</v>
      </c>
      <c r="B29" s="9" t="s">
        <v>39</v>
      </c>
      <c r="C29" s="10">
        <f t="shared" si="1"/>
        <v>256</v>
      </c>
      <c r="D29" s="11">
        <v>5</v>
      </c>
      <c r="E29" s="11">
        <v>25</v>
      </c>
      <c r="F29" s="11">
        <v>15</v>
      </c>
      <c r="G29" s="11">
        <v>5</v>
      </c>
      <c r="H29" s="11">
        <v>0</v>
      </c>
      <c r="I29" s="11">
        <v>3</v>
      </c>
      <c r="J29" s="11">
        <v>9</v>
      </c>
      <c r="K29" s="11">
        <v>4</v>
      </c>
      <c r="L29" s="11">
        <v>4</v>
      </c>
      <c r="M29" s="11">
        <v>36</v>
      </c>
      <c r="N29" s="11">
        <v>30</v>
      </c>
      <c r="O29" s="11">
        <v>5</v>
      </c>
      <c r="P29" s="11">
        <v>115</v>
      </c>
      <c r="Q29" s="11"/>
      <c r="R29" s="11"/>
      <c r="S29" s="11"/>
    </row>
    <row r="30" spans="1:19" x14ac:dyDescent="0.25">
      <c r="A30" s="8">
        <v>3512017</v>
      </c>
      <c r="B30" s="9" t="s">
        <v>40</v>
      </c>
      <c r="C30" s="10">
        <f t="shared" si="1"/>
        <v>64</v>
      </c>
      <c r="D30" s="11"/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64</v>
      </c>
      <c r="N30" s="11">
        <v>0</v>
      </c>
      <c r="O30" s="11">
        <v>0</v>
      </c>
      <c r="P30" s="11">
        <v>0</v>
      </c>
      <c r="Q30" s="11"/>
      <c r="R30" s="11"/>
      <c r="S30" s="11"/>
    </row>
  </sheetData>
  <mergeCells count="1">
    <mergeCell ref="Q1:S1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opLeftCell="A3" zoomScale="110" zoomScaleNormal="110" workbookViewId="0">
      <selection activeCell="P5" sqref="P5"/>
    </sheetView>
  </sheetViews>
  <sheetFormatPr defaultRowHeight="15" x14ac:dyDescent="0.25"/>
  <cols>
    <col min="1" max="1" width="12.7109375" style="37" customWidth="1"/>
    <col min="2" max="3" width="12.140625" style="31" customWidth="1"/>
    <col min="4" max="10" width="9.140625" style="31"/>
    <col min="11" max="11" width="9.140625" style="31" customWidth="1"/>
    <col min="12" max="12" width="3.42578125" style="31" customWidth="1"/>
    <col min="13" max="13" width="9.140625" style="37"/>
    <col min="14" max="14" width="24.85546875" style="31" customWidth="1"/>
    <col min="15" max="15" width="9.85546875" style="64" customWidth="1"/>
    <col min="16" max="16" width="10.42578125" style="37" customWidth="1"/>
    <col min="17" max="17" width="4.28515625" style="31" customWidth="1"/>
    <col min="18" max="16384" width="9.140625" style="31"/>
  </cols>
  <sheetData>
    <row r="1" spans="1:17" ht="18.75" customHeight="1" x14ac:dyDescent="0.25">
      <c r="A1" s="32" t="s">
        <v>60</v>
      </c>
      <c r="B1" s="32"/>
      <c r="C1" s="32"/>
    </row>
    <row r="2" spans="1:17" ht="18.75" customHeight="1" thickBot="1" x14ac:dyDescent="0.3">
      <c r="B2" s="113" t="s">
        <v>76</v>
      </c>
      <c r="C2" s="111" t="s">
        <v>61</v>
      </c>
      <c r="D2" s="111"/>
      <c r="E2" s="111"/>
      <c r="F2" s="111"/>
      <c r="G2" s="111"/>
      <c r="H2" s="111"/>
      <c r="I2" s="33"/>
      <c r="J2" s="33"/>
      <c r="K2" s="33"/>
    </row>
    <row r="3" spans="1:17" ht="16.5" thickBot="1" x14ac:dyDescent="0.3">
      <c r="B3" s="113"/>
      <c r="I3" s="48"/>
      <c r="J3" s="49"/>
      <c r="K3" s="70"/>
      <c r="M3" s="66" t="s">
        <v>64</v>
      </c>
      <c r="N3" s="66" t="s">
        <v>63</v>
      </c>
      <c r="O3" s="66" t="s">
        <v>65</v>
      </c>
      <c r="P3" s="67" t="s">
        <v>67</v>
      </c>
    </row>
    <row r="4" spans="1:17" ht="15.75" x14ac:dyDescent="0.25">
      <c r="D4" s="30" t="s">
        <v>48</v>
      </c>
      <c r="E4" s="30" t="s">
        <v>49</v>
      </c>
      <c r="F4" s="30" t="s">
        <v>50</v>
      </c>
      <c r="G4" s="30" t="s">
        <v>51</v>
      </c>
      <c r="H4" s="30" t="s">
        <v>52</v>
      </c>
      <c r="I4" s="60" t="s">
        <v>53</v>
      </c>
      <c r="J4" s="61" t="s">
        <v>54</v>
      </c>
      <c r="K4" s="71"/>
      <c r="L4" s="48"/>
      <c r="M4" s="75">
        <v>1</v>
      </c>
      <c r="N4" s="76" t="s">
        <v>33</v>
      </c>
      <c r="O4" s="77">
        <v>0.15</v>
      </c>
      <c r="P4" s="78">
        <f>O4*P19</f>
        <v>70.5</v>
      </c>
      <c r="Q4" s="49"/>
    </row>
    <row r="5" spans="1:17" ht="15.75" x14ac:dyDescent="0.25">
      <c r="A5" s="32"/>
      <c r="B5" s="30" t="s">
        <v>67</v>
      </c>
      <c r="C5" s="30" t="s">
        <v>68</v>
      </c>
      <c r="D5" s="34">
        <v>0.08</v>
      </c>
      <c r="E5" s="34">
        <v>0.09</v>
      </c>
      <c r="F5" s="34">
        <v>0.09</v>
      </c>
      <c r="G5" s="34">
        <v>0.09</v>
      </c>
      <c r="H5" s="34">
        <v>0.15</v>
      </c>
      <c r="I5" s="50">
        <v>0.2</v>
      </c>
      <c r="J5" s="51">
        <v>0.3</v>
      </c>
      <c r="K5" s="45"/>
      <c r="L5" s="72"/>
      <c r="M5" s="79">
        <v>2</v>
      </c>
      <c r="N5" s="80" t="s">
        <v>34</v>
      </c>
      <c r="O5" s="81">
        <v>0.15</v>
      </c>
      <c r="P5" s="82">
        <f>O5*B14</f>
        <v>70.5</v>
      </c>
      <c r="Q5" s="73"/>
    </row>
    <row r="6" spans="1:17" ht="16.5" thickBot="1" x14ac:dyDescent="0.3">
      <c r="A6" s="91" t="s">
        <v>56</v>
      </c>
      <c r="B6" s="36">
        <f>B14*C6</f>
        <v>47</v>
      </c>
      <c r="C6" s="35">
        <v>0.1</v>
      </c>
      <c r="G6" s="39">
        <v>1</v>
      </c>
      <c r="H6" s="39">
        <v>2</v>
      </c>
      <c r="I6" s="52">
        <v>3</v>
      </c>
      <c r="J6" s="53">
        <v>4</v>
      </c>
      <c r="K6" s="46"/>
      <c r="L6" s="58"/>
      <c r="M6" s="83">
        <v>3</v>
      </c>
      <c r="N6" s="84" t="s">
        <v>35</v>
      </c>
      <c r="O6" s="85">
        <v>0.15</v>
      </c>
      <c r="P6" s="86">
        <f>O6*B14</f>
        <v>70.5</v>
      </c>
      <c r="Q6" s="59"/>
    </row>
    <row r="7" spans="1:17" ht="15.75" x14ac:dyDescent="0.25">
      <c r="A7" s="92"/>
      <c r="B7" s="40"/>
      <c r="C7" s="41"/>
      <c r="D7" s="41"/>
      <c r="E7" s="41"/>
      <c r="F7" s="41"/>
      <c r="G7" s="42">
        <f>G5*B6+2</f>
        <v>6.2299999999999995</v>
      </c>
      <c r="H7" s="42">
        <f>H5*B6+2</f>
        <v>9.0500000000000007</v>
      </c>
      <c r="I7" s="54">
        <f>I5*B6+2</f>
        <v>11.4</v>
      </c>
      <c r="J7" s="55">
        <f>J5*B6+3</f>
        <v>17.100000000000001</v>
      </c>
      <c r="K7" s="47">
        <f>SUM(D7:J7)</f>
        <v>43.78</v>
      </c>
      <c r="M7" s="87">
        <v>4</v>
      </c>
      <c r="N7" s="80" t="s">
        <v>36</v>
      </c>
      <c r="O7" s="88">
        <v>0.1</v>
      </c>
      <c r="P7" s="89">
        <f>O7*B14</f>
        <v>47</v>
      </c>
    </row>
    <row r="8" spans="1:17" ht="15.75" x14ac:dyDescent="0.25">
      <c r="A8" s="91" t="s">
        <v>57</v>
      </c>
      <c r="B8" s="36">
        <f>C8*B14</f>
        <v>117.5</v>
      </c>
      <c r="C8" s="35">
        <v>0.25</v>
      </c>
      <c r="D8" s="39">
        <v>5</v>
      </c>
      <c r="E8" s="39">
        <v>6</v>
      </c>
      <c r="F8" s="39">
        <v>7</v>
      </c>
      <c r="G8" s="39">
        <v>8</v>
      </c>
      <c r="H8" s="39">
        <v>9</v>
      </c>
      <c r="I8" s="52">
        <v>10</v>
      </c>
      <c r="J8" s="53">
        <v>11</v>
      </c>
      <c r="K8" s="74"/>
      <c r="M8" s="87">
        <v>5</v>
      </c>
      <c r="N8" s="80" t="s">
        <v>17</v>
      </c>
      <c r="O8" s="88">
        <v>0.1</v>
      </c>
      <c r="P8" s="89">
        <f>O8*B14</f>
        <v>47</v>
      </c>
    </row>
    <row r="9" spans="1:17" ht="15.75" x14ac:dyDescent="0.25">
      <c r="A9" s="65"/>
      <c r="B9" s="43"/>
      <c r="C9" s="41"/>
      <c r="D9" s="42">
        <f>D5*B8</f>
        <v>9.4</v>
      </c>
      <c r="E9" s="42">
        <f>E5*B8</f>
        <v>10.574999999999999</v>
      </c>
      <c r="F9" s="42">
        <f>F5*B8</f>
        <v>10.574999999999999</v>
      </c>
      <c r="G9" s="42">
        <f>G5*B8</f>
        <v>10.574999999999999</v>
      </c>
      <c r="H9" s="42">
        <f>H5*B8</f>
        <v>17.625</v>
      </c>
      <c r="I9" s="56">
        <f>I5*B8</f>
        <v>23.5</v>
      </c>
      <c r="J9" s="57">
        <f>J5*B8</f>
        <v>35.25</v>
      </c>
      <c r="K9" s="47">
        <f t="shared" ref="K9:K13" si="0">SUM(D9:J9)</f>
        <v>117.5</v>
      </c>
      <c r="M9" s="87">
        <v>6</v>
      </c>
      <c r="N9" s="80" t="s">
        <v>18</v>
      </c>
      <c r="O9" s="88">
        <v>0.1</v>
      </c>
      <c r="P9" s="89">
        <f>O9*B14</f>
        <v>47</v>
      </c>
    </row>
    <row r="10" spans="1:17" ht="15.75" x14ac:dyDescent="0.25">
      <c r="A10" s="91" t="s">
        <v>58</v>
      </c>
      <c r="B10" s="36">
        <f>C10*B14</f>
        <v>141</v>
      </c>
      <c r="C10" s="35">
        <v>0.3</v>
      </c>
      <c r="D10" s="39">
        <v>12</v>
      </c>
      <c r="E10" s="39">
        <v>13</v>
      </c>
      <c r="F10" s="39">
        <v>14</v>
      </c>
      <c r="G10" s="39">
        <v>15</v>
      </c>
      <c r="H10" s="39">
        <v>16</v>
      </c>
      <c r="I10" s="52">
        <v>17</v>
      </c>
      <c r="J10" s="53">
        <v>18</v>
      </c>
      <c r="K10" s="74"/>
      <c r="M10" s="87">
        <v>7</v>
      </c>
      <c r="N10" s="80" t="s">
        <v>19</v>
      </c>
      <c r="O10" s="88">
        <v>0.05</v>
      </c>
      <c r="P10" s="89">
        <f>O10*B14</f>
        <v>23.5</v>
      </c>
    </row>
    <row r="11" spans="1:17" ht="15.75" x14ac:dyDescent="0.25">
      <c r="A11" s="65"/>
      <c r="B11" s="43"/>
      <c r="C11" s="41"/>
      <c r="D11" s="42">
        <f>B10*D5</f>
        <v>11.28</v>
      </c>
      <c r="E11" s="42">
        <f>E5*B10</f>
        <v>12.69</v>
      </c>
      <c r="F11" s="42">
        <f>B10*F5</f>
        <v>12.69</v>
      </c>
      <c r="G11" s="42">
        <f>G5*B10</f>
        <v>12.69</v>
      </c>
      <c r="H11" s="42">
        <f>H5*B10</f>
        <v>21.15</v>
      </c>
      <c r="I11" s="56">
        <f>I5*B10</f>
        <v>28.200000000000003</v>
      </c>
      <c r="J11" s="57">
        <f>J5*B10</f>
        <v>42.3</v>
      </c>
      <c r="K11" s="47">
        <f t="shared" si="0"/>
        <v>141</v>
      </c>
      <c r="M11" s="87">
        <v>8</v>
      </c>
      <c r="N11" s="80" t="s">
        <v>15</v>
      </c>
      <c r="O11" s="88">
        <v>0.05</v>
      </c>
      <c r="P11" s="89">
        <f>O11*B14</f>
        <v>23.5</v>
      </c>
    </row>
    <row r="12" spans="1:17" ht="15.75" x14ac:dyDescent="0.25">
      <c r="A12" s="91" t="s">
        <v>59</v>
      </c>
      <c r="B12" s="36">
        <f>C12*B14</f>
        <v>164.5</v>
      </c>
      <c r="C12" s="35">
        <v>0.35</v>
      </c>
      <c r="D12" s="39">
        <v>19</v>
      </c>
      <c r="E12" s="39">
        <v>20</v>
      </c>
      <c r="F12" s="39">
        <v>21</v>
      </c>
      <c r="G12" s="39">
        <v>22</v>
      </c>
      <c r="H12" s="44">
        <v>23</v>
      </c>
      <c r="I12" s="62">
        <v>24</v>
      </c>
      <c r="J12" s="63">
        <v>25</v>
      </c>
      <c r="K12" s="74"/>
      <c r="M12" s="87">
        <v>9</v>
      </c>
      <c r="N12" s="80" t="s">
        <v>16</v>
      </c>
      <c r="O12" s="88">
        <v>0.05</v>
      </c>
      <c r="P12" s="89">
        <f>O12*B14</f>
        <v>23.5</v>
      </c>
    </row>
    <row r="13" spans="1:17" ht="15.75" x14ac:dyDescent="0.25">
      <c r="A13" s="65"/>
      <c r="B13" s="40"/>
      <c r="C13" s="41"/>
      <c r="D13" s="42">
        <f>D5*B12</f>
        <v>13.16</v>
      </c>
      <c r="E13" s="42">
        <f>E5*B12</f>
        <v>14.805</v>
      </c>
      <c r="F13" s="42">
        <f>F5*B12</f>
        <v>14.805</v>
      </c>
      <c r="G13" s="42">
        <f>G5*B12</f>
        <v>14.805</v>
      </c>
      <c r="H13" s="42">
        <f>H5*B12</f>
        <v>24.675000000000001</v>
      </c>
      <c r="I13" s="56">
        <f>I5*B12</f>
        <v>32.9</v>
      </c>
      <c r="J13" s="57">
        <f>J5*B12</f>
        <v>49.35</v>
      </c>
      <c r="K13" s="47">
        <f t="shared" si="0"/>
        <v>164.5</v>
      </c>
      <c r="M13" s="87">
        <v>10</v>
      </c>
      <c r="N13" s="80" t="s">
        <v>32</v>
      </c>
      <c r="O13" s="88">
        <v>0.05</v>
      </c>
      <c r="P13" s="89">
        <f>O13*B14</f>
        <v>23.5</v>
      </c>
    </row>
    <row r="14" spans="1:17" ht="16.5" thickBot="1" x14ac:dyDescent="0.3">
      <c r="A14" s="30" t="s">
        <v>70</v>
      </c>
      <c r="B14" s="98">
        <v>470</v>
      </c>
      <c r="C14" s="35">
        <f>SUM(C6:C13)</f>
        <v>0.99999999999999989</v>
      </c>
      <c r="I14" s="58"/>
      <c r="J14" s="59"/>
      <c r="K14" s="70"/>
      <c r="M14" s="87">
        <v>11</v>
      </c>
      <c r="N14" s="80" t="s">
        <v>66</v>
      </c>
      <c r="O14" s="88">
        <v>0.01</v>
      </c>
      <c r="P14" s="89">
        <f>O14*B14</f>
        <v>4.7</v>
      </c>
    </row>
    <row r="15" spans="1:17" ht="15.75" x14ac:dyDescent="0.25">
      <c r="M15" s="87">
        <v>12</v>
      </c>
      <c r="N15" s="80" t="s">
        <v>37</v>
      </c>
      <c r="O15" s="88">
        <v>0.01</v>
      </c>
      <c r="P15" s="89">
        <f>O15*B14</f>
        <v>4.7</v>
      </c>
    </row>
    <row r="16" spans="1:17" ht="15.75" x14ac:dyDescent="0.25">
      <c r="M16" s="87">
        <v>13</v>
      </c>
      <c r="N16" s="80" t="s">
        <v>38</v>
      </c>
      <c r="O16" s="88">
        <v>0.01</v>
      </c>
      <c r="P16" s="89">
        <f>O16*B14</f>
        <v>4.7</v>
      </c>
    </row>
    <row r="17" spans="13:16" ht="15.75" x14ac:dyDescent="0.25">
      <c r="M17" s="87">
        <v>14</v>
      </c>
      <c r="N17" s="80" t="s">
        <v>39</v>
      </c>
      <c r="O17" s="88">
        <v>0.01</v>
      </c>
      <c r="P17" s="89">
        <f>O17*B14</f>
        <v>4.7</v>
      </c>
    </row>
    <row r="18" spans="13:16" ht="15.75" x14ac:dyDescent="0.25">
      <c r="M18" s="87">
        <v>15</v>
      </c>
      <c r="N18" s="80" t="s">
        <v>40</v>
      </c>
      <c r="O18" s="88">
        <v>0.01</v>
      </c>
      <c r="P18" s="89">
        <f>O18*B14</f>
        <v>4.7</v>
      </c>
    </row>
    <row r="19" spans="13:16" ht="15" customHeight="1" x14ac:dyDescent="0.25">
      <c r="M19" s="112" t="s">
        <v>69</v>
      </c>
      <c r="N19" s="112"/>
      <c r="O19" s="68">
        <f>SUM(O4:O18)</f>
        <v>1</v>
      </c>
      <c r="P19" s="69">
        <f>B14</f>
        <v>470</v>
      </c>
    </row>
  </sheetData>
  <mergeCells count="3">
    <mergeCell ref="B2:B3"/>
    <mergeCell ref="C2:H2"/>
    <mergeCell ref="M19:N19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zoomScale="110" zoomScaleNormal="110" workbookViewId="0">
      <selection activeCell="G15" sqref="G15"/>
    </sheetView>
  </sheetViews>
  <sheetFormatPr defaultRowHeight="15" x14ac:dyDescent="0.25"/>
  <cols>
    <col min="1" max="1" width="12.7109375" style="37" customWidth="1"/>
    <col min="2" max="3" width="12.140625" style="31" customWidth="1"/>
    <col min="4" max="10" width="9.140625" style="31"/>
    <col min="11" max="11" width="9.140625" style="31" customWidth="1"/>
    <col min="12" max="12" width="3.42578125" style="31" customWidth="1"/>
    <col min="13" max="13" width="9.140625" style="37"/>
    <col min="14" max="14" width="24.85546875" style="31" customWidth="1"/>
    <col min="15" max="15" width="9.85546875" style="64" customWidth="1"/>
    <col min="16" max="16" width="10.42578125" style="37" customWidth="1"/>
    <col min="17" max="17" width="4.28515625" style="31" customWidth="1"/>
    <col min="18" max="16384" width="9.140625" style="31"/>
  </cols>
  <sheetData>
    <row r="1" spans="1:17" ht="18.75" customHeight="1" x14ac:dyDescent="0.25">
      <c r="A1" s="32" t="s">
        <v>60</v>
      </c>
      <c r="B1" s="32"/>
      <c r="C1" s="32"/>
    </row>
    <row r="2" spans="1:17" ht="18.75" customHeight="1" thickBot="1" x14ac:dyDescent="0.3">
      <c r="B2" s="113" t="s">
        <v>77</v>
      </c>
      <c r="C2" s="111" t="s">
        <v>61</v>
      </c>
      <c r="D2" s="111"/>
      <c r="E2" s="111"/>
      <c r="F2" s="111"/>
      <c r="G2" s="111"/>
      <c r="H2" s="111"/>
      <c r="I2" s="33"/>
      <c r="J2" s="33"/>
      <c r="K2" s="33"/>
    </row>
    <row r="3" spans="1:17" ht="33" customHeight="1" thickBot="1" x14ac:dyDescent="0.3">
      <c r="B3" s="113"/>
      <c r="I3" s="48"/>
      <c r="J3" s="49"/>
      <c r="K3" s="70"/>
      <c r="M3" s="66" t="s">
        <v>64</v>
      </c>
      <c r="N3" s="66" t="s">
        <v>63</v>
      </c>
      <c r="O3" s="66" t="s">
        <v>65</v>
      </c>
      <c r="P3" s="67" t="s">
        <v>67</v>
      </c>
    </row>
    <row r="4" spans="1:17" ht="15.75" x14ac:dyDescent="0.25">
      <c r="D4" s="30" t="s">
        <v>48</v>
      </c>
      <c r="E4" s="30" t="s">
        <v>49</v>
      </c>
      <c r="F4" s="30" t="s">
        <v>50</v>
      </c>
      <c r="G4" s="30" t="s">
        <v>51</v>
      </c>
      <c r="H4" s="30" t="s">
        <v>52</v>
      </c>
      <c r="I4" s="60" t="s">
        <v>53</v>
      </c>
      <c r="J4" s="61" t="s">
        <v>54</v>
      </c>
      <c r="K4" s="71"/>
      <c r="L4" s="48"/>
      <c r="M4" s="75">
        <v>1</v>
      </c>
      <c r="N4" s="76" t="s">
        <v>33</v>
      </c>
      <c r="O4" s="77">
        <v>0.15</v>
      </c>
      <c r="P4" s="78">
        <f>O4*P19</f>
        <v>105</v>
      </c>
      <c r="Q4" s="49"/>
    </row>
    <row r="5" spans="1:17" ht="15.75" x14ac:dyDescent="0.25">
      <c r="A5" s="32"/>
      <c r="B5" s="30" t="s">
        <v>67</v>
      </c>
      <c r="C5" s="30" t="s">
        <v>68</v>
      </c>
      <c r="D5" s="34">
        <v>0.08</v>
      </c>
      <c r="E5" s="34">
        <v>0.09</v>
      </c>
      <c r="F5" s="34">
        <v>0.09</v>
      </c>
      <c r="G5" s="34">
        <v>0.09</v>
      </c>
      <c r="H5" s="34">
        <v>0.15</v>
      </c>
      <c r="I5" s="50">
        <v>0.2</v>
      </c>
      <c r="J5" s="51">
        <v>0.3</v>
      </c>
      <c r="K5" s="45"/>
      <c r="L5" s="72"/>
      <c r="M5" s="79">
        <v>2</v>
      </c>
      <c r="N5" s="80" t="s">
        <v>34</v>
      </c>
      <c r="O5" s="81">
        <v>0.15</v>
      </c>
      <c r="P5" s="82">
        <f>O5*B14</f>
        <v>105</v>
      </c>
      <c r="Q5" s="73"/>
    </row>
    <row r="6" spans="1:17" ht="16.5" thickBot="1" x14ac:dyDescent="0.3">
      <c r="A6" s="91" t="s">
        <v>56</v>
      </c>
      <c r="B6" s="36">
        <f>B14*C6</f>
        <v>70</v>
      </c>
      <c r="C6" s="35">
        <v>0.1</v>
      </c>
      <c r="G6" s="39">
        <v>1</v>
      </c>
      <c r="H6" s="39">
        <v>2</v>
      </c>
      <c r="I6" s="52">
        <v>3</v>
      </c>
      <c r="J6" s="53">
        <v>4</v>
      </c>
      <c r="K6" s="46"/>
      <c r="L6" s="58"/>
      <c r="M6" s="83">
        <v>3</v>
      </c>
      <c r="N6" s="84" t="s">
        <v>35</v>
      </c>
      <c r="O6" s="85">
        <v>0.15</v>
      </c>
      <c r="P6" s="86">
        <f>O6*B14</f>
        <v>105</v>
      </c>
      <c r="Q6" s="59"/>
    </row>
    <row r="7" spans="1:17" ht="15.75" x14ac:dyDescent="0.25">
      <c r="A7" s="92"/>
      <c r="B7" s="40"/>
      <c r="C7" s="41"/>
      <c r="D7" s="41"/>
      <c r="E7" s="41"/>
      <c r="F7" s="41"/>
      <c r="G7" s="42">
        <f>G5*B6+2</f>
        <v>8.3000000000000007</v>
      </c>
      <c r="H7" s="42">
        <f>H5*B6+2</f>
        <v>12.5</v>
      </c>
      <c r="I7" s="54">
        <f>I5*B6+2</f>
        <v>16</v>
      </c>
      <c r="J7" s="55">
        <f>J5*B6+3</f>
        <v>24</v>
      </c>
      <c r="K7" s="47">
        <f>SUM(D7:J7)</f>
        <v>60.8</v>
      </c>
      <c r="M7" s="87">
        <v>4</v>
      </c>
      <c r="N7" s="80" t="s">
        <v>36</v>
      </c>
      <c r="O7" s="88">
        <v>0.1</v>
      </c>
      <c r="P7" s="89">
        <f>O7*B14</f>
        <v>70</v>
      </c>
    </row>
    <row r="8" spans="1:17" ht="15.75" x14ac:dyDescent="0.25">
      <c r="A8" s="91" t="s">
        <v>57</v>
      </c>
      <c r="B8" s="36">
        <f>C8*B14</f>
        <v>175</v>
      </c>
      <c r="C8" s="35">
        <v>0.25</v>
      </c>
      <c r="D8" s="39">
        <v>5</v>
      </c>
      <c r="E8" s="39">
        <v>6</v>
      </c>
      <c r="F8" s="39">
        <v>7</v>
      </c>
      <c r="G8" s="39">
        <v>8</v>
      </c>
      <c r="H8" s="39">
        <v>9</v>
      </c>
      <c r="I8" s="52">
        <v>10</v>
      </c>
      <c r="J8" s="53">
        <v>11</v>
      </c>
      <c r="K8" s="74"/>
      <c r="M8" s="87">
        <v>5</v>
      </c>
      <c r="N8" s="80" t="s">
        <v>17</v>
      </c>
      <c r="O8" s="88">
        <v>0.1</v>
      </c>
      <c r="P8" s="89">
        <f>O8*B14</f>
        <v>70</v>
      </c>
    </row>
    <row r="9" spans="1:17" ht="15.75" x14ac:dyDescent="0.25">
      <c r="A9" s="65"/>
      <c r="B9" s="43"/>
      <c r="C9" s="41"/>
      <c r="D9" s="42">
        <f>D5*B8</f>
        <v>14</v>
      </c>
      <c r="E9" s="42">
        <f>E5*B8</f>
        <v>15.75</v>
      </c>
      <c r="F9" s="42">
        <f>F5*B8</f>
        <v>15.75</v>
      </c>
      <c r="G9" s="42">
        <f>G5*B8</f>
        <v>15.75</v>
      </c>
      <c r="H9" s="42">
        <f>H5*B8</f>
        <v>26.25</v>
      </c>
      <c r="I9" s="56">
        <f>I5*B8</f>
        <v>35</v>
      </c>
      <c r="J9" s="57">
        <f>J5*B8</f>
        <v>52.5</v>
      </c>
      <c r="K9" s="47">
        <f t="shared" ref="K9:K13" si="0">SUM(D9:J9)</f>
        <v>175</v>
      </c>
      <c r="M9" s="87">
        <v>6</v>
      </c>
      <c r="N9" s="80" t="s">
        <v>18</v>
      </c>
      <c r="O9" s="88">
        <v>0.1</v>
      </c>
      <c r="P9" s="89">
        <f>O9*B14</f>
        <v>70</v>
      </c>
    </row>
    <row r="10" spans="1:17" ht="15.75" x14ac:dyDescent="0.25">
      <c r="A10" s="91" t="s">
        <v>58</v>
      </c>
      <c r="B10" s="36">
        <f>C10*B14</f>
        <v>210</v>
      </c>
      <c r="C10" s="35">
        <v>0.3</v>
      </c>
      <c r="D10" s="39">
        <v>12</v>
      </c>
      <c r="E10" s="39">
        <v>13</v>
      </c>
      <c r="F10" s="39">
        <v>14</v>
      </c>
      <c r="G10" s="39">
        <v>15</v>
      </c>
      <c r="H10" s="39">
        <v>16</v>
      </c>
      <c r="I10" s="52">
        <v>17</v>
      </c>
      <c r="J10" s="53">
        <v>18</v>
      </c>
      <c r="K10" s="74"/>
      <c r="M10" s="87">
        <v>7</v>
      </c>
      <c r="N10" s="80" t="s">
        <v>19</v>
      </c>
      <c r="O10" s="88">
        <v>0.05</v>
      </c>
      <c r="P10" s="89">
        <f>O10*B14</f>
        <v>35</v>
      </c>
    </row>
    <row r="11" spans="1:17" ht="15.75" x14ac:dyDescent="0.25">
      <c r="A11" s="65"/>
      <c r="B11" s="43"/>
      <c r="C11" s="41"/>
      <c r="D11" s="42">
        <f>B10*D5</f>
        <v>16.8</v>
      </c>
      <c r="E11" s="42">
        <f>E5*B10</f>
        <v>18.899999999999999</v>
      </c>
      <c r="F11" s="42">
        <f>B10*F5</f>
        <v>18.899999999999999</v>
      </c>
      <c r="G11" s="42">
        <f>G5*B10</f>
        <v>18.899999999999999</v>
      </c>
      <c r="H11" s="42">
        <f>H5*B10</f>
        <v>31.5</v>
      </c>
      <c r="I11" s="56">
        <f>I5*B10</f>
        <v>42</v>
      </c>
      <c r="J11" s="57">
        <f>J5*B10</f>
        <v>63</v>
      </c>
      <c r="K11" s="47">
        <f t="shared" si="0"/>
        <v>210</v>
      </c>
      <c r="M11" s="87">
        <v>8</v>
      </c>
      <c r="N11" s="80" t="s">
        <v>15</v>
      </c>
      <c r="O11" s="88">
        <v>0.05</v>
      </c>
      <c r="P11" s="89">
        <f>O11*B14</f>
        <v>35</v>
      </c>
    </row>
    <row r="12" spans="1:17" ht="15.75" x14ac:dyDescent="0.25">
      <c r="A12" s="91" t="s">
        <v>59</v>
      </c>
      <c r="B12" s="36">
        <f>C12*B14</f>
        <v>244.99999999999997</v>
      </c>
      <c r="C12" s="35">
        <v>0.35</v>
      </c>
      <c r="D12" s="39">
        <v>19</v>
      </c>
      <c r="E12" s="39">
        <v>20</v>
      </c>
      <c r="F12" s="39">
        <v>21</v>
      </c>
      <c r="G12" s="39">
        <v>22</v>
      </c>
      <c r="H12" s="44">
        <v>23</v>
      </c>
      <c r="I12" s="62">
        <v>24</v>
      </c>
      <c r="J12" s="63">
        <v>25</v>
      </c>
      <c r="K12" s="74"/>
      <c r="M12" s="87">
        <v>9</v>
      </c>
      <c r="N12" s="80" t="s">
        <v>16</v>
      </c>
      <c r="O12" s="88">
        <v>0.05</v>
      </c>
      <c r="P12" s="89">
        <f>O12*B14</f>
        <v>35</v>
      </c>
    </row>
    <row r="13" spans="1:17" ht="15.75" x14ac:dyDescent="0.25">
      <c r="A13" s="65"/>
      <c r="B13" s="40"/>
      <c r="C13" s="41"/>
      <c r="D13" s="42">
        <f>D5*B12</f>
        <v>19.599999999999998</v>
      </c>
      <c r="E13" s="42">
        <f>E5*B12</f>
        <v>22.049999999999997</v>
      </c>
      <c r="F13" s="42">
        <f>F5*B12</f>
        <v>22.049999999999997</v>
      </c>
      <c r="G13" s="42">
        <f>G5*B12</f>
        <v>22.049999999999997</v>
      </c>
      <c r="H13" s="42">
        <f>H5*B12</f>
        <v>36.749999999999993</v>
      </c>
      <c r="I13" s="56">
        <f>I5*B12</f>
        <v>49</v>
      </c>
      <c r="J13" s="57">
        <f>J5*B12</f>
        <v>73.499999999999986</v>
      </c>
      <c r="K13" s="47">
        <f t="shared" si="0"/>
        <v>244.99999999999994</v>
      </c>
      <c r="M13" s="87">
        <v>10</v>
      </c>
      <c r="N13" s="80" t="s">
        <v>32</v>
      </c>
      <c r="O13" s="88">
        <v>0.05</v>
      </c>
      <c r="P13" s="89">
        <f>O13*B14</f>
        <v>35</v>
      </c>
    </row>
    <row r="14" spans="1:17" ht="16.5" thickBot="1" x14ac:dyDescent="0.3">
      <c r="A14" s="30" t="s">
        <v>70</v>
      </c>
      <c r="B14" s="98">
        <v>700</v>
      </c>
      <c r="C14" s="35">
        <f>SUM(C6:C13)</f>
        <v>0.99999999999999989</v>
      </c>
      <c r="I14" s="58"/>
      <c r="J14" s="59"/>
      <c r="K14" s="70"/>
      <c r="M14" s="87">
        <v>11</v>
      </c>
      <c r="N14" s="80" t="s">
        <v>66</v>
      </c>
      <c r="O14" s="88">
        <v>0.01</v>
      </c>
      <c r="P14" s="89">
        <f>O14*B14</f>
        <v>7</v>
      </c>
    </row>
    <row r="15" spans="1:17" ht="15.75" x14ac:dyDescent="0.25">
      <c r="M15" s="87">
        <v>12</v>
      </c>
      <c r="N15" s="80" t="s">
        <v>37</v>
      </c>
      <c r="O15" s="88">
        <v>0.01</v>
      </c>
      <c r="P15" s="89">
        <f>O15*B14</f>
        <v>7</v>
      </c>
    </row>
    <row r="16" spans="1:17" ht="15.75" x14ac:dyDescent="0.25">
      <c r="M16" s="87">
        <v>13</v>
      </c>
      <c r="N16" s="80" t="s">
        <v>38</v>
      </c>
      <c r="O16" s="88">
        <v>0.01</v>
      </c>
      <c r="P16" s="89">
        <f>O16*B14</f>
        <v>7</v>
      </c>
    </row>
    <row r="17" spans="13:16" ht="15.75" x14ac:dyDescent="0.25">
      <c r="M17" s="87">
        <v>14</v>
      </c>
      <c r="N17" s="80" t="s">
        <v>39</v>
      </c>
      <c r="O17" s="88">
        <v>0.01</v>
      </c>
      <c r="P17" s="89">
        <f>O17*B14</f>
        <v>7</v>
      </c>
    </row>
    <row r="18" spans="13:16" ht="15.75" x14ac:dyDescent="0.25">
      <c r="M18" s="87">
        <v>15</v>
      </c>
      <c r="N18" s="80" t="s">
        <v>40</v>
      </c>
      <c r="O18" s="88">
        <v>0.01</v>
      </c>
      <c r="P18" s="89">
        <f>O18*B14</f>
        <v>7</v>
      </c>
    </row>
    <row r="19" spans="13:16" ht="15" customHeight="1" x14ac:dyDescent="0.25">
      <c r="M19" s="112" t="s">
        <v>69</v>
      </c>
      <c r="N19" s="112"/>
      <c r="O19" s="68">
        <f>SUM(O4:O18)</f>
        <v>1</v>
      </c>
      <c r="P19" s="69">
        <f>B14</f>
        <v>700</v>
      </c>
    </row>
  </sheetData>
  <mergeCells count="3">
    <mergeCell ref="B2:B3"/>
    <mergeCell ref="C2:H2"/>
    <mergeCell ref="M19:N1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zoomScale="110" zoomScaleNormal="110" workbookViewId="0">
      <selection activeCell="C18" sqref="C18"/>
    </sheetView>
  </sheetViews>
  <sheetFormatPr defaultRowHeight="15" x14ac:dyDescent="0.25"/>
  <cols>
    <col min="1" max="1" width="12.7109375" style="37" customWidth="1"/>
    <col min="2" max="3" width="12.140625" style="31" customWidth="1"/>
    <col min="4" max="10" width="9.140625" style="31"/>
    <col min="11" max="11" width="9.140625" style="31" customWidth="1"/>
    <col min="12" max="12" width="3.42578125" style="31" customWidth="1"/>
    <col min="13" max="13" width="9.140625" style="37"/>
    <col min="14" max="14" width="24.85546875" style="31" customWidth="1"/>
    <col min="15" max="15" width="9.85546875" style="64" customWidth="1"/>
    <col min="16" max="16" width="10.42578125" style="37" customWidth="1"/>
    <col min="17" max="17" width="4.28515625" style="31" customWidth="1"/>
    <col min="18" max="16384" width="9.140625" style="31"/>
  </cols>
  <sheetData>
    <row r="1" spans="1:17" ht="18.75" customHeight="1" x14ac:dyDescent="0.25">
      <c r="A1" s="32" t="s">
        <v>60</v>
      </c>
      <c r="B1" s="32"/>
      <c r="C1" s="32"/>
    </row>
    <row r="2" spans="1:17" ht="18.75" customHeight="1" thickBot="1" x14ac:dyDescent="0.3">
      <c r="B2" s="113" t="s">
        <v>78</v>
      </c>
      <c r="C2" s="111" t="s">
        <v>61</v>
      </c>
      <c r="D2" s="111"/>
      <c r="E2" s="111"/>
      <c r="F2" s="111"/>
      <c r="G2" s="111"/>
      <c r="H2" s="111"/>
      <c r="I2" s="33"/>
      <c r="J2" s="33"/>
      <c r="K2" s="33"/>
    </row>
    <row r="3" spans="1:17" ht="27.75" customHeight="1" thickBot="1" x14ac:dyDescent="0.3">
      <c r="B3" s="113"/>
      <c r="I3" s="48"/>
      <c r="J3" s="49"/>
      <c r="K3" s="70"/>
      <c r="M3" s="66" t="s">
        <v>64</v>
      </c>
      <c r="N3" s="66" t="s">
        <v>63</v>
      </c>
      <c r="O3" s="66" t="s">
        <v>65</v>
      </c>
      <c r="P3" s="67" t="s">
        <v>67</v>
      </c>
    </row>
    <row r="4" spans="1:17" ht="15.75" x14ac:dyDescent="0.25">
      <c r="D4" s="30" t="s">
        <v>48</v>
      </c>
      <c r="E4" s="30" t="s">
        <v>49</v>
      </c>
      <c r="F4" s="30" t="s">
        <v>50</v>
      </c>
      <c r="G4" s="30" t="s">
        <v>51</v>
      </c>
      <c r="H4" s="30" t="s">
        <v>52</v>
      </c>
      <c r="I4" s="60" t="s">
        <v>53</v>
      </c>
      <c r="J4" s="61" t="s">
        <v>54</v>
      </c>
      <c r="K4" s="71"/>
      <c r="L4" s="48"/>
      <c r="M4" s="75">
        <v>1</v>
      </c>
      <c r="N4" s="76" t="s">
        <v>33</v>
      </c>
      <c r="O4" s="77">
        <v>0.15</v>
      </c>
      <c r="P4" s="78">
        <f>O4*P19</f>
        <v>120</v>
      </c>
      <c r="Q4" s="49"/>
    </row>
    <row r="5" spans="1:17" ht="15.75" x14ac:dyDescent="0.25">
      <c r="A5" s="32"/>
      <c r="B5" s="30" t="s">
        <v>67</v>
      </c>
      <c r="C5" s="30" t="s">
        <v>68</v>
      </c>
      <c r="D5" s="34">
        <v>0.08</v>
      </c>
      <c r="E5" s="34">
        <v>0.09</v>
      </c>
      <c r="F5" s="34">
        <v>0.09</v>
      </c>
      <c r="G5" s="34">
        <v>0.09</v>
      </c>
      <c r="H5" s="34">
        <v>0.15</v>
      </c>
      <c r="I5" s="50">
        <v>0.2</v>
      </c>
      <c r="J5" s="51">
        <v>0.3</v>
      </c>
      <c r="K5" s="45"/>
      <c r="L5" s="72"/>
      <c r="M5" s="79">
        <v>2</v>
      </c>
      <c r="N5" s="80" t="s">
        <v>34</v>
      </c>
      <c r="O5" s="81">
        <v>0.15</v>
      </c>
      <c r="P5" s="82">
        <f>O5*B14</f>
        <v>120</v>
      </c>
      <c r="Q5" s="73"/>
    </row>
    <row r="6" spans="1:17" ht="16.5" thickBot="1" x14ac:dyDescent="0.3">
      <c r="A6" s="91" t="s">
        <v>56</v>
      </c>
      <c r="B6" s="36">
        <f>B14*C6</f>
        <v>80</v>
      </c>
      <c r="C6" s="35">
        <v>0.1</v>
      </c>
      <c r="G6" s="39">
        <v>1</v>
      </c>
      <c r="H6" s="39">
        <v>2</v>
      </c>
      <c r="I6" s="52">
        <v>3</v>
      </c>
      <c r="J6" s="53">
        <v>4</v>
      </c>
      <c r="K6" s="46"/>
      <c r="L6" s="58"/>
      <c r="M6" s="83">
        <v>3</v>
      </c>
      <c r="N6" s="84" t="s">
        <v>35</v>
      </c>
      <c r="O6" s="85">
        <v>0.15</v>
      </c>
      <c r="P6" s="86">
        <f>O6*B14</f>
        <v>120</v>
      </c>
      <c r="Q6" s="59"/>
    </row>
    <row r="7" spans="1:17" ht="15.75" x14ac:dyDescent="0.25">
      <c r="A7" s="92"/>
      <c r="B7" s="40"/>
      <c r="C7" s="41"/>
      <c r="D7" s="41"/>
      <c r="E7" s="41"/>
      <c r="F7" s="41"/>
      <c r="G7" s="42">
        <f>G5*B6+2</f>
        <v>9.1999999999999993</v>
      </c>
      <c r="H7" s="42">
        <f>H5*B6+2</f>
        <v>14</v>
      </c>
      <c r="I7" s="54">
        <f>I5*B6+2</f>
        <v>18</v>
      </c>
      <c r="J7" s="55">
        <f>J5*B6+3</f>
        <v>27</v>
      </c>
      <c r="K7" s="47">
        <f>SUM(D7:J7)</f>
        <v>68.2</v>
      </c>
      <c r="M7" s="87">
        <v>4</v>
      </c>
      <c r="N7" s="80" t="s">
        <v>36</v>
      </c>
      <c r="O7" s="88">
        <v>0.1</v>
      </c>
      <c r="P7" s="89">
        <f>O7*B14</f>
        <v>80</v>
      </c>
    </row>
    <row r="8" spans="1:17" ht="15.75" x14ac:dyDescent="0.25">
      <c r="A8" s="91" t="s">
        <v>57</v>
      </c>
      <c r="B8" s="36">
        <f>C8*B14</f>
        <v>200</v>
      </c>
      <c r="C8" s="35">
        <v>0.25</v>
      </c>
      <c r="D8" s="39">
        <v>5</v>
      </c>
      <c r="E8" s="39">
        <v>6</v>
      </c>
      <c r="F8" s="39">
        <v>7</v>
      </c>
      <c r="G8" s="39">
        <v>8</v>
      </c>
      <c r="H8" s="39">
        <v>9</v>
      </c>
      <c r="I8" s="52">
        <v>10</v>
      </c>
      <c r="J8" s="53">
        <v>11</v>
      </c>
      <c r="K8" s="74"/>
      <c r="M8" s="87">
        <v>5</v>
      </c>
      <c r="N8" s="80" t="s">
        <v>17</v>
      </c>
      <c r="O8" s="88">
        <v>0.1</v>
      </c>
      <c r="P8" s="89">
        <f>O8*B14</f>
        <v>80</v>
      </c>
    </row>
    <row r="9" spans="1:17" ht="15.75" x14ac:dyDescent="0.25">
      <c r="A9" s="65"/>
      <c r="B9" s="43"/>
      <c r="C9" s="41"/>
      <c r="D9" s="42">
        <f>D5*B8</f>
        <v>16</v>
      </c>
      <c r="E9" s="42">
        <f>E5*B8</f>
        <v>18</v>
      </c>
      <c r="F9" s="42">
        <f>F5*B8</f>
        <v>18</v>
      </c>
      <c r="G9" s="42">
        <f>G5*B8</f>
        <v>18</v>
      </c>
      <c r="H9" s="42">
        <f>H5*B8</f>
        <v>30</v>
      </c>
      <c r="I9" s="56">
        <f>I5*B8</f>
        <v>40</v>
      </c>
      <c r="J9" s="57">
        <f>J5*B8</f>
        <v>60</v>
      </c>
      <c r="K9" s="47">
        <f t="shared" ref="K9:K13" si="0">SUM(D9:J9)</f>
        <v>200</v>
      </c>
      <c r="M9" s="87">
        <v>6</v>
      </c>
      <c r="N9" s="80" t="s">
        <v>18</v>
      </c>
      <c r="O9" s="88">
        <v>0.1</v>
      </c>
      <c r="P9" s="89">
        <f>O9*B14</f>
        <v>80</v>
      </c>
    </row>
    <row r="10" spans="1:17" ht="15.75" x14ac:dyDescent="0.25">
      <c r="A10" s="91" t="s">
        <v>58</v>
      </c>
      <c r="B10" s="36">
        <f>C10*B14</f>
        <v>240</v>
      </c>
      <c r="C10" s="35">
        <v>0.3</v>
      </c>
      <c r="D10" s="39">
        <v>12</v>
      </c>
      <c r="E10" s="39">
        <v>13</v>
      </c>
      <c r="F10" s="39">
        <v>14</v>
      </c>
      <c r="G10" s="39">
        <v>15</v>
      </c>
      <c r="H10" s="39">
        <v>16</v>
      </c>
      <c r="I10" s="52">
        <v>17</v>
      </c>
      <c r="J10" s="53">
        <v>18</v>
      </c>
      <c r="K10" s="74"/>
      <c r="M10" s="87">
        <v>7</v>
      </c>
      <c r="N10" s="80" t="s">
        <v>19</v>
      </c>
      <c r="O10" s="88">
        <v>0.05</v>
      </c>
      <c r="P10" s="89">
        <f>O10*B14</f>
        <v>40</v>
      </c>
    </row>
    <row r="11" spans="1:17" ht="15.75" x14ac:dyDescent="0.25">
      <c r="A11" s="65"/>
      <c r="B11" s="43"/>
      <c r="C11" s="41"/>
      <c r="D11" s="42">
        <f>B10*D5</f>
        <v>19.2</v>
      </c>
      <c r="E11" s="42">
        <f>E5*B10</f>
        <v>21.599999999999998</v>
      </c>
      <c r="F11" s="42">
        <f>B10*F5</f>
        <v>21.599999999999998</v>
      </c>
      <c r="G11" s="42">
        <f>G5*B10</f>
        <v>21.599999999999998</v>
      </c>
      <c r="H11" s="42">
        <f>H5*B10</f>
        <v>36</v>
      </c>
      <c r="I11" s="56">
        <f>I5*B10</f>
        <v>48</v>
      </c>
      <c r="J11" s="57">
        <f>J5*B10</f>
        <v>72</v>
      </c>
      <c r="K11" s="47">
        <f t="shared" si="0"/>
        <v>240</v>
      </c>
      <c r="M11" s="87">
        <v>8</v>
      </c>
      <c r="N11" s="80" t="s">
        <v>15</v>
      </c>
      <c r="O11" s="88">
        <v>0.05</v>
      </c>
      <c r="P11" s="89">
        <f>O11*B14</f>
        <v>40</v>
      </c>
    </row>
    <row r="12" spans="1:17" ht="15.75" x14ac:dyDescent="0.25">
      <c r="A12" s="91" t="s">
        <v>59</v>
      </c>
      <c r="B12" s="36">
        <f>C12*B14</f>
        <v>280</v>
      </c>
      <c r="C12" s="35">
        <v>0.35</v>
      </c>
      <c r="D12" s="39">
        <v>19</v>
      </c>
      <c r="E12" s="39">
        <v>20</v>
      </c>
      <c r="F12" s="39">
        <v>21</v>
      </c>
      <c r="G12" s="39">
        <v>22</v>
      </c>
      <c r="H12" s="44">
        <v>23</v>
      </c>
      <c r="I12" s="62">
        <v>24</v>
      </c>
      <c r="J12" s="63">
        <v>25</v>
      </c>
      <c r="K12" s="74"/>
      <c r="M12" s="87">
        <v>9</v>
      </c>
      <c r="N12" s="80" t="s">
        <v>16</v>
      </c>
      <c r="O12" s="88">
        <v>0.05</v>
      </c>
      <c r="P12" s="89">
        <f>O12*B14</f>
        <v>40</v>
      </c>
    </row>
    <row r="13" spans="1:17" ht="15.75" x14ac:dyDescent="0.25">
      <c r="A13" s="65"/>
      <c r="B13" s="40"/>
      <c r="C13" s="41"/>
      <c r="D13" s="42">
        <f>D5*B12</f>
        <v>22.400000000000002</v>
      </c>
      <c r="E13" s="42">
        <f>E5*B12</f>
        <v>25.2</v>
      </c>
      <c r="F13" s="42">
        <f>F5*B12</f>
        <v>25.2</v>
      </c>
      <c r="G13" s="42">
        <f>G5*B12</f>
        <v>25.2</v>
      </c>
      <c r="H13" s="42">
        <f>H5*B12</f>
        <v>42</v>
      </c>
      <c r="I13" s="56">
        <f>I5*B12</f>
        <v>56</v>
      </c>
      <c r="J13" s="57">
        <f>J5*B12</f>
        <v>84</v>
      </c>
      <c r="K13" s="47">
        <f t="shared" si="0"/>
        <v>280</v>
      </c>
      <c r="M13" s="87">
        <v>10</v>
      </c>
      <c r="N13" s="80" t="s">
        <v>32</v>
      </c>
      <c r="O13" s="88">
        <v>0.05</v>
      </c>
      <c r="P13" s="89">
        <f>O13*B14</f>
        <v>40</v>
      </c>
    </row>
    <row r="14" spans="1:17" ht="16.5" thickBot="1" x14ac:dyDescent="0.3">
      <c r="A14" s="30" t="s">
        <v>70</v>
      </c>
      <c r="B14" s="98">
        <v>800</v>
      </c>
      <c r="C14" s="35">
        <f>SUM(C6:C13)</f>
        <v>0.99999999999999989</v>
      </c>
      <c r="I14" s="58"/>
      <c r="J14" s="59"/>
      <c r="K14" s="70"/>
      <c r="M14" s="87">
        <v>11</v>
      </c>
      <c r="N14" s="80" t="s">
        <v>66</v>
      </c>
      <c r="O14" s="88">
        <v>0.01</v>
      </c>
      <c r="P14" s="89">
        <f>O14*B14</f>
        <v>8</v>
      </c>
    </row>
    <row r="15" spans="1:17" ht="15.75" x14ac:dyDescent="0.25">
      <c r="M15" s="87">
        <v>12</v>
      </c>
      <c r="N15" s="80" t="s">
        <v>37</v>
      </c>
      <c r="O15" s="88">
        <v>0.01</v>
      </c>
      <c r="P15" s="89">
        <f>O15*B14</f>
        <v>8</v>
      </c>
    </row>
    <row r="16" spans="1:17" ht="15.75" x14ac:dyDescent="0.25">
      <c r="M16" s="87">
        <v>13</v>
      </c>
      <c r="N16" s="80" t="s">
        <v>38</v>
      </c>
      <c r="O16" s="88">
        <v>0.01</v>
      </c>
      <c r="P16" s="89">
        <f>O16*B14</f>
        <v>8</v>
      </c>
    </row>
    <row r="17" spans="13:16" ht="15.75" x14ac:dyDescent="0.25">
      <c r="M17" s="87">
        <v>14</v>
      </c>
      <c r="N17" s="80" t="s">
        <v>39</v>
      </c>
      <c r="O17" s="88">
        <v>0.01</v>
      </c>
      <c r="P17" s="89">
        <f>O17*B14</f>
        <v>8</v>
      </c>
    </row>
    <row r="18" spans="13:16" ht="15.75" x14ac:dyDescent="0.25">
      <c r="M18" s="87">
        <v>15</v>
      </c>
      <c r="N18" s="80" t="s">
        <v>40</v>
      </c>
      <c r="O18" s="88">
        <v>0.01</v>
      </c>
      <c r="P18" s="89">
        <f>O18*B14</f>
        <v>8</v>
      </c>
    </row>
    <row r="19" spans="13:16" ht="15" customHeight="1" x14ac:dyDescent="0.25">
      <c r="M19" s="112" t="s">
        <v>69</v>
      </c>
      <c r="N19" s="112"/>
      <c r="O19" s="68">
        <f>SUM(O4:O18)</f>
        <v>1</v>
      </c>
      <c r="P19" s="69">
        <f>B14</f>
        <v>800</v>
      </c>
    </row>
  </sheetData>
  <mergeCells count="3">
    <mergeCell ref="B2:B3"/>
    <mergeCell ref="C2:H2"/>
    <mergeCell ref="M19:N19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zoomScale="110" zoomScaleNormal="110" workbookViewId="0">
      <selection activeCell="B11" sqref="B11"/>
    </sheetView>
  </sheetViews>
  <sheetFormatPr defaultRowHeight="15" x14ac:dyDescent="0.25"/>
  <cols>
    <col min="1" max="1" width="12.7109375" style="37" customWidth="1"/>
    <col min="2" max="3" width="12.140625" style="31" customWidth="1"/>
    <col min="4" max="10" width="9.140625" style="31"/>
    <col min="11" max="11" width="9.140625" style="31" customWidth="1"/>
    <col min="12" max="12" width="3.42578125" style="31" customWidth="1"/>
    <col min="13" max="13" width="9.140625" style="37"/>
    <col min="14" max="14" width="24.85546875" style="31" customWidth="1"/>
    <col min="15" max="15" width="9.85546875" style="64" customWidth="1"/>
    <col min="16" max="16" width="10.42578125" style="37" customWidth="1"/>
    <col min="17" max="17" width="4.28515625" style="31" customWidth="1"/>
    <col min="18" max="16384" width="9.140625" style="31"/>
  </cols>
  <sheetData>
    <row r="1" spans="1:17" ht="18.75" customHeight="1" x14ac:dyDescent="0.25">
      <c r="A1" s="32" t="s">
        <v>60</v>
      </c>
      <c r="B1" s="32"/>
      <c r="C1" s="32"/>
    </row>
    <row r="2" spans="1:17" ht="18.75" customHeight="1" thickBot="1" x14ac:dyDescent="0.3">
      <c r="B2" s="113" t="s">
        <v>79</v>
      </c>
      <c r="C2" s="111" t="s">
        <v>61</v>
      </c>
      <c r="D2" s="111"/>
      <c r="E2" s="111"/>
      <c r="F2" s="111"/>
      <c r="G2" s="111"/>
      <c r="H2" s="111"/>
      <c r="I2" s="33"/>
      <c r="J2" s="33"/>
      <c r="K2" s="33"/>
    </row>
    <row r="3" spans="1:17" ht="33" customHeight="1" thickBot="1" x14ac:dyDescent="0.3">
      <c r="B3" s="113"/>
      <c r="I3" s="48"/>
      <c r="J3" s="49"/>
      <c r="K3" s="70"/>
      <c r="M3" s="66" t="s">
        <v>64</v>
      </c>
      <c r="N3" s="66" t="s">
        <v>63</v>
      </c>
      <c r="O3" s="66" t="s">
        <v>65</v>
      </c>
      <c r="P3" s="67" t="s">
        <v>67</v>
      </c>
    </row>
    <row r="4" spans="1:17" ht="15.75" x14ac:dyDescent="0.25">
      <c r="D4" s="30" t="s">
        <v>48</v>
      </c>
      <c r="E4" s="30" t="s">
        <v>49</v>
      </c>
      <c r="F4" s="30" t="s">
        <v>50</v>
      </c>
      <c r="G4" s="30" t="s">
        <v>51</v>
      </c>
      <c r="H4" s="30" t="s">
        <v>52</v>
      </c>
      <c r="I4" s="60" t="s">
        <v>53</v>
      </c>
      <c r="J4" s="61" t="s">
        <v>54</v>
      </c>
      <c r="K4" s="71"/>
      <c r="L4" s="48"/>
      <c r="M4" s="75">
        <v>1</v>
      </c>
      <c r="N4" s="76" t="s">
        <v>33</v>
      </c>
      <c r="O4" s="77">
        <v>0.15</v>
      </c>
      <c r="P4" s="78">
        <f>O4*P19</f>
        <v>105</v>
      </c>
      <c r="Q4" s="49"/>
    </row>
    <row r="5" spans="1:17" ht="15.75" x14ac:dyDescent="0.25">
      <c r="A5" s="32"/>
      <c r="B5" s="30" t="s">
        <v>67</v>
      </c>
      <c r="C5" s="30" t="s">
        <v>68</v>
      </c>
      <c r="D5" s="34">
        <v>0.08</v>
      </c>
      <c r="E5" s="34">
        <v>0.09</v>
      </c>
      <c r="F5" s="34">
        <v>0.09</v>
      </c>
      <c r="G5" s="34">
        <v>0.09</v>
      </c>
      <c r="H5" s="34">
        <v>0.15</v>
      </c>
      <c r="I5" s="50">
        <v>0.2</v>
      </c>
      <c r="J5" s="51">
        <v>0.3</v>
      </c>
      <c r="K5" s="45"/>
      <c r="L5" s="72"/>
      <c r="M5" s="79">
        <v>2</v>
      </c>
      <c r="N5" s="80" t="s">
        <v>34</v>
      </c>
      <c r="O5" s="81">
        <v>0.15</v>
      </c>
      <c r="P5" s="82">
        <f>O5*B14</f>
        <v>105</v>
      </c>
      <c r="Q5" s="73"/>
    </row>
    <row r="6" spans="1:17" ht="16.5" thickBot="1" x14ac:dyDescent="0.3">
      <c r="A6" s="91" t="s">
        <v>56</v>
      </c>
      <c r="B6" s="36">
        <f>B14*C6</f>
        <v>70</v>
      </c>
      <c r="C6" s="35">
        <v>0.1</v>
      </c>
      <c r="G6" s="39">
        <v>1</v>
      </c>
      <c r="H6" s="39">
        <v>2</v>
      </c>
      <c r="I6" s="52">
        <v>3</v>
      </c>
      <c r="J6" s="53">
        <v>4</v>
      </c>
      <c r="K6" s="46"/>
      <c r="L6" s="58"/>
      <c r="M6" s="83">
        <v>3</v>
      </c>
      <c r="N6" s="84" t="s">
        <v>35</v>
      </c>
      <c r="O6" s="85">
        <v>0.15</v>
      </c>
      <c r="P6" s="86">
        <f>O6*B14</f>
        <v>105</v>
      </c>
      <c r="Q6" s="59"/>
    </row>
    <row r="7" spans="1:17" ht="15.75" x14ac:dyDescent="0.25">
      <c r="A7" s="92"/>
      <c r="B7" s="40"/>
      <c r="C7" s="41"/>
      <c r="D7" s="41"/>
      <c r="E7" s="41"/>
      <c r="F7" s="41"/>
      <c r="G7" s="42">
        <f>G5*B6+2</f>
        <v>8.3000000000000007</v>
      </c>
      <c r="H7" s="42">
        <f>H5*B6+2</f>
        <v>12.5</v>
      </c>
      <c r="I7" s="54">
        <f>I5*B6+2</f>
        <v>16</v>
      </c>
      <c r="J7" s="55">
        <f>J5*B6+3</f>
        <v>24</v>
      </c>
      <c r="K7" s="47">
        <f>SUM(D7:J7)</f>
        <v>60.8</v>
      </c>
      <c r="M7" s="87">
        <v>4</v>
      </c>
      <c r="N7" s="80" t="s">
        <v>36</v>
      </c>
      <c r="O7" s="88">
        <v>0.1</v>
      </c>
      <c r="P7" s="89">
        <f>O7*B14</f>
        <v>70</v>
      </c>
    </row>
    <row r="8" spans="1:17" ht="15.75" x14ac:dyDescent="0.25">
      <c r="A8" s="91" t="s">
        <v>57</v>
      </c>
      <c r="B8" s="36">
        <f>C8*B14</f>
        <v>175</v>
      </c>
      <c r="C8" s="35">
        <v>0.25</v>
      </c>
      <c r="D8" s="39">
        <v>5</v>
      </c>
      <c r="E8" s="39">
        <v>6</v>
      </c>
      <c r="F8" s="39">
        <v>7</v>
      </c>
      <c r="G8" s="39">
        <v>8</v>
      </c>
      <c r="H8" s="39">
        <v>9</v>
      </c>
      <c r="I8" s="52">
        <v>10</v>
      </c>
      <c r="J8" s="53">
        <v>11</v>
      </c>
      <c r="K8" s="74"/>
      <c r="M8" s="87">
        <v>5</v>
      </c>
      <c r="N8" s="80" t="s">
        <v>17</v>
      </c>
      <c r="O8" s="88">
        <v>0.1</v>
      </c>
      <c r="P8" s="89">
        <f>O8*B14</f>
        <v>70</v>
      </c>
    </row>
    <row r="9" spans="1:17" ht="15.75" x14ac:dyDescent="0.25">
      <c r="A9" s="65"/>
      <c r="B9" s="43"/>
      <c r="C9" s="41"/>
      <c r="D9" s="42">
        <f>D5*B8</f>
        <v>14</v>
      </c>
      <c r="E9" s="42">
        <f>E5*B8</f>
        <v>15.75</v>
      </c>
      <c r="F9" s="42">
        <f>F5*B8</f>
        <v>15.75</v>
      </c>
      <c r="G9" s="42">
        <f>G5*B8</f>
        <v>15.75</v>
      </c>
      <c r="H9" s="42">
        <f>H5*B8</f>
        <v>26.25</v>
      </c>
      <c r="I9" s="56">
        <f>I5*B8</f>
        <v>35</v>
      </c>
      <c r="J9" s="57">
        <f>J5*B8</f>
        <v>52.5</v>
      </c>
      <c r="K9" s="47">
        <f t="shared" ref="K9:K13" si="0">SUM(D9:J9)</f>
        <v>175</v>
      </c>
      <c r="M9" s="87">
        <v>6</v>
      </c>
      <c r="N9" s="80" t="s">
        <v>18</v>
      </c>
      <c r="O9" s="88">
        <v>0.1</v>
      </c>
      <c r="P9" s="89">
        <f>O9*B14</f>
        <v>70</v>
      </c>
    </row>
    <row r="10" spans="1:17" ht="15.75" x14ac:dyDescent="0.25">
      <c r="A10" s="91" t="s">
        <v>58</v>
      </c>
      <c r="B10" s="36">
        <f>C10*B14</f>
        <v>210</v>
      </c>
      <c r="C10" s="35">
        <v>0.3</v>
      </c>
      <c r="D10" s="39">
        <v>12</v>
      </c>
      <c r="E10" s="39">
        <v>13</v>
      </c>
      <c r="F10" s="39">
        <v>14</v>
      </c>
      <c r="G10" s="39">
        <v>15</v>
      </c>
      <c r="H10" s="39">
        <v>16</v>
      </c>
      <c r="I10" s="52">
        <v>17</v>
      </c>
      <c r="J10" s="53">
        <v>18</v>
      </c>
      <c r="K10" s="74"/>
      <c r="M10" s="87">
        <v>7</v>
      </c>
      <c r="N10" s="80" t="s">
        <v>19</v>
      </c>
      <c r="O10" s="88">
        <v>0.05</v>
      </c>
      <c r="P10" s="89">
        <f>O10*B14</f>
        <v>35</v>
      </c>
    </row>
    <row r="11" spans="1:17" ht="15.75" x14ac:dyDescent="0.25">
      <c r="A11" s="65"/>
      <c r="B11" s="43"/>
      <c r="C11" s="41"/>
      <c r="D11" s="42">
        <f>B10*D5</f>
        <v>16.8</v>
      </c>
      <c r="E11" s="42">
        <f>E5*B10</f>
        <v>18.899999999999999</v>
      </c>
      <c r="F11" s="42">
        <f>B10*F5</f>
        <v>18.899999999999999</v>
      </c>
      <c r="G11" s="42">
        <f>G5*B10</f>
        <v>18.899999999999999</v>
      </c>
      <c r="H11" s="42">
        <f>H5*B10</f>
        <v>31.5</v>
      </c>
      <c r="I11" s="56">
        <f>I5*B10</f>
        <v>42</v>
      </c>
      <c r="J11" s="57">
        <f>J5*B10</f>
        <v>63</v>
      </c>
      <c r="K11" s="47">
        <f t="shared" si="0"/>
        <v>210</v>
      </c>
      <c r="M11" s="87">
        <v>8</v>
      </c>
      <c r="N11" s="80" t="s">
        <v>15</v>
      </c>
      <c r="O11" s="88">
        <v>0.05</v>
      </c>
      <c r="P11" s="89">
        <f>O11*B14</f>
        <v>35</v>
      </c>
    </row>
    <row r="12" spans="1:17" ht="15.75" x14ac:dyDescent="0.25">
      <c r="A12" s="91" t="s">
        <v>59</v>
      </c>
      <c r="B12" s="36">
        <f>C12*B14</f>
        <v>244.99999999999997</v>
      </c>
      <c r="C12" s="35">
        <v>0.35</v>
      </c>
      <c r="D12" s="39">
        <v>19</v>
      </c>
      <c r="E12" s="39">
        <v>20</v>
      </c>
      <c r="F12" s="39">
        <v>21</v>
      </c>
      <c r="G12" s="39">
        <v>22</v>
      </c>
      <c r="H12" s="44">
        <v>23</v>
      </c>
      <c r="I12" s="62">
        <v>24</v>
      </c>
      <c r="J12" s="63">
        <v>25</v>
      </c>
      <c r="K12" s="74"/>
      <c r="M12" s="87">
        <v>9</v>
      </c>
      <c r="N12" s="80" t="s">
        <v>16</v>
      </c>
      <c r="O12" s="88">
        <v>0.05</v>
      </c>
      <c r="P12" s="89">
        <f>O12*B14</f>
        <v>35</v>
      </c>
    </row>
    <row r="13" spans="1:17" ht="15.75" x14ac:dyDescent="0.25">
      <c r="A13" s="65"/>
      <c r="B13" s="40"/>
      <c r="C13" s="41"/>
      <c r="D13" s="42">
        <f>D5*B12</f>
        <v>19.599999999999998</v>
      </c>
      <c r="E13" s="42">
        <f>E5*B12</f>
        <v>22.049999999999997</v>
      </c>
      <c r="F13" s="42">
        <f>F5*B12</f>
        <v>22.049999999999997</v>
      </c>
      <c r="G13" s="42">
        <f>G5*B12</f>
        <v>22.049999999999997</v>
      </c>
      <c r="H13" s="42">
        <f>H5*B12</f>
        <v>36.749999999999993</v>
      </c>
      <c r="I13" s="56">
        <f>I5*B12</f>
        <v>49</v>
      </c>
      <c r="J13" s="57">
        <f>J5*B12</f>
        <v>73.499999999999986</v>
      </c>
      <c r="K13" s="47">
        <f t="shared" si="0"/>
        <v>244.99999999999994</v>
      </c>
      <c r="M13" s="87">
        <v>10</v>
      </c>
      <c r="N13" s="80" t="s">
        <v>32</v>
      </c>
      <c r="O13" s="88">
        <v>0.05</v>
      </c>
      <c r="P13" s="89">
        <f>O13*B14</f>
        <v>35</v>
      </c>
    </row>
    <row r="14" spans="1:17" ht="16.5" thickBot="1" x14ac:dyDescent="0.3">
      <c r="A14" s="30" t="s">
        <v>70</v>
      </c>
      <c r="B14" s="98">
        <v>700</v>
      </c>
      <c r="C14" s="35">
        <f>SUM(C6:C13)</f>
        <v>0.99999999999999989</v>
      </c>
      <c r="I14" s="58"/>
      <c r="J14" s="59"/>
      <c r="K14" s="70"/>
      <c r="M14" s="87">
        <v>11</v>
      </c>
      <c r="N14" s="80" t="s">
        <v>66</v>
      </c>
      <c r="O14" s="88">
        <v>0.01</v>
      </c>
      <c r="P14" s="89">
        <f>O14*B14</f>
        <v>7</v>
      </c>
    </row>
    <row r="15" spans="1:17" ht="15.75" x14ac:dyDescent="0.25">
      <c r="M15" s="87">
        <v>12</v>
      </c>
      <c r="N15" s="80" t="s">
        <v>37</v>
      </c>
      <c r="O15" s="88">
        <v>0.01</v>
      </c>
      <c r="P15" s="89">
        <f>O15*B14</f>
        <v>7</v>
      </c>
    </row>
    <row r="16" spans="1:17" ht="15.75" x14ac:dyDescent="0.25">
      <c r="M16" s="87">
        <v>13</v>
      </c>
      <c r="N16" s="80" t="s">
        <v>38</v>
      </c>
      <c r="O16" s="88">
        <v>0.01</v>
      </c>
      <c r="P16" s="89">
        <f>O16*B14</f>
        <v>7</v>
      </c>
    </row>
    <row r="17" spans="13:16" ht="15.75" x14ac:dyDescent="0.25">
      <c r="M17" s="87">
        <v>14</v>
      </c>
      <c r="N17" s="80" t="s">
        <v>39</v>
      </c>
      <c r="O17" s="88">
        <v>0.01</v>
      </c>
      <c r="P17" s="89">
        <f>O17*B14</f>
        <v>7</v>
      </c>
    </row>
    <row r="18" spans="13:16" ht="15.75" x14ac:dyDescent="0.25">
      <c r="M18" s="87">
        <v>15</v>
      </c>
      <c r="N18" s="80" t="s">
        <v>40</v>
      </c>
      <c r="O18" s="88">
        <v>0.01</v>
      </c>
      <c r="P18" s="89">
        <f>O18*B14</f>
        <v>7</v>
      </c>
    </row>
    <row r="19" spans="13:16" ht="15" customHeight="1" x14ac:dyDescent="0.25">
      <c r="M19" s="112" t="s">
        <v>69</v>
      </c>
      <c r="N19" s="112"/>
      <c r="O19" s="68">
        <f>SUM(O4:O18)</f>
        <v>1</v>
      </c>
      <c r="P19" s="69">
        <f>B14</f>
        <v>700</v>
      </c>
    </row>
  </sheetData>
  <mergeCells count="3">
    <mergeCell ref="B2:B3"/>
    <mergeCell ref="C2:H2"/>
    <mergeCell ref="M19:N19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zoomScale="110" zoomScaleNormal="110" workbookViewId="0">
      <selection activeCell="D19" sqref="D19"/>
    </sheetView>
  </sheetViews>
  <sheetFormatPr defaultRowHeight="15" x14ac:dyDescent="0.25"/>
  <cols>
    <col min="1" max="1" width="12.7109375" style="37" customWidth="1"/>
    <col min="2" max="3" width="12.140625" style="31" customWidth="1"/>
    <col min="4" max="10" width="9.140625" style="31"/>
    <col min="11" max="11" width="9.140625" style="31" customWidth="1"/>
    <col min="12" max="12" width="3.42578125" style="31" customWidth="1"/>
    <col min="13" max="13" width="9.140625" style="37"/>
    <col min="14" max="14" width="24.85546875" style="31" customWidth="1"/>
    <col min="15" max="15" width="9.85546875" style="64" customWidth="1"/>
    <col min="16" max="16" width="10.42578125" style="37" customWidth="1"/>
    <col min="17" max="17" width="4.28515625" style="31" customWidth="1"/>
    <col min="18" max="16384" width="9.140625" style="31"/>
  </cols>
  <sheetData>
    <row r="1" spans="1:17" ht="18.75" customHeight="1" x14ac:dyDescent="0.25">
      <c r="A1" s="32" t="s">
        <v>60</v>
      </c>
      <c r="B1" s="32"/>
      <c r="C1" s="32"/>
    </row>
    <row r="2" spans="1:17" ht="18.75" customHeight="1" thickBot="1" x14ac:dyDescent="0.3">
      <c r="B2" s="113" t="s">
        <v>80</v>
      </c>
      <c r="C2" s="111" t="s">
        <v>61</v>
      </c>
      <c r="D2" s="111"/>
      <c r="E2" s="111"/>
      <c r="F2" s="111"/>
      <c r="G2" s="111"/>
      <c r="H2" s="111"/>
      <c r="I2" s="33"/>
      <c r="J2" s="33"/>
      <c r="K2" s="33"/>
    </row>
    <row r="3" spans="1:17" ht="27.75" customHeight="1" thickBot="1" x14ac:dyDescent="0.3">
      <c r="B3" s="113"/>
      <c r="I3" s="48"/>
      <c r="J3" s="49"/>
      <c r="K3" s="70"/>
      <c r="M3" s="66" t="s">
        <v>64</v>
      </c>
      <c r="N3" s="66" t="s">
        <v>63</v>
      </c>
      <c r="O3" s="66" t="s">
        <v>65</v>
      </c>
      <c r="P3" s="67" t="s">
        <v>67</v>
      </c>
    </row>
    <row r="4" spans="1:17" ht="15.75" x14ac:dyDescent="0.25">
      <c r="D4" s="30" t="s">
        <v>48</v>
      </c>
      <c r="E4" s="30" t="s">
        <v>49</v>
      </c>
      <c r="F4" s="30" t="s">
        <v>50</v>
      </c>
      <c r="G4" s="30" t="s">
        <v>51</v>
      </c>
      <c r="H4" s="30" t="s">
        <v>52</v>
      </c>
      <c r="I4" s="60" t="s">
        <v>53</v>
      </c>
      <c r="J4" s="61" t="s">
        <v>54</v>
      </c>
      <c r="K4" s="71"/>
      <c r="L4" s="48"/>
      <c r="M4" s="75">
        <v>1</v>
      </c>
      <c r="N4" s="76" t="s">
        <v>33</v>
      </c>
      <c r="O4" s="77">
        <v>0.15</v>
      </c>
      <c r="P4" s="78">
        <f>O4*P19</f>
        <v>30</v>
      </c>
      <c r="Q4" s="49"/>
    </row>
    <row r="5" spans="1:17" ht="15.75" x14ac:dyDescent="0.25">
      <c r="A5" s="32"/>
      <c r="B5" s="30" t="s">
        <v>67</v>
      </c>
      <c r="C5" s="30" t="s">
        <v>68</v>
      </c>
      <c r="D5" s="34">
        <v>0.08</v>
      </c>
      <c r="E5" s="34">
        <v>0.09</v>
      </c>
      <c r="F5" s="34">
        <v>0.09</v>
      </c>
      <c r="G5" s="34">
        <v>0.09</v>
      </c>
      <c r="H5" s="34">
        <v>0.15</v>
      </c>
      <c r="I5" s="50">
        <v>0.2</v>
      </c>
      <c r="J5" s="51">
        <v>0.3</v>
      </c>
      <c r="K5" s="45"/>
      <c r="L5" s="72"/>
      <c r="M5" s="79">
        <v>2</v>
      </c>
      <c r="N5" s="80" t="s">
        <v>34</v>
      </c>
      <c r="O5" s="81">
        <v>0.15</v>
      </c>
      <c r="P5" s="82">
        <f>O5*B14</f>
        <v>30</v>
      </c>
      <c r="Q5" s="73"/>
    </row>
    <row r="6" spans="1:17" ht="16.5" thickBot="1" x14ac:dyDescent="0.3">
      <c r="A6" s="91" t="s">
        <v>56</v>
      </c>
      <c r="B6" s="36">
        <f>B14*C6</f>
        <v>20</v>
      </c>
      <c r="C6" s="35">
        <v>0.1</v>
      </c>
      <c r="G6" s="39">
        <v>1</v>
      </c>
      <c r="H6" s="39">
        <v>2</v>
      </c>
      <c r="I6" s="52">
        <v>3</v>
      </c>
      <c r="J6" s="53">
        <v>4</v>
      </c>
      <c r="K6" s="46"/>
      <c r="L6" s="58"/>
      <c r="M6" s="83">
        <v>3</v>
      </c>
      <c r="N6" s="84" t="s">
        <v>35</v>
      </c>
      <c r="O6" s="85">
        <v>0.15</v>
      </c>
      <c r="P6" s="86">
        <f>O6*B14</f>
        <v>30</v>
      </c>
      <c r="Q6" s="59"/>
    </row>
    <row r="7" spans="1:17" ht="15.75" x14ac:dyDescent="0.25">
      <c r="A7" s="92"/>
      <c r="B7" s="40"/>
      <c r="C7" s="41"/>
      <c r="D7" s="41"/>
      <c r="E7" s="41"/>
      <c r="F7" s="41"/>
      <c r="G7" s="42">
        <f>G5*B6+2</f>
        <v>3.8</v>
      </c>
      <c r="H7" s="42">
        <f>H5*B6+2</f>
        <v>5</v>
      </c>
      <c r="I7" s="54">
        <f>I5*B6+2</f>
        <v>6</v>
      </c>
      <c r="J7" s="55">
        <f>J5*B6+3</f>
        <v>9</v>
      </c>
      <c r="K7" s="47">
        <f>SUM(D7:J7)</f>
        <v>23.8</v>
      </c>
      <c r="M7" s="87">
        <v>4</v>
      </c>
      <c r="N7" s="80" t="s">
        <v>36</v>
      </c>
      <c r="O7" s="88">
        <v>0.1</v>
      </c>
      <c r="P7" s="89">
        <f>O7*B14</f>
        <v>20</v>
      </c>
    </row>
    <row r="8" spans="1:17" ht="15.75" x14ac:dyDescent="0.25">
      <c r="A8" s="91" t="s">
        <v>57</v>
      </c>
      <c r="B8" s="36">
        <f>C8*B14</f>
        <v>50</v>
      </c>
      <c r="C8" s="35">
        <v>0.25</v>
      </c>
      <c r="D8" s="39">
        <v>5</v>
      </c>
      <c r="E8" s="39">
        <v>6</v>
      </c>
      <c r="F8" s="39">
        <v>7</v>
      </c>
      <c r="G8" s="39">
        <v>8</v>
      </c>
      <c r="H8" s="39">
        <v>9</v>
      </c>
      <c r="I8" s="52">
        <v>10</v>
      </c>
      <c r="J8" s="53">
        <v>11</v>
      </c>
      <c r="K8" s="74"/>
      <c r="M8" s="87">
        <v>5</v>
      </c>
      <c r="N8" s="80" t="s">
        <v>17</v>
      </c>
      <c r="O8" s="88">
        <v>0.1</v>
      </c>
      <c r="P8" s="89">
        <f>O8*B14</f>
        <v>20</v>
      </c>
    </row>
    <row r="9" spans="1:17" ht="15.75" x14ac:dyDescent="0.25">
      <c r="A9" s="65"/>
      <c r="B9" s="43"/>
      <c r="C9" s="41"/>
      <c r="D9" s="42">
        <f>D5*B8</f>
        <v>4</v>
      </c>
      <c r="E9" s="42">
        <f>E5*B8</f>
        <v>4.5</v>
      </c>
      <c r="F9" s="42">
        <f>F5*B8</f>
        <v>4.5</v>
      </c>
      <c r="G9" s="42">
        <f>G5*B8</f>
        <v>4.5</v>
      </c>
      <c r="H9" s="42">
        <f>H5*B8</f>
        <v>7.5</v>
      </c>
      <c r="I9" s="56">
        <f>I5*B8</f>
        <v>10</v>
      </c>
      <c r="J9" s="57">
        <f>J5*B8</f>
        <v>15</v>
      </c>
      <c r="K9" s="47">
        <f t="shared" ref="K9:K13" si="0">SUM(D9:J9)</f>
        <v>50</v>
      </c>
      <c r="M9" s="87">
        <v>6</v>
      </c>
      <c r="N9" s="80" t="s">
        <v>18</v>
      </c>
      <c r="O9" s="88">
        <v>0.1</v>
      </c>
      <c r="P9" s="89">
        <f>O9*B14</f>
        <v>20</v>
      </c>
    </row>
    <row r="10" spans="1:17" ht="15.75" x14ac:dyDescent="0.25">
      <c r="A10" s="91" t="s">
        <v>58</v>
      </c>
      <c r="B10" s="36">
        <f>C10*B14</f>
        <v>60</v>
      </c>
      <c r="C10" s="35">
        <v>0.3</v>
      </c>
      <c r="D10" s="39">
        <v>12</v>
      </c>
      <c r="E10" s="39">
        <v>13</v>
      </c>
      <c r="F10" s="39">
        <v>14</v>
      </c>
      <c r="G10" s="39">
        <v>15</v>
      </c>
      <c r="H10" s="39">
        <v>16</v>
      </c>
      <c r="I10" s="52">
        <v>17</v>
      </c>
      <c r="J10" s="53">
        <v>18</v>
      </c>
      <c r="K10" s="74"/>
      <c r="M10" s="87">
        <v>7</v>
      </c>
      <c r="N10" s="80" t="s">
        <v>19</v>
      </c>
      <c r="O10" s="88">
        <v>0.05</v>
      </c>
      <c r="P10" s="89">
        <f>O10*B14</f>
        <v>10</v>
      </c>
    </row>
    <row r="11" spans="1:17" ht="15.75" x14ac:dyDescent="0.25">
      <c r="A11" s="65"/>
      <c r="B11" s="43"/>
      <c r="C11" s="41"/>
      <c r="D11" s="42">
        <f>B10*D5</f>
        <v>4.8</v>
      </c>
      <c r="E11" s="42">
        <f>E5*B10</f>
        <v>5.3999999999999995</v>
      </c>
      <c r="F11" s="42">
        <f>B10*F5</f>
        <v>5.3999999999999995</v>
      </c>
      <c r="G11" s="42">
        <f>G5*B10</f>
        <v>5.3999999999999995</v>
      </c>
      <c r="H11" s="42">
        <f>H5*B10</f>
        <v>9</v>
      </c>
      <c r="I11" s="56">
        <f>I5*B10</f>
        <v>12</v>
      </c>
      <c r="J11" s="57">
        <f>J5*B10</f>
        <v>18</v>
      </c>
      <c r="K11" s="47">
        <f t="shared" si="0"/>
        <v>60</v>
      </c>
      <c r="M11" s="87">
        <v>8</v>
      </c>
      <c r="N11" s="80" t="s">
        <v>15</v>
      </c>
      <c r="O11" s="88">
        <v>0.05</v>
      </c>
      <c r="P11" s="89">
        <f>O11*B14</f>
        <v>10</v>
      </c>
    </row>
    <row r="12" spans="1:17" ht="15.75" x14ac:dyDescent="0.25">
      <c r="A12" s="91" t="s">
        <v>59</v>
      </c>
      <c r="B12" s="36">
        <f>C12*B14</f>
        <v>70</v>
      </c>
      <c r="C12" s="35">
        <v>0.35</v>
      </c>
      <c r="D12" s="39">
        <v>19</v>
      </c>
      <c r="E12" s="39">
        <v>20</v>
      </c>
      <c r="F12" s="39">
        <v>21</v>
      </c>
      <c r="G12" s="39">
        <v>22</v>
      </c>
      <c r="H12" s="44">
        <v>23</v>
      </c>
      <c r="I12" s="62">
        <v>24</v>
      </c>
      <c r="J12" s="63">
        <v>25</v>
      </c>
      <c r="K12" s="74"/>
      <c r="M12" s="87">
        <v>9</v>
      </c>
      <c r="N12" s="80" t="s">
        <v>16</v>
      </c>
      <c r="O12" s="88">
        <v>0.05</v>
      </c>
      <c r="P12" s="89">
        <f>O12*B14</f>
        <v>10</v>
      </c>
    </row>
    <row r="13" spans="1:17" ht="15.75" x14ac:dyDescent="0.25">
      <c r="A13" s="65"/>
      <c r="B13" s="40"/>
      <c r="C13" s="41"/>
      <c r="D13" s="42">
        <f>D5*B12</f>
        <v>5.6000000000000005</v>
      </c>
      <c r="E13" s="42">
        <f>E5*B12</f>
        <v>6.3</v>
      </c>
      <c r="F13" s="42">
        <f>F5*B12</f>
        <v>6.3</v>
      </c>
      <c r="G13" s="42">
        <f>G5*B12</f>
        <v>6.3</v>
      </c>
      <c r="H13" s="42">
        <f>H5*B12</f>
        <v>10.5</v>
      </c>
      <c r="I13" s="56">
        <f>I5*B12</f>
        <v>14</v>
      </c>
      <c r="J13" s="57">
        <f>J5*B12</f>
        <v>21</v>
      </c>
      <c r="K13" s="47">
        <f t="shared" si="0"/>
        <v>70</v>
      </c>
      <c r="M13" s="87">
        <v>10</v>
      </c>
      <c r="N13" s="80" t="s">
        <v>32</v>
      </c>
      <c r="O13" s="88">
        <v>0.05</v>
      </c>
      <c r="P13" s="89">
        <f>O13*B14</f>
        <v>10</v>
      </c>
    </row>
    <row r="14" spans="1:17" ht="16.5" thickBot="1" x14ac:dyDescent="0.3">
      <c r="A14" s="30" t="s">
        <v>70</v>
      </c>
      <c r="B14" s="98">
        <v>200</v>
      </c>
      <c r="C14" s="35">
        <f>SUM(C6:C13)</f>
        <v>0.99999999999999989</v>
      </c>
      <c r="I14" s="58"/>
      <c r="J14" s="59"/>
      <c r="K14" s="70"/>
      <c r="M14" s="87">
        <v>11</v>
      </c>
      <c r="N14" s="80" t="s">
        <v>66</v>
      </c>
      <c r="O14" s="88">
        <v>0.01</v>
      </c>
      <c r="P14" s="89">
        <f>O14*B14</f>
        <v>2</v>
      </c>
    </row>
    <row r="15" spans="1:17" ht="15.75" x14ac:dyDescent="0.25">
      <c r="M15" s="87">
        <v>12</v>
      </c>
      <c r="N15" s="80" t="s">
        <v>37</v>
      </c>
      <c r="O15" s="88">
        <v>0.01</v>
      </c>
      <c r="P15" s="89">
        <f>O15*B14</f>
        <v>2</v>
      </c>
    </row>
    <row r="16" spans="1:17" ht="15.75" x14ac:dyDescent="0.25">
      <c r="M16" s="87">
        <v>13</v>
      </c>
      <c r="N16" s="80" t="s">
        <v>38</v>
      </c>
      <c r="O16" s="88">
        <v>0.01</v>
      </c>
      <c r="P16" s="89">
        <f>O16*B14</f>
        <v>2</v>
      </c>
    </row>
    <row r="17" spans="13:16" ht="15.75" x14ac:dyDescent="0.25">
      <c r="M17" s="87">
        <v>14</v>
      </c>
      <c r="N17" s="80" t="s">
        <v>39</v>
      </c>
      <c r="O17" s="88">
        <v>0.01</v>
      </c>
      <c r="P17" s="89">
        <f>O17*B14</f>
        <v>2</v>
      </c>
    </row>
    <row r="18" spans="13:16" ht="15.75" x14ac:dyDescent="0.25">
      <c r="M18" s="87">
        <v>15</v>
      </c>
      <c r="N18" s="80" t="s">
        <v>40</v>
      </c>
      <c r="O18" s="88">
        <v>0.01</v>
      </c>
      <c r="P18" s="89">
        <f>O18*B14</f>
        <v>2</v>
      </c>
    </row>
    <row r="19" spans="13:16" ht="15" customHeight="1" x14ac:dyDescent="0.25">
      <c r="M19" s="112" t="s">
        <v>69</v>
      </c>
      <c r="N19" s="112"/>
      <c r="O19" s="68">
        <f>SUM(O4:O18)</f>
        <v>1</v>
      </c>
      <c r="P19" s="69">
        <f>B14</f>
        <v>200</v>
      </c>
    </row>
  </sheetData>
  <mergeCells count="3">
    <mergeCell ref="B2:B3"/>
    <mergeCell ref="C2:H2"/>
    <mergeCell ref="M19:N19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zoomScale="110" zoomScaleNormal="110" workbookViewId="0">
      <selection activeCell="E19" sqref="E19"/>
    </sheetView>
  </sheetViews>
  <sheetFormatPr defaultRowHeight="15" x14ac:dyDescent="0.25"/>
  <cols>
    <col min="1" max="1" width="12.7109375" style="37" customWidth="1"/>
    <col min="2" max="3" width="12.140625" style="31" customWidth="1"/>
    <col min="4" max="10" width="9.140625" style="31"/>
    <col min="11" max="11" width="9.140625" style="31" customWidth="1"/>
    <col min="12" max="12" width="3.42578125" style="31" customWidth="1"/>
    <col min="13" max="13" width="9.140625" style="37"/>
    <col min="14" max="14" width="24.85546875" style="31" customWidth="1"/>
    <col min="15" max="15" width="9.85546875" style="64" customWidth="1"/>
    <col min="16" max="16" width="10.42578125" style="37" customWidth="1"/>
    <col min="17" max="17" width="4.28515625" style="31" customWidth="1"/>
    <col min="18" max="16384" width="9.140625" style="31"/>
  </cols>
  <sheetData>
    <row r="1" spans="1:17" ht="18.75" customHeight="1" x14ac:dyDescent="0.25">
      <c r="A1" s="32" t="s">
        <v>60</v>
      </c>
      <c r="B1" s="32"/>
      <c r="C1" s="32"/>
    </row>
    <row r="2" spans="1:17" ht="18.75" customHeight="1" thickBot="1" x14ac:dyDescent="0.3">
      <c r="B2" s="90" t="s">
        <v>9</v>
      </c>
      <c r="C2" s="111" t="s">
        <v>61</v>
      </c>
      <c r="D2" s="111"/>
      <c r="E2" s="111"/>
      <c r="F2" s="111"/>
      <c r="G2" s="111"/>
      <c r="H2" s="111"/>
      <c r="I2" s="33"/>
      <c r="J2" s="33"/>
      <c r="K2" s="33"/>
    </row>
    <row r="3" spans="1:17" ht="16.5" thickBot="1" x14ac:dyDescent="0.3">
      <c r="I3" s="48"/>
      <c r="J3" s="49"/>
      <c r="K3" s="70"/>
      <c r="M3" s="66" t="s">
        <v>64</v>
      </c>
      <c r="N3" s="66" t="s">
        <v>63</v>
      </c>
      <c r="O3" s="66" t="s">
        <v>65</v>
      </c>
      <c r="P3" s="67" t="s">
        <v>67</v>
      </c>
    </row>
    <row r="4" spans="1:17" ht="15.75" x14ac:dyDescent="0.25">
      <c r="D4" s="30" t="s">
        <v>48</v>
      </c>
      <c r="E4" s="30" t="s">
        <v>49</v>
      </c>
      <c r="F4" s="30" t="s">
        <v>50</v>
      </c>
      <c r="G4" s="30" t="s">
        <v>51</v>
      </c>
      <c r="H4" s="30" t="s">
        <v>52</v>
      </c>
      <c r="I4" s="60" t="s">
        <v>53</v>
      </c>
      <c r="J4" s="61" t="s">
        <v>54</v>
      </c>
      <c r="K4" s="71"/>
      <c r="L4" s="48"/>
      <c r="M4" s="75">
        <v>1</v>
      </c>
      <c r="N4" s="76" t="s">
        <v>33</v>
      </c>
      <c r="O4" s="77">
        <v>0.15</v>
      </c>
      <c r="P4" s="78">
        <f>O4*P19</f>
        <v>67.5</v>
      </c>
      <c r="Q4" s="49"/>
    </row>
    <row r="5" spans="1:17" ht="15.75" x14ac:dyDescent="0.25">
      <c r="A5" s="32"/>
      <c r="B5" s="30" t="s">
        <v>67</v>
      </c>
      <c r="C5" s="30" t="s">
        <v>68</v>
      </c>
      <c r="D5" s="34">
        <v>0.08</v>
      </c>
      <c r="E5" s="34">
        <v>0.09</v>
      </c>
      <c r="F5" s="34">
        <v>0.09</v>
      </c>
      <c r="G5" s="34">
        <v>0.09</v>
      </c>
      <c r="H5" s="34">
        <v>0.15</v>
      </c>
      <c r="I5" s="50">
        <v>0.2</v>
      </c>
      <c r="J5" s="51">
        <v>0.3</v>
      </c>
      <c r="K5" s="45"/>
      <c r="L5" s="72"/>
      <c r="M5" s="79">
        <v>2</v>
      </c>
      <c r="N5" s="80" t="s">
        <v>34</v>
      </c>
      <c r="O5" s="81">
        <v>0.15</v>
      </c>
      <c r="P5" s="82">
        <f>O5*B14</f>
        <v>67.5</v>
      </c>
      <c r="Q5" s="73"/>
    </row>
    <row r="6" spans="1:17" ht="16.5" thickBot="1" x14ac:dyDescent="0.3">
      <c r="A6" s="91" t="s">
        <v>56</v>
      </c>
      <c r="B6" s="36">
        <f>B14*C6</f>
        <v>45</v>
      </c>
      <c r="C6" s="35">
        <v>0.1</v>
      </c>
      <c r="G6" s="39">
        <v>1</v>
      </c>
      <c r="H6" s="39">
        <v>2</v>
      </c>
      <c r="I6" s="52">
        <v>3</v>
      </c>
      <c r="J6" s="53">
        <v>4</v>
      </c>
      <c r="K6" s="46"/>
      <c r="L6" s="58"/>
      <c r="M6" s="83">
        <v>3</v>
      </c>
      <c r="N6" s="84" t="s">
        <v>35</v>
      </c>
      <c r="O6" s="85">
        <v>0.15</v>
      </c>
      <c r="P6" s="86">
        <f>O6*B14</f>
        <v>67.5</v>
      </c>
      <c r="Q6" s="59"/>
    </row>
    <row r="7" spans="1:17" ht="15.75" x14ac:dyDescent="0.25">
      <c r="A7" s="92"/>
      <c r="B7" s="40"/>
      <c r="C7" s="41"/>
      <c r="D7" s="41"/>
      <c r="E7" s="41"/>
      <c r="F7" s="41"/>
      <c r="G7" s="42">
        <f>G5*B6+2</f>
        <v>6.05</v>
      </c>
      <c r="H7" s="42">
        <f>H5*B6+2</f>
        <v>8.75</v>
      </c>
      <c r="I7" s="54">
        <f>I5*B6+2</f>
        <v>11</v>
      </c>
      <c r="J7" s="55">
        <f>J5*B6+3</f>
        <v>16.5</v>
      </c>
      <c r="K7" s="47">
        <f>SUM(D7:J7)</f>
        <v>42.3</v>
      </c>
      <c r="M7" s="87">
        <v>4</v>
      </c>
      <c r="N7" s="80" t="s">
        <v>36</v>
      </c>
      <c r="O7" s="88">
        <v>0.1</v>
      </c>
      <c r="P7" s="89">
        <f>O7*B14</f>
        <v>45</v>
      </c>
    </row>
    <row r="8" spans="1:17" ht="15.75" x14ac:dyDescent="0.25">
      <c r="A8" s="91" t="s">
        <v>57</v>
      </c>
      <c r="B8" s="36">
        <f>C8*B14</f>
        <v>112.5</v>
      </c>
      <c r="C8" s="35">
        <v>0.25</v>
      </c>
      <c r="D8" s="39">
        <v>5</v>
      </c>
      <c r="E8" s="39">
        <v>6</v>
      </c>
      <c r="F8" s="39">
        <v>7</v>
      </c>
      <c r="G8" s="39">
        <v>8</v>
      </c>
      <c r="H8" s="39">
        <v>9</v>
      </c>
      <c r="I8" s="52">
        <v>10</v>
      </c>
      <c r="J8" s="53">
        <v>11</v>
      </c>
      <c r="K8" s="74"/>
      <c r="M8" s="87">
        <v>5</v>
      </c>
      <c r="N8" s="80" t="s">
        <v>17</v>
      </c>
      <c r="O8" s="88">
        <v>0.1</v>
      </c>
      <c r="P8" s="89">
        <f>O8*B14</f>
        <v>45</v>
      </c>
    </row>
    <row r="9" spans="1:17" ht="15.75" x14ac:dyDescent="0.25">
      <c r="A9" s="65"/>
      <c r="B9" s="43"/>
      <c r="C9" s="41"/>
      <c r="D9" s="42">
        <f>D5*B8</f>
        <v>9</v>
      </c>
      <c r="E9" s="42">
        <f>E5*B8</f>
        <v>10.125</v>
      </c>
      <c r="F9" s="42">
        <f>F5*B8</f>
        <v>10.125</v>
      </c>
      <c r="G9" s="42">
        <f>G5*B8</f>
        <v>10.125</v>
      </c>
      <c r="H9" s="42">
        <f>H5*B8</f>
        <v>16.875</v>
      </c>
      <c r="I9" s="56">
        <f>I5*B8</f>
        <v>22.5</v>
      </c>
      <c r="J9" s="57">
        <f>J5*B8</f>
        <v>33.75</v>
      </c>
      <c r="K9" s="47">
        <f t="shared" ref="K9:K13" si="0">SUM(D9:J9)</f>
        <v>112.5</v>
      </c>
      <c r="M9" s="87">
        <v>6</v>
      </c>
      <c r="N9" s="80" t="s">
        <v>18</v>
      </c>
      <c r="O9" s="88">
        <v>0.1</v>
      </c>
      <c r="P9" s="89">
        <f>O9*B14</f>
        <v>45</v>
      </c>
    </row>
    <row r="10" spans="1:17" ht="15.75" x14ac:dyDescent="0.25">
      <c r="A10" s="91" t="s">
        <v>58</v>
      </c>
      <c r="B10" s="36">
        <f>C10*B14</f>
        <v>135</v>
      </c>
      <c r="C10" s="35">
        <v>0.3</v>
      </c>
      <c r="D10" s="39">
        <v>12</v>
      </c>
      <c r="E10" s="39">
        <v>13</v>
      </c>
      <c r="F10" s="39">
        <v>14</v>
      </c>
      <c r="G10" s="39">
        <v>15</v>
      </c>
      <c r="H10" s="39">
        <v>16</v>
      </c>
      <c r="I10" s="52">
        <v>17</v>
      </c>
      <c r="J10" s="53">
        <v>18</v>
      </c>
      <c r="K10" s="74"/>
      <c r="M10" s="87">
        <v>7</v>
      </c>
      <c r="N10" s="80" t="s">
        <v>19</v>
      </c>
      <c r="O10" s="88">
        <v>0.05</v>
      </c>
      <c r="P10" s="89">
        <f>O10*B14</f>
        <v>22.5</v>
      </c>
    </row>
    <row r="11" spans="1:17" ht="15.75" x14ac:dyDescent="0.25">
      <c r="A11" s="65"/>
      <c r="B11" s="43"/>
      <c r="C11" s="41"/>
      <c r="D11" s="42">
        <f>B10*D5</f>
        <v>10.8</v>
      </c>
      <c r="E11" s="42">
        <f>E5*B10</f>
        <v>12.15</v>
      </c>
      <c r="F11" s="42">
        <f>B10*F5</f>
        <v>12.15</v>
      </c>
      <c r="G11" s="42">
        <f>G5*B10</f>
        <v>12.15</v>
      </c>
      <c r="H11" s="42">
        <f>H5*B10</f>
        <v>20.25</v>
      </c>
      <c r="I11" s="56">
        <f>I5*B10</f>
        <v>27</v>
      </c>
      <c r="J11" s="57">
        <f>J5*B10</f>
        <v>40.5</v>
      </c>
      <c r="K11" s="47">
        <f t="shared" si="0"/>
        <v>135</v>
      </c>
      <c r="M11" s="87">
        <v>8</v>
      </c>
      <c r="N11" s="80" t="s">
        <v>15</v>
      </c>
      <c r="O11" s="88">
        <v>0.05</v>
      </c>
      <c r="P11" s="89">
        <f>O11*B14</f>
        <v>22.5</v>
      </c>
    </row>
    <row r="12" spans="1:17" ht="15.75" x14ac:dyDescent="0.25">
      <c r="A12" s="91" t="s">
        <v>59</v>
      </c>
      <c r="B12" s="36">
        <f>C12*B14</f>
        <v>157.5</v>
      </c>
      <c r="C12" s="35">
        <v>0.35</v>
      </c>
      <c r="D12" s="39">
        <v>19</v>
      </c>
      <c r="E12" s="39">
        <v>20</v>
      </c>
      <c r="F12" s="39">
        <v>21</v>
      </c>
      <c r="G12" s="39">
        <v>22</v>
      </c>
      <c r="H12" s="44">
        <v>23</v>
      </c>
      <c r="I12" s="62">
        <v>24</v>
      </c>
      <c r="J12" s="63">
        <v>25</v>
      </c>
      <c r="K12" s="74"/>
      <c r="M12" s="87">
        <v>9</v>
      </c>
      <c r="N12" s="80" t="s">
        <v>16</v>
      </c>
      <c r="O12" s="88">
        <v>0.05</v>
      </c>
      <c r="P12" s="89">
        <f>O12*B14</f>
        <v>22.5</v>
      </c>
    </row>
    <row r="13" spans="1:17" ht="15.75" x14ac:dyDescent="0.25">
      <c r="A13" s="65"/>
      <c r="B13" s="40"/>
      <c r="C13" s="41"/>
      <c r="D13" s="42">
        <f>D5*B12</f>
        <v>12.6</v>
      </c>
      <c r="E13" s="42">
        <f>E5*B12</f>
        <v>14.174999999999999</v>
      </c>
      <c r="F13" s="42">
        <f>F5*B12</f>
        <v>14.174999999999999</v>
      </c>
      <c r="G13" s="42">
        <f>G5*B12</f>
        <v>14.174999999999999</v>
      </c>
      <c r="H13" s="42">
        <f>H5*B12</f>
        <v>23.625</v>
      </c>
      <c r="I13" s="56">
        <f>I5*B12</f>
        <v>31.5</v>
      </c>
      <c r="J13" s="57">
        <f>J5*B12</f>
        <v>47.25</v>
      </c>
      <c r="K13" s="47">
        <f t="shared" si="0"/>
        <v>157.5</v>
      </c>
      <c r="M13" s="87">
        <v>10</v>
      </c>
      <c r="N13" s="80" t="s">
        <v>32</v>
      </c>
      <c r="O13" s="88">
        <v>0.05</v>
      </c>
      <c r="P13" s="89">
        <f>O13*B14</f>
        <v>22.5</v>
      </c>
    </row>
    <row r="14" spans="1:17" ht="16.5" thickBot="1" x14ac:dyDescent="0.3">
      <c r="A14" s="30" t="s">
        <v>70</v>
      </c>
      <c r="B14" s="98">
        <v>450</v>
      </c>
      <c r="C14" s="35">
        <f>SUM(C6:C13)</f>
        <v>0.99999999999999989</v>
      </c>
      <c r="I14" s="58"/>
      <c r="J14" s="59"/>
      <c r="K14" s="70"/>
      <c r="M14" s="87">
        <v>11</v>
      </c>
      <c r="N14" s="80" t="s">
        <v>66</v>
      </c>
      <c r="O14" s="88">
        <v>0.01</v>
      </c>
      <c r="P14" s="89">
        <f>O14*B14</f>
        <v>4.5</v>
      </c>
    </row>
    <row r="15" spans="1:17" ht="15.75" x14ac:dyDescent="0.25">
      <c r="M15" s="87">
        <v>12</v>
      </c>
      <c r="N15" s="80" t="s">
        <v>37</v>
      </c>
      <c r="O15" s="88">
        <v>0.01</v>
      </c>
      <c r="P15" s="89">
        <f>O15*B14</f>
        <v>4.5</v>
      </c>
    </row>
    <row r="16" spans="1:17" ht="15.75" x14ac:dyDescent="0.25">
      <c r="M16" s="87">
        <v>13</v>
      </c>
      <c r="N16" s="80" t="s">
        <v>38</v>
      </c>
      <c r="O16" s="88">
        <v>0.01</v>
      </c>
      <c r="P16" s="89">
        <f>O16*B14</f>
        <v>4.5</v>
      </c>
    </row>
    <row r="17" spans="13:16" ht="15.75" x14ac:dyDescent="0.25">
      <c r="M17" s="87">
        <v>14</v>
      </c>
      <c r="N17" s="80" t="s">
        <v>39</v>
      </c>
      <c r="O17" s="88">
        <v>0.01</v>
      </c>
      <c r="P17" s="89">
        <f>O17*B14</f>
        <v>4.5</v>
      </c>
    </row>
    <row r="18" spans="13:16" ht="15.75" x14ac:dyDescent="0.25">
      <c r="M18" s="87">
        <v>15</v>
      </c>
      <c r="N18" s="80" t="s">
        <v>40</v>
      </c>
      <c r="O18" s="88">
        <v>0.01</v>
      </c>
      <c r="P18" s="89">
        <f>O18*B14</f>
        <v>4.5</v>
      </c>
    </row>
    <row r="19" spans="13:16" ht="15" customHeight="1" x14ac:dyDescent="0.25">
      <c r="M19" s="112" t="s">
        <v>69</v>
      </c>
      <c r="N19" s="112"/>
      <c r="O19" s="68">
        <f>SUM(O4:O18)</f>
        <v>1</v>
      </c>
      <c r="P19" s="69">
        <f>B14</f>
        <v>450</v>
      </c>
    </row>
  </sheetData>
  <mergeCells count="2">
    <mergeCell ref="C2:H2"/>
    <mergeCell ref="M19:N19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zoomScale="110" zoomScaleNormal="110" workbookViewId="0">
      <selection activeCell="E15" sqref="E15"/>
    </sheetView>
  </sheetViews>
  <sheetFormatPr defaultRowHeight="15" x14ac:dyDescent="0.25"/>
  <cols>
    <col min="1" max="1" width="12.7109375" style="37" customWidth="1"/>
    <col min="2" max="2" width="14" style="31" customWidth="1"/>
    <col min="3" max="3" width="12.140625" style="31" customWidth="1"/>
    <col min="4" max="10" width="9.140625" style="31"/>
    <col min="11" max="11" width="9.140625" style="31" customWidth="1"/>
    <col min="12" max="12" width="3.42578125" style="31" customWidth="1"/>
    <col min="13" max="13" width="9.140625" style="37"/>
    <col min="14" max="14" width="24.85546875" style="31" customWidth="1"/>
    <col min="15" max="15" width="9.85546875" style="64" customWidth="1"/>
    <col min="16" max="16" width="10.42578125" style="37" customWidth="1"/>
    <col min="17" max="17" width="4.28515625" style="31" customWidth="1"/>
    <col min="18" max="16384" width="9.140625" style="31"/>
  </cols>
  <sheetData>
    <row r="1" spans="1:17" ht="18.75" customHeight="1" x14ac:dyDescent="0.25">
      <c r="A1" s="32" t="s">
        <v>60</v>
      </c>
      <c r="B1" s="32"/>
      <c r="C1" s="32"/>
    </row>
    <row r="2" spans="1:17" ht="18.75" customHeight="1" thickBot="1" x14ac:dyDescent="0.3">
      <c r="B2" s="113" t="s">
        <v>81</v>
      </c>
      <c r="C2" s="111" t="s">
        <v>61</v>
      </c>
      <c r="D2" s="111"/>
      <c r="E2" s="111"/>
      <c r="F2" s="111"/>
      <c r="G2" s="111"/>
      <c r="H2" s="111"/>
      <c r="I2" s="33"/>
      <c r="J2" s="33"/>
      <c r="K2" s="33"/>
    </row>
    <row r="3" spans="1:17" ht="27.75" customHeight="1" thickBot="1" x14ac:dyDescent="0.3">
      <c r="B3" s="113"/>
      <c r="I3" s="48"/>
      <c r="J3" s="49"/>
      <c r="K3" s="70"/>
      <c r="M3" s="66" t="s">
        <v>64</v>
      </c>
      <c r="N3" s="66" t="s">
        <v>63</v>
      </c>
      <c r="O3" s="66" t="s">
        <v>65</v>
      </c>
      <c r="P3" s="67" t="s">
        <v>67</v>
      </c>
    </row>
    <row r="4" spans="1:17" ht="15.75" x14ac:dyDescent="0.25">
      <c r="D4" s="30" t="s">
        <v>48</v>
      </c>
      <c r="E4" s="30" t="s">
        <v>49</v>
      </c>
      <c r="F4" s="30" t="s">
        <v>50</v>
      </c>
      <c r="G4" s="30" t="s">
        <v>51</v>
      </c>
      <c r="H4" s="30" t="s">
        <v>52</v>
      </c>
      <c r="I4" s="60" t="s">
        <v>53</v>
      </c>
      <c r="J4" s="61" t="s">
        <v>54</v>
      </c>
      <c r="K4" s="71"/>
      <c r="L4" s="48"/>
      <c r="M4" s="75">
        <v>1</v>
      </c>
      <c r="N4" s="76" t="s">
        <v>33</v>
      </c>
      <c r="O4" s="77">
        <v>0.15</v>
      </c>
      <c r="P4" s="78">
        <f>O4*P19</f>
        <v>105</v>
      </c>
      <c r="Q4" s="49"/>
    </row>
    <row r="5" spans="1:17" ht="15.75" x14ac:dyDescent="0.25">
      <c r="A5" s="32"/>
      <c r="B5" s="30" t="s">
        <v>67</v>
      </c>
      <c r="C5" s="30" t="s">
        <v>68</v>
      </c>
      <c r="D5" s="34">
        <v>0.08</v>
      </c>
      <c r="E5" s="34">
        <v>0.09</v>
      </c>
      <c r="F5" s="34">
        <v>0.09</v>
      </c>
      <c r="G5" s="34">
        <v>0.09</v>
      </c>
      <c r="H5" s="34">
        <v>0.15</v>
      </c>
      <c r="I5" s="50">
        <v>0.2</v>
      </c>
      <c r="J5" s="51">
        <v>0.3</v>
      </c>
      <c r="K5" s="45"/>
      <c r="L5" s="72"/>
      <c r="M5" s="79">
        <v>2</v>
      </c>
      <c r="N5" s="80" t="s">
        <v>34</v>
      </c>
      <c r="O5" s="81">
        <v>0.15</v>
      </c>
      <c r="P5" s="82">
        <f>O5*B14</f>
        <v>39</v>
      </c>
      <c r="Q5" s="73"/>
    </row>
    <row r="6" spans="1:17" ht="16.5" thickBot="1" x14ac:dyDescent="0.3">
      <c r="A6" s="91" t="s">
        <v>56</v>
      </c>
      <c r="B6" s="36">
        <f>B14*C6</f>
        <v>26</v>
      </c>
      <c r="C6" s="35">
        <v>0.1</v>
      </c>
      <c r="G6" s="38">
        <v>1</v>
      </c>
      <c r="H6" s="38">
        <v>2</v>
      </c>
      <c r="I6" s="93">
        <v>3</v>
      </c>
      <c r="J6" s="94">
        <v>4</v>
      </c>
      <c r="K6" s="46"/>
      <c r="L6" s="58"/>
      <c r="M6" s="83">
        <v>3</v>
      </c>
      <c r="N6" s="84" t="s">
        <v>35</v>
      </c>
      <c r="O6" s="85">
        <v>0.15</v>
      </c>
      <c r="P6" s="86">
        <f>O6*B14</f>
        <v>39</v>
      </c>
      <c r="Q6" s="59"/>
    </row>
    <row r="7" spans="1:17" ht="15.75" x14ac:dyDescent="0.25">
      <c r="A7" s="92"/>
      <c r="B7" s="40"/>
      <c r="C7" s="41"/>
      <c r="D7" s="41"/>
      <c r="E7" s="41"/>
      <c r="F7" s="41"/>
      <c r="G7" s="42">
        <f>G5*B6+2</f>
        <v>4.34</v>
      </c>
      <c r="H7" s="42">
        <f>H5*B6+2</f>
        <v>5.9</v>
      </c>
      <c r="I7" s="56">
        <f>I5*B6+2</f>
        <v>7.2</v>
      </c>
      <c r="J7" s="57">
        <f>J5*B6+3</f>
        <v>10.8</v>
      </c>
      <c r="K7" s="47">
        <f>SUM(D7:J7)</f>
        <v>28.240000000000002</v>
      </c>
      <c r="M7" s="87">
        <v>4</v>
      </c>
      <c r="N7" s="80" t="s">
        <v>36</v>
      </c>
      <c r="O7" s="88">
        <v>0.1</v>
      </c>
      <c r="P7" s="89">
        <f>O7*B14</f>
        <v>26</v>
      </c>
    </row>
    <row r="8" spans="1:17" ht="15.75" x14ac:dyDescent="0.25">
      <c r="A8" s="91" t="s">
        <v>57</v>
      </c>
      <c r="B8" s="36">
        <f>C8*B14</f>
        <v>65</v>
      </c>
      <c r="C8" s="35">
        <v>0.25</v>
      </c>
      <c r="D8" s="38">
        <v>5</v>
      </c>
      <c r="E8" s="38">
        <v>6</v>
      </c>
      <c r="F8" s="38">
        <v>7</v>
      </c>
      <c r="G8" s="38">
        <v>8</v>
      </c>
      <c r="H8" s="38">
        <v>9</v>
      </c>
      <c r="I8" s="93">
        <v>10</v>
      </c>
      <c r="J8" s="94">
        <v>11</v>
      </c>
      <c r="K8" s="74"/>
      <c r="M8" s="87">
        <v>5</v>
      </c>
      <c r="N8" s="80" t="s">
        <v>17</v>
      </c>
      <c r="O8" s="88">
        <v>0.1</v>
      </c>
      <c r="P8" s="89">
        <f>O8*B14</f>
        <v>26</v>
      </c>
    </row>
    <row r="9" spans="1:17" ht="15.75" x14ac:dyDescent="0.25">
      <c r="A9" s="65"/>
      <c r="B9" s="43"/>
      <c r="C9" s="41"/>
      <c r="D9" s="42">
        <f>D5*B8</f>
        <v>5.2</v>
      </c>
      <c r="E9" s="42">
        <f>E5*B8</f>
        <v>5.85</v>
      </c>
      <c r="F9" s="42">
        <f>F5*B8</f>
        <v>5.85</v>
      </c>
      <c r="G9" s="42">
        <f>G5*B8</f>
        <v>5.85</v>
      </c>
      <c r="H9" s="42">
        <f>H5*B8</f>
        <v>9.75</v>
      </c>
      <c r="I9" s="56">
        <f>I5*B8</f>
        <v>13</v>
      </c>
      <c r="J9" s="57">
        <f>J5*B8</f>
        <v>19.5</v>
      </c>
      <c r="K9" s="47">
        <f t="shared" ref="K9:K13" si="0">SUM(D9:J9)</f>
        <v>65</v>
      </c>
      <c r="M9" s="87">
        <v>6</v>
      </c>
      <c r="N9" s="80" t="s">
        <v>18</v>
      </c>
      <c r="O9" s="88">
        <v>0.1</v>
      </c>
      <c r="P9" s="89">
        <f>O9*B14</f>
        <v>26</v>
      </c>
    </row>
    <row r="10" spans="1:17" ht="15.75" x14ac:dyDescent="0.25">
      <c r="A10" s="91" t="s">
        <v>58</v>
      </c>
      <c r="B10" s="36">
        <f>C10*B14</f>
        <v>78</v>
      </c>
      <c r="C10" s="35">
        <v>0.3</v>
      </c>
      <c r="D10" s="38">
        <v>12</v>
      </c>
      <c r="E10" s="38">
        <v>13</v>
      </c>
      <c r="F10" s="38">
        <v>14</v>
      </c>
      <c r="G10" s="38">
        <v>15</v>
      </c>
      <c r="H10" s="38">
        <v>16</v>
      </c>
      <c r="I10" s="93">
        <v>17</v>
      </c>
      <c r="J10" s="94">
        <v>18</v>
      </c>
      <c r="K10" s="74"/>
      <c r="M10" s="87">
        <v>7</v>
      </c>
      <c r="N10" s="80" t="s">
        <v>19</v>
      </c>
      <c r="O10" s="88">
        <v>0.05</v>
      </c>
      <c r="P10" s="89">
        <f>O10*B14</f>
        <v>13</v>
      </c>
    </row>
    <row r="11" spans="1:17" ht="15.75" x14ac:dyDescent="0.25">
      <c r="A11" s="65"/>
      <c r="B11" s="43"/>
      <c r="C11" s="41"/>
      <c r="D11" s="42">
        <f>B10*D5</f>
        <v>6.24</v>
      </c>
      <c r="E11" s="42">
        <f>E5*B10</f>
        <v>7.02</v>
      </c>
      <c r="F11" s="42">
        <f>B10*F5</f>
        <v>7.02</v>
      </c>
      <c r="G11" s="42">
        <f>G5*B10</f>
        <v>7.02</v>
      </c>
      <c r="H11" s="42">
        <f>H5*B10</f>
        <v>11.7</v>
      </c>
      <c r="I11" s="56">
        <f>I5*B10</f>
        <v>15.600000000000001</v>
      </c>
      <c r="J11" s="57">
        <f>J5*B10</f>
        <v>23.4</v>
      </c>
      <c r="K11" s="47">
        <f t="shared" si="0"/>
        <v>78</v>
      </c>
      <c r="M11" s="87">
        <v>8</v>
      </c>
      <c r="N11" s="80" t="s">
        <v>15</v>
      </c>
      <c r="O11" s="88">
        <v>0.05</v>
      </c>
      <c r="P11" s="89">
        <f>O11*B14</f>
        <v>13</v>
      </c>
    </row>
    <row r="12" spans="1:17" ht="15.75" x14ac:dyDescent="0.25">
      <c r="A12" s="91" t="s">
        <v>59</v>
      </c>
      <c r="B12" s="36">
        <f>C12*B14</f>
        <v>91</v>
      </c>
      <c r="C12" s="35">
        <v>0.35</v>
      </c>
      <c r="D12" s="38">
        <v>19</v>
      </c>
      <c r="E12" s="38">
        <v>20</v>
      </c>
      <c r="F12" s="38">
        <v>21</v>
      </c>
      <c r="G12" s="38">
        <v>22</v>
      </c>
      <c r="H12" s="95">
        <v>23</v>
      </c>
      <c r="I12" s="96">
        <v>24</v>
      </c>
      <c r="J12" s="97">
        <v>25</v>
      </c>
      <c r="K12" s="74"/>
      <c r="M12" s="87">
        <v>9</v>
      </c>
      <c r="N12" s="80" t="s">
        <v>16</v>
      </c>
      <c r="O12" s="88">
        <v>0.05</v>
      </c>
      <c r="P12" s="89">
        <f>O12*B14</f>
        <v>13</v>
      </c>
    </row>
    <row r="13" spans="1:17" ht="15.75" x14ac:dyDescent="0.25">
      <c r="A13" s="65"/>
      <c r="B13" s="40"/>
      <c r="C13" s="41"/>
      <c r="D13" s="42">
        <f>D5*B12</f>
        <v>7.28</v>
      </c>
      <c r="E13" s="42">
        <f>E5*B12</f>
        <v>8.19</v>
      </c>
      <c r="F13" s="42">
        <f>F5*B12</f>
        <v>8.19</v>
      </c>
      <c r="G13" s="42">
        <f>G5*B12</f>
        <v>8.19</v>
      </c>
      <c r="H13" s="42">
        <f>H5*B12</f>
        <v>13.65</v>
      </c>
      <c r="I13" s="56">
        <f>I5*B12</f>
        <v>18.2</v>
      </c>
      <c r="J13" s="57">
        <f>J5*B12</f>
        <v>27.3</v>
      </c>
      <c r="K13" s="47">
        <f t="shared" si="0"/>
        <v>90.999999999999986</v>
      </c>
      <c r="M13" s="87">
        <v>10</v>
      </c>
      <c r="N13" s="80" t="s">
        <v>32</v>
      </c>
      <c r="O13" s="88">
        <v>0.05</v>
      </c>
      <c r="P13" s="89">
        <f>O13*B14</f>
        <v>13</v>
      </c>
    </row>
    <row r="14" spans="1:17" ht="16.5" thickBot="1" x14ac:dyDescent="0.3">
      <c r="A14" s="30" t="s">
        <v>70</v>
      </c>
      <c r="B14" s="98">
        <v>260</v>
      </c>
      <c r="C14" s="35">
        <f>SUM(C6:C13)</f>
        <v>0.99999999999999989</v>
      </c>
      <c r="I14" s="58"/>
      <c r="J14" s="59"/>
      <c r="K14" s="70"/>
      <c r="M14" s="87">
        <v>11</v>
      </c>
      <c r="N14" s="80" t="s">
        <v>66</v>
      </c>
      <c r="O14" s="88">
        <v>0.01</v>
      </c>
      <c r="P14" s="89">
        <f>O14*B14</f>
        <v>2.6</v>
      </c>
    </row>
    <row r="15" spans="1:17" ht="15.75" x14ac:dyDescent="0.25">
      <c r="M15" s="87">
        <v>12</v>
      </c>
      <c r="N15" s="80" t="s">
        <v>37</v>
      </c>
      <c r="O15" s="88">
        <v>0.01</v>
      </c>
      <c r="P15" s="89">
        <f>O15*B14</f>
        <v>2.6</v>
      </c>
    </row>
    <row r="16" spans="1:17" ht="15.75" x14ac:dyDescent="0.25">
      <c r="M16" s="87">
        <v>13</v>
      </c>
      <c r="N16" s="80" t="s">
        <v>38</v>
      </c>
      <c r="O16" s="88">
        <v>0.01</v>
      </c>
      <c r="P16" s="89">
        <f>O16*B14</f>
        <v>2.6</v>
      </c>
    </row>
    <row r="17" spans="13:16" ht="15.75" x14ac:dyDescent="0.25">
      <c r="M17" s="87">
        <v>14</v>
      </c>
      <c r="N17" s="80" t="s">
        <v>39</v>
      </c>
      <c r="O17" s="88">
        <v>0.01</v>
      </c>
      <c r="P17" s="89">
        <f>O17*B14</f>
        <v>2.6</v>
      </c>
    </row>
    <row r="18" spans="13:16" ht="15.75" x14ac:dyDescent="0.25">
      <c r="M18" s="87">
        <v>15</v>
      </c>
      <c r="N18" s="80" t="s">
        <v>40</v>
      </c>
      <c r="O18" s="88">
        <v>0.01</v>
      </c>
      <c r="P18" s="89">
        <f>O18*B14</f>
        <v>2.6</v>
      </c>
    </row>
    <row r="19" spans="13:16" ht="15" customHeight="1" x14ac:dyDescent="0.25">
      <c r="M19" s="112" t="s">
        <v>69</v>
      </c>
      <c r="N19" s="112"/>
      <c r="O19" s="68">
        <f>SUM(O4:O18)</f>
        <v>1</v>
      </c>
      <c r="P19" s="69">
        <v>700</v>
      </c>
    </row>
  </sheetData>
  <mergeCells count="3">
    <mergeCell ref="C2:H2"/>
    <mergeCell ref="M19:N19"/>
    <mergeCell ref="B2:B3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zoomScale="110" zoomScaleNormal="110" workbookViewId="0">
      <selection activeCell="E17" sqref="E17"/>
    </sheetView>
  </sheetViews>
  <sheetFormatPr defaultRowHeight="15" x14ac:dyDescent="0.25"/>
  <cols>
    <col min="1" max="1" width="12.7109375" style="37" customWidth="1"/>
    <col min="2" max="3" width="12.140625" style="31" customWidth="1"/>
    <col min="4" max="10" width="9.140625" style="31"/>
    <col min="11" max="11" width="9.140625" style="31" customWidth="1"/>
    <col min="12" max="12" width="3.42578125" style="31" customWidth="1"/>
    <col min="13" max="13" width="9.140625" style="37"/>
    <col min="14" max="14" width="24.85546875" style="31" customWidth="1"/>
    <col min="15" max="15" width="9.85546875" style="64" customWidth="1"/>
    <col min="16" max="16" width="10.42578125" style="37" customWidth="1"/>
    <col min="17" max="17" width="4.28515625" style="31" customWidth="1"/>
    <col min="18" max="16384" width="9.140625" style="31"/>
  </cols>
  <sheetData>
    <row r="1" spans="1:17" ht="18.75" customHeight="1" x14ac:dyDescent="0.25">
      <c r="A1" s="32" t="s">
        <v>60</v>
      </c>
      <c r="B1" s="32"/>
      <c r="C1" s="32"/>
    </row>
    <row r="2" spans="1:17" ht="18.75" customHeight="1" thickBot="1" x14ac:dyDescent="0.3">
      <c r="B2" s="90" t="s">
        <v>7</v>
      </c>
      <c r="C2" s="111" t="s">
        <v>61</v>
      </c>
      <c r="D2" s="111"/>
      <c r="E2" s="111"/>
      <c r="F2" s="111"/>
      <c r="G2" s="111"/>
      <c r="H2" s="111"/>
      <c r="I2" s="33"/>
      <c r="J2" s="33"/>
      <c r="K2" s="33"/>
    </row>
    <row r="3" spans="1:17" ht="16.5" thickBot="1" x14ac:dyDescent="0.3">
      <c r="I3" s="48"/>
      <c r="J3" s="49"/>
      <c r="K3" s="70"/>
      <c r="M3" s="66" t="s">
        <v>64</v>
      </c>
      <c r="N3" s="66" t="s">
        <v>63</v>
      </c>
      <c r="O3" s="66" t="s">
        <v>65</v>
      </c>
      <c r="P3" s="67" t="s">
        <v>67</v>
      </c>
    </row>
    <row r="4" spans="1:17" ht="15.75" x14ac:dyDescent="0.25">
      <c r="D4" s="30" t="s">
        <v>48</v>
      </c>
      <c r="E4" s="30" t="s">
        <v>49</v>
      </c>
      <c r="F4" s="30" t="s">
        <v>50</v>
      </c>
      <c r="G4" s="30" t="s">
        <v>51</v>
      </c>
      <c r="H4" s="30" t="s">
        <v>52</v>
      </c>
      <c r="I4" s="60" t="s">
        <v>53</v>
      </c>
      <c r="J4" s="61" t="s">
        <v>54</v>
      </c>
      <c r="K4" s="71"/>
      <c r="L4" s="48"/>
      <c r="M4" s="75">
        <v>1</v>
      </c>
      <c r="N4" s="76" t="s">
        <v>33</v>
      </c>
      <c r="O4" s="77">
        <v>0.15</v>
      </c>
      <c r="P4" s="78">
        <f>O4*P19</f>
        <v>15</v>
      </c>
      <c r="Q4" s="49"/>
    </row>
    <row r="5" spans="1:17" ht="15.75" x14ac:dyDescent="0.25">
      <c r="A5" s="32"/>
      <c r="B5" s="30" t="s">
        <v>67</v>
      </c>
      <c r="C5" s="30" t="s">
        <v>68</v>
      </c>
      <c r="D5" s="34">
        <v>0.08</v>
      </c>
      <c r="E5" s="34">
        <v>0.09</v>
      </c>
      <c r="F5" s="34">
        <v>0.09</v>
      </c>
      <c r="G5" s="34">
        <v>0.09</v>
      </c>
      <c r="H5" s="34">
        <v>0.15</v>
      </c>
      <c r="I5" s="50">
        <v>0.2</v>
      </c>
      <c r="J5" s="51">
        <v>0.3</v>
      </c>
      <c r="K5" s="45"/>
      <c r="L5" s="72"/>
      <c r="M5" s="79">
        <v>2</v>
      </c>
      <c r="N5" s="80" t="s">
        <v>34</v>
      </c>
      <c r="O5" s="81">
        <v>0.15</v>
      </c>
      <c r="P5" s="82">
        <f>O5*B14</f>
        <v>15</v>
      </c>
      <c r="Q5" s="73"/>
    </row>
    <row r="6" spans="1:17" ht="16.5" thickBot="1" x14ac:dyDescent="0.3">
      <c r="A6" s="91" t="s">
        <v>56</v>
      </c>
      <c r="B6" s="36">
        <f>B14*C6</f>
        <v>10</v>
      </c>
      <c r="C6" s="35">
        <v>0.1</v>
      </c>
      <c r="G6" s="39">
        <v>1</v>
      </c>
      <c r="H6" s="39">
        <v>2</v>
      </c>
      <c r="I6" s="52">
        <v>3</v>
      </c>
      <c r="J6" s="53">
        <v>4</v>
      </c>
      <c r="K6" s="46"/>
      <c r="L6" s="58"/>
      <c r="M6" s="83">
        <v>3</v>
      </c>
      <c r="N6" s="84" t="s">
        <v>35</v>
      </c>
      <c r="O6" s="85">
        <v>0.15</v>
      </c>
      <c r="P6" s="86">
        <f>O6*B14</f>
        <v>15</v>
      </c>
      <c r="Q6" s="59"/>
    </row>
    <row r="7" spans="1:17" ht="15.75" x14ac:dyDescent="0.25">
      <c r="A7" s="92"/>
      <c r="B7" s="40"/>
      <c r="C7" s="41"/>
      <c r="D7" s="41"/>
      <c r="E7" s="41"/>
      <c r="F7" s="41"/>
      <c r="G7" s="42">
        <f>G5*B6+2</f>
        <v>2.9</v>
      </c>
      <c r="H7" s="42">
        <f>H5*B6+2</f>
        <v>3.5</v>
      </c>
      <c r="I7" s="54">
        <f>I5*B6+2</f>
        <v>4</v>
      </c>
      <c r="J7" s="55">
        <f>J5*B6+3</f>
        <v>6</v>
      </c>
      <c r="K7" s="47">
        <f>SUM(D7:J7)</f>
        <v>16.399999999999999</v>
      </c>
      <c r="M7" s="87">
        <v>4</v>
      </c>
      <c r="N7" s="80" t="s">
        <v>36</v>
      </c>
      <c r="O7" s="88">
        <v>0.1</v>
      </c>
      <c r="P7" s="89">
        <f>O7*B14</f>
        <v>10</v>
      </c>
    </row>
    <row r="8" spans="1:17" ht="15.75" x14ac:dyDescent="0.25">
      <c r="A8" s="91" t="s">
        <v>57</v>
      </c>
      <c r="B8" s="36">
        <f>C8*B14</f>
        <v>25</v>
      </c>
      <c r="C8" s="35">
        <v>0.25</v>
      </c>
      <c r="D8" s="39">
        <v>5</v>
      </c>
      <c r="E8" s="39">
        <v>6</v>
      </c>
      <c r="F8" s="39">
        <v>7</v>
      </c>
      <c r="G8" s="39">
        <v>8</v>
      </c>
      <c r="H8" s="39">
        <v>9</v>
      </c>
      <c r="I8" s="52">
        <v>10</v>
      </c>
      <c r="J8" s="53">
        <v>11</v>
      </c>
      <c r="K8" s="74"/>
      <c r="M8" s="87">
        <v>5</v>
      </c>
      <c r="N8" s="80" t="s">
        <v>17</v>
      </c>
      <c r="O8" s="88">
        <v>0.1</v>
      </c>
      <c r="P8" s="89">
        <f>O8*B14</f>
        <v>10</v>
      </c>
    </row>
    <row r="9" spans="1:17" ht="15.75" x14ac:dyDescent="0.25">
      <c r="A9" s="65"/>
      <c r="B9" s="43"/>
      <c r="C9" s="41"/>
      <c r="D9" s="42">
        <f>D5*B8</f>
        <v>2</v>
      </c>
      <c r="E9" s="42">
        <f>E5*B8</f>
        <v>2.25</v>
      </c>
      <c r="F9" s="42">
        <f>F5*B8</f>
        <v>2.25</v>
      </c>
      <c r="G9" s="42">
        <f>G5*B8</f>
        <v>2.25</v>
      </c>
      <c r="H9" s="42">
        <f>H5*B8</f>
        <v>3.75</v>
      </c>
      <c r="I9" s="56">
        <f>I5*B8</f>
        <v>5</v>
      </c>
      <c r="J9" s="57">
        <f>J5*B8</f>
        <v>7.5</v>
      </c>
      <c r="K9" s="47">
        <f t="shared" ref="K9:K13" si="0">SUM(D9:J9)</f>
        <v>25</v>
      </c>
      <c r="M9" s="87">
        <v>6</v>
      </c>
      <c r="N9" s="80" t="s">
        <v>18</v>
      </c>
      <c r="O9" s="88">
        <v>0.1</v>
      </c>
      <c r="P9" s="89">
        <f>O9*B14</f>
        <v>10</v>
      </c>
    </row>
    <row r="10" spans="1:17" ht="15.75" x14ac:dyDescent="0.25">
      <c r="A10" s="91" t="s">
        <v>58</v>
      </c>
      <c r="B10" s="36">
        <f>C10*B14</f>
        <v>30</v>
      </c>
      <c r="C10" s="35">
        <v>0.3</v>
      </c>
      <c r="D10" s="39">
        <v>12</v>
      </c>
      <c r="E10" s="39">
        <v>13</v>
      </c>
      <c r="F10" s="39">
        <v>14</v>
      </c>
      <c r="G10" s="39">
        <v>15</v>
      </c>
      <c r="H10" s="39">
        <v>16</v>
      </c>
      <c r="I10" s="52">
        <v>17</v>
      </c>
      <c r="J10" s="53">
        <v>18</v>
      </c>
      <c r="K10" s="74"/>
      <c r="M10" s="87">
        <v>7</v>
      </c>
      <c r="N10" s="80" t="s">
        <v>19</v>
      </c>
      <c r="O10" s="88">
        <v>0.05</v>
      </c>
      <c r="P10" s="89">
        <f>O10*B14</f>
        <v>5</v>
      </c>
    </row>
    <row r="11" spans="1:17" ht="15.75" x14ac:dyDescent="0.25">
      <c r="A11" s="65"/>
      <c r="B11" s="43"/>
      <c r="C11" s="41"/>
      <c r="D11" s="42">
        <f>B10*D5</f>
        <v>2.4</v>
      </c>
      <c r="E11" s="42">
        <f>E5*B10</f>
        <v>2.6999999999999997</v>
      </c>
      <c r="F11" s="42">
        <f>B10*F5</f>
        <v>2.6999999999999997</v>
      </c>
      <c r="G11" s="42">
        <f>G5*B10</f>
        <v>2.6999999999999997</v>
      </c>
      <c r="H11" s="42">
        <f>H5*B10</f>
        <v>4.5</v>
      </c>
      <c r="I11" s="56">
        <f>I5*B10</f>
        <v>6</v>
      </c>
      <c r="J11" s="57">
        <f>J5*B10</f>
        <v>9</v>
      </c>
      <c r="K11" s="47">
        <f t="shared" si="0"/>
        <v>30</v>
      </c>
      <c r="M11" s="87">
        <v>8</v>
      </c>
      <c r="N11" s="80" t="s">
        <v>15</v>
      </c>
      <c r="O11" s="88">
        <v>0.05</v>
      </c>
      <c r="P11" s="89">
        <f>O11*B14</f>
        <v>5</v>
      </c>
    </row>
    <row r="12" spans="1:17" ht="15.75" x14ac:dyDescent="0.25">
      <c r="A12" s="91" t="s">
        <v>59</v>
      </c>
      <c r="B12" s="36">
        <f>C12*B14</f>
        <v>35</v>
      </c>
      <c r="C12" s="35">
        <v>0.35</v>
      </c>
      <c r="D12" s="39">
        <v>19</v>
      </c>
      <c r="E12" s="39">
        <v>20</v>
      </c>
      <c r="F12" s="39">
        <v>21</v>
      </c>
      <c r="G12" s="39">
        <v>22</v>
      </c>
      <c r="H12" s="44">
        <v>23</v>
      </c>
      <c r="I12" s="62">
        <v>24</v>
      </c>
      <c r="J12" s="63">
        <v>25</v>
      </c>
      <c r="K12" s="74"/>
      <c r="M12" s="87">
        <v>9</v>
      </c>
      <c r="N12" s="80" t="s">
        <v>16</v>
      </c>
      <c r="O12" s="88">
        <v>0.05</v>
      </c>
      <c r="P12" s="89">
        <f>O12*B14</f>
        <v>5</v>
      </c>
    </row>
    <row r="13" spans="1:17" ht="15.75" x14ac:dyDescent="0.25">
      <c r="A13" s="65"/>
      <c r="B13" s="40"/>
      <c r="C13" s="41"/>
      <c r="D13" s="42">
        <f>D5*B12</f>
        <v>2.8000000000000003</v>
      </c>
      <c r="E13" s="42">
        <f>E5*B12</f>
        <v>3.15</v>
      </c>
      <c r="F13" s="42">
        <f>F5*B12</f>
        <v>3.15</v>
      </c>
      <c r="G13" s="42">
        <f>G5*B12</f>
        <v>3.15</v>
      </c>
      <c r="H13" s="42">
        <f>H5*B12</f>
        <v>5.25</v>
      </c>
      <c r="I13" s="56">
        <f>I5*B12</f>
        <v>7</v>
      </c>
      <c r="J13" s="57">
        <f>J5*B12</f>
        <v>10.5</v>
      </c>
      <c r="K13" s="47">
        <f t="shared" si="0"/>
        <v>35</v>
      </c>
      <c r="M13" s="87">
        <v>10</v>
      </c>
      <c r="N13" s="80" t="s">
        <v>32</v>
      </c>
      <c r="O13" s="88">
        <v>0.05</v>
      </c>
      <c r="P13" s="89">
        <f>O13*B14</f>
        <v>5</v>
      </c>
    </row>
    <row r="14" spans="1:17" ht="16.5" thickBot="1" x14ac:dyDescent="0.3">
      <c r="A14" s="30" t="s">
        <v>70</v>
      </c>
      <c r="B14" s="98">
        <v>100</v>
      </c>
      <c r="C14" s="35">
        <f>SUM(C6:C13)</f>
        <v>0.99999999999999989</v>
      </c>
      <c r="I14" s="58"/>
      <c r="J14" s="59"/>
      <c r="K14" s="70"/>
      <c r="M14" s="87">
        <v>11</v>
      </c>
      <c r="N14" s="80" t="s">
        <v>66</v>
      </c>
      <c r="O14" s="88">
        <v>0.01</v>
      </c>
      <c r="P14" s="89">
        <f>O14*B14</f>
        <v>1</v>
      </c>
    </row>
    <row r="15" spans="1:17" ht="15.75" x14ac:dyDescent="0.25">
      <c r="M15" s="87">
        <v>12</v>
      </c>
      <c r="N15" s="80" t="s">
        <v>37</v>
      </c>
      <c r="O15" s="88">
        <v>0.01</v>
      </c>
      <c r="P15" s="89">
        <f>O15*B14</f>
        <v>1</v>
      </c>
    </row>
    <row r="16" spans="1:17" ht="15.75" x14ac:dyDescent="0.25">
      <c r="M16" s="87">
        <v>13</v>
      </c>
      <c r="N16" s="80" t="s">
        <v>38</v>
      </c>
      <c r="O16" s="88">
        <v>0.01</v>
      </c>
      <c r="P16" s="89">
        <f>O16*B14</f>
        <v>1</v>
      </c>
    </row>
    <row r="17" spans="13:16" ht="15.75" x14ac:dyDescent="0.25">
      <c r="M17" s="87">
        <v>14</v>
      </c>
      <c r="N17" s="80" t="s">
        <v>39</v>
      </c>
      <c r="O17" s="88">
        <v>0.01</v>
      </c>
      <c r="P17" s="89">
        <f>O17*B14</f>
        <v>1</v>
      </c>
    </row>
    <row r="18" spans="13:16" ht="15.75" x14ac:dyDescent="0.25">
      <c r="M18" s="87">
        <v>15</v>
      </c>
      <c r="N18" s="80" t="s">
        <v>40</v>
      </c>
      <c r="O18" s="88">
        <v>0.01</v>
      </c>
      <c r="P18" s="89">
        <f>O18*B14</f>
        <v>1</v>
      </c>
    </row>
    <row r="19" spans="13:16" ht="15" customHeight="1" x14ac:dyDescent="0.25">
      <c r="M19" s="112" t="s">
        <v>69</v>
      </c>
      <c r="N19" s="112"/>
      <c r="O19" s="68">
        <f>SUM(O4:O18)</f>
        <v>1</v>
      </c>
      <c r="P19" s="69">
        <f>B14</f>
        <v>100</v>
      </c>
    </row>
  </sheetData>
  <mergeCells count="2">
    <mergeCell ref="C2:H2"/>
    <mergeCell ref="M19:N19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zoomScale="110" zoomScaleNormal="110" workbookViewId="0">
      <selection activeCell="F17" sqref="F17"/>
    </sheetView>
  </sheetViews>
  <sheetFormatPr defaultRowHeight="15" x14ac:dyDescent="0.25"/>
  <cols>
    <col min="1" max="1" width="12.7109375" style="37" customWidth="1"/>
    <col min="2" max="3" width="12.140625" style="31" customWidth="1"/>
    <col min="4" max="10" width="9.140625" style="31"/>
    <col min="11" max="11" width="9.140625" style="31" customWidth="1"/>
    <col min="12" max="12" width="3.42578125" style="31" customWidth="1"/>
    <col min="13" max="13" width="9.140625" style="37"/>
    <col min="14" max="14" width="24.85546875" style="31" customWidth="1"/>
    <col min="15" max="15" width="9.85546875" style="64" customWidth="1"/>
    <col min="16" max="16" width="10.42578125" style="37" customWidth="1"/>
    <col min="17" max="17" width="4.28515625" style="31" customWidth="1"/>
    <col min="18" max="16384" width="9.140625" style="31"/>
  </cols>
  <sheetData>
    <row r="1" spans="1:17" ht="18.75" customHeight="1" x14ac:dyDescent="0.25">
      <c r="A1" s="32" t="s">
        <v>60</v>
      </c>
      <c r="B1" s="32"/>
      <c r="C1" s="32"/>
    </row>
    <row r="2" spans="1:17" ht="18.75" customHeight="1" thickBot="1" x14ac:dyDescent="0.3">
      <c r="B2" s="113" t="s">
        <v>73</v>
      </c>
      <c r="C2" s="111" t="s">
        <v>61</v>
      </c>
      <c r="D2" s="111"/>
      <c r="E2" s="111"/>
      <c r="F2" s="111"/>
      <c r="G2" s="111"/>
      <c r="H2" s="111"/>
      <c r="I2" s="33"/>
      <c r="J2" s="33"/>
      <c r="K2" s="33"/>
    </row>
    <row r="3" spans="1:17" ht="16.5" thickBot="1" x14ac:dyDescent="0.3">
      <c r="B3" s="113"/>
      <c r="I3" s="48"/>
      <c r="J3" s="49"/>
      <c r="K3" s="70"/>
      <c r="M3" s="66" t="s">
        <v>64</v>
      </c>
      <c r="N3" s="66" t="s">
        <v>63</v>
      </c>
      <c r="O3" s="66" t="s">
        <v>65</v>
      </c>
      <c r="P3" s="67" t="s">
        <v>67</v>
      </c>
    </row>
    <row r="4" spans="1:17" ht="15.75" x14ac:dyDescent="0.25">
      <c r="D4" s="30" t="s">
        <v>48</v>
      </c>
      <c r="E4" s="30" t="s">
        <v>49</v>
      </c>
      <c r="F4" s="30" t="s">
        <v>50</v>
      </c>
      <c r="G4" s="30" t="s">
        <v>51</v>
      </c>
      <c r="H4" s="30" t="s">
        <v>52</v>
      </c>
      <c r="I4" s="60" t="s">
        <v>53</v>
      </c>
      <c r="J4" s="61" t="s">
        <v>54</v>
      </c>
      <c r="K4" s="71"/>
      <c r="L4" s="48"/>
      <c r="M4" s="75">
        <v>1</v>
      </c>
      <c r="N4" s="76" t="s">
        <v>33</v>
      </c>
      <c r="O4" s="77">
        <v>0.15</v>
      </c>
      <c r="P4" s="78">
        <f>O4*P19</f>
        <v>36</v>
      </c>
      <c r="Q4" s="49"/>
    </row>
    <row r="5" spans="1:17" ht="15.75" x14ac:dyDescent="0.25">
      <c r="A5" s="32"/>
      <c r="B5" s="30" t="s">
        <v>67</v>
      </c>
      <c r="C5" s="30" t="s">
        <v>68</v>
      </c>
      <c r="D5" s="34">
        <v>0.08</v>
      </c>
      <c r="E5" s="34">
        <v>0.09</v>
      </c>
      <c r="F5" s="34">
        <v>0.09</v>
      </c>
      <c r="G5" s="34">
        <v>0.09</v>
      </c>
      <c r="H5" s="34">
        <v>0.15</v>
      </c>
      <c r="I5" s="50">
        <v>0.2</v>
      </c>
      <c r="J5" s="51">
        <v>0.3</v>
      </c>
      <c r="K5" s="45"/>
      <c r="L5" s="72"/>
      <c r="M5" s="79">
        <v>2</v>
      </c>
      <c r="N5" s="80" t="s">
        <v>34</v>
      </c>
      <c r="O5" s="81">
        <v>0.15</v>
      </c>
      <c r="P5" s="82">
        <f>O5*B14</f>
        <v>36</v>
      </c>
      <c r="Q5" s="73"/>
    </row>
    <row r="6" spans="1:17" ht="16.5" thickBot="1" x14ac:dyDescent="0.3">
      <c r="A6" s="91" t="s">
        <v>56</v>
      </c>
      <c r="B6" s="36">
        <f>B14*C6</f>
        <v>24</v>
      </c>
      <c r="C6" s="35">
        <v>0.1</v>
      </c>
      <c r="G6" s="39">
        <v>1</v>
      </c>
      <c r="H6" s="39">
        <v>2</v>
      </c>
      <c r="I6" s="52">
        <v>3</v>
      </c>
      <c r="J6" s="53">
        <v>4</v>
      </c>
      <c r="K6" s="46"/>
      <c r="L6" s="58"/>
      <c r="M6" s="83">
        <v>3</v>
      </c>
      <c r="N6" s="84" t="s">
        <v>35</v>
      </c>
      <c r="O6" s="85">
        <v>0.15</v>
      </c>
      <c r="P6" s="86">
        <f>O6*B14</f>
        <v>36</v>
      </c>
      <c r="Q6" s="59"/>
    </row>
    <row r="7" spans="1:17" ht="15.75" x14ac:dyDescent="0.25">
      <c r="A7" s="92"/>
      <c r="B7" s="40"/>
      <c r="C7" s="41"/>
      <c r="D7" s="41"/>
      <c r="E7" s="41"/>
      <c r="F7" s="41"/>
      <c r="G7" s="42">
        <f>G5*B6+2</f>
        <v>4.16</v>
      </c>
      <c r="H7" s="42">
        <f>H5*B6+2</f>
        <v>5.6</v>
      </c>
      <c r="I7" s="54">
        <f>I5*B6+2</f>
        <v>6.8000000000000007</v>
      </c>
      <c r="J7" s="55">
        <f>J5*B6+3</f>
        <v>10.199999999999999</v>
      </c>
      <c r="K7" s="47">
        <f>SUM(D7:J7)</f>
        <v>26.76</v>
      </c>
      <c r="M7" s="87">
        <v>4</v>
      </c>
      <c r="N7" s="80" t="s">
        <v>36</v>
      </c>
      <c r="O7" s="88">
        <v>0.1</v>
      </c>
      <c r="P7" s="89">
        <f>O7*B14</f>
        <v>24</v>
      </c>
    </row>
    <row r="8" spans="1:17" ht="15.75" x14ac:dyDescent="0.25">
      <c r="A8" s="91" t="s">
        <v>57</v>
      </c>
      <c r="B8" s="36">
        <f>C8*B14</f>
        <v>60</v>
      </c>
      <c r="C8" s="35">
        <v>0.25</v>
      </c>
      <c r="D8" s="39">
        <v>5</v>
      </c>
      <c r="E8" s="39">
        <v>6</v>
      </c>
      <c r="F8" s="39">
        <v>7</v>
      </c>
      <c r="G8" s="39">
        <v>8</v>
      </c>
      <c r="H8" s="39">
        <v>9</v>
      </c>
      <c r="I8" s="52">
        <v>10</v>
      </c>
      <c r="J8" s="53">
        <v>11</v>
      </c>
      <c r="K8" s="74"/>
      <c r="M8" s="87">
        <v>5</v>
      </c>
      <c r="N8" s="80" t="s">
        <v>17</v>
      </c>
      <c r="O8" s="88">
        <v>0.1</v>
      </c>
      <c r="P8" s="89">
        <f>O8*B14</f>
        <v>24</v>
      </c>
    </row>
    <row r="9" spans="1:17" ht="15.75" x14ac:dyDescent="0.25">
      <c r="A9" s="65"/>
      <c r="B9" s="43"/>
      <c r="C9" s="41"/>
      <c r="D9" s="42">
        <f>D5*B8</f>
        <v>4.8</v>
      </c>
      <c r="E9" s="42">
        <f>E5*B8</f>
        <v>5.3999999999999995</v>
      </c>
      <c r="F9" s="42">
        <f>F5*B8</f>
        <v>5.3999999999999995</v>
      </c>
      <c r="G9" s="42">
        <f>G5*B8</f>
        <v>5.3999999999999995</v>
      </c>
      <c r="H9" s="42">
        <f>H5*B8</f>
        <v>9</v>
      </c>
      <c r="I9" s="56">
        <f>I5*B8</f>
        <v>12</v>
      </c>
      <c r="J9" s="57">
        <f>J5*B8</f>
        <v>18</v>
      </c>
      <c r="K9" s="47">
        <f t="shared" ref="K9:K13" si="0">SUM(D9:J9)</f>
        <v>60</v>
      </c>
      <c r="M9" s="87">
        <v>6</v>
      </c>
      <c r="N9" s="80" t="s">
        <v>18</v>
      </c>
      <c r="O9" s="88">
        <v>0.1</v>
      </c>
      <c r="P9" s="89">
        <f>O9*B14</f>
        <v>24</v>
      </c>
    </row>
    <row r="10" spans="1:17" ht="15.75" x14ac:dyDescent="0.25">
      <c r="A10" s="91" t="s">
        <v>58</v>
      </c>
      <c r="B10" s="36">
        <f>C10*B14</f>
        <v>72</v>
      </c>
      <c r="C10" s="35">
        <v>0.3</v>
      </c>
      <c r="D10" s="39">
        <v>12</v>
      </c>
      <c r="E10" s="39">
        <v>13</v>
      </c>
      <c r="F10" s="39">
        <v>14</v>
      </c>
      <c r="G10" s="39">
        <v>15</v>
      </c>
      <c r="H10" s="39">
        <v>16</v>
      </c>
      <c r="I10" s="52">
        <v>17</v>
      </c>
      <c r="J10" s="53">
        <v>18</v>
      </c>
      <c r="K10" s="74"/>
      <c r="M10" s="87">
        <v>7</v>
      </c>
      <c r="N10" s="80" t="s">
        <v>19</v>
      </c>
      <c r="O10" s="88">
        <v>0.05</v>
      </c>
      <c r="P10" s="89">
        <f>O10*B14</f>
        <v>12</v>
      </c>
    </row>
    <row r="11" spans="1:17" ht="15.75" x14ac:dyDescent="0.25">
      <c r="A11" s="65"/>
      <c r="B11" s="43"/>
      <c r="C11" s="41"/>
      <c r="D11" s="42">
        <f>B10*D5</f>
        <v>5.76</v>
      </c>
      <c r="E11" s="42">
        <f>E5*B10</f>
        <v>6.4799999999999995</v>
      </c>
      <c r="F11" s="42">
        <f>B10*F5</f>
        <v>6.4799999999999995</v>
      </c>
      <c r="G11" s="42">
        <f>G5*B10</f>
        <v>6.4799999999999995</v>
      </c>
      <c r="H11" s="42">
        <f>H5*B10</f>
        <v>10.799999999999999</v>
      </c>
      <c r="I11" s="56">
        <f>I5*B10</f>
        <v>14.4</v>
      </c>
      <c r="J11" s="57">
        <f>J5*B10</f>
        <v>21.599999999999998</v>
      </c>
      <c r="K11" s="47">
        <f t="shared" si="0"/>
        <v>72</v>
      </c>
      <c r="M11" s="87">
        <v>8</v>
      </c>
      <c r="N11" s="80" t="s">
        <v>15</v>
      </c>
      <c r="O11" s="88">
        <v>0.05</v>
      </c>
      <c r="P11" s="89">
        <f>O11*B14</f>
        <v>12</v>
      </c>
    </row>
    <row r="12" spans="1:17" ht="15.75" x14ac:dyDescent="0.25">
      <c r="A12" s="91" t="s">
        <v>59</v>
      </c>
      <c r="B12" s="36">
        <f>C12*B14</f>
        <v>84</v>
      </c>
      <c r="C12" s="35">
        <v>0.35</v>
      </c>
      <c r="D12" s="39">
        <v>19</v>
      </c>
      <c r="E12" s="39">
        <v>20</v>
      </c>
      <c r="F12" s="39">
        <v>21</v>
      </c>
      <c r="G12" s="39">
        <v>22</v>
      </c>
      <c r="H12" s="44">
        <v>23</v>
      </c>
      <c r="I12" s="62">
        <v>24</v>
      </c>
      <c r="J12" s="63">
        <v>25</v>
      </c>
      <c r="K12" s="74"/>
      <c r="M12" s="87">
        <v>9</v>
      </c>
      <c r="N12" s="80" t="s">
        <v>16</v>
      </c>
      <c r="O12" s="88">
        <v>0.05</v>
      </c>
      <c r="P12" s="89">
        <f>O12*B14</f>
        <v>12</v>
      </c>
    </row>
    <row r="13" spans="1:17" ht="15.75" x14ac:dyDescent="0.25">
      <c r="A13" s="65"/>
      <c r="B13" s="40"/>
      <c r="C13" s="41"/>
      <c r="D13" s="42">
        <f>D5*B12</f>
        <v>6.72</v>
      </c>
      <c r="E13" s="42">
        <f>E5*B12</f>
        <v>7.56</v>
      </c>
      <c r="F13" s="42">
        <f>F5*B12</f>
        <v>7.56</v>
      </c>
      <c r="G13" s="42">
        <f>G5*B12</f>
        <v>7.56</v>
      </c>
      <c r="H13" s="42">
        <f>H5*B12</f>
        <v>12.6</v>
      </c>
      <c r="I13" s="56">
        <f>I5*B12</f>
        <v>16.8</v>
      </c>
      <c r="J13" s="57">
        <f>J5*B12</f>
        <v>25.2</v>
      </c>
      <c r="K13" s="47">
        <f t="shared" si="0"/>
        <v>84</v>
      </c>
      <c r="M13" s="87">
        <v>10</v>
      </c>
      <c r="N13" s="80" t="s">
        <v>32</v>
      </c>
      <c r="O13" s="88">
        <v>0.05</v>
      </c>
      <c r="P13" s="89">
        <f>O13*B14</f>
        <v>12</v>
      </c>
    </row>
    <row r="14" spans="1:17" ht="16.5" thickBot="1" x14ac:dyDescent="0.3">
      <c r="A14" s="30" t="s">
        <v>70</v>
      </c>
      <c r="B14" s="98">
        <v>240</v>
      </c>
      <c r="C14" s="35">
        <f>SUM(C6:C13)</f>
        <v>0.99999999999999989</v>
      </c>
      <c r="I14" s="58"/>
      <c r="J14" s="59"/>
      <c r="K14" s="70"/>
      <c r="M14" s="87">
        <v>11</v>
      </c>
      <c r="N14" s="80" t="s">
        <v>66</v>
      </c>
      <c r="O14" s="88">
        <v>0.01</v>
      </c>
      <c r="P14" s="89">
        <f>O14*B14</f>
        <v>2.4</v>
      </c>
    </row>
    <row r="15" spans="1:17" ht="15.75" x14ac:dyDescent="0.25">
      <c r="M15" s="87">
        <v>12</v>
      </c>
      <c r="N15" s="80" t="s">
        <v>37</v>
      </c>
      <c r="O15" s="88">
        <v>0.01</v>
      </c>
      <c r="P15" s="89">
        <f>O15*B14</f>
        <v>2.4</v>
      </c>
    </row>
    <row r="16" spans="1:17" ht="15.75" x14ac:dyDescent="0.25">
      <c r="M16" s="87">
        <v>13</v>
      </c>
      <c r="N16" s="80" t="s">
        <v>38</v>
      </c>
      <c r="O16" s="88">
        <v>0.01</v>
      </c>
      <c r="P16" s="89">
        <f>O16*B14</f>
        <v>2.4</v>
      </c>
    </row>
    <row r="17" spans="13:16" ht="15.75" x14ac:dyDescent="0.25">
      <c r="M17" s="87">
        <v>14</v>
      </c>
      <c r="N17" s="80" t="s">
        <v>39</v>
      </c>
      <c r="O17" s="88">
        <v>0.01</v>
      </c>
      <c r="P17" s="89">
        <f>O17*B14</f>
        <v>2.4</v>
      </c>
    </row>
    <row r="18" spans="13:16" ht="15.75" x14ac:dyDescent="0.25">
      <c r="M18" s="87">
        <v>15</v>
      </c>
      <c r="N18" s="80" t="s">
        <v>40</v>
      </c>
      <c r="O18" s="88">
        <v>0.01</v>
      </c>
      <c r="P18" s="89">
        <f>O18*B14</f>
        <v>2.4</v>
      </c>
    </row>
    <row r="19" spans="13:16" ht="15" customHeight="1" x14ac:dyDescent="0.25">
      <c r="M19" s="112" t="s">
        <v>69</v>
      </c>
      <c r="N19" s="112"/>
      <c r="O19" s="68">
        <f>SUM(O4:O18)</f>
        <v>1</v>
      </c>
      <c r="P19" s="69">
        <f>B14</f>
        <v>240</v>
      </c>
    </row>
  </sheetData>
  <mergeCells count="3">
    <mergeCell ref="B2:B3"/>
    <mergeCell ref="C2:H2"/>
    <mergeCell ref="M19:N19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opLeftCell="A3" zoomScale="110" zoomScaleNormal="110" workbookViewId="0">
      <selection activeCell="E15" sqref="E15"/>
    </sheetView>
  </sheetViews>
  <sheetFormatPr defaultRowHeight="15" x14ac:dyDescent="0.25"/>
  <cols>
    <col min="1" max="1" width="12.7109375" style="37" customWidth="1"/>
    <col min="2" max="3" width="12.140625" style="31" customWidth="1"/>
    <col min="4" max="10" width="9.140625" style="31"/>
    <col min="11" max="11" width="9.140625" style="31" customWidth="1"/>
    <col min="12" max="12" width="3.42578125" style="31" customWidth="1"/>
    <col min="13" max="13" width="9.140625" style="37"/>
    <col min="14" max="14" width="24.85546875" style="31" customWidth="1"/>
    <col min="15" max="15" width="9.85546875" style="64" customWidth="1"/>
    <col min="16" max="16" width="10.42578125" style="37" customWidth="1"/>
    <col min="17" max="17" width="4.28515625" style="31" customWidth="1"/>
    <col min="18" max="16384" width="9.140625" style="31"/>
  </cols>
  <sheetData>
    <row r="1" spans="1:17" ht="18.75" customHeight="1" x14ac:dyDescent="0.25">
      <c r="A1" s="32" t="s">
        <v>60</v>
      </c>
      <c r="B1" s="32"/>
      <c r="C1" s="32"/>
    </row>
    <row r="2" spans="1:17" ht="18.75" customHeight="1" thickBot="1" x14ac:dyDescent="0.3">
      <c r="B2" s="113" t="s">
        <v>82</v>
      </c>
      <c r="C2" s="111" t="s">
        <v>61</v>
      </c>
      <c r="D2" s="111"/>
      <c r="E2" s="111"/>
      <c r="F2" s="111"/>
      <c r="G2" s="111"/>
      <c r="H2" s="111"/>
      <c r="I2" s="33"/>
      <c r="J2" s="33"/>
      <c r="K2" s="33"/>
    </row>
    <row r="3" spans="1:17" ht="16.5" thickBot="1" x14ac:dyDescent="0.3">
      <c r="B3" s="113"/>
      <c r="I3" s="48"/>
      <c r="J3" s="49"/>
      <c r="K3" s="70"/>
      <c r="M3" s="66" t="s">
        <v>64</v>
      </c>
      <c r="N3" s="66" t="s">
        <v>63</v>
      </c>
      <c r="O3" s="66" t="s">
        <v>65</v>
      </c>
      <c r="P3" s="67" t="s">
        <v>67</v>
      </c>
    </row>
    <row r="4" spans="1:17" ht="15.75" x14ac:dyDescent="0.25">
      <c r="D4" s="30" t="s">
        <v>48</v>
      </c>
      <c r="E4" s="30" t="s">
        <v>49</v>
      </c>
      <c r="F4" s="30" t="s">
        <v>50</v>
      </c>
      <c r="G4" s="30" t="s">
        <v>51</v>
      </c>
      <c r="H4" s="30" t="s">
        <v>52</v>
      </c>
      <c r="I4" s="60" t="s">
        <v>53</v>
      </c>
      <c r="J4" s="61" t="s">
        <v>54</v>
      </c>
      <c r="K4" s="71"/>
      <c r="L4" s="48"/>
      <c r="M4" s="75">
        <v>1</v>
      </c>
      <c r="N4" s="76" t="s">
        <v>33</v>
      </c>
      <c r="O4" s="77">
        <v>0.15</v>
      </c>
      <c r="P4" s="78">
        <f>O4*P19</f>
        <v>94.5</v>
      </c>
      <c r="Q4" s="49"/>
    </row>
    <row r="5" spans="1:17" ht="15.75" x14ac:dyDescent="0.25">
      <c r="A5" s="32"/>
      <c r="B5" s="30" t="s">
        <v>67</v>
      </c>
      <c r="C5" s="30" t="s">
        <v>68</v>
      </c>
      <c r="D5" s="34">
        <v>0.08</v>
      </c>
      <c r="E5" s="34">
        <v>0.09</v>
      </c>
      <c r="F5" s="34">
        <v>0.09</v>
      </c>
      <c r="G5" s="34">
        <v>0.09</v>
      </c>
      <c r="H5" s="34">
        <v>0.15</v>
      </c>
      <c r="I5" s="50">
        <v>0.2</v>
      </c>
      <c r="J5" s="51">
        <v>0.3</v>
      </c>
      <c r="K5" s="45"/>
      <c r="L5" s="72"/>
      <c r="M5" s="79">
        <v>2</v>
      </c>
      <c r="N5" s="80" t="s">
        <v>34</v>
      </c>
      <c r="O5" s="81">
        <v>0.15</v>
      </c>
      <c r="P5" s="82">
        <f>O5*B14</f>
        <v>94.5</v>
      </c>
      <c r="Q5" s="73"/>
    </row>
    <row r="6" spans="1:17" ht="16.5" thickBot="1" x14ac:dyDescent="0.3">
      <c r="A6" s="91" t="s">
        <v>56</v>
      </c>
      <c r="B6" s="36">
        <f>B14*C6</f>
        <v>63</v>
      </c>
      <c r="C6" s="35">
        <v>0.1</v>
      </c>
      <c r="G6" s="39">
        <v>1</v>
      </c>
      <c r="H6" s="39">
        <v>2</v>
      </c>
      <c r="I6" s="52">
        <v>3</v>
      </c>
      <c r="J6" s="53">
        <v>4</v>
      </c>
      <c r="K6" s="46"/>
      <c r="L6" s="58"/>
      <c r="M6" s="83">
        <v>3</v>
      </c>
      <c r="N6" s="84" t="s">
        <v>35</v>
      </c>
      <c r="O6" s="85">
        <v>0.15</v>
      </c>
      <c r="P6" s="86">
        <f>O6*B14</f>
        <v>94.5</v>
      </c>
      <c r="Q6" s="59"/>
    </row>
    <row r="7" spans="1:17" ht="15.75" x14ac:dyDescent="0.25">
      <c r="A7" s="92"/>
      <c r="B7" s="40"/>
      <c r="C7" s="41"/>
      <c r="D7" s="41"/>
      <c r="E7" s="41"/>
      <c r="F7" s="41"/>
      <c r="G7" s="42">
        <f>G5*B6+2</f>
        <v>7.67</v>
      </c>
      <c r="H7" s="42">
        <f>H5*B6+2</f>
        <v>11.45</v>
      </c>
      <c r="I7" s="54">
        <f>I5*B6+2</f>
        <v>14.600000000000001</v>
      </c>
      <c r="J7" s="55">
        <f>J5*B6+3</f>
        <v>21.9</v>
      </c>
      <c r="K7" s="47">
        <f>SUM(D7:J7)</f>
        <v>55.62</v>
      </c>
      <c r="M7" s="87">
        <v>4</v>
      </c>
      <c r="N7" s="80" t="s">
        <v>36</v>
      </c>
      <c r="O7" s="88">
        <v>0.1</v>
      </c>
      <c r="P7" s="89">
        <f>O7*B14</f>
        <v>63</v>
      </c>
    </row>
    <row r="8" spans="1:17" ht="15.75" x14ac:dyDescent="0.25">
      <c r="A8" s="91" t="s">
        <v>57</v>
      </c>
      <c r="B8" s="36">
        <f>C8*B14</f>
        <v>157.5</v>
      </c>
      <c r="C8" s="35">
        <v>0.25</v>
      </c>
      <c r="D8" s="39">
        <v>5</v>
      </c>
      <c r="E8" s="39">
        <v>6</v>
      </c>
      <c r="F8" s="39">
        <v>7</v>
      </c>
      <c r="G8" s="39">
        <v>8</v>
      </c>
      <c r="H8" s="39">
        <v>9</v>
      </c>
      <c r="I8" s="52">
        <v>10</v>
      </c>
      <c r="J8" s="53">
        <v>11</v>
      </c>
      <c r="K8" s="74"/>
      <c r="M8" s="87">
        <v>5</v>
      </c>
      <c r="N8" s="80" t="s">
        <v>17</v>
      </c>
      <c r="O8" s="88">
        <v>0.1</v>
      </c>
      <c r="P8" s="89">
        <f>O8*B14</f>
        <v>63</v>
      </c>
    </row>
    <row r="9" spans="1:17" ht="15.75" x14ac:dyDescent="0.25">
      <c r="A9" s="65"/>
      <c r="B9" s="43"/>
      <c r="C9" s="41"/>
      <c r="D9" s="42">
        <f>D5*B8</f>
        <v>12.6</v>
      </c>
      <c r="E9" s="42">
        <f>E5*B8</f>
        <v>14.174999999999999</v>
      </c>
      <c r="F9" s="42">
        <f>F5*B8</f>
        <v>14.174999999999999</v>
      </c>
      <c r="G9" s="42">
        <f>G5*B8</f>
        <v>14.174999999999999</v>
      </c>
      <c r="H9" s="42">
        <f>H5*B8</f>
        <v>23.625</v>
      </c>
      <c r="I9" s="56">
        <f>I5*B8</f>
        <v>31.5</v>
      </c>
      <c r="J9" s="57">
        <f>J5*B8</f>
        <v>47.25</v>
      </c>
      <c r="K9" s="47">
        <f t="shared" ref="K9:K13" si="0">SUM(D9:J9)</f>
        <v>157.5</v>
      </c>
      <c r="M9" s="87">
        <v>6</v>
      </c>
      <c r="N9" s="80" t="s">
        <v>18</v>
      </c>
      <c r="O9" s="88">
        <v>0.1</v>
      </c>
      <c r="P9" s="89">
        <f>O9*B14</f>
        <v>63</v>
      </c>
    </row>
    <row r="10" spans="1:17" ht="15.75" x14ac:dyDescent="0.25">
      <c r="A10" s="91" t="s">
        <v>58</v>
      </c>
      <c r="B10" s="36">
        <f>C10*B14</f>
        <v>189</v>
      </c>
      <c r="C10" s="35">
        <v>0.3</v>
      </c>
      <c r="D10" s="39">
        <v>12</v>
      </c>
      <c r="E10" s="39">
        <v>13</v>
      </c>
      <c r="F10" s="39">
        <v>14</v>
      </c>
      <c r="G10" s="39">
        <v>15</v>
      </c>
      <c r="H10" s="39">
        <v>16</v>
      </c>
      <c r="I10" s="52">
        <v>17</v>
      </c>
      <c r="J10" s="53">
        <v>18</v>
      </c>
      <c r="K10" s="74"/>
      <c r="M10" s="87">
        <v>7</v>
      </c>
      <c r="N10" s="80" t="s">
        <v>19</v>
      </c>
      <c r="O10" s="88">
        <v>0.05</v>
      </c>
      <c r="P10" s="89">
        <f>O10*B14</f>
        <v>31.5</v>
      </c>
    </row>
    <row r="11" spans="1:17" ht="15.75" x14ac:dyDescent="0.25">
      <c r="A11" s="65"/>
      <c r="B11" s="43"/>
      <c r="C11" s="41"/>
      <c r="D11" s="42">
        <f>B10*D5</f>
        <v>15.120000000000001</v>
      </c>
      <c r="E11" s="42">
        <f>E5*B10</f>
        <v>17.009999999999998</v>
      </c>
      <c r="F11" s="42">
        <f>B10*F5</f>
        <v>17.009999999999998</v>
      </c>
      <c r="G11" s="42">
        <f>G5*B10</f>
        <v>17.009999999999998</v>
      </c>
      <c r="H11" s="42">
        <f>H5*B10</f>
        <v>28.349999999999998</v>
      </c>
      <c r="I11" s="56">
        <f>I5*B10</f>
        <v>37.800000000000004</v>
      </c>
      <c r="J11" s="57">
        <f>J5*B10</f>
        <v>56.699999999999996</v>
      </c>
      <c r="K11" s="47">
        <f t="shared" si="0"/>
        <v>188.99999999999997</v>
      </c>
      <c r="M11" s="87">
        <v>8</v>
      </c>
      <c r="N11" s="80" t="s">
        <v>15</v>
      </c>
      <c r="O11" s="88">
        <v>0.05</v>
      </c>
      <c r="P11" s="89">
        <f>O11*B14</f>
        <v>31.5</v>
      </c>
    </row>
    <row r="12" spans="1:17" ht="15.75" x14ac:dyDescent="0.25">
      <c r="A12" s="91" t="s">
        <v>59</v>
      </c>
      <c r="B12" s="36">
        <f>C12*B14</f>
        <v>220.5</v>
      </c>
      <c r="C12" s="35">
        <v>0.35</v>
      </c>
      <c r="D12" s="39">
        <v>19</v>
      </c>
      <c r="E12" s="39">
        <v>20</v>
      </c>
      <c r="F12" s="39">
        <v>21</v>
      </c>
      <c r="G12" s="39">
        <v>22</v>
      </c>
      <c r="H12" s="44">
        <v>23</v>
      </c>
      <c r="I12" s="62">
        <v>24</v>
      </c>
      <c r="J12" s="63">
        <v>25</v>
      </c>
      <c r="K12" s="74"/>
      <c r="M12" s="87">
        <v>9</v>
      </c>
      <c r="N12" s="80" t="s">
        <v>16</v>
      </c>
      <c r="O12" s="88">
        <v>0.05</v>
      </c>
      <c r="P12" s="89">
        <f>O12*B14</f>
        <v>31.5</v>
      </c>
    </row>
    <row r="13" spans="1:17" ht="15.75" x14ac:dyDescent="0.25">
      <c r="A13" s="65"/>
      <c r="B13" s="40"/>
      <c r="C13" s="41"/>
      <c r="D13" s="42">
        <f>D5*B12</f>
        <v>17.64</v>
      </c>
      <c r="E13" s="42">
        <f>E5*B12</f>
        <v>19.844999999999999</v>
      </c>
      <c r="F13" s="42">
        <f>F5*B12</f>
        <v>19.844999999999999</v>
      </c>
      <c r="G13" s="42">
        <f>G5*B12</f>
        <v>19.844999999999999</v>
      </c>
      <c r="H13" s="42">
        <f>H5*B12</f>
        <v>33.074999999999996</v>
      </c>
      <c r="I13" s="56">
        <f>I5*B12</f>
        <v>44.1</v>
      </c>
      <c r="J13" s="57">
        <f>J5*B12</f>
        <v>66.149999999999991</v>
      </c>
      <c r="K13" s="47">
        <f t="shared" si="0"/>
        <v>220.5</v>
      </c>
      <c r="M13" s="87">
        <v>10</v>
      </c>
      <c r="N13" s="80" t="s">
        <v>32</v>
      </c>
      <c r="O13" s="88">
        <v>0.05</v>
      </c>
      <c r="P13" s="89">
        <f>O13*B14</f>
        <v>31.5</v>
      </c>
    </row>
    <row r="14" spans="1:17" ht="16.5" thickBot="1" x14ac:dyDescent="0.3">
      <c r="A14" s="30" t="s">
        <v>70</v>
      </c>
      <c r="B14" s="98">
        <v>630</v>
      </c>
      <c r="C14" s="35">
        <f>SUM(C6:C13)</f>
        <v>0.99999999999999989</v>
      </c>
      <c r="I14" s="58"/>
      <c r="J14" s="59"/>
      <c r="K14" s="70"/>
      <c r="M14" s="87">
        <v>11</v>
      </c>
      <c r="N14" s="80" t="s">
        <v>66</v>
      </c>
      <c r="O14" s="88">
        <v>0.01</v>
      </c>
      <c r="P14" s="89">
        <f>O14*B14</f>
        <v>6.3</v>
      </c>
    </row>
    <row r="15" spans="1:17" ht="15.75" x14ac:dyDescent="0.25">
      <c r="M15" s="87">
        <v>12</v>
      </c>
      <c r="N15" s="80" t="s">
        <v>37</v>
      </c>
      <c r="O15" s="88">
        <v>0.01</v>
      </c>
      <c r="P15" s="89">
        <f>O15*B14</f>
        <v>6.3</v>
      </c>
    </row>
    <row r="16" spans="1:17" ht="15.75" x14ac:dyDescent="0.25">
      <c r="M16" s="87">
        <v>13</v>
      </c>
      <c r="N16" s="80" t="s">
        <v>38</v>
      </c>
      <c r="O16" s="88">
        <v>0.01</v>
      </c>
      <c r="P16" s="89">
        <f>O16*B14</f>
        <v>6.3</v>
      </c>
    </row>
    <row r="17" spans="13:16" ht="15.75" x14ac:dyDescent="0.25">
      <c r="M17" s="87">
        <v>14</v>
      </c>
      <c r="N17" s="80" t="s">
        <v>39</v>
      </c>
      <c r="O17" s="88">
        <v>0.01</v>
      </c>
      <c r="P17" s="89">
        <f>O17*B14</f>
        <v>6.3</v>
      </c>
    </row>
    <row r="18" spans="13:16" ht="15.75" x14ac:dyDescent="0.25">
      <c r="M18" s="87">
        <v>15</v>
      </c>
      <c r="N18" s="80" t="s">
        <v>40</v>
      </c>
      <c r="O18" s="88">
        <v>0.01</v>
      </c>
      <c r="P18" s="89">
        <f>O18*B14</f>
        <v>6.3</v>
      </c>
    </row>
    <row r="19" spans="13:16" ht="15" customHeight="1" x14ac:dyDescent="0.25">
      <c r="M19" s="112" t="s">
        <v>69</v>
      </c>
      <c r="N19" s="112"/>
      <c r="O19" s="68">
        <f>SUM(O4:O18)</f>
        <v>1</v>
      </c>
      <c r="P19" s="69">
        <f>B14</f>
        <v>630</v>
      </c>
    </row>
  </sheetData>
  <mergeCells count="3">
    <mergeCell ref="B2:B3"/>
    <mergeCell ref="C2:H2"/>
    <mergeCell ref="M19:N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topLeftCell="A15" zoomScale="110" zoomScaleNormal="110" workbookViewId="0">
      <selection activeCell="H20" sqref="H20"/>
    </sheetView>
  </sheetViews>
  <sheetFormatPr defaultRowHeight="15" x14ac:dyDescent="0.25"/>
  <cols>
    <col min="1" max="1" width="6.140625" style="99" customWidth="1"/>
    <col min="2" max="2" width="28.28515625" style="99" customWidth="1"/>
    <col min="3" max="3" width="15.5703125" style="102" customWidth="1"/>
    <col min="4" max="19" width="15.5703125" style="103" customWidth="1"/>
    <col min="20" max="16384" width="9.140625" style="31"/>
  </cols>
  <sheetData>
    <row r="1" spans="1:19" ht="18.75" customHeight="1" x14ac:dyDescent="0.25"/>
    <row r="2" spans="1:19" ht="44.25" customHeight="1" x14ac:dyDescent="0.25">
      <c r="A2" s="114" t="s">
        <v>89</v>
      </c>
      <c r="B2" s="114"/>
      <c r="C2" s="114"/>
      <c r="D2" s="114"/>
      <c r="E2" s="114"/>
      <c r="F2" s="114"/>
    </row>
    <row r="3" spans="1:19" s="99" customFormat="1" ht="52.5" customHeight="1" x14ac:dyDescent="0.2">
      <c r="A3" s="101" t="s">
        <v>64</v>
      </c>
      <c r="B3" s="101" t="s">
        <v>63</v>
      </c>
      <c r="C3" s="104" t="s">
        <v>55</v>
      </c>
      <c r="D3" s="104" t="s">
        <v>62</v>
      </c>
      <c r="E3" s="104" t="s">
        <v>85</v>
      </c>
      <c r="F3" s="104" t="s">
        <v>72</v>
      </c>
      <c r="G3" s="104" t="s">
        <v>9</v>
      </c>
      <c r="H3" s="104" t="s">
        <v>86</v>
      </c>
      <c r="I3" s="104" t="s">
        <v>74</v>
      </c>
      <c r="J3" s="104" t="s">
        <v>75</v>
      </c>
      <c r="K3" s="104" t="s">
        <v>79</v>
      </c>
      <c r="L3" s="104" t="s">
        <v>5</v>
      </c>
      <c r="M3" s="104" t="s">
        <v>87</v>
      </c>
      <c r="N3" s="104" t="s">
        <v>84</v>
      </c>
      <c r="O3" s="104" t="s">
        <v>11</v>
      </c>
      <c r="P3" s="104" t="s">
        <v>7</v>
      </c>
      <c r="Q3" s="104" t="s">
        <v>6</v>
      </c>
      <c r="R3" s="104" t="s">
        <v>76</v>
      </c>
      <c r="S3" s="105"/>
    </row>
    <row r="4" spans="1:19" s="99" customFormat="1" ht="38.25" customHeight="1" x14ac:dyDescent="0.2">
      <c r="A4" s="100">
        <v>1</v>
      </c>
      <c r="B4" s="108" t="s">
        <v>33</v>
      </c>
      <c r="C4" s="106">
        <f>VINCOM!P4</f>
        <v>52.5</v>
      </c>
      <c r="D4" s="106">
        <f>CRESCENT!P4</f>
        <v>105</v>
      </c>
      <c r="E4" s="106">
        <f>'AEON TAN PHU'!P4</f>
        <v>87</v>
      </c>
      <c r="F4" s="106">
        <f>'CỘNG HÒA'!P4</f>
        <v>34.5</v>
      </c>
      <c r="G4" s="106">
        <f>CANTAVIL!P4</f>
        <v>67.5</v>
      </c>
      <c r="H4" s="106">
        <f>'AEON LB'!P4</f>
        <v>105</v>
      </c>
      <c r="I4" s="106">
        <f>'VŨNG TÀU'!P4</f>
        <v>87</v>
      </c>
      <c r="J4" s="106">
        <f>'BIÊN HÒA'!P4</f>
        <v>97.5</v>
      </c>
      <c r="K4" s="106">
        <f>'SAIGON CENTRE'!P4</f>
        <v>105</v>
      </c>
      <c r="L4" s="106">
        <f>VIVO!P4</f>
        <v>57</v>
      </c>
      <c r="M4" s="106">
        <f>'AEON BT'!P4</f>
        <v>120</v>
      </c>
      <c r="N4" s="106">
        <f>'VRC VINH'!P4</f>
        <v>30</v>
      </c>
      <c r="O4" s="106">
        <f>'PHAN XÍCH LONG'!P4</f>
        <v>105</v>
      </c>
      <c r="P4" s="106">
        <f>TQD!P4</f>
        <v>15</v>
      </c>
      <c r="Q4" s="106">
        <f>NTP!P4</f>
        <v>36</v>
      </c>
      <c r="R4" s="106">
        <f>'QUANG TRUNG'!P4</f>
        <v>70.5</v>
      </c>
      <c r="S4" s="105"/>
    </row>
    <row r="5" spans="1:19" s="99" customFormat="1" ht="38.25" customHeight="1" x14ac:dyDescent="0.2">
      <c r="A5" s="100">
        <v>2</v>
      </c>
      <c r="B5" s="108" t="s">
        <v>34</v>
      </c>
      <c r="C5" s="106">
        <f>VINCOM!P5</f>
        <v>52.5</v>
      </c>
      <c r="D5" s="106">
        <f>CRESCENT!P5</f>
        <v>105</v>
      </c>
      <c r="E5" s="106">
        <f>'AEON TAN PHU'!P5</f>
        <v>87</v>
      </c>
      <c r="F5" s="106">
        <f>'CỘNG HÒA'!P5</f>
        <v>34.5</v>
      </c>
      <c r="G5" s="106">
        <f>CANTAVIL!P5</f>
        <v>67.5</v>
      </c>
      <c r="H5" s="106">
        <f>'AEON LB'!P5</f>
        <v>105</v>
      </c>
      <c r="I5" s="106">
        <f>'VŨNG TÀU'!P5</f>
        <v>87</v>
      </c>
      <c r="J5" s="106">
        <f>'BIÊN HÒA'!P5</f>
        <v>97.5</v>
      </c>
      <c r="K5" s="106">
        <f>'SAIGON CENTRE'!P5</f>
        <v>105</v>
      </c>
      <c r="L5" s="106">
        <f>VIVO!P5</f>
        <v>57</v>
      </c>
      <c r="M5" s="106">
        <f>'AEON BT'!P5</f>
        <v>120</v>
      </c>
      <c r="N5" s="106">
        <f>'VRC VINH'!P5</f>
        <v>30</v>
      </c>
      <c r="O5" s="106">
        <f>'PHAN XÍCH LONG'!P5</f>
        <v>39</v>
      </c>
      <c r="P5" s="106">
        <f>TQD!P5</f>
        <v>15</v>
      </c>
      <c r="Q5" s="106">
        <f>NTP!P5</f>
        <v>36</v>
      </c>
      <c r="R5" s="106">
        <f>'QUANG TRUNG'!P5</f>
        <v>70.5</v>
      </c>
      <c r="S5" s="105"/>
    </row>
    <row r="6" spans="1:19" s="99" customFormat="1" ht="38.25" customHeight="1" x14ac:dyDescent="0.2">
      <c r="A6" s="100">
        <v>3</v>
      </c>
      <c r="B6" s="108" t="s">
        <v>35</v>
      </c>
      <c r="C6" s="106">
        <f>VINCOM!P6</f>
        <v>52.5</v>
      </c>
      <c r="D6" s="106">
        <f>CRESCENT!P6</f>
        <v>105</v>
      </c>
      <c r="E6" s="106">
        <f>'AEON TAN PHU'!P6</f>
        <v>87</v>
      </c>
      <c r="F6" s="106">
        <f>'CỘNG HÒA'!P6</f>
        <v>34.5</v>
      </c>
      <c r="G6" s="106">
        <f>CANTAVIL!P6</f>
        <v>67.5</v>
      </c>
      <c r="H6" s="106">
        <f>'AEON LB'!P6</f>
        <v>105</v>
      </c>
      <c r="I6" s="106">
        <f>'VŨNG TÀU'!P6</f>
        <v>87</v>
      </c>
      <c r="J6" s="106">
        <f>'BIÊN HÒA'!P6</f>
        <v>97.5</v>
      </c>
      <c r="K6" s="106">
        <f>'SAIGON CENTRE'!P6</f>
        <v>105</v>
      </c>
      <c r="L6" s="106">
        <f>VIVO!P6</f>
        <v>57</v>
      </c>
      <c r="M6" s="106">
        <f>'AEON BT'!P6</f>
        <v>120</v>
      </c>
      <c r="N6" s="106">
        <f>'VRC VINH'!P6</f>
        <v>30</v>
      </c>
      <c r="O6" s="106">
        <f>'PHAN XÍCH LONG'!P6</f>
        <v>39</v>
      </c>
      <c r="P6" s="106">
        <f>TQD!P6</f>
        <v>15</v>
      </c>
      <c r="Q6" s="106">
        <f>NTP!P6</f>
        <v>36</v>
      </c>
      <c r="R6" s="106">
        <f>'QUANG TRUNG'!P6</f>
        <v>70.5</v>
      </c>
      <c r="S6" s="105"/>
    </row>
    <row r="7" spans="1:19" s="99" customFormat="1" ht="38.25" customHeight="1" x14ac:dyDescent="0.2">
      <c r="A7" s="100">
        <v>4</v>
      </c>
      <c r="B7" s="108" t="s">
        <v>36</v>
      </c>
      <c r="C7" s="106">
        <f>VINCOM!P7</f>
        <v>35</v>
      </c>
      <c r="D7" s="106">
        <f>CRESCENT!P7</f>
        <v>70</v>
      </c>
      <c r="E7" s="106">
        <f>'AEON TAN PHU'!P7</f>
        <v>58</v>
      </c>
      <c r="F7" s="106">
        <f>'CỘNG HÒA'!P7</f>
        <v>23</v>
      </c>
      <c r="G7" s="106">
        <f>CANTAVIL!P7</f>
        <v>45</v>
      </c>
      <c r="H7" s="106">
        <f>'AEON LB'!P7</f>
        <v>70</v>
      </c>
      <c r="I7" s="106">
        <f>'VŨNG TÀU'!P7</f>
        <v>58</v>
      </c>
      <c r="J7" s="106">
        <f>'BIÊN HÒA'!P7</f>
        <v>65</v>
      </c>
      <c r="K7" s="106">
        <f>'SAIGON CENTRE'!P7</f>
        <v>70</v>
      </c>
      <c r="L7" s="106">
        <f>VIVO!P7</f>
        <v>38</v>
      </c>
      <c r="M7" s="106">
        <f>'AEON BT'!P7</f>
        <v>80</v>
      </c>
      <c r="N7" s="106">
        <f>'VRC VINH'!P7</f>
        <v>20</v>
      </c>
      <c r="O7" s="106">
        <f>'PHAN XÍCH LONG'!P7</f>
        <v>26</v>
      </c>
      <c r="P7" s="106">
        <f>TQD!P7</f>
        <v>10</v>
      </c>
      <c r="Q7" s="106">
        <f>NTP!P7</f>
        <v>24</v>
      </c>
      <c r="R7" s="106">
        <f>'QUANG TRUNG'!P7</f>
        <v>47</v>
      </c>
      <c r="S7" s="105"/>
    </row>
    <row r="8" spans="1:19" s="99" customFormat="1" ht="38.25" customHeight="1" x14ac:dyDescent="0.2">
      <c r="A8" s="100">
        <v>5</v>
      </c>
      <c r="B8" s="108" t="s">
        <v>17</v>
      </c>
      <c r="C8" s="106">
        <f>VINCOM!P8</f>
        <v>35</v>
      </c>
      <c r="D8" s="106">
        <f>CRESCENT!P8</f>
        <v>70</v>
      </c>
      <c r="E8" s="106">
        <f>'AEON TAN PHU'!P8</f>
        <v>58</v>
      </c>
      <c r="F8" s="106">
        <f>'CỘNG HÒA'!P8</f>
        <v>23</v>
      </c>
      <c r="G8" s="106">
        <f>CANTAVIL!P8</f>
        <v>45</v>
      </c>
      <c r="H8" s="106">
        <f>'AEON LB'!P8</f>
        <v>70</v>
      </c>
      <c r="I8" s="106">
        <f>'VŨNG TÀU'!P8</f>
        <v>58</v>
      </c>
      <c r="J8" s="106">
        <f>'BIÊN HÒA'!P8</f>
        <v>65</v>
      </c>
      <c r="K8" s="106">
        <f>'SAIGON CENTRE'!P8</f>
        <v>70</v>
      </c>
      <c r="L8" s="106">
        <f>VIVO!P8</f>
        <v>38</v>
      </c>
      <c r="M8" s="106">
        <f>'AEON BT'!P8</f>
        <v>80</v>
      </c>
      <c r="N8" s="106">
        <f>'VRC VINH'!P8</f>
        <v>20</v>
      </c>
      <c r="O8" s="106">
        <f>'PHAN XÍCH LONG'!P8</f>
        <v>26</v>
      </c>
      <c r="P8" s="106">
        <f>TQD!P8</f>
        <v>10</v>
      </c>
      <c r="Q8" s="106">
        <f>NTP!P8</f>
        <v>24</v>
      </c>
      <c r="R8" s="106">
        <f>'QUANG TRUNG'!P8</f>
        <v>47</v>
      </c>
      <c r="S8" s="105"/>
    </row>
    <row r="9" spans="1:19" s="99" customFormat="1" ht="38.25" customHeight="1" x14ac:dyDescent="0.2">
      <c r="A9" s="100">
        <v>6</v>
      </c>
      <c r="B9" s="108" t="s">
        <v>18</v>
      </c>
      <c r="C9" s="106">
        <f>VINCOM!P9</f>
        <v>35</v>
      </c>
      <c r="D9" s="106">
        <f>CRESCENT!P9</f>
        <v>70</v>
      </c>
      <c r="E9" s="106">
        <f>'AEON TAN PHU'!P9</f>
        <v>58</v>
      </c>
      <c r="F9" s="106">
        <f>'CỘNG HÒA'!P9</f>
        <v>23</v>
      </c>
      <c r="G9" s="106">
        <f>CANTAVIL!P9</f>
        <v>45</v>
      </c>
      <c r="H9" s="106">
        <f>'AEON LB'!P9</f>
        <v>70</v>
      </c>
      <c r="I9" s="106">
        <f>'VŨNG TÀU'!P9</f>
        <v>58</v>
      </c>
      <c r="J9" s="106">
        <f>'BIÊN HÒA'!P9</f>
        <v>65</v>
      </c>
      <c r="K9" s="106">
        <f>'SAIGON CENTRE'!P9</f>
        <v>70</v>
      </c>
      <c r="L9" s="106">
        <f>VIVO!P9</f>
        <v>38</v>
      </c>
      <c r="M9" s="106">
        <f>'AEON BT'!P9</f>
        <v>80</v>
      </c>
      <c r="N9" s="106">
        <f>'VRC VINH'!P9</f>
        <v>20</v>
      </c>
      <c r="O9" s="106">
        <f>'PHAN XÍCH LONG'!P9</f>
        <v>26</v>
      </c>
      <c r="P9" s="106">
        <f>TQD!P9</f>
        <v>10</v>
      </c>
      <c r="Q9" s="106">
        <f>NTP!P9</f>
        <v>24</v>
      </c>
      <c r="R9" s="106">
        <f>'QUANG TRUNG'!P9</f>
        <v>47</v>
      </c>
      <c r="S9" s="105"/>
    </row>
    <row r="10" spans="1:19" s="99" customFormat="1" ht="38.25" customHeight="1" x14ac:dyDescent="0.2">
      <c r="A10" s="100">
        <v>7</v>
      </c>
      <c r="B10" s="108" t="s">
        <v>19</v>
      </c>
      <c r="C10" s="106">
        <f>VINCOM!P10</f>
        <v>17.5</v>
      </c>
      <c r="D10" s="106">
        <f>CRESCENT!P10</f>
        <v>35</v>
      </c>
      <c r="E10" s="106">
        <f>'AEON TAN PHU'!P10</f>
        <v>29</v>
      </c>
      <c r="F10" s="106">
        <f>'CỘNG HÒA'!P10</f>
        <v>11.5</v>
      </c>
      <c r="G10" s="106">
        <f>CANTAVIL!P10</f>
        <v>22.5</v>
      </c>
      <c r="H10" s="106">
        <f>'AEON LB'!P10</f>
        <v>35</v>
      </c>
      <c r="I10" s="106">
        <f>'VŨNG TÀU'!P10</f>
        <v>29</v>
      </c>
      <c r="J10" s="106">
        <f>'BIÊN HÒA'!P10</f>
        <v>32.5</v>
      </c>
      <c r="K10" s="106">
        <f>'SAIGON CENTRE'!P10</f>
        <v>35</v>
      </c>
      <c r="L10" s="106">
        <f>VIVO!P10</f>
        <v>19</v>
      </c>
      <c r="M10" s="106">
        <f>'AEON BT'!P10</f>
        <v>40</v>
      </c>
      <c r="N10" s="106">
        <f>'VRC VINH'!P10</f>
        <v>10</v>
      </c>
      <c r="O10" s="106">
        <f>'PHAN XÍCH LONG'!P10</f>
        <v>13</v>
      </c>
      <c r="P10" s="106">
        <f>TQD!P10</f>
        <v>5</v>
      </c>
      <c r="Q10" s="106">
        <f>NTP!P10</f>
        <v>12</v>
      </c>
      <c r="R10" s="106">
        <f>'QUANG TRUNG'!P10</f>
        <v>23.5</v>
      </c>
      <c r="S10" s="105"/>
    </row>
    <row r="11" spans="1:19" ht="38.25" customHeight="1" x14ac:dyDescent="0.25">
      <c r="A11" s="100">
        <v>8</v>
      </c>
      <c r="B11" s="108" t="s">
        <v>15</v>
      </c>
      <c r="C11" s="106">
        <f>VINCOM!P11</f>
        <v>17.5</v>
      </c>
      <c r="D11" s="106">
        <f>CRESCENT!P11</f>
        <v>35</v>
      </c>
      <c r="E11" s="106">
        <f>'AEON TAN PHU'!P11</f>
        <v>29</v>
      </c>
      <c r="F11" s="106">
        <f>'CỘNG HÒA'!P11</f>
        <v>11.5</v>
      </c>
      <c r="G11" s="106">
        <f>CANTAVIL!P11</f>
        <v>22.5</v>
      </c>
      <c r="H11" s="106">
        <f>'AEON LB'!P11</f>
        <v>35</v>
      </c>
      <c r="I11" s="106">
        <f>'VŨNG TÀU'!P11</f>
        <v>29</v>
      </c>
      <c r="J11" s="106">
        <f>'BIÊN HÒA'!P11</f>
        <v>32.5</v>
      </c>
      <c r="K11" s="106">
        <f>'SAIGON CENTRE'!P11</f>
        <v>35</v>
      </c>
      <c r="L11" s="106">
        <f>VIVO!P11</f>
        <v>19</v>
      </c>
      <c r="M11" s="106">
        <f>'AEON BT'!P11</f>
        <v>40</v>
      </c>
      <c r="N11" s="106">
        <f>'VRC VINH'!P11</f>
        <v>10</v>
      </c>
      <c r="O11" s="106">
        <f>'PHAN XÍCH LONG'!P11</f>
        <v>13</v>
      </c>
      <c r="P11" s="106">
        <f>TQD!P11</f>
        <v>5</v>
      </c>
      <c r="Q11" s="106">
        <f>NTP!P11</f>
        <v>12</v>
      </c>
      <c r="R11" s="106">
        <f>'QUANG TRUNG'!P11</f>
        <v>23.5</v>
      </c>
    </row>
    <row r="12" spans="1:19" ht="38.25" customHeight="1" x14ac:dyDescent="0.25">
      <c r="A12" s="100">
        <v>9</v>
      </c>
      <c r="B12" s="108" t="s">
        <v>16</v>
      </c>
      <c r="C12" s="106">
        <f>VINCOM!P12</f>
        <v>17.5</v>
      </c>
      <c r="D12" s="106">
        <f>CRESCENT!P12</f>
        <v>35</v>
      </c>
      <c r="E12" s="106">
        <f>'AEON TAN PHU'!P12</f>
        <v>29</v>
      </c>
      <c r="F12" s="106">
        <f>'CỘNG HÒA'!P12</f>
        <v>11.5</v>
      </c>
      <c r="G12" s="106">
        <f>CANTAVIL!P12</f>
        <v>22.5</v>
      </c>
      <c r="H12" s="106">
        <f>'AEON LB'!P12</f>
        <v>35</v>
      </c>
      <c r="I12" s="106">
        <f>'VŨNG TÀU'!P12</f>
        <v>29</v>
      </c>
      <c r="J12" s="106">
        <f>'BIÊN HÒA'!P12</f>
        <v>32.5</v>
      </c>
      <c r="K12" s="106">
        <f>'SAIGON CENTRE'!P12</f>
        <v>35</v>
      </c>
      <c r="L12" s="106">
        <f>VIVO!P12</f>
        <v>19</v>
      </c>
      <c r="M12" s="106">
        <f>'AEON BT'!P12</f>
        <v>40</v>
      </c>
      <c r="N12" s="106">
        <f>'VRC VINH'!P12</f>
        <v>10</v>
      </c>
      <c r="O12" s="106">
        <f>'PHAN XÍCH LONG'!P12</f>
        <v>13</v>
      </c>
      <c r="P12" s="106">
        <f>TQD!P12</f>
        <v>5</v>
      </c>
      <c r="Q12" s="106">
        <f>NTP!P12</f>
        <v>12</v>
      </c>
      <c r="R12" s="106">
        <f>'QUANG TRUNG'!P12</f>
        <v>23.5</v>
      </c>
    </row>
    <row r="13" spans="1:19" ht="38.25" customHeight="1" x14ac:dyDescent="0.25">
      <c r="A13" s="100">
        <v>10</v>
      </c>
      <c r="B13" s="108" t="s">
        <v>32</v>
      </c>
      <c r="C13" s="106">
        <f>VINCOM!P13</f>
        <v>17.5</v>
      </c>
      <c r="D13" s="106">
        <f>CRESCENT!P13</f>
        <v>35</v>
      </c>
      <c r="E13" s="106">
        <f>'AEON TAN PHU'!P13</f>
        <v>29</v>
      </c>
      <c r="F13" s="106">
        <f>'CỘNG HÒA'!P13</f>
        <v>11.5</v>
      </c>
      <c r="G13" s="106">
        <f>CANTAVIL!P13</f>
        <v>22.5</v>
      </c>
      <c r="H13" s="106">
        <f>'AEON LB'!P13</f>
        <v>35</v>
      </c>
      <c r="I13" s="106">
        <f>'VŨNG TÀU'!P13</f>
        <v>29</v>
      </c>
      <c r="J13" s="106">
        <f>'BIÊN HÒA'!P13</f>
        <v>32.5</v>
      </c>
      <c r="K13" s="106">
        <f>'SAIGON CENTRE'!P13</f>
        <v>35</v>
      </c>
      <c r="L13" s="106">
        <f>VIVO!P13</f>
        <v>19</v>
      </c>
      <c r="M13" s="106">
        <f>'AEON BT'!P13</f>
        <v>40</v>
      </c>
      <c r="N13" s="106">
        <f>'VRC VINH'!P13</f>
        <v>10</v>
      </c>
      <c r="O13" s="106">
        <f>'PHAN XÍCH LONG'!P13</f>
        <v>13</v>
      </c>
      <c r="P13" s="106">
        <f>TQD!P13</f>
        <v>5</v>
      </c>
      <c r="Q13" s="106">
        <f>NTP!P13</f>
        <v>12</v>
      </c>
      <c r="R13" s="106">
        <f>'QUANG TRUNG'!P13</f>
        <v>23.5</v>
      </c>
    </row>
    <row r="14" spans="1:19" ht="38.25" customHeight="1" x14ac:dyDescent="0.25">
      <c r="A14" s="100">
        <v>11</v>
      </c>
      <c r="B14" s="108" t="s">
        <v>66</v>
      </c>
      <c r="C14" s="106">
        <f>VINCOM!P14</f>
        <v>3.5</v>
      </c>
      <c r="D14" s="106">
        <f>CRESCENT!P14</f>
        <v>7</v>
      </c>
      <c r="E14" s="106">
        <f>'AEON TAN PHU'!P14</f>
        <v>5.8</v>
      </c>
      <c r="F14" s="106">
        <f>'CỘNG HÒA'!P14</f>
        <v>2.3000000000000003</v>
      </c>
      <c r="G14" s="106">
        <f>CANTAVIL!P14</f>
        <v>4.5</v>
      </c>
      <c r="H14" s="106">
        <f>'AEON LB'!P14</f>
        <v>7</v>
      </c>
      <c r="I14" s="106">
        <f>'VŨNG TÀU'!P14</f>
        <v>5.8</v>
      </c>
      <c r="J14" s="106">
        <f>'BIÊN HÒA'!P14</f>
        <v>6.5</v>
      </c>
      <c r="K14" s="106">
        <f>'SAIGON CENTRE'!P14</f>
        <v>7</v>
      </c>
      <c r="L14" s="106">
        <f>VIVO!P14</f>
        <v>3.8000000000000003</v>
      </c>
      <c r="M14" s="106">
        <f>'AEON BT'!P14</f>
        <v>8</v>
      </c>
      <c r="N14" s="106">
        <f>'VRC VINH'!P14</f>
        <v>2</v>
      </c>
      <c r="O14" s="106">
        <f>'PHAN XÍCH LONG'!P14</f>
        <v>2.6</v>
      </c>
      <c r="P14" s="106">
        <f>TQD!P14</f>
        <v>1</v>
      </c>
      <c r="Q14" s="106">
        <f>NTP!P14</f>
        <v>2.4</v>
      </c>
      <c r="R14" s="106">
        <f>'QUANG TRUNG'!P14</f>
        <v>4.7</v>
      </c>
    </row>
    <row r="15" spans="1:19" ht="38.25" customHeight="1" x14ac:dyDescent="0.25">
      <c r="A15" s="100">
        <v>12</v>
      </c>
      <c r="B15" s="108" t="s">
        <v>37</v>
      </c>
      <c r="C15" s="106">
        <f>VINCOM!P15</f>
        <v>3.5</v>
      </c>
      <c r="D15" s="106">
        <f>CRESCENT!P15</f>
        <v>7</v>
      </c>
      <c r="E15" s="106">
        <f>'AEON TAN PHU'!P15</f>
        <v>5.8</v>
      </c>
      <c r="F15" s="106">
        <f>'CỘNG HÒA'!P15</f>
        <v>2.3000000000000003</v>
      </c>
      <c r="G15" s="106">
        <f>CANTAVIL!P15</f>
        <v>4.5</v>
      </c>
      <c r="H15" s="106">
        <f>'AEON LB'!P15</f>
        <v>7</v>
      </c>
      <c r="I15" s="106">
        <f>'VŨNG TÀU'!P15</f>
        <v>5.8</v>
      </c>
      <c r="J15" s="106">
        <f>'BIÊN HÒA'!P15</f>
        <v>6.5</v>
      </c>
      <c r="K15" s="106">
        <f>'SAIGON CENTRE'!P15</f>
        <v>7</v>
      </c>
      <c r="L15" s="106">
        <f>VIVO!P15</f>
        <v>3.8000000000000003</v>
      </c>
      <c r="M15" s="106">
        <f>'AEON BT'!P15</f>
        <v>8</v>
      </c>
      <c r="N15" s="106">
        <f>'VRC VINH'!P15</f>
        <v>2</v>
      </c>
      <c r="O15" s="106">
        <f>'PHAN XÍCH LONG'!P15</f>
        <v>2.6</v>
      </c>
      <c r="P15" s="106">
        <f>TQD!P15</f>
        <v>1</v>
      </c>
      <c r="Q15" s="106">
        <f>NTP!P15</f>
        <v>2.4</v>
      </c>
      <c r="R15" s="106">
        <f>'QUANG TRUNG'!P15</f>
        <v>4.7</v>
      </c>
    </row>
    <row r="16" spans="1:19" ht="38.25" customHeight="1" x14ac:dyDescent="0.25">
      <c r="A16" s="100">
        <v>13</v>
      </c>
      <c r="B16" s="108" t="s">
        <v>38</v>
      </c>
      <c r="C16" s="106">
        <f>VINCOM!P16</f>
        <v>3.5</v>
      </c>
      <c r="D16" s="106">
        <f>CRESCENT!P16</f>
        <v>7</v>
      </c>
      <c r="E16" s="106">
        <f>'AEON TAN PHU'!P16</f>
        <v>5.8</v>
      </c>
      <c r="F16" s="106">
        <f>'CỘNG HÒA'!P16</f>
        <v>2.3000000000000003</v>
      </c>
      <c r="G16" s="106">
        <f>CANTAVIL!P16</f>
        <v>4.5</v>
      </c>
      <c r="H16" s="106">
        <f>'AEON LB'!P16</f>
        <v>7</v>
      </c>
      <c r="I16" s="106">
        <f>'VŨNG TÀU'!P16</f>
        <v>5.8</v>
      </c>
      <c r="J16" s="106">
        <f>'BIÊN HÒA'!P16</f>
        <v>6.5</v>
      </c>
      <c r="K16" s="106">
        <f>'SAIGON CENTRE'!P16</f>
        <v>7</v>
      </c>
      <c r="L16" s="106">
        <f>VIVO!P16</f>
        <v>3.8000000000000003</v>
      </c>
      <c r="M16" s="106">
        <f>'AEON BT'!P16</f>
        <v>8</v>
      </c>
      <c r="N16" s="106">
        <f>'VRC VINH'!P16</f>
        <v>2</v>
      </c>
      <c r="O16" s="106">
        <f>'PHAN XÍCH LONG'!P16</f>
        <v>2.6</v>
      </c>
      <c r="P16" s="106">
        <f>TQD!P16</f>
        <v>1</v>
      </c>
      <c r="Q16" s="106">
        <f>NTP!P16</f>
        <v>2.4</v>
      </c>
      <c r="R16" s="106">
        <f>'QUANG TRUNG'!P16</f>
        <v>4.7</v>
      </c>
    </row>
    <row r="17" spans="1:18" ht="38.25" customHeight="1" x14ac:dyDescent="0.25">
      <c r="A17" s="100">
        <v>14</v>
      </c>
      <c r="B17" s="108" t="s">
        <v>39</v>
      </c>
      <c r="C17" s="106">
        <f>VINCOM!P17</f>
        <v>3.5</v>
      </c>
      <c r="D17" s="106">
        <f>CRESCENT!P17</f>
        <v>7</v>
      </c>
      <c r="E17" s="106">
        <f>'AEON TAN PHU'!P17</f>
        <v>5.8</v>
      </c>
      <c r="F17" s="106">
        <f>'CỘNG HÒA'!P17</f>
        <v>2.3000000000000003</v>
      </c>
      <c r="G17" s="106">
        <f>CANTAVIL!P17</f>
        <v>4.5</v>
      </c>
      <c r="H17" s="106">
        <f>'AEON LB'!P17</f>
        <v>7</v>
      </c>
      <c r="I17" s="106">
        <f>'VŨNG TÀU'!P17</f>
        <v>5.8</v>
      </c>
      <c r="J17" s="106">
        <f>'BIÊN HÒA'!P17</f>
        <v>6.5</v>
      </c>
      <c r="K17" s="106">
        <f>'SAIGON CENTRE'!P17</f>
        <v>7</v>
      </c>
      <c r="L17" s="106">
        <f>VIVO!P17</f>
        <v>3.8000000000000003</v>
      </c>
      <c r="M17" s="106">
        <f>'AEON BT'!P17</f>
        <v>8</v>
      </c>
      <c r="N17" s="106">
        <f>'VRC VINH'!P17</f>
        <v>2</v>
      </c>
      <c r="O17" s="106">
        <f>'PHAN XÍCH LONG'!P17</f>
        <v>2.6</v>
      </c>
      <c r="P17" s="106">
        <f>TQD!P17</f>
        <v>1</v>
      </c>
      <c r="Q17" s="106">
        <f>NTP!P17</f>
        <v>2.4</v>
      </c>
      <c r="R17" s="106">
        <f>'QUANG TRUNG'!P17</f>
        <v>4.7</v>
      </c>
    </row>
    <row r="18" spans="1:18" ht="38.25" customHeight="1" x14ac:dyDescent="0.25">
      <c r="A18" s="100">
        <v>15</v>
      </c>
      <c r="B18" s="108" t="s">
        <v>40</v>
      </c>
      <c r="C18" s="106">
        <f>VINCOM!P18</f>
        <v>3.5</v>
      </c>
      <c r="D18" s="106">
        <f>CRESCENT!P18</f>
        <v>7</v>
      </c>
      <c r="E18" s="106">
        <f>'AEON TAN PHU'!P18</f>
        <v>5.8</v>
      </c>
      <c r="F18" s="106">
        <f>'CỘNG HÒA'!P18</f>
        <v>2.3000000000000003</v>
      </c>
      <c r="G18" s="106">
        <f>CANTAVIL!P18</f>
        <v>4.5</v>
      </c>
      <c r="H18" s="106">
        <f>'AEON LB'!P18</f>
        <v>7</v>
      </c>
      <c r="I18" s="106">
        <f>'VŨNG TÀU'!P18</f>
        <v>5.8</v>
      </c>
      <c r="J18" s="106">
        <f>'BIÊN HÒA'!P18</f>
        <v>6.5</v>
      </c>
      <c r="K18" s="106">
        <f>'SAIGON CENTRE'!P18</f>
        <v>7</v>
      </c>
      <c r="L18" s="106">
        <f>VIVO!P18</f>
        <v>3.8000000000000003</v>
      </c>
      <c r="M18" s="106">
        <f>'AEON BT'!P18</f>
        <v>8</v>
      </c>
      <c r="N18" s="106">
        <f>'VRC VINH'!P18</f>
        <v>2</v>
      </c>
      <c r="O18" s="106">
        <f>'PHAN XÍCH LONG'!P18</f>
        <v>2.6</v>
      </c>
      <c r="P18" s="106">
        <f>TQD!P18</f>
        <v>1</v>
      </c>
      <c r="Q18" s="106">
        <f>NTP!P18</f>
        <v>2.4</v>
      </c>
      <c r="R18" s="106">
        <f>'QUANG TRUNG'!P18</f>
        <v>4.7</v>
      </c>
    </row>
    <row r="19" spans="1:18" ht="15.75" x14ac:dyDescent="0.25">
      <c r="A19" s="110" t="s">
        <v>88</v>
      </c>
      <c r="B19" s="110"/>
      <c r="C19" s="107">
        <f>VINCOM!P19</f>
        <v>350</v>
      </c>
      <c r="D19" s="107">
        <f>CRESCENT!P19</f>
        <v>700</v>
      </c>
      <c r="E19" s="107">
        <f>'AEON TAN PHU'!P19</f>
        <v>580</v>
      </c>
      <c r="F19" s="107">
        <f>'CỘNG HÒA'!P19</f>
        <v>230</v>
      </c>
      <c r="G19" s="107">
        <f>CANTAVIL!P19</f>
        <v>450</v>
      </c>
      <c r="H19" s="107">
        <f>'AEON LB'!P19</f>
        <v>700</v>
      </c>
      <c r="I19" s="107">
        <f>'VŨNG TÀU'!P19</f>
        <v>580</v>
      </c>
      <c r="J19" s="107">
        <f>'BIÊN HÒA'!P19</f>
        <v>650</v>
      </c>
      <c r="K19" s="107">
        <f>'SAIGON CENTRE'!P19</f>
        <v>700</v>
      </c>
      <c r="L19" s="107">
        <f>VIVO!P19</f>
        <v>380</v>
      </c>
      <c r="M19" s="107">
        <f>'AEON BT'!P19</f>
        <v>800</v>
      </c>
      <c r="N19" s="107">
        <f>'VRC VINH'!P19</f>
        <v>200</v>
      </c>
      <c r="O19" s="107">
        <f>'PHAN XÍCH LONG'!P19</f>
        <v>700</v>
      </c>
      <c r="P19" s="107">
        <f>TQD!P19</f>
        <v>100</v>
      </c>
      <c r="Q19" s="107">
        <f>NTP!P19</f>
        <v>240</v>
      </c>
      <c r="R19" s="107">
        <f>'QUANG TRUNG'!P19</f>
        <v>470</v>
      </c>
    </row>
    <row r="20" spans="1:18" x14ac:dyDescent="0.25">
      <c r="A20" s="115">
        <f>SUM(C19:R19)</f>
        <v>7830</v>
      </c>
      <c r="B20" s="115"/>
      <c r="C20" s="115">
        <f t="shared" ref="C20" si="0">SUM(E19:T19)</f>
        <v>6780</v>
      </c>
      <c r="D20" s="115"/>
      <c r="E20" s="115">
        <f t="shared" ref="E20" si="1">SUM(G19:V19)</f>
        <v>5970</v>
      </c>
      <c r="F20" s="115"/>
    </row>
    <row r="22" spans="1:18" ht="15" customHeight="1" x14ac:dyDescent="0.25"/>
  </sheetData>
  <mergeCells count="5">
    <mergeCell ref="A19:B19"/>
    <mergeCell ref="A2:F2"/>
    <mergeCell ref="A20:B20"/>
    <mergeCell ref="C20:D20"/>
    <mergeCell ref="E20:F2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opLeftCell="B1" zoomScale="110" zoomScaleNormal="110" workbookViewId="0">
      <selection activeCell="H15" sqref="H15"/>
    </sheetView>
  </sheetViews>
  <sheetFormatPr defaultRowHeight="15" x14ac:dyDescent="0.25"/>
  <cols>
    <col min="1" max="1" width="12.7109375" style="37" customWidth="1"/>
    <col min="2" max="3" width="12.140625" style="31" customWidth="1"/>
    <col min="4" max="10" width="9.140625" style="31"/>
    <col min="11" max="11" width="9.140625" style="31" customWidth="1"/>
    <col min="12" max="12" width="3.42578125" style="31" customWidth="1"/>
    <col min="13" max="13" width="9.140625" style="37"/>
    <col min="14" max="14" width="24.85546875" style="31" customWidth="1"/>
    <col min="15" max="15" width="9.85546875" style="64" customWidth="1"/>
    <col min="16" max="16" width="10.42578125" style="37" customWidth="1"/>
    <col min="17" max="17" width="4.28515625" style="31" customWidth="1"/>
    <col min="18" max="16384" width="9.140625" style="31"/>
  </cols>
  <sheetData>
    <row r="1" spans="1:17" ht="18.75" customHeight="1" x14ac:dyDescent="0.25">
      <c r="A1" s="32" t="s">
        <v>60</v>
      </c>
      <c r="B1" s="32"/>
      <c r="C1" s="32"/>
    </row>
    <row r="2" spans="1:17" ht="18.75" customHeight="1" thickBot="1" x14ac:dyDescent="0.3">
      <c r="B2" s="90" t="s">
        <v>55</v>
      </c>
      <c r="C2" s="111" t="s">
        <v>61</v>
      </c>
      <c r="D2" s="111"/>
      <c r="E2" s="111"/>
      <c r="F2" s="111"/>
      <c r="G2" s="111"/>
      <c r="H2" s="111"/>
      <c r="I2" s="33"/>
      <c r="J2" s="33"/>
      <c r="K2" s="33"/>
    </row>
    <row r="3" spans="1:17" ht="16.5" thickBot="1" x14ac:dyDescent="0.3">
      <c r="I3" s="48"/>
      <c r="J3" s="49"/>
      <c r="K3" s="70"/>
      <c r="M3" s="66" t="s">
        <v>64</v>
      </c>
      <c r="N3" s="66" t="s">
        <v>63</v>
      </c>
      <c r="O3" s="66" t="s">
        <v>65</v>
      </c>
      <c r="P3" s="67" t="s">
        <v>67</v>
      </c>
    </row>
    <row r="4" spans="1:17" ht="15.75" x14ac:dyDescent="0.25">
      <c r="D4" s="30" t="s">
        <v>48</v>
      </c>
      <c r="E4" s="30" t="s">
        <v>49</v>
      </c>
      <c r="F4" s="30" t="s">
        <v>50</v>
      </c>
      <c r="G4" s="30" t="s">
        <v>51</v>
      </c>
      <c r="H4" s="30" t="s">
        <v>52</v>
      </c>
      <c r="I4" s="60" t="s">
        <v>53</v>
      </c>
      <c r="J4" s="61" t="s">
        <v>54</v>
      </c>
      <c r="K4" s="71"/>
      <c r="L4" s="48"/>
      <c r="M4" s="75">
        <v>1</v>
      </c>
      <c r="N4" s="76" t="s">
        <v>33</v>
      </c>
      <c r="O4" s="77">
        <v>0.15</v>
      </c>
      <c r="P4" s="78">
        <f>O4*P19</f>
        <v>52.5</v>
      </c>
      <c r="Q4" s="49"/>
    </row>
    <row r="5" spans="1:17" ht="15.75" x14ac:dyDescent="0.25">
      <c r="A5" s="32"/>
      <c r="B5" s="30" t="s">
        <v>67</v>
      </c>
      <c r="C5" s="30" t="s">
        <v>68</v>
      </c>
      <c r="D5" s="34">
        <v>0.08</v>
      </c>
      <c r="E5" s="34">
        <v>0.09</v>
      </c>
      <c r="F5" s="34">
        <v>0.09</v>
      </c>
      <c r="G5" s="34">
        <v>0.09</v>
      </c>
      <c r="H5" s="34">
        <v>0.15</v>
      </c>
      <c r="I5" s="50">
        <v>0.2</v>
      </c>
      <c r="J5" s="51">
        <v>0.3</v>
      </c>
      <c r="K5" s="45"/>
      <c r="L5" s="72"/>
      <c r="M5" s="79">
        <v>2</v>
      </c>
      <c r="N5" s="80" t="s">
        <v>34</v>
      </c>
      <c r="O5" s="81">
        <v>0.15</v>
      </c>
      <c r="P5" s="82">
        <f>O5*B14</f>
        <v>52.5</v>
      </c>
      <c r="Q5" s="73"/>
    </row>
    <row r="6" spans="1:17" ht="16.5" thickBot="1" x14ac:dyDescent="0.3">
      <c r="A6" s="91" t="s">
        <v>56</v>
      </c>
      <c r="B6" s="36">
        <f>B14*C6</f>
        <v>35</v>
      </c>
      <c r="C6" s="35">
        <v>0.1</v>
      </c>
      <c r="G6" s="39">
        <v>1</v>
      </c>
      <c r="H6" s="39">
        <v>2</v>
      </c>
      <c r="I6" s="52">
        <v>3</v>
      </c>
      <c r="J6" s="53">
        <v>4</v>
      </c>
      <c r="K6" s="46"/>
      <c r="L6" s="58"/>
      <c r="M6" s="83">
        <v>3</v>
      </c>
      <c r="N6" s="84" t="s">
        <v>35</v>
      </c>
      <c r="O6" s="85">
        <v>0.15</v>
      </c>
      <c r="P6" s="86">
        <f>O6*B14</f>
        <v>52.5</v>
      </c>
      <c r="Q6" s="59"/>
    </row>
    <row r="7" spans="1:17" ht="15.75" x14ac:dyDescent="0.25">
      <c r="A7" s="92"/>
      <c r="B7" s="40"/>
      <c r="C7" s="41"/>
      <c r="D7" s="41"/>
      <c r="E7" s="41"/>
      <c r="F7" s="41"/>
      <c r="G7" s="42">
        <f>G5*B6+2</f>
        <v>5.15</v>
      </c>
      <c r="H7" s="42">
        <f>H5*B6+2</f>
        <v>7.25</v>
      </c>
      <c r="I7" s="54">
        <f>I5*B6+2</f>
        <v>9</v>
      </c>
      <c r="J7" s="55">
        <f>J5*B6+3</f>
        <v>13.5</v>
      </c>
      <c r="K7" s="47">
        <f>SUM(D7:J7)</f>
        <v>34.9</v>
      </c>
      <c r="M7" s="87">
        <v>4</v>
      </c>
      <c r="N7" s="80" t="s">
        <v>36</v>
      </c>
      <c r="O7" s="88">
        <v>0.1</v>
      </c>
      <c r="P7" s="89">
        <f>O7*B14</f>
        <v>35</v>
      </c>
    </row>
    <row r="8" spans="1:17" ht="15.75" x14ac:dyDescent="0.25">
      <c r="A8" s="91" t="s">
        <v>57</v>
      </c>
      <c r="B8" s="36">
        <f>C8*B14</f>
        <v>87.5</v>
      </c>
      <c r="C8" s="35">
        <v>0.25</v>
      </c>
      <c r="D8" s="39">
        <v>5</v>
      </c>
      <c r="E8" s="39">
        <v>6</v>
      </c>
      <c r="F8" s="39">
        <v>7</v>
      </c>
      <c r="G8" s="39">
        <v>8</v>
      </c>
      <c r="H8" s="39">
        <v>9</v>
      </c>
      <c r="I8" s="52">
        <v>10</v>
      </c>
      <c r="J8" s="53">
        <v>11</v>
      </c>
      <c r="K8" s="74"/>
      <c r="M8" s="87">
        <v>5</v>
      </c>
      <c r="N8" s="80" t="s">
        <v>17</v>
      </c>
      <c r="O8" s="88">
        <v>0.1</v>
      </c>
      <c r="P8" s="89">
        <f>O8*B14</f>
        <v>35</v>
      </c>
    </row>
    <row r="9" spans="1:17" ht="15.75" x14ac:dyDescent="0.25">
      <c r="A9" s="65"/>
      <c r="B9" s="43"/>
      <c r="C9" s="41"/>
      <c r="D9" s="42">
        <f>D5*B8</f>
        <v>7</v>
      </c>
      <c r="E9" s="42">
        <f>E5*B8</f>
        <v>7.875</v>
      </c>
      <c r="F9" s="42">
        <f>F5*B8</f>
        <v>7.875</v>
      </c>
      <c r="G9" s="42">
        <f>G5*B8</f>
        <v>7.875</v>
      </c>
      <c r="H9" s="42">
        <f>H5*B8</f>
        <v>13.125</v>
      </c>
      <c r="I9" s="56">
        <f>I5*B8</f>
        <v>17.5</v>
      </c>
      <c r="J9" s="57">
        <f>J5*B8</f>
        <v>26.25</v>
      </c>
      <c r="K9" s="47">
        <f t="shared" ref="K9:K13" si="0">SUM(D9:J9)</f>
        <v>87.5</v>
      </c>
      <c r="M9" s="87">
        <v>6</v>
      </c>
      <c r="N9" s="80" t="s">
        <v>18</v>
      </c>
      <c r="O9" s="88">
        <v>0.1</v>
      </c>
      <c r="P9" s="89">
        <f>O9*B14</f>
        <v>35</v>
      </c>
    </row>
    <row r="10" spans="1:17" ht="15.75" x14ac:dyDescent="0.25">
      <c r="A10" s="91" t="s">
        <v>58</v>
      </c>
      <c r="B10" s="36">
        <f>C10*B14</f>
        <v>105</v>
      </c>
      <c r="C10" s="35">
        <v>0.3</v>
      </c>
      <c r="D10" s="39">
        <v>12</v>
      </c>
      <c r="E10" s="39">
        <v>13</v>
      </c>
      <c r="F10" s="39">
        <v>14</v>
      </c>
      <c r="G10" s="39">
        <v>15</v>
      </c>
      <c r="H10" s="39">
        <v>16</v>
      </c>
      <c r="I10" s="52">
        <v>17</v>
      </c>
      <c r="J10" s="53">
        <v>18</v>
      </c>
      <c r="K10" s="74"/>
      <c r="M10" s="87">
        <v>7</v>
      </c>
      <c r="N10" s="80" t="s">
        <v>19</v>
      </c>
      <c r="O10" s="88">
        <v>0.05</v>
      </c>
      <c r="P10" s="89">
        <f>O10*B14</f>
        <v>17.5</v>
      </c>
    </row>
    <row r="11" spans="1:17" ht="15.75" x14ac:dyDescent="0.25">
      <c r="A11" s="65"/>
      <c r="B11" s="43"/>
      <c r="C11" s="41"/>
      <c r="D11" s="42">
        <f>B10*D5</f>
        <v>8.4</v>
      </c>
      <c r="E11" s="42">
        <f>E5*B10</f>
        <v>9.4499999999999993</v>
      </c>
      <c r="F11" s="42">
        <f>B10*F5</f>
        <v>9.4499999999999993</v>
      </c>
      <c r="G11" s="42">
        <f>G5*B10</f>
        <v>9.4499999999999993</v>
      </c>
      <c r="H11" s="42">
        <f>H5*B10</f>
        <v>15.75</v>
      </c>
      <c r="I11" s="56">
        <f>I5*B10</f>
        <v>21</v>
      </c>
      <c r="J11" s="57">
        <f>J5*B10</f>
        <v>31.5</v>
      </c>
      <c r="K11" s="47">
        <f t="shared" si="0"/>
        <v>105</v>
      </c>
      <c r="M11" s="87">
        <v>8</v>
      </c>
      <c r="N11" s="80" t="s">
        <v>15</v>
      </c>
      <c r="O11" s="88">
        <v>0.05</v>
      </c>
      <c r="P11" s="89">
        <f>O11*B14</f>
        <v>17.5</v>
      </c>
    </row>
    <row r="12" spans="1:17" ht="15.75" x14ac:dyDescent="0.25">
      <c r="A12" s="91" t="s">
        <v>59</v>
      </c>
      <c r="B12" s="36">
        <f>C12*B14</f>
        <v>122.49999999999999</v>
      </c>
      <c r="C12" s="35">
        <v>0.35</v>
      </c>
      <c r="D12" s="39">
        <v>19</v>
      </c>
      <c r="E12" s="39">
        <v>20</v>
      </c>
      <c r="F12" s="39">
        <v>21</v>
      </c>
      <c r="G12" s="39">
        <v>22</v>
      </c>
      <c r="H12" s="44">
        <v>23</v>
      </c>
      <c r="I12" s="62">
        <v>24</v>
      </c>
      <c r="J12" s="63">
        <v>25</v>
      </c>
      <c r="K12" s="74"/>
      <c r="M12" s="87">
        <v>9</v>
      </c>
      <c r="N12" s="80" t="s">
        <v>16</v>
      </c>
      <c r="O12" s="88">
        <v>0.05</v>
      </c>
      <c r="P12" s="89">
        <f>O12*B14</f>
        <v>17.5</v>
      </c>
    </row>
    <row r="13" spans="1:17" ht="15.75" x14ac:dyDescent="0.25">
      <c r="A13" s="65"/>
      <c r="B13" s="40"/>
      <c r="C13" s="41"/>
      <c r="D13" s="42">
        <f>D5*B12</f>
        <v>9.7999999999999989</v>
      </c>
      <c r="E13" s="42">
        <f>E5*B12</f>
        <v>11.024999999999999</v>
      </c>
      <c r="F13" s="42">
        <f>F5*B12</f>
        <v>11.024999999999999</v>
      </c>
      <c r="G13" s="42">
        <f>G5*B12</f>
        <v>11.024999999999999</v>
      </c>
      <c r="H13" s="42">
        <f>H5*B12</f>
        <v>18.374999999999996</v>
      </c>
      <c r="I13" s="56">
        <f>I5*B12</f>
        <v>24.5</v>
      </c>
      <c r="J13" s="57">
        <f>J5*B12</f>
        <v>36.749999999999993</v>
      </c>
      <c r="K13" s="47">
        <f t="shared" si="0"/>
        <v>122.49999999999997</v>
      </c>
      <c r="M13" s="87">
        <v>10</v>
      </c>
      <c r="N13" s="80" t="s">
        <v>32</v>
      </c>
      <c r="O13" s="88">
        <v>0.05</v>
      </c>
      <c r="P13" s="89">
        <f>O13*B14</f>
        <v>17.5</v>
      </c>
    </row>
    <row r="14" spans="1:17" ht="16.5" thickBot="1" x14ac:dyDescent="0.3">
      <c r="A14" s="30" t="s">
        <v>70</v>
      </c>
      <c r="B14" s="98">
        <v>350</v>
      </c>
      <c r="C14" s="35">
        <f>SUM(C6:C13)</f>
        <v>0.99999999999999989</v>
      </c>
      <c r="I14" s="58"/>
      <c r="J14" s="59"/>
      <c r="K14" s="70"/>
      <c r="M14" s="87">
        <v>11</v>
      </c>
      <c r="N14" s="80" t="s">
        <v>66</v>
      </c>
      <c r="O14" s="88">
        <v>0.01</v>
      </c>
      <c r="P14" s="89">
        <f>O14*B14</f>
        <v>3.5</v>
      </c>
    </row>
    <row r="15" spans="1:17" ht="15.75" x14ac:dyDescent="0.25">
      <c r="M15" s="87">
        <v>12</v>
      </c>
      <c r="N15" s="80" t="s">
        <v>37</v>
      </c>
      <c r="O15" s="88">
        <v>0.01</v>
      </c>
      <c r="P15" s="89">
        <f>O15*B14</f>
        <v>3.5</v>
      </c>
    </row>
    <row r="16" spans="1:17" ht="15.75" x14ac:dyDescent="0.25">
      <c r="M16" s="87">
        <v>13</v>
      </c>
      <c r="N16" s="80" t="s">
        <v>38</v>
      </c>
      <c r="O16" s="88">
        <v>0.01</v>
      </c>
      <c r="P16" s="89">
        <f>O16*B14</f>
        <v>3.5</v>
      </c>
    </row>
    <row r="17" spans="13:16" ht="15.75" x14ac:dyDescent="0.25">
      <c r="M17" s="87">
        <v>14</v>
      </c>
      <c r="N17" s="80" t="s">
        <v>39</v>
      </c>
      <c r="O17" s="88">
        <v>0.01</v>
      </c>
      <c r="P17" s="89">
        <f>O17*B14</f>
        <v>3.5</v>
      </c>
    </row>
    <row r="18" spans="13:16" ht="15.75" x14ac:dyDescent="0.25">
      <c r="M18" s="87">
        <v>15</v>
      </c>
      <c r="N18" s="80" t="s">
        <v>40</v>
      </c>
      <c r="O18" s="88">
        <v>0.01</v>
      </c>
      <c r="P18" s="89">
        <f>O18*B14</f>
        <v>3.5</v>
      </c>
    </row>
    <row r="19" spans="13:16" ht="15" customHeight="1" x14ac:dyDescent="0.25">
      <c r="M19" s="112" t="s">
        <v>69</v>
      </c>
      <c r="N19" s="112"/>
      <c r="O19" s="68">
        <f>SUM(O4:O18)</f>
        <v>1</v>
      </c>
      <c r="P19" s="69">
        <f>B14</f>
        <v>350</v>
      </c>
    </row>
  </sheetData>
  <mergeCells count="2">
    <mergeCell ref="C2:H2"/>
    <mergeCell ref="M19:N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zoomScale="110" zoomScaleNormal="110" workbookViewId="0">
      <selection activeCell="C17" sqref="C17"/>
    </sheetView>
  </sheetViews>
  <sheetFormatPr defaultRowHeight="15" x14ac:dyDescent="0.25"/>
  <cols>
    <col min="1" max="1" width="12.7109375" style="37" customWidth="1"/>
    <col min="2" max="2" width="14" style="31" customWidth="1"/>
    <col min="3" max="3" width="12.140625" style="31" customWidth="1"/>
    <col min="4" max="10" width="9.140625" style="31"/>
    <col min="11" max="11" width="9.140625" style="31" customWidth="1"/>
    <col min="12" max="12" width="3.42578125" style="31" customWidth="1"/>
    <col min="13" max="13" width="9.140625" style="37"/>
    <col min="14" max="14" width="24.85546875" style="31" customWidth="1"/>
    <col min="15" max="15" width="9.85546875" style="64" customWidth="1"/>
    <col min="16" max="16" width="10.42578125" style="37" customWidth="1"/>
    <col min="17" max="17" width="4.28515625" style="31" customWidth="1"/>
    <col min="18" max="16384" width="9.140625" style="31"/>
  </cols>
  <sheetData>
    <row r="1" spans="1:17" ht="18.75" customHeight="1" x14ac:dyDescent="0.25">
      <c r="A1" s="32" t="s">
        <v>60</v>
      </c>
      <c r="B1" s="32"/>
      <c r="C1" s="32"/>
    </row>
    <row r="2" spans="1:17" ht="18.75" customHeight="1" thickBot="1" x14ac:dyDescent="0.3">
      <c r="B2" s="90" t="s">
        <v>62</v>
      </c>
      <c r="C2" s="111" t="s">
        <v>61</v>
      </c>
      <c r="D2" s="111"/>
      <c r="E2" s="111"/>
      <c r="F2" s="111"/>
      <c r="G2" s="111"/>
      <c r="H2" s="111"/>
      <c r="I2" s="33"/>
      <c r="J2" s="33"/>
      <c r="K2" s="33"/>
    </row>
    <row r="3" spans="1:17" ht="16.5" thickBot="1" x14ac:dyDescent="0.3">
      <c r="I3" s="48"/>
      <c r="J3" s="49"/>
      <c r="K3" s="70"/>
      <c r="M3" s="66" t="s">
        <v>64</v>
      </c>
      <c r="N3" s="66" t="s">
        <v>63</v>
      </c>
      <c r="O3" s="66" t="s">
        <v>65</v>
      </c>
      <c r="P3" s="67" t="s">
        <v>67</v>
      </c>
    </row>
    <row r="4" spans="1:17" ht="15.75" x14ac:dyDescent="0.25">
      <c r="D4" s="30" t="s">
        <v>48</v>
      </c>
      <c r="E4" s="30" t="s">
        <v>49</v>
      </c>
      <c r="F4" s="30" t="s">
        <v>50</v>
      </c>
      <c r="G4" s="30" t="s">
        <v>51</v>
      </c>
      <c r="H4" s="30" t="s">
        <v>52</v>
      </c>
      <c r="I4" s="60" t="s">
        <v>53</v>
      </c>
      <c r="J4" s="61" t="s">
        <v>54</v>
      </c>
      <c r="K4" s="71"/>
      <c r="L4" s="48"/>
      <c r="M4" s="75">
        <v>1</v>
      </c>
      <c r="N4" s="76" t="s">
        <v>33</v>
      </c>
      <c r="O4" s="77">
        <v>0.15</v>
      </c>
      <c r="P4" s="78">
        <f>O4*P19</f>
        <v>105</v>
      </c>
      <c r="Q4" s="49"/>
    </row>
    <row r="5" spans="1:17" ht="15.75" x14ac:dyDescent="0.25">
      <c r="A5" s="32"/>
      <c r="B5" s="30" t="s">
        <v>67</v>
      </c>
      <c r="C5" s="30" t="s">
        <v>68</v>
      </c>
      <c r="D5" s="34">
        <v>0.08</v>
      </c>
      <c r="E5" s="34">
        <v>0.09</v>
      </c>
      <c r="F5" s="34">
        <v>0.09</v>
      </c>
      <c r="G5" s="34">
        <v>0.09</v>
      </c>
      <c r="H5" s="34">
        <v>0.15</v>
      </c>
      <c r="I5" s="50">
        <v>0.2</v>
      </c>
      <c r="J5" s="51">
        <v>0.3</v>
      </c>
      <c r="K5" s="45"/>
      <c r="L5" s="72"/>
      <c r="M5" s="79">
        <v>2</v>
      </c>
      <c r="N5" s="80" t="s">
        <v>34</v>
      </c>
      <c r="O5" s="81">
        <v>0.15</v>
      </c>
      <c r="P5" s="82">
        <f>O5*B14</f>
        <v>105</v>
      </c>
      <c r="Q5" s="73"/>
    </row>
    <row r="6" spans="1:17" ht="16.5" thickBot="1" x14ac:dyDescent="0.3">
      <c r="A6" s="91" t="s">
        <v>56</v>
      </c>
      <c r="B6" s="36">
        <f>B14*C6</f>
        <v>70</v>
      </c>
      <c r="C6" s="35">
        <v>0.1</v>
      </c>
      <c r="G6" s="38">
        <v>1</v>
      </c>
      <c r="H6" s="38">
        <v>2</v>
      </c>
      <c r="I6" s="93">
        <v>3</v>
      </c>
      <c r="J6" s="94">
        <v>4</v>
      </c>
      <c r="K6" s="46"/>
      <c r="L6" s="58"/>
      <c r="M6" s="83">
        <v>3</v>
      </c>
      <c r="N6" s="84" t="s">
        <v>35</v>
      </c>
      <c r="O6" s="85">
        <v>0.15</v>
      </c>
      <c r="P6" s="86">
        <f>O6*B14</f>
        <v>105</v>
      </c>
      <c r="Q6" s="59"/>
    </row>
    <row r="7" spans="1:17" ht="15.75" x14ac:dyDescent="0.25">
      <c r="A7" s="92"/>
      <c r="B7" s="40"/>
      <c r="C7" s="41"/>
      <c r="D7" s="41"/>
      <c r="E7" s="41"/>
      <c r="F7" s="41"/>
      <c r="G7" s="42">
        <f>G5*B6+2</f>
        <v>8.3000000000000007</v>
      </c>
      <c r="H7" s="42">
        <f>H5*B6+2</f>
        <v>12.5</v>
      </c>
      <c r="I7" s="56">
        <f>I5*B6+2</f>
        <v>16</v>
      </c>
      <c r="J7" s="57">
        <f>J5*B6+3</f>
        <v>24</v>
      </c>
      <c r="K7" s="47">
        <f>SUM(D7:J7)</f>
        <v>60.8</v>
      </c>
      <c r="M7" s="87">
        <v>4</v>
      </c>
      <c r="N7" s="80" t="s">
        <v>36</v>
      </c>
      <c r="O7" s="88">
        <v>0.1</v>
      </c>
      <c r="P7" s="89">
        <f>O7*B14</f>
        <v>70</v>
      </c>
    </row>
    <row r="8" spans="1:17" ht="15.75" x14ac:dyDescent="0.25">
      <c r="A8" s="91" t="s">
        <v>57</v>
      </c>
      <c r="B8" s="36">
        <f>C8*B14</f>
        <v>175</v>
      </c>
      <c r="C8" s="35">
        <v>0.25</v>
      </c>
      <c r="D8" s="38">
        <v>5</v>
      </c>
      <c r="E8" s="38">
        <v>6</v>
      </c>
      <c r="F8" s="38">
        <v>7</v>
      </c>
      <c r="G8" s="38">
        <v>8</v>
      </c>
      <c r="H8" s="38">
        <v>9</v>
      </c>
      <c r="I8" s="93">
        <v>10</v>
      </c>
      <c r="J8" s="94">
        <v>11</v>
      </c>
      <c r="K8" s="74"/>
      <c r="M8" s="87">
        <v>5</v>
      </c>
      <c r="N8" s="80" t="s">
        <v>17</v>
      </c>
      <c r="O8" s="88">
        <v>0.1</v>
      </c>
      <c r="P8" s="89">
        <f>O8*B14</f>
        <v>70</v>
      </c>
    </row>
    <row r="9" spans="1:17" ht="15.75" x14ac:dyDescent="0.25">
      <c r="A9" s="65"/>
      <c r="B9" s="43"/>
      <c r="C9" s="41"/>
      <c r="D9" s="42">
        <f>D5*B8</f>
        <v>14</v>
      </c>
      <c r="E9" s="42">
        <f>E5*B8</f>
        <v>15.75</v>
      </c>
      <c r="F9" s="42">
        <f>F5*B8</f>
        <v>15.75</v>
      </c>
      <c r="G9" s="42">
        <f>G5*B8</f>
        <v>15.75</v>
      </c>
      <c r="H9" s="42">
        <f>H5*B8</f>
        <v>26.25</v>
      </c>
      <c r="I9" s="56">
        <f>I5*B8</f>
        <v>35</v>
      </c>
      <c r="J9" s="57">
        <f>J5*B8</f>
        <v>52.5</v>
      </c>
      <c r="K9" s="47">
        <f t="shared" ref="K9:K13" si="0">SUM(D9:J9)</f>
        <v>175</v>
      </c>
      <c r="M9" s="87">
        <v>6</v>
      </c>
      <c r="N9" s="80" t="s">
        <v>18</v>
      </c>
      <c r="O9" s="88">
        <v>0.1</v>
      </c>
      <c r="P9" s="89">
        <f>O9*B14</f>
        <v>70</v>
      </c>
    </row>
    <row r="10" spans="1:17" ht="15.75" x14ac:dyDescent="0.25">
      <c r="A10" s="91" t="s">
        <v>58</v>
      </c>
      <c r="B10" s="36">
        <f>C10*B14</f>
        <v>210</v>
      </c>
      <c r="C10" s="35">
        <v>0.3</v>
      </c>
      <c r="D10" s="38">
        <v>12</v>
      </c>
      <c r="E10" s="38">
        <v>13</v>
      </c>
      <c r="F10" s="38">
        <v>14</v>
      </c>
      <c r="G10" s="38">
        <v>15</v>
      </c>
      <c r="H10" s="38">
        <v>16</v>
      </c>
      <c r="I10" s="93">
        <v>17</v>
      </c>
      <c r="J10" s="94">
        <v>18</v>
      </c>
      <c r="K10" s="74"/>
      <c r="M10" s="87">
        <v>7</v>
      </c>
      <c r="N10" s="80" t="s">
        <v>19</v>
      </c>
      <c r="O10" s="88">
        <v>0.05</v>
      </c>
      <c r="P10" s="89">
        <f>O10*B14</f>
        <v>35</v>
      </c>
    </row>
    <row r="11" spans="1:17" ht="15.75" x14ac:dyDescent="0.25">
      <c r="A11" s="65"/>
      <c r="B11" s="43"/>
      <c r="C11" s="41"/>
      <c r="D11" s="42">
        <f>B10*D5</f>
        <v>16.8</v>
      </c>
      <c r="E11" s="42">
        <f>E5*B10</f>
        <v>18.899999999999999</v>
      </c>
      <c r="F11" s="42">
        <f>B10*F5</f>
        <v>18.899999999999999</v>
      </c>
      <c r="G11" s="42">
        <f>G5*B10</f>
        <v>18.899999999999999</v>
      </c>
      <c r="H11" s="42">
        <f>H5*B10</f>
        <v>31.5</v>
      </c>
      <c r="I11" s="56">
        <f>I5*B10</f>
        <v>42</v>
      </c>
      <c r="J11" s="57">
        <f>J5*B10</f>
        <v>63</v>
      </c>
      <c r="K11" s="47">
        <f t="shared" si="0"/>
        <v>210</v>
      </c>
      <c r="M11" s="87">
        <v>8</v>
      </c>
      <c r="N11" s="80" t="s">
        <v>15</v>
      </c>
      <c r="O11" s="88">
        <v>0.05</v>
      </c>
      <c r="P11" s="89">
        <f>O11*B14</f>
        <v>35</v>
      </c>
    </row>
    <row r="12" spans="1:17" ht="15.75" x14ac:dyDescent="0.25">
      <c r="A12" s="91" t="s">
        <v>59</v>
      </c>
      <c r="B12" s="36">
        <f>C12*B14</f>
        <v>244.99999999999997</v>
      </c>
      <c r="C12" s="35">
        <v>0.35</v>
      </c>
      <c r="D12" s="38">
        <v>19</v>
      </c>
      <c r="E12" s="38">
        <v>20</v>
      </c>
      <c r="F12" s="38">
        <v>21</v>
      </c>
      <c r="G12" s="38">
        <v>22</v>
      </c>
      <c r="H12" s="95">
        <v>23</v>
      </c>
      <c r="I12" s="96">
        <v>24</v>
      </c>
      <c r="J12" s="97">
        <v>25</v>
      </c>
      <c r="K12" s="74"/>
      <c r="M12" s="87">
        <v>9</v>
      </c>
      <c r="N12" s="80" t="s">
        <v>16</v>
      </c>
      <c r="O12" s="88">
        <v>0.05</v>
      </c>
      <c r="P12" s="89">
        <f>O12*B14</f>
        <v>35</v>
      </c>
    </row>
    <row r="13" spans="1:17" ht="15.75" x14ac:dyDescent="0.25">
      <c r="A13" s="65"/>
      <c r="B13" s="40"/>
      <c r="C13" s="41"/>
      <c r="D13" s="42">
        <f>D5*B12</f>
        <v>19.599999999999998</v>
      </c>
      <c r="E13" s="42">
        <f>E5*B12</f>
        <v>22.049999999999997</v>
      </c>
      <c r="F13" s="42">
        <f>F5*B12</f>
        <v>22.049999999999997</v>
      </c>
      <c r="G13" s="42">
        <f>G5*B12</f>
        <v>22.049999999999997</v>
      </c>
      <c r="H13" s="42">
        <f>H5*B12</f>
        <v>36.749999999999993</v>
      </c>
      <c r="I13" s="56">
        <f>I5*B12</f>
        <v>49</v>
      </c>
      <c r="J13" s="57">
        <f>J5*B12</f>
        <v>73.499999999999986</v>
      </c>
      <c r="K13" s="47">
        <f t="shared" si="0"/>
        <v>244.99999999999994</v>
      </c>
      <c r="M13" s="87">
        <v>10</v>
      </c>
      <c r="N13" s="80" t="s">
        <v>32</v>
      </c>
      <c r="O13" s="88">
        <v>0.05</v>
      </c>
      <c r="P13" s="89">
        <f>O13*B14</f>
        <v>35</v>
      </c>
    </row>
    <row r="14" spans="1:17" ht="16.5" thickBot="1" x14ac:dyDescent="0.3">
      <c r="A14" s="30" t="s">
        <v>70</v>
      </c>
      <c r="B14" s="98">
        <v>700</v>
      </c>
      <c r="C14" s="35">
        <f>SUM(C6:C13)</f>
        <v>0.99999999999999989</v>
      </c>
      <c r="I14" s="58"/>
      <c r="J14" s="59"/>
      <c r="K14" s="70"/>
      <c r="M14" s="87">
        <v>11</v>
      </c>
      <c r="N14" s="80" t="s">
        <v>66</v>
      </c>
      <c r="O14" s="88">
        <v>0.01</v>
      </c>
      <c r="P14" s="89">
        <f>O14*B14</f>
        <v>7</v>
      </c>
    </row>
    <row r="15" spans="1:17" ht="15.75" x14ac:dyDescent="0.25">
      <c r="M15" s="87">
        <v>12</v>
      </c>
      <c r="N15" s="80" t="s">
        <v>37</v>
      </c>
      <c r="O15" s="88">
        <v>0.01</v>
      </c>
      <c r="P15" s="89">
        <f>O15*B14</f>
        <v>7</v>
      </c>
    </row>
    <row r="16" spans="1:17" ht="15.75" x14ac:dyDescent="0.25">
      <c r="M16" s="87">
        <v>13</v>
      </c>
      <c r="N16" s="80" t="s">
        <v>38</v>
      </c>
      <c r="O16" s="88">
        <v>0.01</v>
      </c>
      <c r="P16" s="89">
        <f>O16*B14</f>
        <v>7</v>
      </c>
    </row>
    <row r="17" spans="13:16" ht="15.75" x14ac:dyDescent="0.25">
      <c r="M17" s="87">
        <v>14</v>
      </c>
      <c r="N17" s="80" t="s">
        <v>39</v>
      </c>
      <c r="O17" s="88">
        <v>0.01</v>
      </c>
      <c r="P17" s="89">
        <f>O17*B14</f>
        <v>7</v>
      </c>
    </row>
    <row r="18" spans="13:16" ht="15.75" x14ac:dyDescent="0.25">
      <c r="M18" s="87">
        <v>15</v>
      </c>
      <c r="N18" s="80" t="s">
        <v>40</v>
      </c>
      <c r="O18" s="88">
        <v>0.01</v>
      </c>
      <c r="P18" s="89">
        <f>O18*B14</f>
        <v>7</v>
      </c>
    </row>
    <row r="19" spans="13:16" ht="15" customHeight="1" x14ac:dyDescent="0.25">
      <c r="M19" s="112" t="s">
        <v>69</v>
      </c>
      <c r="N19" s="112"/>
      <c r="O19" s="68">
        <f>SUM(O4:O18)</f>
        <v>1</v>
      </c>
      <c r="P19" s="69">
        <v>700</v>
      </c>
    </row>
  </sheetData>
  <mergeCells count="2">
    <mergeCell ref="C2:H2"/>
    <mergeCell ref="M19:N1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zoomScale="110" zoomScaleNormal="110" workbookViewId="0">
      <selection activeCell="P20" sqref="P20"/>
    </sheetView>
  </sheetViews>
  <sheetFormatPr defaultRowHeight="15" x14ac:dyDescent="0.25"/>
  <cols>
    <col min="1" max="1" width="12.7109375" style="37" customWidth="1"/>
    <col min="2" max="3" width="12.140625" style="31" customWidth="1"/>
    <col min="4" max="10" width="9.140625" style="31"/>
    <col min="11" max="11" width="9.140625" style="31" customWidth="1"/>
    <col min="12" max="12" width="3.42578125" style="31" customWidth="1"/>
    <col min="13" max="13" width="9.140625" style="37"/>
    <col min="14" max="14" width="24.85546875" style="31" customWidth="1"/>
    <col min="15" max="15" width="9.85546875" style="64" customWidth="1"/>
    <col min="16" max="16" width="10.42578125" style="37" customWidth="1"/>
    <col min="17" max="17" width="4.28515625" style="31" customWidth="1"/>
    <col min="18" max="16384" width="9.140625" style="31"/>
  </cols>
  <sheetData>
    <row r="1" spans="1:17" ht="18.75" customHeight="1" x14ac:dyDescent="0.25">
      <c r="A1" s="32" t="s">
        <v>60</v>
      </c>
      <c r="B1" s="32"/>
      <c r="C1" s="32"/>
    </row>
    <row r="2" spans="1:17" ht="18.75" customHeight="1" thickBot="1" x14ac:dyDescent="0.3">
      <c r="B2" s="90" t="s">
        <v>71</v>
      </c>
      <c r="C2" s="111" t="s">
        <v>61</v>
      </c>
      <c r="D2" s="111"/>
      <c r="E2" s="111"/>
      <c r="F2" s="111"/>
      <c r="G2" s="111"/>
      <c r="H2" s="111"/>
      <c r="I2" s="33"/>
      <c r="J2" s="33"/>
      <c r="K2" s="33"/>
    </row>
    <row r="3" spans="1:17" ht="16.5" thickBot="1" x14ac:dyDescent="0.3">
      <c r="I3" s="48"/>
      <c r="J3" s="49"/>
      <c r="K3" s="70"/>
      <c r="M3" s="66" t="s">
        <v>64</v>
      </c>
      <c r="N3" s="66" t="s">
        <v>63</v>
      </c>
      <c r="O3" s="66" t="s">
        <v>65</v>
      </c>
      <c r="P3" s="67" t="s">
        <v>67</v>
      </c>
    </row>
    <row r="4" spans="1:17" ht="15.75" x14ac:dyDescent="0.25">
      <c r="D4" s="30" t="s">
        <v>48</v>
      </c>
      <c r="E4" s="30" t="s">
        <v>49</v>
      </c>
      <c r="F4" s="30" t="s">
        <v>50</v>
      </c>
      <c r="G4" s="30" t="s">
        <v>51</v>
      </c>
      <c r="H4" s="30" t="s">
        <v>52</v>
      </c>
      <c r="I4" s="60" t="s">
        <v>53</v>
      </c>
      <c r="J4" s="61" t="s">
        <v>54</v>
      </c>
      <c r="K4" s="71"/>
      <c r="L4" s="48"/>
      <c r="M4" s="75">
        <v>1</v>
      </c>
      <c r="N4" s="76" t="s">
        <v>33</v>
      </c>
      <c r="O4" s="77">
        <v>0.15</v>
      </c>
      <c r="P4" s="78">
        <f>O4*P19</f>
        <v>57</v>
      </c>
      <c r="Q4" s="49"/>
    </row>
    <row r="5" spans="1:17" ht="15.75" x14ac:dyDescent="0.25">
      <c r="A5" s="32"/>
      <c r="B5" s="30" t="s">
        <v>67</v>
      </c>
      <c r="C5" s="30" t="s">
        <v>68</v>
      </c>
      <c r="D5" s="34">
        <v>0.08</v>
      </c>
      <c r="E5" s="34">
        <v>0.09</v>
      </c>
      <c r="F5" s="34">
        <v>0.09</v>
      </c>
      <c r="G5" s="34">
        <v>0.09</v>
      </c>
      <c r="H5" s="34">
        <v>0.15</v>
      </c>
      <c r="I5" s="50">
        <v>0.2</v>
      </c>
      <c r="J5" s="51">
        <v>0.3</v>
      </c>
      <c r="K5" s="45"/>
      <c r="L5" s="72"/>
      <c r="M5" s="79">
        <v>2</v>
      </c>
      <c r="N5" s="80" t="s">
        <v>34</v>
      </c>
      <c r="O5" s="81">
        <v>0.15</v>
      </c>
      <c r="P5" s="82">
        <f>O5*B14</f>
        <v>57</v>
      </c>
      <c r="Q5" s="73"/>
    </row>
    <row r="6" spans="1:17" ht="16.5" thickBot="1" x14ac:dyDescent="0.3">
      <c r="A6" s="91" t="s">
        <v>56</v>
      </c>
      <c r="B6" s="36">
        <f>B14*C6</f>
        <v>38</v>
      </c>
      <c r="C6" s="35">
        <v>0.1</v>
      </c>
      <c r="G6" s="39">
        <v>1</v>
      </c>
      <c r="H6" s="39">
        <v>2</v>
      </c>
      <c r="I6" s="52">
        <v>3</v>
      </c>
      <c r="J6" s="53">
        <v>4</v>
      </c>
      <c r="K6" s="46"/>
      <c r="L6" s="58"/>
      <c r="M6" s="83">
        <v>3</v>
      </c>
      <c r="N6" s="84" t="s">
        <v>35</v>
      </c>
      <c r="O6" s="85">
        <v>0.15</v>
      </c>
      <c r="P6" s="86">
        <f>O6*B14</f>
        <v>57</v>
      </c>
      <c r="Q6" s="59"/>
    </row>
    <row r="7" spans="1:17" ht="15.75" x14ac:dyDescent="0.25">
      <c r="A7" s="92"/>
      <c r="B7" s="40"/>
      <c r="C7" s="41"/>
      <c r="D7" s="41"/>
      <c r="E7" s="41"/>
      <c r="F7" s="41"/>
      <c r="G7" s="42">
        <f>G5*B6+2</f>
        <v>5.42</v>
      </c>
      <c r="H7" s="42">
        <f>H5*B6+2</f>
        <v>7.7</v>
      </c>
      <c r="I7" s="54">
        <f>I5*B6+2</f>
        <v>9.6000000000000014</v>
      </c>
      <c r="J7" s="55">
        <f>J5*B6+3</f>
        <v>14.4</v>
      </c>
      <c r="K7" s="47">
        <f>SUM(D7:J7)</f>
        <v>37.120000000000005</v>
      </c>
      <c r="M7" s="87">
        <v>4</v>
      </c>
      <c r="N7" s="80" t="s">
        <v>36</v>
      </c>
      <c r="O7" s="88">
        <v>0.1</v>
      </c>
      <c r="P7" s="89">
        <f>O7*B14</f>
        <v>38</v>
      </c>
    </row>
    <row r="8" spans="1:17" ht="15.75" x14ac:dyDescent="0.25">
      <c r="A8" s="91" t="s">
        <v>57</v>
      </c>
      <c r="B8" s="36">
        <f>C8*B14</f>
        <v>95</v>
      </c>
      <c r="C8" s="35">
        <v>0.25</v>
      </c>
      <c r="D8" s="39">
        <v>5</v>
      </c>
      <c r="E8" s="39">
        <v>6</v>
      </c>
      <c r="F8" s="39">
        <v>7</v>
      </c>
      <c r="G8" s="39">
        <v>8</v>
      </c>
      <c r="H8" s="39">
        <v>9</v>
      </c>
      <c r="I8" s="52">
        <v>10</v>
      </c>
      <c r="J8" s="53">
        <v>11</v>
      </c>
      <c r="K8" s="74"/>
      <c r="M8" s="87">
        <v>5</v>
      </c>
      <c r="N8" s="80" t="s">
        <v>17</v>
      </c>
      <c r="O8" s="88">
        <v>0.1</v>
      </c>
      <c r="P8" s="89">
        <f>O8*B14</f>
        <v>38</v>
      </c>
    </row>
    <row r="9" spans="1:17" ht="15.75" x14ac:dyDescent="0.25">
      <c r="A9" s="65"/>
      <c r="B9" s="43"/>
      <c r="C9" s="41"/>
      <c r="D9" s="42">
        <f>D5*B8</f>
        <v>7.6000000000000005</v>
      </c>
      <c r="E9" s="42">
        <f>E5*B8</f>
        <v>8.5499999999999989</v>
      </c>
      <c r="F9" s="42">
        <f>F5*B8</f>
        <v>8.5499999999999989</v>
      </c>
      <c r="G9" s="42">
        <f>G5*B8</f>
        <v>8.5499999999999989</v>
      </c>
      <c r="H9" s="42">
        <f>H5*B8</f>
        <v>14.25</v>
      </c>
      <c r="I9" s="56">
        <f>I5*B8</f>
        <v>19</v>
      </c>
      <c r="J9" s="57">
        <f>J5*B8</f>
        <v>28.5</v>
      </c>
      <c r="K9" s="47">
        <f t="shared" ref="K9:K13" si="0">SUM(D9:J9)</f>
        <v>95</v>
      </c>
      <c r="M9" s="87">
        <v>6</v>
      </c>
      <c r="N9" s="80" t="s">
        <v>18</v>
      </c>
      <c r="O9" s="88">
        <v>0.1</v>
      </c>
      <c r="P9" s="89">
        <f>O9*B14</f>
        <v>38</v>
      </c>
    </row>
    <row r="10" spans="1:17" ht="15.75" x14ac:dyDescent="0.25">
      <c r="A10" s="91" t="s">
        <v>58</v>
      </c>
      <c r="B10" s="36">
        <f>C10*B14</f>
        <v>114</v>
      </c>
      <c r="C10" s="35">
        <v>0.3</v>
      </c>
      <c r="D10" s="39">
        <v>12</v>
      </c>
      <c r="E10" s="39">
        <v>13</v>
      </c>
      <c r="F10" s="39">
        <v>14</v>
      </c>
      <c r="G10" s="39">
        <v>15</v>
      </c>
      <c r="H10" s="39">
        <v>16</v>
      </c>
      <c r="I10" s="52">
        <v>17</v>
      </c>
      <c r="J10" s="53">
        <v>18</v>
      </c>
      <c r="K10" s="74"/>
      <c r="M10" s="87">
        <v>7</v>
      </c>
      <c r="N10" s="80" t="s">
        <v>19</v>
      </c>
      <c r="O10" s="88">
        <v>0.05</v>
      </c>
      <c r="P10" s="89">
        <f>O10*B14</f>
        <v>19</v>
      </c>
    </row>
    <row r="11" spans="1:17" ht="15.75" x14ac:dyDescent="0.25">
      <c r="A11" s="65"/>
      <c r="B11" s="43"/>
      <c r="C11" s="41"/>
      <c r="D11" s="42">
        <f>B10*D5</f>
        <v>9.120000000000001</v>
      </c>
      <c r="E11" s="42">
        <f>E5*B10</f>
        <v>10.26</v>
      </c>
      <c r="F11" s="42">
        <f>B10*F5</f>
        <v>10.26</v>
      </c>
      <c r="G11" s="42">
        <f>G5*B10</f>
        <v>10.26</v>
      </c>
      <c r="H11" s="42">
        <f>H5*B10</f>
        <v>17.099999999999998</v>
      </c>
      <c r="I11" s="56">
        <f>I5*B10</f>
        <v>22.8</v>
      </c>
      <c r="J11" s="57">
        <f>J5*B10</f>
        <v>34.199999999999996</v>
      </c>
      <c r="K11" s="47">
        <f t="shared" si="0"/>
        <v>114</v>
      </c>
      <c r="M11" s="87">
        <v>8</v>
      </c>
      <c r="N11" s="80" t="s">
        <v>15</v>
      </c>
      <c r="O11" s="88">
        <v>0.05</v>
      </c>
      <c r="P11" s="89">
        <f>O11*B14</f>
        <v>19</v>
      </c>
    </row>
    <row r="12" spans="1:17" ht="15.75" x14ac:dyDescent="0.25">
      <c r="A12" s="91" t="s">
        <v>59</v>
      </c>
      <c r="B12" s="36">
        <f>C12*B14</f>
        <v>133</v>
      </c>
      <c r="C12" s="35">
        <v>0.35</v>
      </c>
      <c r="D12" s="39">
        <v>19</v>
      </c>
      <c r="E12" s="39">
        <v>20</v>
      </c>
      <c r="F12" s="39">
        <v>21</v>
      </c>
      <c r="G12" s="39">
        <v>22</v>
      </c>
      <c r="H12" s="44">
        <v>23</v>
      </c>
      <c r="I12" s="62">
        <v>24</v>
      </c>
      <c r="J12" s="63">
        <v>25</v>
      </c>
      <c r="K12" s="74"/>
      <c r="M12" s="87">
        <v>9</v>
      </c>
      <c r="N12" s="80" t="s">
        <v>16</v>
      </c>
      <c r="O12" s="88">
        <v>0.05</v>
      </c>
      <c r="P12" s="89">
        <f>O12*B14</f>
        <v>19</v>
      </c>
    </row>
    <row r="13" spans="1:17" ht="15.75" x14ac:dyDescent="0.25">
      <c r="A13" s="65"/>
      <c r="B13" s="40"/>
      <c r="C13" s="41"/>
      <c r="D13" s="42">
        <f>D5*B12</f>
        <v>10.64</v>
      </c>
      <c r="E13" s="42">
        <f>E5*B12</f>
        <v>11.969999999999999</v>
      </c>
      <c r="F13" s="42">
        <f>F5*B12</f>
        <v>11.969999999999999</v>
      </c>
      <c r="G13" s="42">
        <f>G5*B12</f>
        <v>11.969999999999999</v>
      </c>
      <c r="H13" s="42">
        <f>H5*B12</f>
        <v>19.95</v>
      </c>
      <c r="I13" s="56">
        <f>I5*B12</f>
        <v>26.6</v>
      </c>
      <c r="J13" s="57">
        <f>J5*B12</f>
        <v>39.9</v>
      </c>
      <c r="K13" s="47">
        <f t="shared" si="0"/>
        <v>133</v>
      </c>
      <c r="M13" s="87">
        <v>10</v>
      </c>
      <c r="N13" s="80" t="s">
        <v>32</v>
      </c>
      <c r="O13" s="88">
        <v>0.05</v>
      </c>
      <c r="P13" s="89">
        <f>O13*B14</f>
        <v>19</v>
      </c>
    </row>
    <row r="14" spans="1:17" ht="16.5" thickBot="1" x14ac:dyDescent="0.3">
      <c r="A14" s="30" t="s">
        <v>70</v>
      </c>
      <c r="B14" s="98">
        <v>380</v>
      </c>
      <c r="C14" s="35">
        <f>SUM(C6:C13)</f>
        <v>0.99999999999999989</v>
      </c>
      <c r="I14" s="58"/>
      <c r="J14" s="59"/>
      <c r="K14" s="70"/>
      <c r="M14" s="87">
        <v>11</v>
      </c>
      <c r="N14" s="80" t="s">
        <v>66</v>
      </c>
      <c r="O14" s="88">
        <v>0.01</v>
      </c>
      <c r="P14" s="89">
        <f>O14*B14</f>
        <v>3.8000000000000003</v>
      </c>
    </row>
    <row r="15" spans="1:17" ht="15.75" x14ac:dyDescent="0.25">
      <c r="M15" s="87">
        <v>12</v>
      </c>
      <c r="N15" s="80" t="s">
        <v>37</v>
      </c>
      <c r="O15" s="88">
        <v>0.01</v>
      </c>
      <c r="P15" s="89">
        <f>O15*B14</f>
        <v>3.8000000000000003</v>
      </c>
    </row>
    <row r="16" spans="1:17" ht="15.75" x14ac:dyDescent="0.25">
      <c r="M16" s="87">
        <v>13</v>
      </c>
      <c r="N16" s="80" t="s">
        <v>38</v>
      </c>
      <c r="O16" s="88">
        <v>0.01</v>
      </c>
      <c r="P16" s="89">
        <f>O16*B14</f>
        <v>3.8000000000000003</v>
      </c>
    </row>
    <row r="17" spans="13:16" ht="15.75" x14ac:dyDescent="0.25">
      <c r="M17" s="87">
        <v>14</v>
      </c>
      <c r="N17" s="80" t="s">
        <v>39</v>
      </c>
      <c r="O17" s="88">
        <v>0.01</v>
      </c>
      <c r="P17" s="89">
        <f>O17*B14</f>
        <v>3.8000000000000003</v>
      </c>
    </row>
    <row r="18" spans="13:16" ht="15.75" x14ac:dyDescent="0.25">
      <c r="M18" s="87">
        <v>15</v>
      </c>
      <c r="N18" s="80" t="s">
        <v>40</v>
      </c>
      <c r="O18" s="88">
        <v>0.01</v>
      </c>
      <c r="P18" s="89">
        <f>O18*B14</f>
        <v>3.8000000000000003</v>
      </c>
    </row>
    <row r="19" spans="13:16" ht="15" customHeight="1" x14ac:dyDescent="0.25">
      <c r="M19" s="112" t="s">
        <v>69</v>
      </c>
      <c r="N19" s="112"/>
      <c r="O19" s="68">
        <f>SUM(O4:O18)</f>
        <v>1</v>
      </c>
      <c r="P19" s="69">
        <f>B14</f>
        <v>380</v>
      </c>
    </row>
  </sheetData>
  <mergeCells count="2">
    <mergeCell ref="C2:H2"/>
    <mergeCell ref="M19:N1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zoomScale="110" zoomScaleNormal="110" workbookViewId="0">
      <selection activeCell="D16" sqref="D16"/>
    </sheetView>
  </sheetViews>
  <sheetFormatPr defaultRowHeight="15" x14ac:dyDescent="0.25"/>
  <cols>
    <col min="1" max="1" width="12.7109375" style="37" customWidth="1"/>
    <col min="2" max="3" width="12.140625" style="31" customWidth="1"/>
    <col min="4" max="10" width="9.140625" style="31"/>
    <col min="11" max="11" width="9.140625" style="31" customWidth="1"/>
    <col min="12" max="12" width="3.42578125" style="31" customWidth="1"/>
    <col min="13" max="13" width="9.140625" style="37"/>
    <col min="14" max="14" width="24.85546875" style="31" customWidth="1"/>
    <col min="15" max="15" width="9.85546875" style="64" customWidth="1"/>
    <col min="16" max="16" width="10.42578125" style="37" customWidth="1"/>
    <col min="17" max="17" width="4.28515625" style="31" customWidth="1"/>
    <col min="18" max="16384" width="9.140625" style="31"/>
  </cols>
  <sheetData>
    <row r="1" spans="1:17" ht="18.75" customHeight="1" x14ac:dyDescent="0.25">
      <c r="A1" s="32" t="s">
        <v>60</v>
      </c>
      <c r="B1" s="32"/>
      <c r="C1" s="32"/>
    </row>
    <row r="2" spans="1:17" ht="18.75" customHeight="1" thickBot="1" x14ac:dyDescent="0.3">
      <c r="B2" s="113" t="s">
        <v>73</v>
      </c>
      <c r="C2" s="111" t="s">
        <v>61</v>
      </c>
      <c r="D2" s="111"/>
      <c r="E2" s="111"/>
      <c r="F2" s="111"/>
      <c r="G2" s="111"/>
      <c r="H2" s="111"/>
      <c r="I2" s="33"/>
      <c r="J2" s="33"/>
      <c r="K2" s="33"/>
    </row>
    <row r="3" spans="1:17" ht="16.5" thickBot="1" x14ac:dyDescent="0.3">
      <c r="B3" s="113"/>
      <c r="I3" s="48"/>
      <c r="J3" s="49"/>
      <c r="K3" s="70"/>
      <c r="M3" s="66" t="s">
        <v>64</v>
      </c>
      <c r="N3" s="66" t="s">
        <v>63</v>
      </c>
      <c r="O3" s="66" t="s">
        <v>65</v>
      </c>
      <c r="P3" s="67" t="s">
        <v>67</v>
      </c>
    </row>
    <row r="4" spans="1:17" ht="15.75" x14ac:dyDescent="0.25">
      <c r="D4" s="30" t="s">
        <v>48</v>
      </c>
      <c r="E4" s="30" t="s">
        <v>49</v>
      </c>
      <c r="F4" s="30" t="s">
        <v>50</v>
      </c>
      <c r="G4" s="30" t="s">
        <v>51</v>
      </c>
      <c r="H4" s="30" t="s">
        <v>52</v>
      </c>
      <c r="I4" s="60" t="s">
        <v>53</v>
      </c>
      <c r="J4" s="61" t="s">
        <v>54</v>
      </c>
      <c r="K4" s="71"/>
      <c r="L4" s="48"/>
      <c r="M4" s="75">
        <v>1</v>
      </c>
      <c r="N4" s="76" t="s">
        <v>33</v>
      </c>
      <c r="O4" s="77">
        <v>0.15</v>
      </c>
      <c r="P4" s="78">
        <f>O4*P19</f>
        <v>87</v>
      </c>
      <c r="Q4" s="49"/>
    </row>
    <row r="5" spans="1:17" ht="15.75" x14ac:dyDescent="0.25">
      <c r="A5" s="32"/>
      <c r="B5" s="30" t="s">
        <v>67</v>
      </c>
      <c r="C5" s="30" t="s">
        <v>68</v>
      </c>
      <c r="D5" s="34">
        <v>0.08</v>
      </c>
      <c r="E5" s="34">
        <v>0.09</v>
      </c>
      <c r="F5" s="34">
        <v>0.09</v>
      </c>
      <c r="G5" s="34">
        <v>0.09</v>
      </c>
      <c r="H5" s="34">
        <v>0.15</v>
      </c>
      <c r="I5" s="50">
        <v>0.2</v>
      </c>
      <c r="J5" s="51">
        <v>0.3</v>
      </c>
      <c r="K5" s="45"/>
      <c r="L5" s="72"/>
      <c r="M5" s="79">
        <v>2</v>
      </c>
      <c r="N5" s="80" t="s">
        <v>34</v>
      </c>
      <c r="O5" s="81">
        <v>0.15</v>
      </c>
      <c r="P5" s="82">
        <f>O5*B14</f>
        <v>87</v>
      </c>
      <c r="Q5" s="73"/>
    </row>
    <row r="6" spans="1:17" ht="16.5" thickBot="1" x14ac:dyDescent="0.3">
      <c r="A6" s="91" t="s">
        <v>56</v>
      </c>
      <c r="B6" s="36">
        <f>B14*C6</f>
        <v>58</v>
      </c>
      <c r="C6" s="35">
        <v>0.1</v>
      </c>
      <c r="G6" s="39">
        <v>1</v>
      </c>
      <c r="H6" s="39">
        <v>2</v>
      </c>
      <c r="I6" s="52">
        <v>3</v>
      </c>
      <c r="J6" s="53">
        <v>4</v>
      </c>
      <c r="K6" s="46"/>
      <c r="L6" s="58"/>
      <c r="M6" s="83">
        <v>3</v>
      </c>
      <c r="N6" s="84" t="s">
        <v>35</v>
      </c>
      <c r="O6" s="85">
        <v>0.15</v>
      </c>
      <c r="P6" s="86">
        <f>O6*B14</f>
        <v>87</v>
      </c>
      <c r="Q6" s="59"/>
    </row>
    <row r="7" spans="1:17" ht="15.75" x14ac:dyDescent="0.25">
      <c r="A7" s="92"/>
      <c r="B7" s="40"/>
      <c r="C7" s="41"/>
      <c r="D7" s="41"/>
      <c r="E7" s="41"/>
      <c r="F7" s="41"/>
      <c r="G7" s="42">
        <f>G5*B6+2</f>
        <v>7.22</v>
      </c>
      <c r="H7" s="42">
        <f>H5*B6+2</f>
        <v>10.7</v>
      </c>
      <c r="I7" s="54">
        <f>I5*B6+2</f>
        <v>13.600000000000001</v>
      </c>
      <c r="J7" s="55">
        <f>J5*B6+3</f>
        <v>20.399999999999999</v>
      </c>
      <c r="K7" s="47">
        <f>SUM(D7:J7)</f>
        <v>51.92</v>
      </c>
      <c r="M7" s="87">
        <v>4</v>
      </c>
      <c r="N7" s="80" t="s">
        <v>36</v>
      </c>
      <c r="O7" s="88">
        <v>0.1</v>
      </c>
      <c r="P7" s="89">
        <f>O7*B14</f>
        <v>58</v>
      </c>
    </row>
    <row r="8" spans="1:17" ht="15.75" x14ac:dyDescent="0.25">
      <c r="A8" s="91" t="s">
        <v>57</v>
      </c>
      <c r="B8" s="36">
        <f>C8*B14</f>
        <v>145</v>
      </c>
      <c r="C8" s="35">
        <v>0.25</v>
      </c>
      <c r="D8" s="39">
        <v>5</v>
      </c>
      <c r="E8" s="39">
        <v>6</v>
      </c>
      <c r="F8" s="39">
        <v>7</v>
      </c>
      <c r="G8" s="39">
        <v>8</v>
      </c>
      <c r="H8" s="39">
        <v>9</v>
      </c>
      <c r="I8" s="52">
        <v>10</v>
      </c>
      <c r="J8" s="53">
        <v>11</v>
      </c>
      <c r="K8" s="74"/>
      <c r="M8" s="87">
        <v>5</v>
      </c>
      <c r="N8" s="80" t="s">
        <v>17</v>
      </c>
      <c r="O8" s="88">
        <v>0.1</v>
      </c>
      <c r="P8" s="89">
        <f>O8*B14</f>
        <v>58</v>
      </c>
    </row>
    <row r="9" spans="1:17" ht="15.75" x14ac:dyDescent="0.25">
      <c r="A9" s="65"/>
      <c r="B9" s="43"/>
      <c r="C9" s="41"/>
      <c r="D9" s="42">
        <f>D5*B8</f>
        <v>11.6</v>
      </c>
      <c r="E9" s="42">
        <f>E5*B8</f>
        <v>13.049999999999999</v>
      </c>
      <c r="F9" s="42">
        <f>F5*B8</f>
        <v>13.049999999999999</v>
      </c>
      <c r="G9" s="42">
        <f>G5*B8</f>
        <v>13.049999999999999</v>
      </c>
      <c r="H9" s="42">
        <f>H5*B8</f>
        <v>21.75</v>
      </c>
      <c r="I9" s="56">
        <f>I5*B8</f>
        <v>29</v>
      </c>
      <c r="J9" s="57">
        <f>J5*B8</f>
        <v>43.5</v>
      </c>
      <c r="K9" s="47">
        <f t="shared" ref="K9:K13" si="0">SUM(D9:J9)</f>
        <v>145</v>
      </c>
      <c r="M9" s="87">
        <v>6</v>
      </c>
      <c r="N9" s="80" t="s">
        <v>18</v>
      </c>
      <c r="O9" s="88">
        <v>0.1</v>
      </c>
      <c r="P9" s="89">
        <f>O9*B14</f>
        <v>58</v>
      </c>
    </row>
    <row r="10" spans="1:17" ht="15.75" x14ac:dyDescent="0.25">
      <c r="A10" s="91" t="s">
        <v>58</v>
      </c>
      <c r="B10" s="36">
        <f>C10*B14</f>
        <v>174</v>
      </c>
      <c r="C10" s="35">
        <v>0.3</v>
      </c>
      <c r="D10" s="39">
        <v>12</v>
      </c>
      <c r="E10" s="39">
        <v>13</v>
      </c>
      <c r="F10" s="39">
        <v>14</v>
      </c>
      <c r="G10" s="39">
        <v>15</v>
      </c>
      <c r="H10" s="39">
        <v>16</v>
      </c>
      <c r="I10" s="52">
        <v>17</v>
      </c>
      <c r="J10" s="53">
        <v>18</v>
      </c>
      <c r="K10" s="74"/>
      <c r="M10" s="87">
        <v>7</v>
      </c>
      <c r="N10" s="80" t="s">
        <v>19</v>
      </c>
      <c r="O10" s="88">
        <v>0.05</v>
      </c>
      <c r="P10" s="89">
        <f>O10*B14</f>
        <v>29</v>
      </c>
    </row>
    <row r="11" spans="1:17" ht="15.75" x14ac:dyDescent="0.25">
      <c r="A11" s="65"/>
      <c r="B11" s="43"/>
      <c r="C11" s="41"/>
      <c r="D11" s="42">
        <f>B10*D5</f>
        <v>13.92</v>
      </c>
      <c r="E11" s="42">
        <f>E5*B10</f>
        <v>15.66</v>
      </c>
      <c r="F11" s="42">
        <f>B10*F5</f>
        <v>15.66</v>
      </c>
      <c r="G11" s="42">
        <f>G5*B10</f>
        <v>15.66</v>
      </c>
      <c r="H11" s="42">
        <f>H5*B10</f>
        <v>26.099999999999998</v>
      </c>
      <c r="I11" s="56">
        <f>I5*B10</f>
        <v>34.800000000000004</v>
      </c>
      <c r="J11" s="57">
        <f>J5*B10</f>
        <v>52.199999999999996</v>
      </c>
      <c r="K11" s="47">
        <f t="shared" si="0"/>
        <v>173.99999999999997</v>
      </c>
      <c r="M11" s="87">
        <v>8</v>
      </c>
      <c r="N11" s="80" t="s">
        <v>15</v>
      </c>
      <c r="O11" s="88">
        <v>0.05</v>
      </c>
      <c r="P11" s="89">
        <f>O11*B14</f>
        <v>29</v>
      </c>
    </row>
    <row r="12" spans="1:17" ht="15.75" x14ac:dyDescent="0.25">
      <c r="A12" s="91" t="s">
        <v>59</v>
      </c>
      <c r="B12" s="36">
        <f>C12*B14</f>
        <v>203</v>
      </c>
      <c r="C12" s="35">
        <v>0.35</v>
      </c>
      <c r="D12" s="39">
        <v>19</v>
      </c>
      <c r="E12" s="39">
        <v>20</v>
      </c>
      <c r="F12" s="39">
        <v>21</v>
      </c>
      <c r="G12" s="39">
        <v>22</v>
      </c>
      <c r="H12" s="44">
        <v>23</v>
      </c>
      <c r="I12" s="62">
        <v>24</v>
      </c>
      <c r="J12" s="63">
        <v>25</v>
      </c>
      <c r="K12" s="74"/>
      <c r="M12" s="87">
        <v>9</v>
      </c>
      <c r="N12" s="80" t="s">
        <v>16</v>
      </c>
      <c r="O12" s="88">
        <v>0.05</v>
      </c>
      <c r="P12" s="89">
        <f>O12*B14</f>
        <v>29</v>
      </c>
    </row>
    <row r="13" spans="1:17" ht="15.75" x14ac:dyDescent="0.25">
      <c r="A13" s="65"/>
      <c r="B13" s="40"/>
      <c r="C13" s="41"/>
      <c r="D13" s="42">
        <f>D5*B12</f>
        <v>16.240000000000002</v>
      </c>
      <c r="E13" s="42">
        <f>E5*B12</f>
        <v>18.27</v>
      </c>
      <c r="F13" s="42">
        <f>F5*B12</f>
        <v>18.27</v>
      </c>
      <c r="G13" s="42">
        <f>G5*B12</f>
        <v>18.27</v>
      </c>
      <c r="H13" s="42">
        <f>H5*B12</f>
        <v>30.45</v>
      </c>
      <c r="I13" s="56">
        <f>I5*B12</f>
        <v>40.6</v>
      </c>
      <c r="J13" s="57">
        <f>J5*B12</f>
        <v>60.9</v>
      </c>
      <c r="K13" s="47">
        <f t="shared" si="0"/>
        <v>203</v>
      </c>
      <c r="M13" s="87">
        <v>10</v>
      </c>
      <c r="N13" s="80" t="s">
        <v>32</v>
      </c>
      <c r="O13" s="88">
        <v>0.05</v>
      </c>
      <c r="P13" s="89">
        <f>O13*B14</f>
        <v>29</v>
      </c>
    </row>
    <row r="14" spans="1:17" ht="16.5" thickBot="1" x14ac:dyDescent="0.3">
      <c r="A14" s="30" t="s">
        <v>70</v>
      </c>
      <c r="B14" s="98">
        <v>580</v>
      </c>
      <c r="C14" s="35">
        <f>SUM(C6:C13)</f>
        <v>0.99999999999999989</v>
      </c>
      <c r="I14" s="58"/>
      <c r="J14" s="59"/>
      <c r="K14" s="70"/>
      <c r="M14" s="87">
        <v>11</v>
      </c>
      <c r="N14" s="80" t="s">
        <v>66</v>
      </c>
      <c r="O14" s="88">
        <v>0.01</v>
      </c>
      <c r="P14" s="89">
        <f>O14*B14</f>
        <v>5.8</v>
      </c>
    </row>
    <row r="15" spans="1:17" ht="15.75" x14ac:dyDescent="0.25">
      <c r="M15" s="87">
        <v>12</v>
      </c>
      <c r="N15" s="80" t="s">
        <v>37</v>
      </c>
      <c r="O15" s="88">
        <v>0.01</v>
      </c>
      <c r="P15" s="89">
        <f>O15*B14</f>
        <v>5.8</v>
      </c>
    </row>
    <row r="16" spans="1:17" ht="15.75" x14ac:dyDescent="0.25">
      <c r="M16" s="87">
        <v>13</v>
      </c>
      <c r="N16" s="80" t="s">
        <v>38</v>
      </c>
      <c r="O16" s="88">
        <v>0.01</v>
      </c>
      <c r="P16" s="89">
        <f>O16*B14</f>
        <v>5.8</v>
      </c>
    </row>
    <row r="17" spans="13:16" ht="15.75" x14ac:dyDescent="0.25">
      <c r="M17" s="87">
        <v>14</v>
      </c>
      <c r="N17" s="80" t="s">
        <v>39</v>
      </c>
      <c r="O17" s="88">
        <v>0.01</v>
      </c>
      <c r="P17" s="89">
        <f>O17*B14</f>
        <v>5.8</v>
      </c>
    </row>
    <row r="18" spans="13:16" ht="15.75" x14ac:dyDescent="0.25">
      <c r="M18" s="87">
        <v>15</v>
      </c>
      <c r="N18" s="80" t="s">
        <v>40</v>
      </c>
      <c r="O18" s="88">
        <v>0.01</v>
      </c>
      <c r="P18" s="89">
        <f>O18*B14</f>
        <v>5.8</v>
      </c>
    </row>
    <row r="19" spans="13:16" ht="15" customHeight="1" x14ac:dyDescent="0.25">
      <c r="M19" s="112" t="s">
        <v>69</v>
      </c>
      <c r="N19" s="112"/>
      <c r="O19" s="68">
        <f>SUM(O4:O18)</f>
        <v>1</v>
      </c>
      <c r="P19" s="69">
        <f>B14</f>
        <v>580</v>
      </c>
    </row>
  </sheetData>
  <mergeCells count="3">
    <mergeCell ref="C2:H2"/>
    <mergeCell ref="M19:N19"/>
    <mergeCell ref="B2:B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zoomScale="110" zoomScaleNormal="110" workbookViewId="0">
      <selection activeCell="C14" sqref="C14"/>
    </sheetView>
  </sheetViews>
  <sheetFormatPr defaultRowHeight="15" x14ac:dyDescent="0.25"/>
  <cols>
    <col min="1" max="1" width="12.7109375" style="37" customWidth="1"/>
    <col min="2" max="3" width="12.140625" style="31" customWidth="1"/>
    <col min="4" max="10" width="9.140625" style="31"/>
    <col min="11" max="11" width="9.140625" style="31" customWidth="1"/>
    <col min="12" max="12" width="3.42578125" style="31" customWidth="1"/>
    <col min="13" max="13" width="9.140625" style="37"/>
    <col min="14" max="14" width="24.85546875" style="31" customWidth="1"/>
    <col min="15" max="15" width="9.85546875" style="64" customWidth="1"/>
    <col min="16" max="16" width="10.42578125" style="37" customWidth="1"/>
    <col min="17" max="17" width="4.28515625" style="31" customWidth="1"/>
    <col min="18" max="16384" width="9.140625" style="31"/>
  </cols>
  <sheetData>
    <row r="1" spans="1:17" ht="18.75" customHeight="1" x14ac:dyDescent="0.25">
      <c r="A1" s="32" t="s">
        <v>60</v>
      </c>
      <c r="B1" s="32"/>
      <c r="C1" s="32"/>
    </row>
    <row r="2" spans="1:17" ht="18.75" customHeight="1" thickBot="1" x14ac:dyDescent="0.3">
      <c r="B2" s="113" t="s">
        <v>72</v>
      </c>
      <c r="C2" s="111" t="s">
        <v>61</v>
      </c>
      <c r="D2" s="111"/>
      <c r="E2" s="111"/>
      <c r="F2" s="111"/>
      <c r="G2" s="111"/>
      <c r="H2" s="111"/>
      <c r="I2" s="33"/>
      <c r="J2" s="33"/>
      <c r="K2" s="33"/>
    </row>
    <row r="3" spans="1:17" ht="16.5" thickBot="1" x14ac:dyDescent="0.3">
      <c r="B3" s="113"/>
      <c r="I3" s="48"/>
      <c r="J3" s="49"/>
      <c r="K3" s="70"/>
      <c r="M3" s="66" t="s">
        <v>64</v>
      </c>
      <c r="N3" s="66" t="s">
        <v>63</v>
      </c>
      <c r="O3" s="66" t="s">
        <v>65</v>
      </c>
      <c r="P3" s="67" t="s">
        <v>67</v>
      </c>
    </row>
    <row r="4" spans="1:17" ht="15.75" x14ac:dyDescent="0.25">
      <c r="D4" s="30" t="s">
        <v>48</v>
      </c>
      <c r="E4" s="30" t="s">
        <v>49</v>
      </c>
      <c r="F4" s="30" t="s">
        <v>50</v>
      </c>
      <c r="G4" s="30" t="s">
        <v>51</v>
      </c>
      <c r="H4" s="30" t="s">
        <v>52</v>
      </c>
      <c r="I4" s="60" t="s">
        <v>53</v>
      </c>
      <c r="J4" s="61" t="s">
        <v>54</v>
      </c>
      <c r="K4" s="71"/>
      <c r="L4" s="48"/>
      <c r="M4" s="75">
        <v>1</v>
      </c>
      <c r="N4" s="76" t="s">
        <v>33</v>
      </c>
      <c r="O4" s="77">
        <v>0.15</v>
      </c>
      <c r="P4" s="78">
        <f>O4*P19</f>
        <v>34.5</v>
      </c>
      <c r="Q4" s="49"/>
    </row>
    <row r="5" spans="1:17" ht="15.75" x14ac:dyDescent="0.25">
      <c r="A5" s="32"/>
      <c r="B5" s="30" t="s">
        <v>67</v>
      </c>
      <c r="C5" s="30" t="s">
        <v>68</v>
      </c>
      <c r="D5" s="34">
        <v>0.08</v>
      </c>
      <c r="E5" s="34">
        <v>0.09</v>
      </c>
      <c r="F5" s="34">
        <v>0.09</v>
      </c>
      <c r="G5" s="34">
        <v>0.09</v>
      </c>
      <c r="H5" s="34">
        <v>0.15</v>
      </c>
      <c r="I5" s="50">
        <v>0.2</v>
      </c>
      <c r="J5" s="51">
        <v>0.3</v>
      </c>
      <c r="K5" s="45"/>
      <c r="L5" s="72"/>
      <c r="M5" s="79">
        <v>2</v>
      </c>
      <c r="N5" s="80" t="s">
        <v>34</v>
      </c>
      <c r="O5" s="81">
        <v>0.15</v>
      </c>
      <c r="P5" s="82">
        <f>O5*B14</f>
        <v>34.5</v>
      </c>
      <c r="Q5" s="73"/>
    </row>
    <row r="6" spans="1:17" ht="16.5" thickBot="1" x14ac:dyDescent="0.3">
      <c r="A6" s="91" t="s">
        <v>56</v>
      </c>
      <c r="B6" s="36">
        <f>B14*C6</f>
        <v>23</v>
      </c>
      <c r="C6" s="35">
        <v>0.1</v>
      </c>
      <c r="G6" s="39">
        <v>1</v>
      </c>
      <c r="H6" s="39">
        <v>2</v>
      </c>
      <c r="I6" s="52">
        <v>3</v>
      </c>
      <c r="J6" s="53">
        <v>4</v>
      </c>
      <c r="K6" s="46"/>
      <c r="L6" s="58"/>
      <c r="M6" s="83">
        <v>3</v>
      </c>
      <c r="N6" s="84" t="s">
        <v>35</v>
      </c>
      <c r="O6" s="85">
        <v>0.15</v>
      </c>
      <c r="P6" s="86">
        <f>O6*B14</f>
        <v>34.5</v>
      </c>
      <c r="Q6" s="59"/>
    </row>
    <row r="7" spans="1:17" ht="15.75" x14ac:dyDescent="0.25">
      <c r="A7" s="92"/>
      <c r="B7" s="40"/>
      <c r="C7" s="41"/>
      <c r="D7" s="41"/>
      <c r="E7" s="41"/>
      <c r="F7" s="41"/>
      <c r="G7" s="42">
        <f>G5*B6+2</f>
        <v>4.07</v>
      </c>
      <c r="H7" s="42">
        <f>H5*B6+2</f>
        <v>5.4499999999999993</v>
      </c>
      <c r="I7" s="54">
        <f>I5*B6+2</f>
        <v>6.6000000000000005</v>
      </c>
      <c r="J7" s="55">
        <f>J5*B6+3</f>
        <v>9.8999999999999986</v>
      </c>
      <c r="K7" s="47">
        <f>SUM(D7:J7)</f>
        <v>26.02</v>
      </c>
      <c r="M7" s="87">
        <v>4</v>
      </c>
      <c r="N7" s="80" t="s">
        <v>36</v>
      </c>
      <c r="O7" s="88">
        <v>0.1</v>
      </c>
      <c r="P7" s="89">
        <f>O7*B14</f>
        <v>23</v>
      </c>
    </row>
    <row r="8" spans="1:17" ht="15.75" x14ac:dyDescent="0.25">
      <c r="A8" s="91" t="s">
        <v>57</v>
      </c>
      <c r="B8" s="36">
        <f>C8*B14</f>
        <v>57.5</v>
      </c>
      <c r="C8" s="35">
        <v>0.25</v>
      </c>
      <c r="D8" s="39">
        <v>5</v>
      </c>
      <c r="E8" s="39">
        <v>6</v>
      </c>
      <c r="F8" s="39">
        <v>7</v>
      </c>
      <c r="G8" s="39">
        <v>8</v>
      </c>
      <c r="H8" s="39">
        <v>9</v>
      </c>
      <c r="I8" s="52">
        <v>10</v>
      </c>
      <c r="J8" s="53">
        <v>11</v>
      </c>
      <c r="K8" s="74"/>
      <c r="M8" s="87">
        <v>5</v>
      </c>
      <c r="N8" s="80" t="s">
        <v>17</v>
      </c>
      <c r="O8" s="88">
        <v>0.1</v>
      </c>
      <c r="P8" s="89">
        <f>O8*B14</f>
        <v>23</v>
      </c>
    </row>
    <row r="9" spans="1:17" ht="15.75" x14ac:dyDescent="0.25">
      <c r="A9" s="65"/>
      <c r="B9" s="43"/>
      <c r="C9" s="41"/>
      <c r="D9" s="42">
        <f>D5*B8</f>
        <v>4.6000000000000005</v>
      </c>
      <c r="E9" s="42">
        <f>E5*B8</f>
        <v>5.1749999999999998</v>
      </c>
      <c r="F9" s="42">
        <f>F5*B8</f>
        <v>5.1749999999999998</v>
      </c>
      <c r="G9" s="42">
        <f>G5*B8</f>
        <v>5.1749999999999998</v>
      </c>
      <c r="H9" s="42">
        <f>H5*B8</f>
        <v>8.625</v>
      </c>
      <c r="I9" s="56">
        <f>I5*B8</f>
        <v>11.5</v>
      </c>
      <c r="J9" s="57">
        <f>J5*B8</f>
        <v>17.25</v>
      </c>
      <c r="K9" s="47">
        <f t="shared" ref="K9:K13" si="0">SUM(D9:J9)</f>
        <v>57.5</v>
      </c>
      <c r="M9" s="87">
        <v>6</v>
      </c>
      <c r="N9" s="80" t="s">
        <v>18</v>
      </c>
      <c r="O9" s="88">
        <v>0.1</v>
      </c>
      <c r="P9" s="89">
        <f>O9*B14</f>
        <v>23</v>
      </c>
    </row>
    <row r="10" spans="1:17" ht="15.75" x14ac:dyDescent="0.25">
      <c r="A10" s="91" t="s">
        <v>58</v>
      </c>
      <c r="B10" s="36">
        <f>C10*B14</f>
        <v>69</v>
      </c>
      <c r="C10" s="35">
        <v>0.3</v>
      </c>
      <c r="D10" s="39">
        <v>12</v>
      </c>
      <c r="E10" s="39">
        <v>13</v>
      </c>
      <c r="F10" s="39">
        <v>14</v>
      </c>
      <c r="G10" s="39">
        <v>15</v>
      </c>
      <c r="H10" s="39">
        <v>16</v>
      </c>
      <c r="I10" s="52">
        <v>17</v>
      </c>
      <c r="J10" s="53">
        <v>18</v>
      </c>
      <c r="K10" s="74"/>
      <c r="M10" s="87">
        <v>7</v>
      </c>
      <c r="N10" s="80" t="s">
        <v>19</v>
      </c>
      <c r="O10" s="88">
        <v>0.05</v>
      </c>
      <c r="P10" s="89">
        <f>O10*B14</f>
        <v>11.5</v>
      </c>
    </row>
    <row r="11" spans="1:17" ht="15.75" x14ac:dyDescent="0.25">
      <c r="A11" s="65"/>
      <c r="B11" s="43"/>
      <c r="C11" s="41"/>
      <c r="D11" s="42">
        <f>B10*D5</f>
        <v>5.5200000000000005</v>
      </c>
      <c r="E11" s="42">
        <f>E5*B10</f>
        <v>6.21</v>
      </c>
      <c r="F11" s="42">
        <f>B10*F5</f>
        <v>6.21</v>
      </c>
      <c r="G11" s="42">
        <f>G5*B10</f>
        <v>6.21</v>
      </c>
      <c r="H11" s="42">
        <f>H5*B10</f>
        <v>10.35</v>
      </c>
      <c r="I11" s="56">
        <f>I5*B10</f>
        <v>13.8</v>
      </c>
      <c r="J11" s="57">
        <f>J5*B10</f>
        <v>20.7</v>
      </c>
      <c r="K11" s="47">
        <f t="shared" si="0"/>
        <v>69</v>
      </c>
      <c r="M11" s="87">
        <v>8</v>
      </c>
      <c r="N11" s="80" t="s">
        <v>15</v>
      </c>
      <c r="O11" s="88">
        <v>0.05</v>
      </c>
      <c r="P11" s="89">
        <f>O11*B14</f>
        <v>11.5</v>
      </c>
    </row>
    <row r="12" spans="1:17" ht="15.75" x14ac:dyDescent="0.25">
      <c r="A12" s="91" t="s">
        <v>59</v>
      </c>
      <c r="B12" s="36">
        <f>C12*B14</f>
        <v>80.5</v>
      </c>
      <c r="C12" s="35">
        <v>0.35</v>
      </c>
      <c r="D12" s="39">
        <v>19</v>
      </c>
      <c r="E12" s="39">
        <v>20</v>
      </c>
      <c r="F12" s="39">
        <v>21</v>
      </c>
      <c r="G12" s="39">
        <v>22</v>
      </c>
      <c r="H12" s="44">
        <v>23</v>
      </c>
      <c r="I12" s="62">
        <v>24</v>
      </c>
      <c r="J12" s="63">
        <v>25</v>
      </c>
      <c r="K12" s="74"/>
      <c r="M12" s="87">
        <v>9</v>
      </c>
      <c r="N12" s="80" t="s">
        <v>16</v>
      </c>
      <c r="O12" s="88">
        <v>0.05</v>
      </c>
      <c r="P12" s="89">
        <f>O12*B14</f>
        <v>11.5</v>
      </c>
    </row>
    <row r="13" spans="1:17" ht="15.75" x14ac:dyDescent="0.25">
      <c r="A13" s="65"/>
      <c r="B13" s="40"/>
      <c r="C13" s="41"/>
      <c r="D13" s="42">
        <f>D5*B12</f>
        <v>6.44</v>
      </c>
      <c r="E13" s="42">
        <f>E5*B12</f>
        <v>7.2450000000000001</v>
      </c>
      <c r="F13" s="42">
        <f>F5*B12</f>
        <v>7.2450000000000001</v>
      </c>
      <c r="G13" s="42">
        <f>G5*B12</f>
        <v>7.2450000000000001</v>
      </c>
      <c r="H13" s="42">
        <f>H5*B12</f>
        <v>12.074999999999999</v>
      </c>
      <c r="I13" s="56">
        <f>I5*B12</f>
        <v>16.100000000000001</v>
      </c>
      <c r="J13" s="57">
        <f>J5*B12</f>
        <v>24.15</v>
      </c>
      <c r="K13" s="47">
        <f t="shared" si="0"/>
        <v>80.5</v>
      </c>
      <c r="M13" s="87">
        <v>10</v>
      </c>
      <c r="N13" s="80" t="s">
        <v>32</v>
      </c>
      <c r="O13" s="88">
        <v>0.05</v>
      </c>
      <c r="P13" s="89">
        <f>O13*B14</f>
        <v>11.5</v>
      </c>
    </row>
    <row r="14" spans="1:17" ht="16.5" thickBot="1" x14ac:dyDescent="0.3">
      <c r="A14" s="30" t="s">
        <v>70</v>
      </c>
      <c r="B14" s="98">
        <v>230</v>
      </c>
      <c r="C14" s="35">
        <f>SUM(C6:C13)</f>
        <v>0.99999999999999989</v>
      </c>
      <c r="I14" s="58"/>
      <c r="J14" s="59"/>
      <c r="K14" s="70"/>
      <c r="M14" s="87">
        <v>11</v>
      </c>
      <c r="N14" s="80" t="s">
        <v>66</v>
      </c>
      <c r="O14" s="88">
        <v>0.01</v>
      </c>
      <c r="P14" s="89">
        <f>O14*B14</f>
        <v>2.3000000000000003</v>
      </c>
    </row>
    <row r="15" spans="1:17" ht="15.75" x14ac:dyDescent="0.25">
      <c r="M15" s="87">
        <v>12</v>
      </c>
      <c r="N15" s="80" t="s">
        <v>37</v>
      </c>
      <c r="O15" s="88">
        <v>0.01</v>
      </c>
      <c r="P15" s="89">
        <f>O15*B14</f>
        <v>2.3000000000000003</v>
      </c>
    </row>
    <row r="16" spans="1:17" ht="15.75" x14ac:dyDescent="0.25">
      <c r="M16" s="87">
        <v>13</v>
      </c>
      <c r="N16" s="80" t="s">
        <v>38</v>
      </c>
      <c r="O16" s="88">
        <v>0.01</v>
      </c>
      <c r="P16" s="89">
        <f>O16*B14</f>
        <v>2.3000000000000003</v>
      </c>
    </row>
    <row r="17" spans="13:16" ht="15.75" x14ac:dyDescent="0.25">
      <c r="M17" s="87">
        <v>14</v>
      </c>
      <c r="N17" s="80" t="s">
        <v>39</v>
      </c>
      <c r="O17" s="88">
        <v>0.01</v>
      </c>
      <c r="P17" s="89">
        <f>O17*B14</f>
        <v>2.3000000000000003</v>
      </c>
    </row>
    <row r="18" spans="13:16" ht="15.75" x14ac:dyDescent="0.25">
      <c r="M18" s="87">
        <v>15</v>
      </c>
      <c r="N18" s="80" t="s">
        <v>40</v>
      </c>
      <c r="O18" s="88">
        <v>0.01</v>
      </c>
      <c r="P18" s="89">
        <f>O18*B14</f>
        <v>2.3000000000000003</v>
      </c>
    </row>
    <row r="19" spans="13:16" ht="15" customHeight="1" x14ac:dyDescent="0.25">
      <c r="M19" s="112" t="s">
        <v>69</v>
      </c>
      <c r="N19" s="112"/>
      <c r="O19" s="68">
        <f>SUM(O4:O18)</f>
        <v>1</v>
      </c>
      <c r="P19" s="69">
        <f>B14</f>
        <v>230</v>
      </c>
    </row>
  </sheetData>
  <mergeCells count="3">
    <mergeCell ref="C2:H2"/>
    <mergeCell ref="M19:N19"/>
    <mergeCell ref="B2:B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zoomScale="110" zoomScaleNormal="110" workbookViewId="0">
      <selection activeCell="C14" sqref="C14"/>
    </sheetView>
  </sheetViews>
  <sheetFormatPr defaultRowHeight="15" x14ac:dyDescent="0.25"/>
  <cols>
    <col min="1" max="1" width="12.7109375" style="37" customWidth="1"/>
    <col min="2" max="3" width="12.140625" style="31" customWidth="1"/>
    <col min="4" max="10" width="9.140625" style="31"/>
    <col min="11" max="11" width="9.140625" style="31" customWidth="1"/>
    <col min="12" max="12" width="3.42578125" style="31" customWidth="1"/>
    <col min="13" max="13" width="9.140625" style="37"/>
    <col min="14" max="14" width="24.85546875" style="31" customWidth="1"/>
    <col min="15" max="15" width="9.85546875" style="64" customWidth="1"/>
    <col min="16" max="16" width="10.42578125" style="37" customWidth="1"/>
    <col min="17" max="17" width="4.28515625" style="31" customWidth="1"/>
    <col min="18" max="16384" width="9.140625" style="31"/>
  </cols>
  <sheetData>
    <row r="1" spans="1:17" ht="18.75" customHeight="1" x14ac:dyDescent="0.25">
      <c r="A1" s="32" t="s">
        <v>60</v>
      </c>
      <c r="B1" s="32"/>
      <c r="C1" s="32"/>
    </row>
    <row r="2" spans="1:17" ht="18.75" customHeight="1" thickBot="1" x14ac:dyDescent="0.3">
      <c r="B2" s="113" t="s">
        <v>74</v>
      </c>
      <c r="C2" s="111" t="s">
        <v>61</v>
      </c>
      <c r="D2" s="111"/>
      <c r="E2" s="111"/>
      <c r="F2" s="111"/>
      <c r="G2" s="111"/>
      <c r="H2" s="111"/>
      <c r="I2" s="33"/>
      <c r="J2" s="33"/>
      <c r="K2" s="33"/>
    </row>
    <row r="3" spans="1:17" ht="16.5" thickBot="1" x14ac:dyDescent="0.3">
      <c r="B3" s="113"/>
      <c r="I3" s="48"/>
      <c r="J3" s="49"/>
      <c r="K3" s="70"/>
      <c r="M3" s="66" t="s">
        <v>64</v>
      </c>
      <c r="N3" s="66" t="s">
        <v>63</v>
      </c>
      <c r="O3" s="66" t="s">
        <v>65</v>
      </c>
      <c r="P3" s="67" t="s">
        <v>67</v>
      </c>
    </row>
    <row r="4" spans="1:17" ht="15.75" x14ac:dyDescent="0.25">
      <c r="D4" s="30" t="s">
        <v>48</v>
      </c>
      <c r="E4" s="30" t="s">
        <v>49</v>
      </c>
      <c r="F4" s="30" t="s">
        <v>50</v>
      </c>
      <c r="G4" s="30" t="s">
        <v>51</v>
      </c>
      <c r="H4" s="30" t="s">
        <v>52</v>
      </c>
      <c r="I4" s="60" t="s">
        <v>53</v>
      </c>
      <c r="J4" s="61" t="s">
        <v>54</v>
      </c>
      <c r="K4" s="71"/>
      <c r="L4" s="48"/>
      <c r="M4" s="75">
        <v>1</v>
      </c>
      <c r="N4" s="76" t="s">
        <v>33</v>
      </c>
      <c r="O4" s="77">
        <v>0.15</v>
      </c>
      <c r="P4" s="78">
        <f>O4*P19</f>
        <v>87</v>
      </c>
      <c r="Q4" s="49"/>
    </row>
    <row r="5" spans="1:17" ht="15.75" x14ac:dyDescent="0.25">
      <c r="A5" s="32"/>
      <c r="B5" s="30" t="s">
        <v>67</v>
      </c>
      <c r="C5" s="30" t="s">
        <v>68</v>
      </c>
      <c r="D5" s="34">
        <v>0.08</v>
      </c>
      <c r="E5" s="34">
        <v>0.09</v>
      </c>
      <c r="F5" s="34">
        <v>0.09</v>
      </c>
      <c r="G5" s="34">
        <v>0.09</v>
      </c>
      <c r="H5" s="34">
        <v>0.15</v>
      </c>
      <c r="I5" s="50">
        <v>0.2</v>
      </c>
      <c r="J5" s="51">
        <v>0.3</v>
      </c>
      <c r="K5" s="45"/>
      <c r="L5" s="72"/>
      <c r="M5" s="79">
        <v>2</v>
      </c>
      <c r="N5" s="80" t="s">
        <v>34</v>
      </c>
      <c r="O5" s="81">
        <v>0.15</v>
      </c>
      <c r="P5" s="82">
        <f>O5*B14</f>
        <v>87</v>
      </c>
      <c r="Q5" s="73"/>
    </row>
    <row r="6" spans="1:17" ht="16.5" thickBot="1" x14ac:dyDescent="0.3">
      <c r="A6" s="91" t="s">
        <v>56</v>
      </c>
      <c r="B6" s="36">
        <f>B14*C6</f>
        <v>58</v>
      </c>
      <c r="C6" s="35">
        <v>0.1</v>
      </c>
      <c r="G6" s="39">
        <v>1</v>
      </c>
      <c r="H6" s="39">
        <v>2</v>
      </c>
      <c r="I6" s="52">
        <v>3</v>
      </c>
      <c r="J6" s="53">
        <v>4</v>
      </c>
      <c r="K6" s="46"/>
      <c r="L6" s="58"/>
      <c r="M6" s="83">
        <v>3</v>
      </c>
      <c r="N6" s="84" t="s">
        <v>35</v>
      </c>
      <c r="O6" s="85">
        <v>0.15</v>
      </c>
      <c r="P6" s="86">
        <f>O6*B14</f>
        <v>87</v>
      </c>
      <c r="Q6" s="59"/>
    </row>
    <row r="7" spans="1:17" ht="15.75" x14ac:dyDescent="0.25">
      <c r="A7" s="92"/>
      <c r="B7" s="40"/>
      <c r="C7" s="41"/>
      <c r="D7" s="41"/>
      <c r="E7" s="41"/>
      <c r="F7" s="41"/>
      <c r="G7" s="42">
        <f>G5*B6+2</f>
        <v>7.22</v>
      </c>
      <c r="H7" s="42">
        <f>H5*B6+2</f>
        <v>10.7</v>
      </c>
      <c r="I7" s="54">
        <f>I5*B6+2</f>
        <v>13.600000000000001</v>
      </c>
      <c r="J7" s="55">
        <f>J5*B6+3</f>
        <v>20.399999999999999</v>
      </c>
      <c r="K7" s="47">
        <f>SUM(D7:J7)</f>
        <v>51.92</v>
      </c>
      <c r="M7" s="87">
        <v>4</v>
      </c>
      <c r="N7" s="80" t="s">
        <v>36</v>
      </c>
      <c r="O7" s="88">
        <v>0.1</v>
      </c>
      <c r="P7" s="89">
        <f>O7*B14</f>
        <v>58</v>
      </c>
    </row>
    <row r="8" spans="1:17" ht="15.75" x14ac:dyDescent="0.25">
      <c r="A8" s="91" t="s">
        <v>57</v>
      </c>
      <c r="B8" s="36">
        <f>C8*B14</f>
        <v>145</v>
      </c>
      <c r="C8" s="35">
        <v>0.25</v>
      </c>
      <c r="D8" s="39">
        <v>5</v>
      </c>
      <c r="E8" s="39">
        <v>6</v>
      </c>
      <c r="F8" s="39">
        <v>7</v>
      </c>
      <c r="G8" s="39">
        <v>8</v>
      </c>
      <c r="H8" s="39">
        <v>9</v>
      </c>
      <c r="I8" s="52">
        <v>10</v>
      </c>
      <c r="J8" s="53">
        <v>11</v>
      </c>
      <c r="K8" s="74"/>
      <c r="M8" s="87">
        <v>5</v>
      </c>
      <c r="N8" s="80" t="s">
        <v>17</v>
      </c>
      <c r="O8" s="88">
        <v>0.1</v>
      </c>
      <c r="P8" s="89">
        <f>O8*B14</f>
        <v>58</v>
      </c>
    </row>
    <row r="9" spans="1:17" ht="15.75" x14ac:dyDescent="0.25">
      <c r="A9" s="65"/>
      <c r="B9" s="43"/>
      <c r="C9" s="41"/>
      <c r="D9" s="42">
        <f>D5*B8</f>
        <v>11.6</v>
      </c>
      <c r="E9" s="42">
        <f>E5*B8</f>
        <v>13.049999999999999</v>
      </c>
      <c r="F9" s="42">
        <f>F5*B8</f>
        <v>13.049999999999999</v>
      </c>
      <c r="G9" s="42">
        <f>G5*B8</f>
        <v>13.049999999999999</v>
      </c>
      <c r="H9" s="42">
        <f>H5*B8</f>
        <v>21.75</v>
      </c>
      <c r="I9" s="56">
        <f>I5*B8</f>
        <v>29</v>
      </c>
      <c r="J9" s="57">
        <f>J5*B8</f>
        <v>43.5</v>
      </c>
      <c r="K9" s="47">
        <f t="shared" ref="K9:K13" si="0">SUM(D9:J9)</f>
        <v>145</v>
      </c>
      <c r="M9" s="87">
        <v>6</v>
      </c>
      <c r="N9" s="80" t="s">
        <v>18</v>
      </c>
      <c r="O9" s="88">
        <v>0.1</v>
      </c>
      <c r="P9" s="89">
        <f>O9*B14</f>
        <v>58</v>
      </c>
    </row>
    <row r="10" spans="1:17" ht="15.75" x14ac:dyDescent="0.25">
      <c r="A10" s="91" t="s">
        <v>58</v>
      </c>
      <c r="B10" s="36">
        <f>C10*B14</f>
        <v>174</v>
      </c>
      <c r="C10" s="35">
        <v>0.3</v>
      </c>
      <c r="D10" s="39">
        <v>12</v>
      </c>
      <c r="E10" s="39">
        <v>13</v>
      </c>
      <c r="F10" s="39">
        <v>14</v>
      </c>
      <c r="G10" s="39">
        <v>15</v>
      </c>
      <c r="H10" s="39">
        <v>16</v>
      </c>
      <c r="I10" s="52">
        <v>17</v>
      </c>
      <c r="J10" s="53">
        <v>18</v>
      </c>
      <c r="K10" s="74"/>
      <c r="M10" s="87">
        <v>7</v>
      </c>
      <c r="N10" s="80" t="s">
        <v>19</v>
      </c>
      <c r="O10" s="88">
        <v>0.05</v>
      </c>
      <c r="P10" s="89">
        <f>O10*B14</f>
        <v>29</v>
      </c>
    </row>
    <row r="11" spans="1:17" ht="15.75" x14ac:dyDescent="0.25">
      <c r="A11" s="65"/>
      <c r="B11" s="43"/>
      <c r="C11" s="41"/>
      <c r="D11" s="42">
        <f>B10*D5</f>
        <v>13.92</v>
      </c>
      <c r="E11" s="42">
        <f>E5*B10</f>
        <v>15.66</v>
      </c>
      <c r="F11" s="42">
        <f>B10*F5</f>
        <v>15.66</v>
      </c>
      <c r="G11" s="42">
        <f>G5*B10</f>
        <v>15.66</v>
      </c>
      <c r="H11" s="42">
        <f>H5*B10</f>
        <v>26.099999999999998</v>
      </c>
      <c r="I11" s="56">
        <f>I5*B10</f>
        <v>34.800000000000004</v>
      </c>
      <c r="J11" s="57">
        <f>J5*B10</f>
        <v>52.199999999999996</v>
      </c>
      <c r="K11" s="47">
        <f t="shared" si="0"/>
        <v>173.99999999999997</v>
      </c>
      <c r="M11" s="87">
        <v>8</v>
      </c>
      <c r="N11" s="80" t="s">
        <v>15</v>
      </c>
      <c r="O11" s="88">
        <v>0.05</v>
      </c>
      <c r="P11" s="89">
        <f>O11*B14</f>
        <v>29</v>
      </c>
    </row>
    <row r="12" spans="1:17" ht="15.75" x14ac:dyDescent="0.25">
      <c r="A12" s="91" t="s">
        <v>59</v>
      </c>
      <c r="B12" s="36">
        <f>C12*B14</f>
        <v>203</v>
      </c>
      <c r="C12" s="35">
        <v>0.35</v>
      </c>
      <c r="D12" s="39">
        <v>19</v>
      </c>
      <c r="E12" s="39">
        <v>20</v>
      </c>
      <c r="F12" s="39">
        <v>21</v>
      </c>
      <c r="G12" s="39">
        <v>22</v>
      </c>
      <c r="H12" s="44">
        <v>23</v>
      </c>
      <c r="I12" s="62">
        <v>24</v>
      </c>
      <c r="J12" s="63">
        <v>25</v>
      </c>
      <c r="K12" s="74"/>
      <c r="M12" s="87">
        <v>9</v>
      </c>
      <c r="N12" s="80" t="s">
        <v>16</v>
      </c>
      <c r="O12" s="88">
        <v>0.05</v>
      </c>
      <c r="P12" s="89">
        <f>O12*B14</f>
        <v>29</v>
      </c>
    </row>
    <row r="13" spans="1:17" ht="15.75" x14ac:dyDescent="0.25">
      <c r="A13" s="65"/>
      <c r="B13" s="40"/>
      <c r="C13" s="41"/>
      <c r="D13" s="42">
        <f>D5*B12</f>
        <v>16.240000000000002</v>
      </c>
      <c r="E13" s="42">
        <f>E5*B12</f>
        <v>18.27</v>
      </c>
      <c r="F13" s="42">
        <f>F5*B12</f>
        <v>18.27</v>
      </c>
      <c r="G13" s="42">
        <f>G5*B12</f>
        <v>18.27</v>
      </c>
      <c r="H13" s="42">
        <f>H5*B12</f>
        <v>30.45</v>
      </c>
      <c r="I13" s="56">
        <f>I5*B12</f>
        <v>40.6</v>
      </c>
      <c r="J13" s="57">
        <f>J5*B12</f>
        <v>60.9</v>
      </c>
      <c r="K13" s="47">
        <f t="shared" si="0"/>
        <v>203</v>
      </c>
      <c r="M13" s="87">
        <v>10</v>
      </c>
      <c r="N13" s="80" t="s">
        <v>32</v>
      </c>
      <c r="O13" s="88">
        <v>0.05</v>
      </c>
      <c r="P13" s="89">
        <f>O13*B14</f>
        <v>29</v>
      </c>
    </row>
    <row r="14" spans="1:17" ht="16.5" thickBot="1" x14ac:dyDescent="0.3">
      <c r="A14" s="30" t="s">
        <v>70</v>
      </c>
      <c r="B14" s="98">
        <v>580</v>
      </c>
      <c r="C14" s="35">
        <f>SUM(C6:C13)</f>
        <v>0.99999999999999989</v>
      </c>
      <c r="I14" s="58"/>
      <c r="J14" s="59"/>
      <c r="K14" s="70"/>
      <c r="M14" s="87">
        <v>11</v>
      </c>
      <c r="N14" s="80" t="s">
        <v>66</v>
      </c>
      <c r="O14" s="88">
        <v>0.01</v>
      </c>
      <c r="P14" s="89">
        <f>O14*B14</f>
        <v>5.8</v>
      </c>
    </row>
    <row r="15" spans="1:17" ht="15.75" x14ac:dyDescent="0.25">
      <c r="M15" s="87">
        <v>12</v>
      </c>
      <c r="N15" s="80" t="s">
        <v>37</v>
      </c>
      <c r="O15" s="88">
        <v>0.01</v>
      </c>
      <c r="P15" s="89">
        <f>O15*B14</f>
        <v>5.8</v>
      </c>
    </row>
    <row r="16" spans="1:17" ht="15.75" x14ac:dyDescent="0.25">
      <c r="M16" s="87">
        <v>13</v>
      </c>
      <c r="N16" s="80" t="s">
        <v>38</v>
      </c>
      <c r="O16" s="88">
        <v>0.01</v>
      </c>
      <c r="P16" s="89">
        <f>O16*B14</f>
        <v>5.8</v>
      </c>
    </row>
    <row r="17" spans="13:16" ht="15.75" x14ac:dyDescent="0.25">
      <c r="M17" s="87">
        <v>14</v>
      </c>
      <c r="N17" s="80" t="s">
        <v>39</v>
      </c>
      <c r="O17" s="88">
        <v>0.01</v>
      </c>
      <c r="P17" s="89">
        <f>O17*B14</f>
        <v>5.8</v>
      </c>
    </row>
    <row r="18" spans="13:16" ht="15.75" x14ac:dyDescent="0.25">
      <c r="M18" s="87">
        <v>15</v>
      </c>
      <c r="N18" s="80" t="s">
        <v>40</v>
      </c>
      <c r="O18" s="88">
        <v>0.01</v>
      </c>
      <c r="P18" s="89">
        <f>O18*B14</f>
        <v>5.8</v>
      </c>
    </row>
    <row r="19" spans="13:16" ht="15" customHeight="1" x14ac:dyDescent="0.25">
      <c r="M19" s="112" t="s">
        <v>69</v>
      </c>
      <c r="N19" s="112"/>
      <c r="O19" s="68">
        <f>SUM(O4:O18)</f>
        <v>1</v>
      </c>
      <c r="P19" s="69">
        <f>B14</f>
        <v>580</v>
      </c>
    </row>
  </sheetData>
  <mergeCells count="3">
    <mergeCell ref="B2:B3"/>
    <mergeCell ref="C2:H2"/>
    <mergeCell ref="M19:N1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zoomScale="110" zoomScaleNormal="110" workbookViewId="0">
      <selection activeCell="C14" sqref="C14"/>
    </sheetView>
  </sheetViews>
  <sheetFormatPr defaultRowHeight="15" x14ac:dyDescent="0.25"/>
  <cols>
    <col min="1" max="1" width="12.7109375" style="37" customWidth="1"/>
    <col min="2" max="3" width="12.140625" style="31" customWidth="1"/>
    <col min="4" max="10" width="9.140625" style="31"/>
    <col min="11" max="11" width="9.140625" style="31" customWidth="1"/>
    <col min="12" max="12" width="3.42578125" style="31" customWidth="1"/>
    <col min="13" max="13" width="9.140625" style="37"/>
    <col min="14" max="14" width="24.85546875" style="31" customWidth="1"/>
    <col min="15" max="15" width="9.85546875" style="64" customWidth="1"/>
    <col min="16" max="16" width="10.42578125" style="37" customWidth="1"/>
    <col min="17" max="17" width="4.28515625" style="31" customWidth="1"/>
    <col min="18" max="16384" width="9.140625" style="31"/>
  </cols>
  <sheetData>
    <row r="1" spans="1:17" ht="18.75" customHeight="1" x14ac:dyDescent="0.25">
      <c r="A1" s="32" t="s">
        <v>60</v>
      </c>
      <c r="B1" s="32"/>
      <c r="C1" s="32"/>
    </row>
    <row r="2" spans="1:17" ht="18.75" customHeight="1" thickBot="1" x14ac:dyDescent="0.3">
      <c r="B2" s="113" t="s">
        <v>75</v>
      </c>
      <c r="C2" s="111" t="s">
        <v>61</v>
      </c>
      <c r="D2" s="111"/>
      <c r="E2" s="111"/>
      <c r="F2" s="111"/>
      <c r="G2" s="111"/>
      <c r="H2" s="111"/>
      <c r="I2" s="33"/>
      <c r="J2" s="33"/>
      <c r="K2" s="33"/>
    </row>
    <row r="3" spans="1:17" ht="16.5" thickBot="1" x14ac:dyDescent="0.3">
      <c r="B3" s="113"/>
      <c r="I3" s="48"/>
      <c r="J3" s="49"/>
      <c r="K3" s="70"/>
      <c r="M3" s="66" t="s">
        <v>64</v>
      </c>
      <c r="N3" s="66" t="s">
        <v>63</v>
      </c>
      <c r="O3" s="66" t="s">
        <v>65</v>
      </c>
      <c r="P3" s="67" t="s">
        <v>67</v>
      </c>
    </row>
    <row r="4" spans="1:17" ht="15.75" x14ac:dyDescent="0.25">
      <c r="D4" s="30" t="s">
        <v>48</v>
      </c>
      <c r="E4" s="30" t="s">
        <v>49</v>
      </c>
      <c r="F4" s="30" t="s">
        <v>50</v>
      </c>
      <c r="G4" s="30" t="s">
        <v>51</v>
      </c>
      <c r="H4" s="30" t="s">
        <v>52</v>
      </c>
      <c r="I4" s="60" t="s">
        <v>53</v>
      </c>
      <c r="J4" s="61" t="s">
        <v>54</v>
      </c>
      <c r="K4" s="71"/>
      <c r="L4" s="48"/>
      <c r="M4" s="75">
        <v>1</v>
      </c>
      <c r="N4" s="76" t="s">
        <v>33</v>
      </c>
      <c r="O4" s="77">
        <v>0.15</v>
      </c>
      <c r="P4" s="78">
        <f>O4*P19</f>
        <v>97.5</v>
      </c>
      <c r="Q4" s="49"/>
    </row>
    <row r="5" spans="1:17" ht="15.75" x14ac:dyDescent="0.25">
      <c r="A5" s="32"/>
      <c r="B5" s="30" t="s">
        <v>67</v>
      </c>
      <c r="C5" s="30" t="s">
        <v>68</v>
      </c>
      <c r="D5" s="34">
        <v>0.08</v>
      </c>
      <c r="E5" s="34">
        <v>0.09</v>
      </c>
      <c r="F5" s="34">
        <v>0.09</v>
      </c>
      <c r="G5" s="34">
        <v>0.09</v>
      </c>
      <c r="H5" s="34">
        <v>0.15</v>
      </c>
      <c r="I5" s="50">
        <v>0.2</v>
      </c>
      <c r="J5" s="51">
        <v>0.3</v>
      </c>
      <c r="K5" s="45"/>
      <c r="L5" s="72"/>
      <c r="M5" s="79">
        <v>2</v>
      </c>
      <c r="N5" s="80" t="s">
        <v>34</v>
      </c>
      <c r="O5" s="81">
        <v>0.15</v>
      </c>
      <c r="P5" s="82">
        <f>O5*B14</f>
        <v>97.5</v>
      </c>
      <c r="Q5" s="73"/>
    </row>
    <row r="6" spans="1:17" ht="16.5" thickBot="1" x14ac:dyDescent="0.3">
      <c r="A6" s="91" t="s">
        <v>56</v>
      </c>
      <c r="B6" s="36">
        <f>B14*C6</f>
        <v>65</v>
      </c>
      <c r="C6" s="35">
        <v>0.1</v>
      </c>
      <c r="G6" s="39">
        <v>1</v>
      </c>
      <c r="H6" s="39">
        <v>2</v>
      </c>
      <c r="I6" s="52">
        <v>3</v>
      </c>
      <c r="J6" s="53">
        <v>4</v>
      </c>
      <c r="K6" s="46"/>
      <c r="L6" s="58"/>
      <c r="M6" s="83">
        <v>3</v>
      </c>
      <c r="N6" s="84" t="s">
        <v>35</v>
      </c>
      <c r="O6" s="85">
        <v>0.15</v>
      </c>
      <c r="P6" s="86">
        <f>O6*B14</f>
        <v>97.5</v>
      </c>
      <c r="Q6" s="59"/>
    </row>
    <row r="7" spans="1:17" ht="15.75" x14ac:dyDescent="0.25">
      <c r="A7" s="92"/>
      <c r="B7" s="40"/>
      <c r="C7" s="41"/>
      <c r="D7" s="41"/>
      <c r="E7" s="41"/>
      <c r="F7" s="41"/>
      <c r="G7" s="42">
        <f>G5*B6+2</f>
        <v>7.85</v>
      </c>
      <c r="H7" s="42">
        <f>H5*B6+2</f>
        <v>11.75</v>
      </c>
      <c r="I7" s="54">
        <f>I5*B6+2</f>
        <v>15</v>
      </c>
      <c r="J7" s="55">
        <f>J5*B6+3</f>
        <v>22.5</v>
      </c>
      <c r="K7" s="47">
        <f>SUM(D7:J7)</f>
        <v>57.1</v>
      </c>
      <c r="M7" s="87">
        <v>4</v>
      </c>
      <c r="N7" s="80" t="s">
        <v>36</v>
      </c>
      <c r="O7" s="88">
        <v>0.1</v>
      </c>
      <c r="P7" s="89">
        <f>O7*B14</f>
        <v>65</v>
      </c>
    </row>
    <row r="8" spans="1:17" ht="15.75" x14ac:dyDescent="0.25">
      <c r="A8" s="91" t="s">
        <v>57</v>
      </c>
      <c r="B8" s="36">
        <f>C8*B14</f>
        <v>162.5</v>
      </c>
      <c r="C8" s="35">
        <v>0.25</v>
      </c>
      <c r="D8" s="39">
        <v>5</v>
      </c>
      <c r="E8" s="39">
        <v>6</v>
      </c>
      <c r="F8" s="39">
        <v>7</v>
      </c>
      <c r="G8" s="39">
        <v>8</v>
      </c>
      <c r="H8" s="39">
        <v>9</v>
      </c>
      <c r="I8" s="52">
        <v>10</v>
      </c>
      <c r="J8" s="53">
        <v>11</v>
      </c>
      <c r="K8" s="74"/>
      <c r="M8" s="87">
        <v>5</v>
      </c>
      <c r="N8" s="80" t="s">
        <v>17</v>
      </c>
      <c r="O8" s="88">
        <v>0.1</v>
      </c>
      <c r="P8" s="89">
        <f>O8*B14</f>
        <v>65</v>
      </c>
    </row>
    <row r="9" spans="1:17" ht="15.75" x14ac:dyDescent="0.25">
      <c r="A9" s="65"/>
      <c r="B9" s="43"/>
      <c r="C9" s="41"/>
      <c r="D9" s="42">
        <f>D5*B8</f>
        <v>13</v>
      </c>
      <c r="E9" s="42">
        <f>E5*B8</f>
        <v>14.625</v>
      </c>
      <c r="F9" s="42">
        <f>F5*B8</f>
        <v>14.625</v>
      </c>
      <c r="G9" s="42">
        <f>G5*B8</f>
        <v>14.625</v>
      </c>
      <c r="H9" s="42">
        <f>H5*B8</f>
        <v>24.375</v>
      </c>
      <c r="I9" s="56">
        <f>I5*B8</f>
        <v>32.5</v>
      </c>
      <c r="J9" s="57">
        <f>J5*B8</f>
        <v>48.75</v>
      </c>
      <c r="K9" s="47">
        <f t="shared" ref="K9:K13" si="0">SUM(D9:J9)</f>
        <v>162.5</v>
      </c>
      <c r="M9" s="87">
        <v>6</v>
      </c>
      <c r="N9" s="80" t="s">
        <v>18</v>
      </c>
      <c r="O9" s="88">
        <v>0.1</v>
      </c>
      <c r="P9" s="89">
        <f>O9*B14</f>
        <v>65</v>
      </c>
    </row>
    <row r="10" spans="1:17" ht="15.75" x14ac:dyDescent="0.25">
      <c r="A10" s="91" t="s">
        <v>58</v>
      </c>
      <c r="B10" s="36">
        <f>C10*B14</f>
        <v>195</v>
      </c>
      <c r="C10" s="35">
        <v>0.3</v>
      </c>
      <c r="D10" s="39">
        <v>12</v>
      </c>
      <c r="E10" s="39">
        <v>13</v>
      </c>
      <c r="F10" s="39">
        <v>14</v>
      </c>
      <c r="G10" s="39">
        <v>15</v>
      </c>
      <c r="H10" s="39">
        <v>16</v>
      </c>
      <c r="I10" s="52">
        <v>17</v>
      </c>
      <c r="J10" s="53">
        <v>18</v>
      </c>
      <c r="K10" s="74"/>
      <c r="M10" s="87">
        <v>7</v>
      </c>
      <c r="N10" s="80" t="s">
        <v>19</v>
      </c>
      <c r="O10" s="88">
        <v>0.05</v>
      </c>
      <c r="P10" s="89">
        <f>O10*B14</f>
        <v>32.5</v>
      </c>
    </row>
    <row r="11" spans="1:17" ht="15.75" x14ac:dyDescent="0.25">
      <c r="A11" s="65"/>
      <c r="B11" s="43"/>
      <c r="C11" s="41"/>
      <c r="D11" s="42">
        <f>B10*D5</f>
        <v>15.6</v>
      </c>
      <c r="E11" s="42">
        <f>E5*B10</f>
        <v>17.55</v>
      </c>
      <c r="F11" s="42">
        <f>B10*F5</f>
        <v>17.55</v>
      </c>
      <c r="G11" s="42">
        <f>G5*B10</f>
        <v>17.55</v>
      </c>
      <c r="H11" s="42">
        <f>H5*B10</f>
        <v>29.25</v>
      </c>
      <c r="I11" s="56">
        <f>I5*B10</f>
        <v>39</v>
      </c>
      <c r="J11" s="57">
        <f>J5*B10</f>
        <v>58.5</v>
      </c>
      <c r="K11" s="47">
        <f t="shared" si="0"/>
        <v>195</v>
      </c>
      <c r="M11" s="87">
        <v>8</v>
      </c>
      <c r="N11" s="80" t="s">
        <v>15</v>
      </c>
      <c r="O11" s="88">
        <v>0.05</v>
      </c>
      <c r="P11" s="89">
        <f>O11*B14</f>
        <v>32.5</v>
      </c>
    </row>
    <row r="12" spans="1:17" ht="15.75" x14ac:dyDescent="0.25">
      <c r="A12" s="91" t="s">
        <v>59</v>
      </c>
      <c r="B12" s="36">
        <f>C12*B14</f>
        <v>227.49999999999997</v>
      </c>
      <c r="C12" s="35">
        <v>0.35</v>
      </c>
      <c r="D12" s="39">
        <v>19</v>
      </c>
      <c r="E12" s="39">
        <v>20</v>
      </c>
      <c r="F12" s="39">
        <v>21</v>
      </c>
      <c r="G12" s="39">
        <v>22</v>
      </c>
      <c r="H12" s="44">
        <v>23</v>
      </c>
      <c r="I12" s="62">
        <v>24</v>
      </c>
      <c r="J12" s="63">
        <v>25</v>
      </c>
      <c r="K12" s="74"/>
      <c r="M12" s="87">
        <v>9</v>
      </c>
      <c r="N12" s="80" t="s">
        <v>16</v>
      </c>
      <c r="O12" s="88">
        <v>0.05</v>
      </c>
      <c r="P12" s="89">
        <f>O12*B14</f>
        <v>32.5</v>
      </c>
    </row>
    <row r="13" spans="1:17" ht="15.75" x14ac:dyDescent="0.25">
      <c r="A13" s="65"/>
      <c r="B13" s="40"/>
      <c r="C13" s="41"/>
      <c r="D13" s="42">
        <f>D5*B12</f>
        <v>18.2</v>
      </c>
      <c r="E13" s="42">
        <f>E5*B12</f>
        <v>20.474999999999998</v>
      </c>
      <c r="F13" s="42">
        <f>F5*B12</f>
        <v>20.474999999999998</v>
      </c>
      <c r="G13" s="42">
        <f>G5*B12</f>
        <v>20.474999999999998</v>
      </c>
      <c r="H13" s="42">
        <f>H5*B12</f>
        <v>34.124999999999993</v>
      </c>
      <c r="I13" s="56">
        <f>I5*B12</f>
        <v>45.5</v>
      </c>
      <c r="J13" s="57">
        <f>J5*B12</f>
        <v>68.249999999999986</v>
      </c>
      <c r="K13" s="47">
        <f t="shared" si="0"/>
        <v>227.49999999999994</v>
      </c>
      <c r="M13" s="87">
        <v>10</v>
      </c>
      <c r="N13" s="80" t="s">
        <v>32</v>
      </c>
      <c r="O13" s="88">
        <v>0.05</v>
      </c>
      <c r="P13" s="89">
        <f>O13*B14</f>
        <v>32.5</v>
      </c>
    </row>
    <row r="14" spans="1:17" ht="16.5" thickBot="1" x14ac:dyDescent="0.3">
      <c r="A14" s="30" t="s">
        <v>70</v>
      </c>
      <c r="B14" s="98">
        <v>650</v>
      </c>
      <c r="C14" s="35">
        <f>SUM(C6:C13)</f>
        <v>0.99999999999999989</v>
      </c>
      <c r="I14" s="58"/>
      <c r="J14" s="59"/>
      <c r="K14" s="70"/>
      <c r="M14" s="87">
        <v>11</v>
      </c>
      <c r="N14" s="80" t="s">
        <v>66</v>
      </c>
      <c r="O14" s="88">
        <v>0.01</v>
      </c>
      <c r="P14" s="89">
        <f>O14*B14</f>
        <v>6.5</v>
      </c>
    </row>
    <row r="15" spans="1:17" ht="15.75" x14ac:dyDescent="0.25">
      <c r="M15" s="87">
        <v>12</v>
      </c>
      <c r="N15" s="80" t="s">
        <v>37</v>
      </c>
      <c r="O15" s="88">
        <v>0.01</v>
      </c>
      <c r="P15" s="89">
        <f>O15*B14</f>
        <v>6.5</v>
      </c>
    </row>
    <row r="16" spans="1:17" ht="15.75" x14ac:dyDescent="0.25">
      <c r="M16" s="87">
        <v>13</v>
      </c>
      <c r="N16" s="80" t="s">
        <v>38</v>
      </c>
      <c r="O16" s="88">
        <v>0.01</v>
      </c>
      <c r="P16" s="89">
        <f>O16*B14</f>
        <v>6.5</v>
      </c>
    </row>
    <row r="17" spans="13:16" ht="15.75" x14ac:dyDescent="0.25">
      <c r="M17" s="87">
        <v>14</v>
      </c>
      <c r="N17" s="80" t="s">
        <v>39</v>
      </c>
      <c r="O17" s="88">
        <v>0.01</v>
      </c>
      <c r="P17" s="89">
        <f>O17*B14</f>
        <v>6.5</v>
      </c>
    </row>
    <row r="18" spans="13:16" ht="15.75" x14ac:dyDescent="0.25">
      <c r="M18" s="87">
        <v>15</v>
      </c>
      <c r="N18" s="80" t="s">
        <v>40</v>
      </c>
      <c r="O18" s="88">
        <v>0.01</v>
      </c>
      <c r="P18" s="89">
        <f>O18*B14</f>
        <v>6.5</v>
      </c>
    </row>
    <row r="19" spans="13:16" ht="15" customHeight="1" x14ac:dyDescent="0.25">
      <c r="M19" s="112" t="s">
        <v>69</v>
      </c>
      <c r="N19" s="112"/>
      <c r="O19" s="68">
        <f>SUM(O4:O18)</f>
        <v>1</v>
      </c>
      <c r="P19" s="69">
        <f>B14</f>
        <v>650</v>
      </c>
    </row>
  </sheetData>
  <mergeCells count="3">
    <mergeCell ref="B2:B3"/>
    <mergeCell ref="C2:H2"/>
    <mergeCell ref="M19:N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Data </vt:lpstr>
      <vt:lpstr>SUM</vt:lpstr>
      <vt:lpstr>VINCOM</vt:lpstr>
      <vt:lpstr>CRESCENT</vt:lpstr>
      <vt:lpstr>VIVO</vt:lpstr>
      <vt:lpstr>AEON TAN PHU</vt:lpstr>
      <vt:lpstr>CỘNG HÒA</vt:lpstr>
      <vt:lpstr>VŨNG TÀU</vt:lpstr>
      <vt:lpstr>BIÊN HÒA</vt:lpstr>
      <vt:lpstr>QUANG TRUNG</vt:lpstr>
      <vt:lpstr>AEON LB</vt:lpstr>
      <vt:lpstr>AEON BT</vt:lpstr>
      <vt:lpstr>SAIGON CENTRE</vt:lpstr>
      <vt:lpstr>VRC VINH</vt:lpstr>
      <vt:lpstr>CANTAVIL</vt:lpstr>
      <vt:lpstr>PHAN XÍCH LONG</vt:lpstr>
      <vt:lpstr>TQD</vt:lpstr>
      <vt:lpstr>NTP</vt:lpstr>
      <vt:lpstr>NHA TRANG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P.THANH</dc:creator>
  <cp:lastModifiedBy>P.THANH</cp:lastModifiedBy>
  <dcterms:created xsi:type="dcterms:W3CDTF">2016-11-04T07:28:19Z</dcterms:created>
  <dcterms:modified xsi:type="dcterms:W3CDTF">2016-11-05T05:02:52Z</dcterms:modified>
</cp:coreProperties>
</file>