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FPT\Compe\HackAIthon 2025\"/>
    </mc:Choice>
  </mc:AlternateContent>
  <xr:revisionPtr revIDLastSave="0" documentId="13_ncr:1_{84C5BE52-78C7-472A-BCAF-2369D79F9C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Plan" sheetId="11" r:id="rId1"/>
  </sheets>
  <definedNames>
    <definedName name="holidays">#REF!</definedName>
    <definedName name="no_of_workingday">IF(OR(ISBLANK('Master Plan'!task_start),ISBLANK('Master Plan'!task_end)),"",NETWORKDAYS('Master Plan'!task_start,'Master Plan'!task_end,holidays))</definedName>
    <definedName name="_xlnm.Print_Area" localSheetId="0">'Master Plan'!$1:$16</definedName>
    <definedName name="_xlnm.Print_Titles" localSheetId="0">'Master Plan'!$4:$6</definedName>
    <definedName name="task_end" localSheetId="0">'Master Plan'!$E1</definedName>
    <definedName name="task_progress" localSheetId="0">'Master Plan'!$C1</definedName>
    <definedName name="task_start" localSheetId="0">'Master Plan'!$D1</definedName>
    <definedName name="today" localSheetId="0">'Master Plan'!$D$3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1" l="1"/>
  <c r="K10" i="11"/>
  <c r="J10" i="11"/>
  <c r="I10" i="11"/>
  <c r="H10" i="11"/>
  <c r="G10" i="11"/>
  <c r="F10" i="11"/>
  <c r="F5" i="11" l="1"/>
  <c r="F8" i="11" s="1"/>
  <c r="D3" i="11"/>
  <c r="F4" i="11" l="1"/>
  <c r="F9" i="11"/>
  <c r="F13" i="11"/>
  <c r="F11" i="11"/>
  <c r="F7" i="11"/>
  <c r="G5" i="11"/>
  <c r="G8" i="11" s="1"/>
  <c r="F6" i="11"/>
  <c r="F12" i="11"/>
  <c r="G13" i="11" l="1"/>
  <c r="G11" i="11"/>
  <c r="G9" i="11"/>
  <c r="G7" i="11"/>
  <c r="G12" i="11"/>
  <c r="G6" i="11"/>
  <c r="H5" i="11"/>
  <c r="H9" i="11" l="1"/>
  <c r="H8" i="11"/>
  <c r="H13" i="11"/>
  <c r="H6" i="11"/>
  <c r="H11" i="11"/>
  <c r="H7" i="11"/>
  <c r="I5" i="11"/>
  <c r="H12" i="11"/>
  <c r="I9" i="11" l="1"/>
  <c r="I8" i="11"/>
  <c r="I11" i="11"/>
  <c r="I7" i="11"/>
  <c r="I6" i="11"/>
  <c r="I12" i="11"/>
  <c r="I13" i="11"/>
  <c r="J5" i="11"/>
  <c r="J9" i="11" l="1"/>
  <c r="J8" i="11"/>
  <c r="J7" i="11"/>
  <c r="K5" i="11"/>
  <c r="J12" i="11"/>
  <c r="J11" i="11"/>
  <c r="J6" i="11"/>
  <c r="J13" i="11"/>
  <c r="K9" i="11" l="1"/>
  <c r="K8" i="11"/>
  <c r="K13" i="11"/>
  <c r="L5" i="11"/>
  <c r="K7" i="11"/>
  <c r="K12" i="11"/>
  <c r="K6" i="11"/>
  <c r="K11" i="11"/>
  <c r="L9" i="11" l="1"/>
  <c r="L8" i="11"/>
  <c r="L7" i="11"/>
  <c r="L13" i="11"/>
  <c r="L6" i="11"/>
  <c r="L11" i="11"/>
  <c r="L12" i="11"/>
  <c r="M5" i="11"/>
  <c r="N5" i="11" l="1"/>
  <c r="M4" i="11"/>
  <c r="M6" i="11"/>
  <c r="N6" i="11" l="1"/>
  <c r="O5" i="11"/>
  <c r="P5" i="11" l="1"/>
  <c r="O6" i="11"/>
  <c r="Q5" i="11" l="1"/>
  <c r="P6" i="11"/>
  <c r="Q6" i="11" l="1"/>
  <c r="R5" i="11"/>
  <c r="S5" i="11" l="1"/>
  <c r="R6" i="11"/>
  <c r="T5" i="11" l="1"/>
  <c r="S6" i="11"/>
  <c r="T4" i="11" l="1"/>
  <c r="T6" i="11"/>
  <c r="U5" i="11"/>
  <c r="U6" i="11" l="1"/>
  <c r="V5" i="11"/>
  <c r="V6" i="11" l="1"/>
  <c r="W5" i="11"/>
  <c r="X5" i="11" l="1"/>
  <c r="W6" i="11"/>
  <c r="X6" i="11" l="1"/>
  <c r="Y5" i="11"/>
  <c r="Y6" i="11" l="1"/>
  <c r="Z5" i="11"/>
  <c r="Z6" i="11" l="1"/>
  <c r="AA5" i="11"/>
  <c r="AA4" i="11" l="1"/>
  <c r="AA6" i="11"/>
  <c r="AB5" i="11"/>
  <c r="AB6" i="11" l="1"/>
  <c r="AC5" i="11"/>
  <c r="AC6" i="11" l="1"/>
  <c r="AD5" i="11"/>
  <c r="AE5" i="11" l="1"/>
  <c r="AD6" i="11"/>
  <c r="AF5" i="11" l="1"/>
  <c r="AE6" i="11"/>
  <c r="AF6" i="11" l="1"/>
  <c r="AG5" i="11"/>
  <c r="AG6" i="11" l="1"/>
  <c r="AH5" i="11"/>
  <c r="AH4" i="11" l="1"/>
  <c r="AH6" i="11"/>
  <c r="AI5" i="11"/>
  <c r="AI6" i="11" l="1"/>
  <c r="AJ5" i="11"/>
  <c r="AJ6" i="11" l="1"/>
  <c r="AK5" i="11"/>
  <c r="AK6" i="11" l="1"/>
  <c r="AL5" i="11"/>
  <c r="AM5" i="11" l="1"/>
  <c r="AL6" i="11"/>
  <c r="AM6" i="11" l="1"/>
  <c r="AN5" i="11"/>
  <c r="AO5" i="11" l="1"/>
  <c r="AN6" i="11"/>
  <c r="AO4" i="11" l="1"/>
  <c r="AO6" i="11"/>
  <c r="AP5" i="11"/>
  <c r="AP6" i="11" l="1"/>
  <c r="AQ5" i="11"/>
  <c r="AQ6" i="11" l="1"/>
  <c r="AR5" i="11"/>
  <c r="AR6" i="11" l="1"/>
  <c r="AS5" i="11"/>
  <c r="AS6" i="11" l="1"/>
  <c r="AT5" i="11"/>
  <c r="AU5" i="11" l="1"/>
  <c r="AT6" i="11"/>
  <c r="AU6" i="11" l="1"/>
</calcChain>
</file>

<file path=xl/sharedStrings.xml><?xml version="1.0" encoding="utf-8"?>
<sst xmlns="http://schemas.openxmlformats.org/spreadsheetml/2006/main" count="19" uniqueCount="19">
  <si>
    <t>Project Start:</t>
  </si>
  <si>
    <t>Progress</t>
  </si>
  <si>
    <t>Today:</t>
  </si>
  <si>
    <t>Display Week:</t>
  </si>
  <si>
    <t>Function</t>
  </si>
  <si>
    <t>Estimate (MD)</t>
  </si>
  <si>
    <t>PROGRESS</t>
  </si>
  <si>
    <t>Plan start</t>
  </si>
  <si>
    <t>Plan end</t>
  </si>
  <si>
    <t>4. Documentation</t>
  </si>
  <si>
    <t>3. AI and Prompt Engineering</t>
  </si>
  <si>
    <t>4.1 High-level Architecture</t>
  </si>
  <si>
    <t>4.2 Problem Statement</t>
  </si>
  <si>
    <t>3. Frontend Development</t>
  </si>
  <si>
    <t>3.1 Simple Tree Output</t>
  </si>
  <si>
    <t>2. Backend &amp; Cloud Hosting</t>
  </si>
  <si>
    <t>2.1 Backend Development</t>
  </si>
  <si>
    <t>2.2 Setup Services</t>
  </si>
  <si>
    <t>3.1 Setup Simple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</si>
</sst>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d\,\ m/d/yyyy"/>
    <numFmt numFmtId="165" formatCode="mmm\ d\,\ yyyy"/>
    <numFmt numFmtId="166" formatCode="d"/>
    <numFmt numFmtId="167" formatCode="yyyy\-mm\-dd;@"/>
  </numFmts>
  <fonts count="1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8DB4E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theme="0" tint="-0.34998626667073579"/>
      </right>
      <top style="medium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000000"/>
      </top>
      <bottom/>
      <diagonal/>
    </border>
    <border>
      <left style="thin">
        <color theme="0" tint="-0.34998626667073579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0" fontId="13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166" fontId="8" fillId="2" borderId="0" xfId="0" applyNumberFormat="1" applyFont="1" applyFill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9" fontId="3" fillId="5" borderId="7" xfId="2" applyFont="1" applyFill="1" applyBorder="1" applyAlignment="1">
      <alignment horizontal="center" vertical="center"/>
    </xf>
    <xf numFmtId="167" fontId="0" fillId="5" borderId="7" xfId="0" applyNumberFormat="1" applyFill="1" applyBorder="1" applyAlignment="1">
      <alignment horizontal="center" vertic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4" fillId="0" borderId="0" xfId="0" applyFont="1" applyAlignment="1">
      <alignment horizontal="right" vertical="center"/>
    </xf>
    <xf numFmtId="0" fontId="0" fillId="0" borderId="10" xfId="0" applyBorder="1" applyAlignment="1">
      <alignment wrapText="1"/>
    </xf>
    <xf numFmtId="0" fontId="0" fillId="0" borderId="7" xfId="0" applyBorder="1"/>
    <xf numFmtId="0" fontId="9" fillId="3" borderId="12" xfId="0" applyFont="1" applyFill="1" applyBorder="1" applyAlignment="1">
      <alignment horizontal="center" vertical="center" shrinkToFit="1"/>
    </xf>
    <xf numFmtId="0" fontId="9" fillId="3" borderId="13" xfId="0" applyFont="1" applyFill="1" applyBorder="1" applyAlignment="1">
      <alignment horizontal="center" vertical="center" shrinkToFit="1"/>
    </xf>
    <xf numFmtId="0" fontId="9" fillId="3" borderId="14" xfId="0" applyFont="1" applyFill="1" applyBorder="1" applyAlignment="1">
      <alignment horizontal="center" vertical="center" shrinkToFi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66" fontId="8" fillId="2" borderId="10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left" vertical="center" indent="1"/>
    </xf>
    <xf numFmtId="0" fontId="5" fillId="4" borderId="13" xfId="0" applyFont="1" applyFill="1" applyBorder="1" applyAlignment="1">
      <alignment horizontal="left" vertical="center" indent="1"/>
    </xf>
    <xf numFmtId="0" fontId="5" fillId="4" borderId="13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shrinkToFit="1"/>
    </xf>
    <xf numFmtId="0" fontId="9" fillId="3" borderId="19" xfId="0" applyFont="1" applyFill="1" applyBorder="1" applyAlignment="1">
      <alignment horizontal="center" vertical="center" shrinkToFit="1"/>
    </xf>
    <xf numFmtId="0" fontId="9" fillId="3" borderId="20" xfId="0" applyFont="1" applyFill="1" applyBorder="1" applyAlignment="1">
      <alignment horizontal="center" vertical="center" shrinkToFit="1"/>
    </xf>
    <xf numFmtId="0" fontId="4" fillId="0" borderId="22" xfId="0" applyFont="1" applyBorder="1" applyAlignment="1">
      <alignment wrapText="1"/>
    </xf>
    <xf numFmtId="0" fontId="4" fillId="0" borderId="21" xfId="0" applyFont="1" applyBorder="1"/>
    <xf numFmtId="0" fontId="0" fillId="0" borderId="22" xfId="0" applyBorder="1" applyAlignment="1">
      <alignment horizontal="left" wrapText="1" indent="2"/>
    </xf>
    <xf numFmtId="0" fontId="0" fillId="0" borderId="23" xfId="0" applyBorder="1" applyAlignment="1">
      <alignment wrapText="1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left" wrapText="1" indent="2"/>
    </xf>
    <xf numFmtId="0" fontId="0" fillId="0" borderId="32" xfId="0" applyBorder="1" applyAlignment="1">
      <alignment wrapText="1"/>
    </xf>
    <xf numFmtId="9" fontId="3" fillId="5" borderId="32" xfId="2" applyFont="1" applyFill="1" applyBorder="1" applyAlignment="1">
      <alignment horizontal="center" vertical="center"/>
    </xf>
    <xf numFmtId="167" fontId="0" fillId="5" borderId="3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0" fillId="2" borderId="7" xfId="0" applyNumberFormat="1" applyFill="1" applyBorder="1" applyAlignment="1">
      <alignment horizontal="center" vertical="center" wrapText="1"/>
    </xf>
    <xf numFmtId="0" fontId="10" fillId="0" borderId="0" xfId="1" applyFont="1" applyAlignment="1" applyProtection="1">
      <alignment horizontal="left" vertical="center"/>
    </xf>
    <xf numFmtId="165" fontId="4" fillId="2" borderId="4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</cellXfs>
  <cellStyles count="4">
    <cellStyle name="Hyperlink" xfId="1" builtinId="8" customBuiltin="1"/>
    <cellStyle name="Normal" xfId="0" builtinId="0"/>
    <cellStyle name="Normal 2" xfId="3" xr:uid="{00000000-0005-0000-0000-000002000000}"/>
    <cellStyle name="Percent" xfId="2" builtinId="5"/>
  </cellStyles>
  <dxfs count="50"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ill>
        <patternFill patternType="solid">
          <bgColor theme="9" tint="0.599993896298104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6" tint="0.39997558519241921"/>
        </patternFill>
      </fill>
    </dxf>
    <dxf>
      <font>
        <color theme="0"/>
      </font>
      <fill>
        <patternFill patternType="solid">
          <bgColor theme="6" tint="-0.499984740745262"/>
        </patternFill>
      </fill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59999389629810485"/>
        </patternFill>
      </fill>
    </dxf>
    <dxf>
      <font>
        <color theme="0"/>
      </font>
      <fill>
        <patternFill patternType="solid">
          <bgColor theme="6" tint="-0.499984740745262"/>
        </patternFill>
      </fill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color theme="0"/>
      </font>
      <fill>
        <patternFill patternType="solid">
          <bgColor theme="1" tint="0.49998474074526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8" tint="0.59999389629810485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59999389629810485"/>
        </patternFill>
      </fill>
    </dxf>
    <dxf>
      <font>
        <color theme="0"/>
      </font>
      <fill>
        <patternFill patternType="solid">
          <bgColor theme="6" tint="-0.499984740745262"/>
        </patternFill>
      </fill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color theme="0"/>
      </font>
      <fill>
        <patternFill patternType="solid">
          <bgColor theme="1" tint="0.49998474074526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6" tint="0.39997558519241921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ill>
        <patternFill patternType="solid">
          <bgColor theme="8" tint="0.59999389629810485"/>
        </patternFill>
      </fill>
    </dxf>
    <dxf>
      <fill>
        <patternFill patternType="solid">
          <bgColor theme="6" tint="0.59999389629810485"/>
        </patternFill>
      </fill>
    </dxf>
    <dxf>
      <font>
        <color theme="0"/>
      </font>
      <fill>
        <patternFill patternType="solid">
          <bgColor theme="6" tint="-0.49998474074526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secondRowStripe" dxfId="43"/>
      <tableStyleElement type="firstColumnStripe" dxfId="42"/>
      <tableStyleElement type="secondColumnStripe" dxfId="4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7CE"/>
      <color rgb="FF000027"/>
      <color rgb="FF16365C"/>
      <color rgb="FF8DB4E2"/>
      <color rgb="FF215881"/>
      <color rgb="FF42648A"/>
      <color rgb="FF969696"/>
      <color rgb="FFC0C0C0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U17"/>
  <sheetViews>
    <sheetView showGridLines="0" tabSelected="1" showRuler="0" zoomScale="90" zoomScaleNormal="60" zoomScalePageLayoutView="70" workbookViewId="0">
      <pane ySplit="6" topLeftCell="A7" activePane="bottomLeft" state="frozen"/>
      <selection pane="bottomLeft" activeCell="W13" sqref="W13"/>
    </sheetView>
  </sheetViews>
  <sheetFormatPr defaultColWidth="4.33203125" defaultRowHeight="14.4" x14ac:dyDescent="0.3"/>
  <cols>
    <col min="1" max="1" width="57.109375" style="16" customWidth="1"/>
    <col min="2" max="2" width="13.5546875" style="16" hidden="1" customWidth="1"/>
    <col min="3" max="3" width="11.88671875" style="14" customWidth="1"/>
    <col min="4" max="4" width="15.44140625" style="15" customWidth="1"/>
    <col min="5" max="5" width="15.44140625" style="14" customWidth="1"/>
    <col min="6" max="6" width="3.6640625" style="16" hidden="1" customWidth="1"/>
    <col min="7" max="7" width="4.33203125" style="16" hidden="1" customWidth="1"/>
    <col min="8" max="10" width="3.6640625" style="16" hidden="1" customWidth="1"/>
    <col min="11" max="11" width="4" style="16" hidden="1" customWidth="1"/>
    <col min="12" max="12" width="3.6640625" style="16" hidden="1" customWidth="1"/>
    <col min="13" max="13" width="3.6640625" style="16" customWidth="1"/>
    <col min="14" max="14" width="2.6640625" style="16" customWidth="1"/>
    <col min="15" max="40" width="3.6640625" style="16" customWidth="1"/>
    <col min="41" max="16384" width="4.33203125" style="16"/>
  </cols>
  <sheetData>
    <row r="1" spans="1:47" customFormat="1" ht="21.75" customHeight="1" x14ac:dyDescent="0.3">
      <c r="C1" s="1"/>
      <c r="D1" s="2"/>
      <c r="E1" s="7"/>
      <c r="F1" s="4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47" customFormat="1" ht="19.5" customHeight="1" x14ac:dyDescent="0.3">
      <c r="C2" s="18" t="s">
        <v>0</v>
      </c>
      <c r="D2" s="51">
        <v>45803</v>
      </c>
      <c r="E2" s="52"/>
      <c r="G2" s="53" t="s">
        <v>1</v>
      </c>
      <c r="H2" s="53"/>
      <c r="I2" s="53"/>
      <c r="K2" s="54"/>
      <c r="L2" s="54"/>
      <c r="M2" s="54"/>
      <c r="O2" s="55"/>
      <c r="P2" s="55"/>
      <c r="Q2" s="55"/>
      <c r="U2" s="8"/>
    </row>
    <row r="3" spans="1:47" customFormat="1" ht="19.5" customHeight="1" x14ac:dyDescent="0.3">
      <c r="C3" s="18" t="s">
        <v>2</v>
      </c>
      <c r="D3" s="51">
        <f ca="1">TODAY()</f>
        <v>45811</v>
      </c>
      <c r="E3" s="52"/>
    </row>
    <row r="4" spans="1:47" customFormat="1" ht="19.5" customHeight="1" x14ac:dyDescent="0.3">
      <c r="C4" s="18" t="s">
        <v>3</v>
      </c>
      <c r="D4" s="9">
        <v>0</v>
      </c>
      <c r="F4" s="58">
        <f>F5</f>
        <v>45796</v>
      </c>
      <c r="G4" s="59"/>
      <c r="H4" s="59"/>
      <c r="I4" s="59"/>
      <c r="J4" s="59"/>
      <c r="K4" s="59"/>
      <c r="L4" s="59"/>
      <c r="M4" s="56">
        <f t="shared" ref="M4" si="0">M5</f>
        <v>45803</v>
      </c>
      <c r="N4" s="56"/>
      <c r="O4" s="56"/>
      <c r="P4" s="56"/>
      <c r="Q4" s="56"/>
      <c r="R4" s="56"/>
      <c r="S4" s="56"/>
      <c r="T4" s="56">
        <f t="shared" ref="T4" si="1">T5</f>
        <v>45810</v>
      </c>
      <c r="U4" s="56"/>
      <c r="V4" s="56"/>
      <c r="W4" s="56"/>
      <c r="X4" s="56"/>
      <c r="Y4" s="56"/>
      <c r="Z4" s="56"/>
      <c r="AA4" s="56">
        <f t="shared" ref="AA4" si="2">AA5</f>
        <v>45817</v>
      </c>
      <c r="AB4" s="56"/>
      <c r="AC4" s="56"/>
      <c r="AD4" s="56"/>
      <c r="AE4" s="56"/>
      <c r="AF4" s="56"/>
      <c r="AG4" s="56"/>
      <c r="AH4" s="56">
        <f t="shared" ref="AH4" si="3">AH5</f>
        <v>45824</v>
      </c>
      <c r="AI4" s="56"/>
      <c r="AJ4" s="56"/>
      <c r="AK4" s="56"/>
      <c r="AL4" s="56"/>
      <c r="AM4" s="56"/>
      <c r="AN4" s="56"/>
      <c r="AO4" s="56">
        <f t="shared" ref="AO4" si="4">AO5</f>
        <v>45831</v>
      </c>
      <c r="AP4" s="56"/>
      <c r="AQ4" s="56"/>
      <c r="AR4" s="56"/>
      <c r="AS4" s="56"/>
      <c r="AT4" s="56"/>
      <c r="AU4" s="56"/>
    </row>
    <row r="5" spans="1:47" customFormat="1" x14ac:dyDescent="0.3">
      <c r="D5" s="3"/>
      <c r="F5" s="6">
        <f>D2+7*(D4-1)</f>
        <v>45796</v>
      </c>
      <c r="G5" s="5">
        <f>F5+1</f>
        <v>45797</v>
      </c>
      <c r="H5" s="5">
        <f t="shared" ref="H5:AN5" si="5">G5+1</f>
        <v>45798</v>
      </c>
      <c r="I5" s="5">
        <f t="shared" si="5"/>
        <v>45799</v>
      </c>
      <c r="J5" s="5">
        <f t="shared" si="5"/>
        <v>45800</v>
      </c>
      <c r="K5" s="5">
        <f t="shared" si="5"/>
        <v>45801</v>
      </c>
      <c r="L5" s="5">
        <f t="shared" si="5"/>
        <v>45802</v>
      </c>
      <c r="M5" s="27">
        <f>L5+1</f>
        <v>45803</v>
      </c>
      <c r="N5" s="27">
        <f t="shared" si="5"/>
        <v>45804</v>
      </c>
      <c r="O5" s="27">
        <f t="shared" si="5"/>
        <v>45805</v>
      </c>
      <c r="P5" s="27">
        <f t="shared" si="5"/>
        <v>45806</v>
      </c>
      <c r="Q5" s="27">
        <f t="shared" si="5"/>
        <v>45807</v>
      </c>
      <c r="R5" s="27">
        <f t="shared" si="5"/>
        <v>45808</v>
      </c>
      <c r="S5" s="27">
        <f t="shared" si="5"/>
        <v>45809</v>
      </c>
      <c r="T5" s="27">
        <f t="shared" si="5"/>
        <v>45810</v>
      </c>
      <c r="U5" s="27">
        <f t="shared" si="5"/>
        <v>45811</v>
      </c>
      <c r="V5" s="27">
        <f t="shared" si="5"/>
        <v>45812</v>
      </c>
      <c r="W5" s="27">
        <f t="shared" si="5"/>
        <v>45813</v>
      </c>
      <c r="X5" s="27">
        <f t="shared" si="5"/>
        <v>45814</v>
      </c>
      <c r="Y5" s="27">
        <f t="shared" si="5"/>
        <v>45815</v>
      </c>
      <c r="Z5" s="27">
        <f t="shared" si="5"/>
        <v>45816</v>
      </c>
      <c r="AA5" s="27">
        <f t="shared" si="5"/>
        <v>45817</v>
      </c>
      <c r="AB5" s="27">
        <f t="shared" si="5"/>
        <v>45818</v>
      </c>
      <c r="AC5" s="27">
        <f t="shared" si="5"/>
        <v>45819</v>
      </c>
      <c r="AD5" s="27">
        <f t="shared" si="5"/>
        <v>45820</v>
      </c>
      <c r="AE5" s="27">
        <f t="shared" si="5"/>
        <v>45821</v>
      </c>
      <c r="AF5" s="27">
        <f t="shared" si="5"/>
        <v>45822</v>
      </c>
      <c r="AG5" s="27">
        <f t="shared" si="5"/>
        <v>45823</v>
      </c>
      <c r="AH5" s="27">
        <f t="shared" si="5"/>
        <v>45824</v>
      </c>
      <c r="AI5" s="27">
        <f t="shared" si="5"/>
        <v>45825</v>
      </c>
      <c r="AJ5" s="27">
        <f t="shared" si="5"/>
        <v>45826</v>
      </c>
      <c r="AK5" s="27">
        <f t="shared" si="5"/>
        <v>45827</v>
      </c>
      <c r="AL5" s="27">
        <f t="shared" si="5"/>
        <v>45828</v>
      </c>
      <c r="AM5" s="27">
        <f t="shared" si="5"/>
        <v>45829</v>
      </c>
      <c r="AN5" s="27">
        <f t="shared" si="5"/>
        <v>45830</v>
      </c>
      <c r="AO5" s="27">
        <f t="shared" ref="AO5" si="6">AN5+1</f>
        <v>45831</v>
      </c>
      <c r="AP5" s="27">
        <f t="shared" ref="AP5" si="7">AO5+1</f>
        <v>45832</v>
      </c>
      <c r="AQ5" s="27">
        <f t="shared" ref="AQ5" si="8">AP5+1</f>
        <v>45833</v>
      </c>
      <c r="AR5" s="27">
        <f t="shared" ref="AR5" si="9">AQ5+1</f>
        <v>45834</v>
      </c>
      <c r="AS5" s="27">
        <f t="shared" ref="AS5" si="10">AR5+1</f>
        <v>45835</v>
      </c>
      <c r="AT5" s="27">
        <f t="shared" ref="AT5" si="11">AS5+1</f>
        <v>45836</v>
      </c>
      <c r="AU5" s="27">
        <f t="shared" ref="AU5" si="12">AT5+1</f>
        <v>45837</v>
      </c>
    </row>
    <row r="6" spans="1:47" customFormat="1" ht="29.25" customHeight="1" x14ac:dyDescent="0.3">
      <c r="A6" s="28" t="s">
        <v>4</v>
      </c>
      <c r="B6" s="29" t="s">
        <v>5</v>
      </c>
      <c r="C6" s="30" t="s">
        <v>6</v>
      </c>
      <c r="D6" s="30" t="s">
        <v>7</v>
      </c>
      <c r="E6" s="30" t="s">
        <v>8</v>
      </c>
      <c r="F6" s="31" t="str">
        <f t="shared" ref="F6:AN6" si="13">LEFT(TEXT(F5,"ddd"),1)</f>
        <v>M</v>
      </c>
      <c r="G6" s="32" t="str">
        <f t="shared" si="13"/>
        <v>T</v>
      </c>
      <c r="H6" s="32" t="str">
        <f t="shared" si="13"/>
        <v>W</v>
      </c>
      <c r="I6" s="32" t="str">
        <f t="shared" si="13"/>
        <v>T</v>
      </c>
      <c r="J6" s="32" t="str">
        <f t="shared" si="13"/>
        <v>F</v>
      </c>
      <c r="K6" s="32" t="str">
        <f t="shared" si="13"/>
        <v>S</v>
      </c>
      <c r="L6" s="33" t="str">
        <f t="shared" si="13"/>
        <v>S</v>
      </c>
      <c r="M6" s="21" t="str">
        <f t="shared" si="13"/>
        <v>M</v>
      </c>
      <c r="N6" s="22" t="str">
        <f t="shared" si="13"/>
        <v>T</v>
      </c>
      <c r="O6" s="22" t="str">
        <f t="shared" si="13"/>
        <v>W</v>
      </c>
      <c r="P6" s="22" t="str">
        <f t="shared" si="13"/>
        <v>T</v>
      </c>
      <c r="Q6" s="22" t="str">
        <f t="shared" si="13"/>
        <v>F</v>
      </c>
      <c r="R6" s="22" t="str">
        <f t="shared" si="13"/>
        <v>S</v>
      </c>
      <c r="S6" s="22" t="str">
        <f t="shared" si="13"/>
        <v>S</v>
      </c>
      <c r="T6" s="22" t="str">
        <f t="shared" si="13"/>
        <v>M</v>
      </c>
      <c r="U6" s="22" t="str">
        <f t="shared" si="13"/>
        <v>T</v>
      </c>
      <c r="V6" s="22" t="str">
        <f>LEFT(TEXT(V5,"ddd"),1)</f>
        <v>W</v>
      </c>
      <c r="W6" s="22" t="str">
        <f t="shared" si="13"/>
        <v>T</v>
      </c>
      <c r="X6" s="22" t="str">
        <f t="shared" si="13"/>
        <v>F</v>
      </c>
      <c r="Y6" s="22" t="str">
        <f t="shared" si="13"/>
        <v>S</v>
      </c>
      <c r="Z6" s="22" t="str">
        <f t="shared" si="13"/>
        <v>S</v>
      </c>
      <c r="AA6" s="22" t="str">
        <f t="shared" si="13"/>
        <v>M</v>
      </c>
      <c r="AB6" s="22" t="str">
        <f t="shared" si="13"/>
        <v>T</v>
      </c>
      <c r="AC6" s="22" t="str">
        <f t="shared" si="13"/>
        <v>W</v>
      </c>
      <c r="AD6" s="22" t="str">
        <f t="shared" si="13"/>
        <v>T</v>
      </c>
      <c r="AE6" s="22" t="str">
        <f t="shared" si="13"/>
        <v>F</v>
      </c>
      <c r="AF6" s="22" t="str">
        <f t="shared" si="13"/>
        <v>S</v>
      </c>
      <c r="AG6" s="22" t="str">
        <f t="shared" si="13"/>
        <v>S</v>
      </c>
      <c r="AH6" s="22" t="str">
        <f t="shared" si="13"/>
        <v>M</v>
      </c>
      <c r="AI6" s="22" t="str">
        <f t="shared" si="13"/>
        <v>T</v>
      </c>
      <c r="AJ6" s="22" t="str">
        <f t="shared" si="13"/>
        <v>W</v>
      </c>
      <c r="AK6" s="22" t="str">
        <f t="shared" si="13"/>
        <v>T</v>
      </c>
      <c r="AL6" s="22" t="str">
        <f t="shared" si="13"/>
        <v>F</v>
      </c>
      <c r="AM6" s="22" t="str">
        <f t="shared" si="13"/>
        <v>S</v>
      </c>
      <c r="AN6" s="22" t="str">
        <f t="shared" si="13"/>
        <v>S</v>
      </c>
      <c r="AO6" s="22" t="str">
        <f t="shared" ref="AO6:AU6" si="14">LEFT(TEXT(AO5,"ddd"),1)</f>
        <v>M</v>
      </c>
      <c r="AP6" s="22" t="str">
        <f t="shared" si="14"/>
        <v>T</v>
      </c>
      <c r="AQ6" s="22" t="str">
        <f t="shared" si="14"/>
        <v>W</v>
      </c>
      <c r="AR6" s="22" t="str">
        <f t="shared" si="14"/>
        <v>T</v>
      </c>
      <c r="AS6" s="22" t="str">
        <f t="shared" si="14"/>
        <v>F</v>
      </c>
      <c r="AT6" s="22" t="str">
        <f t="shared" si="14"/>
        <v>S</v>
      </c>
      <c r="AU6" s="23" t="str">
        <f t="shared" si="14"/>
        <v>S</v>
      </c>
    </row>
    <row r="7" spans="1:47" s="10" customFormat="1" ht="21" customHeight="1" x14ac:dyDescent="0.3">
      <c r="A7" s="34" t="s">
        <v>15</v>
      </c>
      <c r="B7" s="19">
        <v>1</v>
      </c>
      <c r="C7" s="12">
        <v>0</v>
      </c>
      <c r="D7" s="13">
        <v>45810</v>
      </c>
      <c r="E7" s="13">
        <v>45816</v>
      </c>
      <c r="F7" s="11" t="str">
        <f t="shared" ref="F7:L11" ca="1" si="15">IF(AND(F$5&gt;$E7,$C7&lt;100%,F$5&lt;=TODAY()),"D","")</f>
        <v/>
      </c>
      <c r="G7" s="11" t="str">
        <f t="shared" ca="1" si="15"/>
        <v/>
      </c>
      <c r="H7" s="11" t="str">
        <f t="shared" ca="1" si="15"/>
        <v/>
      </c>
      <c r="I7" s="11" t="str">
        <f t="shared" ca="1" si="15"/>
        <v/>
      </c>
      <c r="J7" s="11" t="str">
        <f t="shared" ca="1" si="15"/>
        <v/>
      </c>
      <c r="K7" s="11" t="str">
        <f t="shared" ca="1" si="15"/>
        <v/>
      </c>
      <c r="L7" s="11" t="str">
        <f t="shared" ca="1" si="15"/>
        <v/>
      </c>
      <c r="M7" s="24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25"/>
    </row>
    <row r="8" spans="1:47" s="10" customFormat="1" ht="21" customHeight="1" x14ac:dyDescent="0.3">
      <c r="A8" s="36" t="s">
        <v>16</v>
      </c>
      <c r="B8" s="19">
        <v>1</v>
      </c>
      <c r="C8" s="12">
        <v>0</v>
      </c>
      <c r="D8" s="13">
        <v>45810</v>
      </c>
      <c r="E8" s="13">
        <v>45816</v>
      </c>
      <c r="F8" s="11" t="str">
        <f t="shared" ca="1" si="15"/>
        <v/>
      </c>
      <c r="G8" s="11" t="str">
        <f t="shared" ca="1" si="15"/>
        <v/>
      </c>
      <c r="H8" s="11" t="str">
        <f t="shared" ca="1" si="15"/>
        <v/>
      </c>
      <c r="I8" s="11" t="str">
        <f t="shared" ca="1" si="15"/>
        <v/>
      </c>
      <c r="J8" s="11" t="str">
        <f t="shared" ca="1" si="15"/>
        <v/>
      </c>
      <c r="K8" s="11" t="str">
        <f t="shared" ca="1" si="15"/>
        <v/>
      </c>
      <c r="L8" s="11" t="str">
        <f t="shared" ca="1" si="15"/>
        <v/>
      </c>
      <c r="M8" s="24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40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25"/>
    </row>
    <row r="9" spans="1:47" s="10" customFormat="1" ht="21" customHeight="1" x14ac:dyDescent="0.3">
      <c r="A9" s="36" t="s">
        <v>17</v>
      </c>
      <c r="B9" s="19">
        <v>1</v>
      </c>
      <c r="C9" s="12">
        <v>0</v>
      </c>
      <c r="D9" s="13">
        <v>45812</v>
      </c>
      <c r="E9" s="13">
        <v>45812</v>
      </c>
      <c r="F9" s="11" t="str">
        <f t="shared" ca="1" si="15"/>
        <v/>
      </c>
      <c r="G9" s="11" t="str">
        <f t="shared" ca="1" si="15"/>
        <v/>
      </c>
      <c r="H9" s="11" t="str">
        <f t="shared" ca="1" si="15"/>
        <v/>
      </c>
      <c r="I9" s="11" t="str">
        <f t="shared" ca="1" si="15"/>
        <v/>
      </c>
      <c r="J9" s="11" t="str">
        <f t="shared" ca="1" si="15"/>
        <v/>
      </c>
      <c r="K9" s="11" t="str">
        <f t="shared" ca="1" si="15"/>
        <v/>
      </c>
      <c r="L9" s="11" t="str">
        <f t="shared" ca="1" si="15"/>
        <v/>
      </c>
      <c r="M9" s="24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40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25"/>
    </row>
    <row r="10" spans="1:47" s="11" customFormat="1" ht="21" customHeight="1" x14ac:dyDescent="0.3">
      <c r="A10" s="35" t="s">
        <v>13</v>
      </c>
      <c r="B10" s="20">
        <v>10.8</v>
      </c>
      <c r="C10" s="12">
        <v>0.2</v>
      </c>
      <c r="D10" s="13">
        <v>45809</v>
      </c>
      <c r="E10" s="13">
        <v>45816</v>
      </c>
      <c r="F10" s="11" t="str">
        <f t="shared" ca="1" si="15"/>
        <v/>
      </c>
      <c r="G10" s="11" t="str">
        <f t="shared" ca="1" si="15"/>
        <v/>
      </c>
      <c r="H10" s="11" t="str">
        <f t="shared" ca="1" si="15"/>
        <v/>
      </c>
      <c r="I10" s="11" t="str">
        <f t="shared" ca="1" si="15"/>
        <v/>
      </c>
      <c r="J10" s="11" t="str">
        <f t="shared" ca="1" si="15"/>
        <v/>
      </c>
      <c r="K10" s="11" t="str">
        <f t="shared" ca="1" si="15"/>
        <v/>
      </c>
      <c r="L10" s="11" t="str">
        <f t="shared" ca="1" si="15"/>
        <v/>
      </c>
      <c r="M10" s="24"/>
      <c r="AU10" s="25"/>
    </row>
    <row r="11" spans="1:47" s="11" customFormat="1" ht="21" customHeight="1" x14ac:dyDescent="0.3">
      <c r="A11" s="36" t="s">
        <v>18</v>
      </c>
      <c r="B11" s="20">
        <v>10.8</v>
      </c>
      <c r="C11" s="12">
        <v>1</v>
      </c>
      <c r="D11" s="13">
        <v>45809</v>
      </c>
      <c r="E11" s="13">
        <v>45811</v>
      </c>
      <c r="F11" s="11" t="str">
        <f t="shared" ca="1" si="15"/>
        <v/>
      </c>
      <c r="G11" s="11" t="str">
        <f t="shared" ca="1" si="15"/>
        <v/>
      </c>
      <c r="H11" s="11" t="str">
        <f t="shared" ca="1" si="15"/>
        <v/>
      </c>
      <c r="I11" s="11" t="str">
        <f t="shared" ca="1" si="15"/>
        <v/>
      </c>
      <c r="J11" s="11" t="str">
        <f t="shared" ca="1" si="15"/>
        <v/>
      </c>
      <c r="K11" s="11" t="str">
        <f t="shared" ca="1" si="15"/>
        <v/>
      </c>
      <c r="L11" s="11" t="str">
        <f t="shared" ca="1" si="15"/>
        <v/>
      </c>
      <c r="M11" s="24"/>
      <c r="AU11" s="25"/>
    </row>
    <row r="12" spans="1:47" s="11" customFormat="1" ht="21" customHeight="1" x14ac:dyDescent="0.3">
      <c r="A12" s="34" t="s">
        <v>9</v>
      </c>
      <c r="B12" s="19">
        <v>3</v>
      </c>
      <c r="C12" s="12">
        <v>0</v>
      </c>
      <c r="D12" s="13">
        <v>45807</v>
      </c>
      <c r="E12" s="13">
        <v>45810</v>
      </c>
      <c r="F12" s="11" t="str">
        <f t="shared" ref="F12:L13" ca="1" si="16">IF(AND(F$5&gt;$E12,$C12&lt;100%,F$5&lt;=TODAY()),"D","")</f>
        <v/>
      </c>
      <c r="G12" s="11" t="str">
        <f t="shared" ca="1" si="16"/>
        <v/>
      </c>
      <c r="H12" s="11" t="str">
        <f t="shared" ca="1" si="16"/>
        <v/>
      </c>
      <c r="I12" s="11" t="str">
        <f t="shared" ca="1" si="16"/>
        <v/>
      </c>
      <c r="J12" s="11" t="str">
        <f t="shared" ca="1" si="16"/>
        <v/>
      </c>
      <c r="K12" s="11" t="str">
        <f t="shared" ca="1" si="16"/>
        <v/>
      </c>
      <c r="L12" s="11" t="str">
        <f t="shared" ca="1" si="16"/>
        <v/>
      </c>
      <c r="M12" s="24"/>
      <c r="AU12" s="25"/>
    </row>
    <row r="13" spans="1:47" s="11" customFormat="1" ht="21" customHeight="1" x14ac:dyDescent="0.3">
      <c r="A13" s="36" t="s">
        <v>11</v>
      </c>
      <c r="B13" s="19">
        <v>3</v>
      </c>
      <c r="C13" s="12">
        <v>1</v>
      </c>
      <c r="D13" s="13">
        <v>45810</v>
      </c>
      <c r="E13" s="13">
        <v>45810</v>
      </c>
      <c r="F13" s="11" t="str">
        <f t="shared" ca="1" si="16"/>
        <v/>
      </c>
      <c r="G13" s="11" t="str">
        <f t="shared" ca="1" si="16"/>
        <v/>
      </c>
      <c r="H13" s="11" t="str">
        <f t="shared" ca="1" si="16"/>
        <v/>
      </c>
      <c r="I13" s="11" t="str">
        <f t="shared" ca="1" si="16"/>
        <v/>
      </c>
      <c r="J13" s="11" t="str">
        <f t="shared" ca="1" si="16"/>
        <v/>
      </c>
      <c r="K13" s="11" t="str">
        <f t="shared" ca="1" si="16"/>
        <v/>
      </c>
      <c r="L13" s="11" t="str">
        <f t="shared" ca="1" si="16"/>
        <v/>
      </c>
      <c r="M13" s="24"/>
      <c r="AU13" s="25"/>
    </row>
    <row r="14" spans="1:47" s="11" customFormat="1" ht="21" customHeight="1" x14ac:dyDescent="0.3">
      <c r="A14" s="36" t="s">
        <v>12</v>
      </c>
      <c r="B14" s="19">
        <v>1</v>
      </c>
      <c r="C14" s="12">
        <v>1</v>
      </c>
      <c r="D14" s="13">
        <v>45807</v>
      </c>
      <c r="E14" s="13">
        <v>45807</v>
      </c>
      <c r="M14" s="24"/>
      <c r="AU14" s="25"/>
    </row>
    <row r="15" spans="1:47" s="11" customFormat="1" ht="21" customHeight="1" thickBot="1" x14ac:dyDescent="0.35">
      <c r="A15" s="35" t="s">
        <v>10</v>
      </c>
      <c r="B15" s="37"/>
      <c r="C15" s="12">
        <v>0</v>
      </c>
      <c r="D15" s="13">
        <v>45810</v>
      </c>
      <c r="E15" s="13">
        <v>45816</v>
      </c>
      <c r="F15" s="26"/>
      <c r="G15" s="26"/>
      <c r="H15" s="26"/>
      <c r="I15" s="26"/>
      <c r="J15" s="26"/>
      <c r="K15" s="26"/>
      <c r="L15" s="26"/>
      <c r="M15" s="42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3"/>
    </row>
    <row r="16" spans="1:47" s="11" customFormat="1" ht="21" customHeight="1" thickBot="1" x14ac:dyDescent="0.35">
      <c r="A16" s="47" t="s">
        <v>14</v>
      </c>
      <c r="B16" s="48"/>
      <c r="C16" s="49">
        <v>0</v>
      </c>
      <c r="D16" s="50">
        <v>45810</v>
      </c>
      <c r="E16" s="50">
        <v>45810</v>
      </c>
      <c r="F16" s="26"/>
      <c r="G16" s="26"/>
      <c r="H16" s="26"/>
      <c r="I16" s="26"/>
      <c r="J16" s="26"/>
      <c r="K16" s="26"/>
      <c r="L16" s="26"/>
      <c r="M16" s="44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6"/>
    </row>
    <row r="17" spans="1:47" x14ac:dyDescent="0.3">
      <c r="A17" s="17"/>
      <c r="B17" s="17"/>
      <c r="C17" s="38"/>
      <c r="D17" s="39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</sheetData>
  <mergeCells count="12">
    <mergeCell ref="AO4:AU4"/>
    <mergeCell ref="G1:X1"/>
    <mergeCell ref="F4:L4"/>
    <mergeCell ref="M4:S4"/>
    <mergeCell ref="T4:Z4"/>
    <mergeCell ref="AA4:AG4"/>
    <mergeCell ref="AH4:AN4"/>
    <mergeCell ref="D2:E2"/>
    <mergeCell ref="D3:E3"/>
    <mergeCell ref="G2:I2"/>
    <mergeCell ref="K2:M2"/>
    <mergeCell ref="O2:Q2"/>
  </mergeCells>
  <conditionalFormatting sqref="C4:AN6 C7 F7:AN7 C16:AU16 C12:AU14 AO4:AU7 C11 E11:AU11">
    <cfRule type="expression" dxfId="40" priority="41">
      <formula>AND(today&gt;=C$5,today&lt;C$5+1)</formula>
    </cfRule>
  </conditionalFormatting>
  <conditionalFormatting sqref="F11:AU14 F16:AU16 F7:AU7">
    <cfRule type="expression" dxfId="39" priority="84" stopIfTrue="1">
      <formula>COUNTIF(holidays,F$5)&gt;=1</formula>
    </cfRule>
  </conditionalFormatting>
  <conditionalFormatting sqref="F12:AU14 AO16:AU16">
    <cfRule type="expression" dxfId="38" priority="86" stopIfTrue="1">
      <formula>AND(task_end&gt;=F$5,task_start&lt;F$5+1)</formula>
    </cfRule>
  </conditionalFormatting>
  <conditionalFormatting sqref="AO11:AU11 F7:AU7">
    <cfRule type="expression" dxfId="37" priority="40" stopIfTrue="1">
      <formula>AND(task_end&gt;=F$5,task_start&lt;F$5+1)</formula>
    </cfRule>
  </conditionalFormatting>
  <conditionalFormatting sqref="F7:AN7">
    <cfRule type="expression" dxfId="36" priority="39">
      <formula>AND(task_start&lt;=F$5,ROUNDDOWN((task_end-task_start+1)*task_progress,0)+task_start-1&gt;=F$5)</formula>
    </cfRule>
  </conditionalFormatting>
  <conditionalFormatting sqref="F12:AU14 AO16:AU16">
    <cfRule type="expression" dxfId="35" priority="85">
      <formula>AND(task_start&lt;=F$5,ROUNDDOWN((task_end-task_start+1)*task_progress,0)+task_start-1&gt;=F$5)</formula>
    </cfRule>
  </conditionalFormatting>
  <conditionalFormatting sqref="A6:B6">
    <cfRule type="expression" dxfId="34" priority="38">
      <formula>AND(today&gt;=A$5,today&lt;A$5+1)</formula>
    </cfRule>
  </conditionalFormatting>
  <conditionalFormatting sqref="AO11:AU11 AO7:AU7">
    <cfRule type="expression" dxfId="33" priority="34">
      <formula>AND(task_start&lt;=AO$5,ROUNDDOWN((task_end-task_start+1)*task_progress,0)+task_start-1&gt;=AO$5)</formula>
    </cfRule>
  </conditionalFormatting>
  <conditionalFormatting sqref="F11:AN11">
    <cfRule type="expression" dxfId="32" priority="33" stopIfTrue="1">
      <formula>AND(task_end&gt;=F$5,task_start&lt;F$5+1)</formula>
    </cfRule>
  </conditionalFormatting>
  <conditionalFormatting sqref="F11:AN11">
    <cfRule type="expression" dxfId="31" priority="32">
      <formula>AND(task_start&lt;=F$5,ROUNDDOWN((task_end-task_start+1)*task_progress,0)+task_start-1&gt;=F$5)</formula>
    </cfRule>
  </conditionalFormatting>
  <conditionalFormatting sqref="F16:AN16">
    <cfRule type="expression" dxfId="30" priority="30">
      <formula>AND(task_start&lt;=F$5,ROUNDDOWN((task_end-task_start+1)*task_progress,0)+task_start-1&gt;=F$5)</formula>
    </cfRule>
  </conditionalFormatting>
  <conditionalFormatting sqref="F16:BC16">
    <cfRule type="expression" dxfId="29" priority="31" stopIfTrue="1">
      <formula>AND(task_end&gt;=F$5,task_start&lt;F$5+1)</formula>
    </cfRule>
  </conditionalFormatting>
  <conditionalFormatting sqref="E7">
    <cfRule type="expression" dxfId="28" priority="21">
      <formula>AND(today&gt;=E$5,today&lt;E$5+1)</formula>
    </cfRule>
  </conditionalFormatting>
  <conditionalFormatting sqref="C9 F9:AU9">
    <cfRule type="expression" dxfId="27" priority="28">
      <formula>AND(today&gt;=C$5,today&lt;C$5+1)</formula>
    </cfRule>
  </conditionalFormatting>
  <conditionalFormatting sqref="F9:AU9">
    <cfRule type="expression" dxfId="26" priority="29" stopIfTrue="1">
      <formula>COUNTIF(holidays,F$5)&gt;=1</formula>
    </cfRule>
  </conditionalFormatting>
  <conditionalFormatting sqref="F9:AU9">
    <cfRule type="expression" dxfId="25" priority="27" stopIfTrue="1">
      <formula>AND(task_end&gt;=F$5,task_start&lt;F$5+1)</formula>
    </cfRule>
  </conditionalFormatting>
  <conditionalFormatting sqref="F9:AN9">
    <cfRule type="expression" dxfId="24" priority="26">
      <formula>AND(task_start&lt;=F$5,ROUNDDOWN((task_end-task_start+1)*task_progress,0)+task_start-1&gt;=F$5)</formula>
    </cfRule>
  </conditionalFormatting>
  <conditionalFormatting sqref="AO9:AU9">
    <cfRule type="expression" dxfId="23" priority="25">
      <formula>AND(task_start&lt;=AO$5,ROUNDDOWN((task_end-task_start+1)*task_progress,0)+task_start-1&gt;=AO$5)</formula>
    </cfRule>
  </conditionalFormatting>
  <conditionalFormatting sqref="D9">
    <cfRule type="expression" dxfId="22" priority="24">
      <formula>AND(today&gt;=D$5,today&lt;D$5+1)</formula>
    </cfRule>
  </conditionalFormatting>
  <conditionalFormatting sqref="E9">
    <cfRule type="expression" dxfId="21" priority="23">
      <formula>AND(today&gt;=E$5,today&lt;E$5+1)</formula>
    </cfRule>
  </conditionalFormatting>
  <conditionalFormatting sqref="D7">
    <cfRule type="expression" dxfId="20" priority="22">
      <formula>AND(today&gt;=D$5,today&lt;D$5+1)</formula>
    </cfRule>
  </conditionalFormatting>
  <conditionalFormatting sqref="C15:AU15">
    <cfRule type="expression" dxfId="19" priority="17">
      <formula>AND(today&gt;=C$5,today&lt;C$5+1)</formula>
    </cfRule>
  </conditionalFormatting>
  <conditionalFormatting sqref="F15:AU15">
    <cfRule type="expression" dxfId="18" priority="18" stopIfTrue="1">
      <formula>COUNTIF(holidays,F$5)&gt;=1</formula>
    </cfRule>
  </conditionalFormatting>
  <conditionalFormatting sqref="AO15:AU15">
    <cfRule type="expression" dxfId="17" priority="20" stopIfTrue="1">
      <formula>AND(task_end&gt;=AO$5,task_start&lt;AO$5+1)</formula>
    </cfRule>
  </conditionalFormatting>
  <conditionalFormatting sqref="AO15:AU15">
    <cfRule type="expression" dxfId="16" priority="19">
      <formula>AND(task_start&lt;=AO$5,ROUNDDOWN((task_end-task_start+1)*task_progress,0)+task_start-1&gt;=AO$5)</formula>
    </cfRule>
  </conditionalFormatting>
  <conditionalFormatting sqref="F15:AN15">
    <cfRule type="expression" dxfId="15" priority="15">
      <formula>AND(task_start&lt;=F$5,ROUNDDOWN((task_end-task_start+1)*task_progress,0)+task_start-1&gt;=F$5)</formula>
    </cfRule>
  </conditionalFormatting>
  <conditionalFormatting sqref="F15:BC15">
    <cfRule type="expression" dxfId="14" priority="16" stopIfTrue="1">
      <formula>AND(task_end&gt;=F$5,task_start&lt;F$5+1)</formula>
    </cfRule>
  </conditionalFormatting>
  <conditionalFormatting sqref="C8 F8:AU8">
    <cfRule type="expression" dxfId="13" priority="13">
      <formula>AND(today&gt;=C$5,today&lt;C$5+1)</formula>
    </cfRule>
  </conditionalFormatting>
  <conditionalFormatting sqref="F8:AU8">
    <cfRule type="expression" dxfId="12" priority="14" stopIfTrue="1">
      <formula>COUNTIF(holidays,F$5)&gt;=1</formula>
    </cfRule>
  </conditionalFormatting>
  <conditionalFormatting sqref="F8:AU8">
    <cfRule type="expression" dxfId="11" priority="12" stopIfTrue="1">
      <formula>AND(task_end&gt;=F$5,task_start&lt;F$5+1)</formula>
    </cfRule>
  </conditionalFormatting>
  <conditionalFormatting sqref="F8:AN8">
    <cfRule type="expression" dxfId="10" priority="11">
      <formula>AND(task_start&lt;=F$5,ROUNDDOWN((task_end-task_start+1)*task_progress,0)+task_start-1&gt;=F$5)</formula>
    </cfRule>
  </conditionalFormatting>
  <conditionalFormatting sqref="AO8:AU8">
    <cfRule type="expression" dxfId="9" priority="10">
      <formula>AND(task_start&lt;=AO$5,ROUNDDOWN((task_end-task_start+1)*task_progress,0)+task_start-1&gt;=AO$5)</formula>
    </cfRule>
  </conditionalFormatting>
  <conditionalFormatting sqref="D8">
    <cfRule type="expression" dxfId="8" priority="9">
      <formula>AND(today&gt;=D$5,today&lt;D$5+1)</formula>
    </cfRule>
  </conditionalFormatting>
  <conditionalFormatting sqref="E8">
    <cfRule type="expression" dxfId="7" priority="8">
      <formula>AND(today&gt;=E$5,today&lt;E$5+1)</formula>
    </cfRule>
  </conditionalFormatting>
  <conditionalFormatting sqref="C10:AU10">
    <cfRule type="expression" dxfId="6" priority="6">
      <formula>AND(today&gt;=C$5,today&lt;C$5+1)</formula>
    </cfRule>
  </conditionalFormatting>
  <conditionalFormatting sqref="F10:AU10">
    <cfRule type="expression" dxfId="5" priority="7" stopIfTrue="1">
      <formula>COUNTIF(holidays,F$5)&gt;=1</formula>
    </cfRule>
  </conditionalFormatting>
  <conditionalFormatting sqref="AO10:AU10">
    <cfRule type="expression" dxfId="4" priority="5" stopIfTrue="1">
      <formula>AND(task_end&gt;=AO$5,task_start&lt;AO$5+1)</formula>
    </cfRule>
  </conditionalFormatting>
  <conditionalFormatting sqref="AO10:AU10">
    <cfRule type="expression" dxfId="3" priority="4">
      <formula>AND(task_start&lt;=AO$5,ROUNDDOWN((task_end-task_start+1)*task_progress,0)+task_start-1&gt;=AO$5)</formula>
    </cfRule>
  </conditionalFormatting>
  <conditionalFormatting sqref="F10:AN10">
    <cfRule type="expression" dxfId="2" priority="3" stopIfTrue="1">
      <formula>AND(task_end&gt;=F$5,task_start&lt;F$5+1)</formula>
    </cfRule>
  </conditionalFormatting>
  <conditionalFormatting sqref="F10:AN10">
    <cfRule type="expression" dxfId="1" priority="2">
      <formula>AND(task_start&lt;=F$5,ROUNDDOWN((task_end-task_start+1)*task_progress,0)+task_start-1&gt;=F$5)</formula>
    </cfRule>
  </conditionalFormatting>
  <conditionalFormatting sqref="D11">
    <cfRule type="expression" dxfId="0" priority="1">
      <formula>AND(today&gt;=D$5,today&lt;D$5+1)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c9d3ac-d6d8-447b-a665-09e0c2a2ccfe">
      <Terms xmlns="http://schemas.microsoft.com/office/infopath/2007/PartnerControls"/>
    </lcf76f155ced4ddcb4097134ff3c332f>
    <TaxCatchAll xmlns="d70a3488-2cc6-4e72-88b9-773372669d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D97B986BE724D84C7CC5C058BC951" ma:contentTypeVersion="12" ma:contentTypeDescription="Create a new document." ma:contentTypeScope="" ma:versionID="b9aa710d5afa1f84a3d5de9e1ba6cc8c">
  <xsd:schema xmlns:xsd="http://www.w3.org/2001/XMLSchema" xmlns:xs="http://www.w3.org/2001/XMLSchema" xmlns:p="http://schemas.microsoft.com/office/2006/metadata/properties" xmlns:ns2="74c9d3ac-d6d8-447b-a665-09e0c2a2ccfe" xmlns:ns3="d70a3488-2cc6-4e72-88b9-773372669d74" targetNamespace="http://schemas.microsoft.com/office/2006/metadata/properties" ma:root="true" ma:fieldsID="7ca688a2f035e9871bd8f94df963a1f2" ns2:_="" ns3:_="">
    <xsd:import namespace="74c9d3ac-d6d8-447b-a665-09e0c2a2ccfe"/>
    <xsd:import namespace="d70a3488-2cc6-4e72-88b9-773372669d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9d3ac-d6d8-447b-a665-09e0c2a2cc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97e1a9-fa82-4965-b735-0e061acf9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a3488-2cc6-4e72-88b9-773372669d7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a520208-8c37-4ca4-bcdb-6bfaeb9127db}" ma:internalName="TaxCatchAll" ma:showField="CatchAllData" ma:web="d70a3488-2cc6-4e72-88b9-773372669d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E1F045-850F-4307-9AD2-CB5E333E1429}">
  <ds:schemaRefs>
    <ds:schemaRef ds:uri="http://schemas.microsoft.com/office/2006/metadata/properties"/>
    <ds:schemaRef ds:uri="http://schemas.microsoft.com/office/infopath/2007/PartnerControls"/>
    <ds:schemaRef ds:uri="74c9d3ac-d6d8-447b-a665-09e0c2a2ccfe"/>
    <ds:schemaRef ds:uri="d70a3488-2cc6-4e72-88b9-773372669d74"/>
  </ds:schemaRefs>
</ds:datastoreItem>
</file>

<file path=customXml/itemProps2.xml><?xml version="1.0" encoding="utf-8"?>
<ds:datastoreItem xmlns:ds="http://schemas.openxmlformats.org/officeDocument/2006/customXml" ds:itemID="{711F0C19-C2EA-4E28-B13A-1B62D065ED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D82954-9AC6-45FC-ABB0-4AF1F46D5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c9d3ac-d6d8-447b-a665-09e0c2a2ccfe"/>
    <ds:schemaRef ds:uri="d70a3488-2cc6-4e72-88b9-773372669d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b512a4e-bb54-4328-ad34-d43205aaa1ec}" enabled="1" method="Standard" siteId="{f01e930a-b52e-42b1-b70f-a8882b5d043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Master Plan</vt:lpstr>
      <vt:lpstr>'Master Plan'!Print_Area</vt:lpstr>
      <vt:lpstr>'Master Plan'!Print_Titles</vt:lpstr>
      <vt:lpstr>'Master Plan'!task_end</vt:lpstr>
      <vt:lpstr>'Master Plan'!task_progress</vt:lpstr>
      <vt:lpstr>'Master Plan'!task_start</vt:lpstr>
      <vt:lpstr>'Master Plan'!today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Duong Pham</cp:lastModifiedBy>
  <cp:revision/>
  <dcterms:created xsi:type="dcterms:W3CDTF">2017-01-09T18:01:51Z</dcterms:created>
  <dcterms:modified xsi:type="dcterms:W3CDTF">2025-06-03T04:10:48Z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ContentTypeId">
    <vt:lpwstr>0x01010012DD97B986BE724D84C7CC5C058BC951</vt:lpwstr>
  </property>
  <property fmtid="{D5CDD505-2E9C-101B-9397-08002B2CF9AE}" pid="6" name="MediaServiceImageTags">
    <vt:lpwstr/>
  </property>
</Properties>
</file>