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 Tu\Downloads\"/>
    </mc:Choice>
  </mc:AlternateContent>
  <xr:revisionPtr revIDLastSave="0" documentId="13_ncr:1_{C81A7FE4-15A5-4174-B9E1-6D0E05CED353}" xr6:coauthVersionLast="47" xr6:coauthVersionMax="47" xr10:uidLastSave="{00000000-0000-0000-0000-000000000000}"/>
  <bookViews>
    <workbookView xWindow="-108" yWindow="-108" windowWidth="23256" windowHeight="12576" xr2:uid="{ED482A84-4D90-4F6E-981A-702EE3E0955F}"/>
  </bookViews>
  <sheets>
    <sheet name="Sheet2" sheetId="2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2" l="1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" i="2"/>
  <c r="AB109" i="2"/>
  <c r="Z93" i="2"/>
  <c r="U93" i="2"/>
  <c r="P93" i="2"/>
  <c r="N93" i="2"/>
  <c r="Q93" i="2"/>
  <c r="Z67" i="2"/>
  <c r="V67" i="2"/>
  <c r="U67" i="2"/>
  <c r="P67" i="2"/>
  <c r="N67" i="2"/>
  <c r="Z22" i="2"/>
  <c r="Q22" i="2"/>
  <c r="U22" i="2"/>
  <c r="P22" i="2"/>
  <c r="N22" i="2"/>
  <c r="Z106" i="2"/>
  <c r="U106" i="2"/>
  <c r="P106" i="2"/>
  <c r="N106" i="2"/>
  <c r="Z104" i="2"/>
  <c r="U104" i="2"/>
  <c r="P104" i="2"/>
  <c r="N104" i="2"/>
  <c r="Z81" i="2"/>
  <c r="U81" i="2"/>
  <c r="P81" i="2"/>
  <c r="N81" i="2"/>
  <c r="Q81" i="2"/>
  <c r="W81" i="2"/>
  <c r="Z16" i="2"/>
  <c r="U16" i="2"/>
  <c r="P16" i="2"/>
  <c r="N16" i="2"/>
  <c r="Q16" i="2"/>
  <c r="W16" i="2"/>
  <c r="Z7" i="2"/>
  <c r="T7" i="2"/>
  <c r="U7" i="2"/>
  <c r="P7" i="2"/>
  <c r="N7" i="2"/>
  <c r="Q7" i="2"/>
  <c r="Z101" i="2"/>
  <c r="Q101" i="2"/>
  <c r="U101" i="2"/>
  <c r="P101" i="2"/>
  <c r="N101" i="2"/>
  <c r="Z100" i="2"/>
  <c r="U100" i="2"/>
  <c r="P100" i="2"/>
  <c r="N100" i="2"/>
  <c r="Z99" i="2"/>
  <c r="U99" i="2"/>
  <c r="P99" i="2"/>
  <c r="N99" i="2"/>
  <c r="Z96" i="2"/>
  <c r="Q96" i="2"/>
  <c r="V96" i="2"/>
  <c r="U96" i="2"/>
  <c r="P96" i="2"/>
  <c r="N96" i="2"/>
  <c r="Z94" i="2"/>
  <c r="U94" i="2"/>
  <c r="P94" i="2"/>
  <c r="N94" i="2"/>
  <c r="Q94" i="2"/>
  <c r="W94" i="2"/>
  <c r="Z90" i="2"/>
  <c r="U90" i="2"/>
  <c r="P90" i="2"/>
  <c r="N90" i="2"/>
  <c r="Q90" i="2"/>
  <c r="W90" i="2"/>
  <c r="Z89" i="2"/>
  <c r="U89" i="2"/>
  <c r="P89" i="2"/>
  <c r="N89" i="2"/>
  <c r="Z88" i="2"/>
  <c r="U88" i="2"/>
  <c r="P88" i="2"/>
  <c r="N88" i="2"/>
  <c r="Z82" i="2"/>
  <c r="U82" i="2"/>
  <c r="Q82" i="2"/>
  <c r="W82" i="2"/>
  <c r="P82" i="2"/>
  <c r="N82" i="2"/>
  <c r="Z76" i="2"/>
  <c r="T76" i="2"/>
  <c r="U76" i="2"/>
  <c r="P76" i="2"/>
  <c r="N76" i="2"/>
  <c r="Q76" i="2"/>
  <c r="Z73" i="2"/>
  <c r="U73" i="2"/>
  <c r="P73" i="2"/>
  <c r="N73" i="2"/>
  <c r="Z71" i="2"/>
  <c r="U71" i="2"/>
  <c r="P71" i="2"/>
  <c r="N71" i="2"/>
  <c r="Q71" i="2"/>
  <c r="W71" i="2"/>
  <c r="Z69" i="2"/>
  <c r="U69" i="2"/>
  <c r="P69" i="2"/>
  <c r="N69" i="2"/>
  <c r="Q69" i="2"/>
  <c r="W69" i="2"/>
  <c r="Z68" i="2"/>
  <c r="T68" i="2"/>
  <c r="U68" i="2"/>
  <c r="P68" i="2"/>
  <c r="N68" i="2"/>
  <c r="Q68" i="2"/>
  <c r="Z66" i="2"/>
  <c r="T66" i="2"/>
  <c r="U66" i="2"/>
  <c r="P66" i="2"/>
  <c r="N66" i="2"/>
  <c r="Q66" i="2"/>
  <c r="Z65" i="2"/>
  <c r="U65" i="2"/>
  <c r="P65" i="2"/>
  <c r="N65" i="2"/>
  <c r="Z63" i="2"/>
  <c r="T63" i="2"/>
  <c r="U63" i="2"/>
  <c r="P63" i="2"/>
  <c r="N63" i="2"/>
  <c r="Q63" i="2"/>
  <c r="W63" i="2"/>
  <c r="Z62" i="2"/>
  <c r="Q62" i="2"/>
  <c r="W62" i="2"/>
  <c r="V62" i="2"/>
  <c r="U62" i="2"/>
  <c r="P62" i="2"/>
  <c r="N62" i="2"/>
  <c r="Z59" i="2"/>
  <c r="T59" i="2"/>
  <c r="U59" i="2"/>
  <c r="P59" i="2"/>
  <c r="N59" i="2"/>
  <c r="Z57" i="2"/>
  <c r="T57" i="2"/>
  <c r="U57" i="2"/>
  <c r="P57" i="2"/>
  <c r="N57" i="2"/>
  <c r="Q57" i="2"/>
  <c r="W57" i="2"/>
  <c r="Z56" i="2"/>
  <c r="T56" i="2"/>
  <c r="U56" i="2"/>
  <c r="P56" i="2"/>
  <c r="N56" i="2"/>
  <c r="Z52" i="2"/>
  <c r="Q52" i="2"/>
  <c r="W52" i="2"/>
  <c r="U52" i="2"/>
  <c r="P52" i="2"/>
  <c r="N52" i="2"/>
  <c r="Z51" i="2"/>
  <c r="T51" i="2"/>
  <c r="U51" i="2"/>
  <c r="P51" i="2"/>
  <c r="N51" i="2"/>
  <c r="Q51" i="2"/>
  <c r="Z49" i="2"/>
  <c r="T49" i="2"/>
  <c r="U49" i="2"/>
  <c r="P49" i="2"/>
  <c r="N49" i="2"/>
  <c r="Q49" i="2"/>
  <c r="Z48" i="2"/>
  <c r="T48" i="2"/>
  <c r="U48" i="2"/>
  <c r="P48" i="2"/>
  <c r="N48" i="2"/>
  <c r="Z47" i="2"/>
  <c r="T47" i="2"/>
  <c r="U47" i="2"/>
  <c r="P47" i="2"/>
  <c r="N47" i="2"/>
  <c r="AA46" i="2"/>
  <c r="Z46" i="2"/>
  <c r="T46" i="2"/>
  <c r="U46" i="2"/>
  <c r="P46" i="2"/>
  <c r="N46" i="2"/>
  <c r="Q46" i="2"/>
  <c r="Z39" i="2"/>
  <c r="U39" i="2"/>
  <c r="P39" i="2"/>
  <c r="N39" i="2"/>
  <c r="Q39" i="2"/>
  <c r="Z13" i="2"/>
  <c r="Q13" i="2"/>
  <c r="W13" i="2"/>
  <c r="V13" i="2"/>
  <c r="U13" i="2"/>
  <c r="P13" i="2"/>
  <c r="N13" i="2"/>
  <c r="Z11" i="2"/>
  <c r="T11" i="2"/>
  <c r="U11" i="2"/>
  <c r="P11" i="2"/>
  <c r="N11" i="2"/>
  <c r="Z8" i="2"/>
  <c r="U8" i="2"/>
  <c r="P8" i="2"/>
  <c r="N8" i="2"/>
  <c r="Q8" i="2"/>
  <c r="W8" i="2"/>
  <c r="Z86" i="2"/>
  <c r="U86" i="2"/>
  <c r="P86" i="2"/>
  <c r="N86" i="2"/>
  <c r="Z85" i="2"/>
  <c r="U85" i="2"/>
  <c r="P85" i="2"/>
  <c r="N85" i="2"/>
  <c r="Z2" i="2"/>
  <c r="P2" i="2"/>
  <c r="N2" i="2"/>
  <c r="Q2" i="2"/>
  <c r="Z109" i="2"/>
  <c r="V109" i="2"/>
  <c r="U109" i="2"/>
  <c r="P109" i="2"/>
  <c r="N109" i="2"/>
  <c r="Q109" i="2"/>
  <c r="W109" i="2"/>
  <c r="Z92" i="2"/>
  <c r="U92" i="2"/>
  <c r="P92" i="2"/>
  <c r="N92" i="2"/>
  <c r="Q92" i="2"/>
  <c r="W92" i="2"/>
  <c r="Z79" i="2"/>
  <c r="U79" i="2"/>
  <c r="P79" i="2"/>
  <c r="N79" i="2"/>
  <c r="Q79" i="2"/>
  <c r="W79" i="2"/>
  <c r="Z78" i="2"/>
  <c r="U78" i="2"/>
  <c r="P78" i="2"/>
  <c r="N78" i="2"/>
  <c r="Q78" i="2"/>
  <c r="Z74" i="2"/>
  <c r="U74" i="2"/>
  <c r="P74" i="2"/>
  <c r="N74" i="2"/>
  <c r="Q74" i="2"/>
  <c r="W74" i="2"/>
  <c r="Z55" i="2"/>
  <c r="U55" i="2"/>
  <c r="P55" i="2"/>
  <c r="N55" i="2"/>
  <c r="Z36" i="2"/>
  <c r="Q36" i="2"/>
  <c r="W36" i="2"/>
  <c r="U36" i="2"/>
  <c r="P36" i="2"/>
  <c r="N36" i="2"/>
  <c r="Z35" i="2"/>
  <c r="U35" i="2"/>
  <c r="P35" i="2"/>
  <c r="N35" i="2"/>
  <c r="Q35" i="2"/>
  <c r="W35" i="2"/>
  <c r="Z32" i="2"/>
  <c r="U32" i="2"/>
  <c r="P32" i="2"/>
  <c r="N32" i="2"/>
  <c r="Q32" i="2"/>
  <c r="W32" i="2"/>
  <c r="Z31" i="2"/>
  <c r="U31" i="2"/>
  <c r="P31" i="2"/>
  <c r="N31" i="2"/>
  <c r="Q31" i="2"/>
  <c r="Z30" i="2"/>
  <c r="U30" i="2"/>
  <c r="P30" i="2"/>
  <c r="N30" i="2"/>
  <c r="Q30" i="2"/>
  <c r="W30" i="2"/>
  <c r="Z27" i="2"/>
  <c r="T27" i="2"/>
  <c r="U27" i="2"/>
  <c r="P27" i="2"/>
  <c r="N27" i="2"/>
  <c r="Z19" i="2"/>
  <c r="U19" i="2"/>
  <c r="P19" i="2"/>
  <c r="N19" i="2"/>
  <c r="Q19" i="2"/>
  <c r="Z17" i="2"/>
  <c r="Q17" i="2"/>
  <c r="W17" i="2"/>
  <c r="U17" i="2"/>
  <c r="P17" i="2"/>
  <c r="N17" i="2"/>
  <c r="Z14" i="2"/>
  <c r="U14" i="2"/>
  <c r="P14" i="2"/>
  <c r="N14" i="2"/>
  <c r="Q14" i="2"/>
  <c r="Z23" i="2"/>
  <c r="U23" i="2"/>
  <c r="P23" i="2"/>
  <c r="N23" i="2"/>
  <c r="Z20" i="2"/>
  <c r="U20" i="2"/>
  <c r="P20" i="2"/>
  <c r="N20" i="2"/>
  <c r="Z18" i="2"/>
  <c r="U18" i="2"/>
  <c r="P18" i="2"/>
  <c r="N18" i="2"/>
  <c r="Q18" i="2"/>
  <c r="Z87" i="2"/>
  <c r="U87" i="2"/>
  <c r="P87" i="2"/>
  <c r="N87" i="2"/>
  <c r="Q87" i="2"/>
  <c r="Z38" i="2"/>
  <c r="U38" i="2"/>
  <c r="P38" i="2"/>
  <c r="N38" i="2"/>
  <c r="Q38" i="2"/>
  <c r="W38" i="2"/>
  <c r="Z10" i="2"/>
  <c r="U10" i="2"/>
  <c r="P10" i="2"/>
  <c r="N10" i="2"/>
  <c r="Z103" i="2"/>
  <c r="U103" i="2"/>
  <c r="P103" i="2"/>
  <c r="N103" i="2"/>
  <c r="Z29" i="2"/>
  <c r="U29" i="2"/>
  <c r="P29" i="2"/>
  <c r="N29" i="2"/>
  <c r="Z24" i="2"/>
  <c r="U24" i="2"/>
  <c r="P24" i="2"/>
  <c r="N24" i="2"/>
  <c r="Q24" i="2"/>
  <c r="W24" i="2"/>
  <c r="Z80" i="2"/>
  <c r="U80" i="2"/>
  <c r="P80" i="2"/>
  <c r="N80" i="2"/>
  <c r="Z45" i="2"/>
  <c r="Q45" i="2"/>
  <c r="W45" i="2"/>
  <c r="U45" i="2"/>
  <c r="P45" i="2"/>
  <c r="N45" i="2"/>
  <c r="Z43" i="2"/>
  <c r="U43" i="2"/>
  <c r="P43" i="2"/>
  <c r="N43" i="2"/>
  <c r="Z42" i="2"/>
  <c r="Q42" i="2"/>
  <c r="W42" i="2"/>
  <c r="U42" i="2"/>
  <c r="P42" i="2"/>
  <c r="N42" i="2"/>
  <c r="Z41" i="2"/>
  <c r="U41" i="2"/>
  <c r="P41" i="2"/>
  <c r="N41" i="2"/>
  <c r="Z37" i="2"/>
  <c r="U37" i="2"/>
  <c r="P37" i="2"/>
  <c r="N37" i="2"/>
  <c r="Z34" i="2"/>
  <c r="U34" i="2"/>
  <c r="P34" i="2"/>
  <c r="N34" i="2"/>
  <c r="Z33" i="2"/>
  <c r="U33" i="2"/>
  <c r="P33" i="2"/>
  <c r="N33" i="2"/>
  <c r="Z28" i="2"/>
  <c r="Q28" i="2"/>
  <c r="T28" i="2"/>
  <c r="P28" i="2"/>
  <c r="N28" i="2"/>
  <c r="Z25" i="2"/>
  <c r="U25" i="2"/>
  <c r="P25" i="2"/>
  <c r="N25" i="2"/>
  <c r="Z12" i="2"/>
  <c r="Q12" i="2"/>
  <c r="U12" i="2"/>
  <c r="P12" i="2"/>
  <c r="N12" i="2"/>
  <c r="Z44" i="2"/>
  <c r="U44" i="2"/>
  <c r="P44" i="2"/>
  <c r="N44" i="2"/>
  <c r="Q44" i="2"/>
  <c r="W44" i="2"/>
  <c r="Z5" i="2"/>
  <c r="U5" i="2"/>
  <c r="P5" i="2"/>
  <c r="N5" i="2"/>
  <c r="Q5" i="2"/>
  <c r="W5" i="2"/>
  <c r="Z26" i="2"/>
  <c r="U26" i="2"/>
  <c r="P26" i="2"/>
  <c r="N26" i="2"/>
  <c r="Z3" i="2"/>
  <c r="U3" i="2"/>
  <c r="P3" i="2"/>
  <c r="N3" i="2"/>
  <c r="Q3" i="2"/>
  <c r="W3" i="2"/>
  <c r="Z107" i="2"/>
  <c r="U107" i="2"/>
  <c r="P107" i="2"/>
  <c r="N107" i="2"/>
  <c r="Q107" i="2"/>
  <c r="Z97" i="2"/>
  <c r="U97" i="2"/>
  <c r="P97" i="2"/>
  <c r="N97" i="2"/>
  <c r="Z95" i="2"/>
  <c r="Q95" i="2"/>
  <c r="W95" i="2"/>
  <c r="U95" i="2"/>
  <c r="P95" i="2"/>
  <c r="N95" i="2"/>
  <c r="Z91" i="2"/>
  <c r="U91" i="2"/>
  <c r="P91" i="2"/>
  <c r="N91" i="2"/>
  <c r="Q91" i="2"/>
  <c r="Z84" i="2"/>
  <c r="T84" i="2"/>
  <c r="U84" i="2"/>
  <c r="P84" i="2"/>
  <c r="N84" i="2"/>
  <c r="Q84" i="2"/>
  <c r="W84" i="2"/>
  <c r="Z75" i="2"/>
  <c r="V75" i="2"/>
  <c r="U75" i="2"/>
  <c r="P75" i="2"/>
  <c r="N75" i="2"/>
  <c r="Z72" i="2"/>
  <c r="Q72" i="2"/>
  <c r="W72" i="2"/>
  <c r="T72" i="2"/>
  <c r="U72" i="2"/>
  <c r="P72" i="2"/>
  <c r="N72" i="2"/>
  <c r="Z64" i="2"/>
  <c r="T64" i="2"/>
  <c r="U64" i="2"/>
  <c r="P64" i="2"/>
  <c r="N64" i="2"/>
  <c r="Z60" i="2"/>
  <c r="U60" i="2"/>
  <c r="P60" i="2"/>
  <c r="N60" i="2"/>
  <c r="Q60" i="2"/>
  <c r="W60" i="2"/>
  <c r="Z58" i="2"/>
  <c r="T58" i="2"/>
  <c r="U58" i="2"/>
  <c r="P58" i="2"/>
  <c r="N58" i="2"/>
  <c r="Z40" i="2"/>
  <c r="T40" i="2"/>
  <c r="U40" i="2"/>
  <c r="P40" i="2"/>
  <c r="N40" i="2"/>
  <c r="Z21" i="2"/>
  <c r="U21" i="2"/>
  <c r="P21" i="2"/>
  <c r="N21" i="2"/>
  <c r="Q21" i="2"/>
  <c r="Z54" i="2"/>
  <c r="U54" i="2"/>
  <c r="P54" i="2"/>
  <c r="N54" i="2"/>
  <c r="Q54" i="2"/>
  <c r="W54" i="2"/>
  <c r="Z70" i="2"/>
  <c r="U70" i="2"/>
  <c r="P70" i="2"/>
  <c r="N70" i="2"/>
  <c r="Q70" i="2"/>
  <c r="W70" i="2"/>
  <c r="Z9" i="2"/>
  <c r="U9" i="2"/>
  <c r="P9" i="2"/>
  <c r="N9" i="2"/>
  <c r="Z105" i="2"/>
  <c r="U105" i="2"/>
  <c r="P105" i="2"/>
  <c r="N105" i="2"/>
  <c r="Z98" i="2"/>
  <c r="U98" i="2"/>
  <c r="P98" i="2"/>
  <c r="N98" i="2"/>
  <c r="Z83" i="2"/>
  <c r="U83" i="2"/>
  <c r="P83" i="2"/>
  <c r="N83" i="2"/>
  <c r="Z61" i="2"/>
  <c r="Q61" i="2"/>
  <c r="U61" i="2"/>
  <c r="P61" i="2"/>
  <c r="N61" i="2"/>
  <c r="Z53" i="2"/>
  <c r="U53" i="2"/>
  <c r="P53" i="2"/>
  <c r="N53" i="2"/>
  <c r="Z50" i="2"/>
  <c r="U50" i="2"/>
  <c r="P50" i="2"/>
  <c r="N50" i="2"/>
  <c r="Q50" i="2"/>
  <c r="W50" i="2"/>
  <c r="Z4" i="2"/>
  <c r="U4" i="2"/>
  <c r="P4" i="2"/>
  <c r="N4" i="2"/>
  <c r="Q4" i="2"/>
  <c r="W4" i="2"/>
  <c r="Z6" i="2"/>
  <c r="V6" i="2"/>
  <c r="U6" i="2"/>
  <c r="P6" i="2"/>
  <c r="N6" i="2"/>
  <c r="Q6" i="2"/>
  <c r="Z15" i="2"/>
  <c r="U15" i="2"/>
  <c r="P15" i="2"/>
  <c r="N15" i="2"/>
  <c r="Z77" i="2"/>
  <c r="Q77" i="2"/>
  <c r="W77" i="2"/>
  <c r="U77" i="2"/>
  <c r="P77" i="2"/>
  <c r="N77" i="2"/>
  <c r="Z102" i="2"/>
  <c r="U102" i="2"/>
  <c r="P102" i="2"/>
  <c r="N102" i="2"/>
  <c r="Q53" i="2"/>
  <c r="W53" i="2"/>
  <c r="Q47" i="2"/>
  <c r="W47" i="2"/>
  <c r="Q48" i="2"/>
  <c r="Q11" i="2"/>
  <c r="Q64" i="2"/>
  <c r="W49" i="2"/>
  <c r="Q102" i="2"/>
  <c r="W102" i="2"/>
  <c r="Q98" i="2"/>
  <c r="W98" i="2"/>
  <c r="Q41" i="2"/>
  <c r="W41" i="2"/>
  <c r="Q43" i="2"/>
  <c r="W43" i="2"/>
  <c r="Q103" i="2"/>
  <c r="W18" i="2"/>
  <c r="Q56" i="2"/>
  <c r="W56" i="2"/>
  <c r="W96" i="2"/>
  <c r="Q15" i="2"/>
  <c r="W15" i="2"/>
  <c r="Q9" i="2"/>
  <c r="W9" i="2"/>
  <c r="Q34" i="2"/>
  <c r="W34" i="2"/>
  <c r="Q75" i="2"/>
  <c r="W75" i="2"/>
  <c r="Q97" i="2"/>
  <c r="W97" i="2"/>
  <c r="Q80" i="2"/>
  <c r="W80" i="2"/>
  <c r="Q29" i="2"/>
  <c r="W29" i="2"/>
  <c r="Q10" i="2"/>
  <c r="W10" i="2"/>
  <c r="Q27" i="2"/>
  <c r="W27" i="2"/>
  <c r="Q55" i="2"/>
  <c r="W55" i="2"/>
  <c r="Q89" i="2"/>
  <c r="W89" i="2"/>
  <c r="W61" i="2"/>
  <c r="W12" i="2"/>
  <c r="W87" i="2"/>
  <c r="W31" i="2"/>
  <c r="W66" i="2"/>
  <c r="Q23" i="2"/>
  <c r="W23" i="2"/>
  <c r="Q85" i="2"/>
  <c r="W85" i="2"/>
  <c r="Q106" i="2"/>
  <c r="W106" i="2"/>
  <c r="W11" i="2"/>
  <c r="Q83" i="2"/>
  <c r="W83" i="2"/>
  <c r="Q105" i="2"/>
  <c r="W105" i="2"/>
  <c r="W107" i="2"/>
  <c r="Q25" i="2"/>
  <c r="W25" i="2"/>
  <c r="Q33" i="2"/>
  <c r="W33" i="2"/>
  <c r="Q37" i="2"/>
  <c r="W37" i="2"/>
  <c r="W14" i="2"/>
  <c r="W46" i="2"/>
  <c r="Q65" i="2"/>
  <c r="W65" i="2"/>
  <c r="Q67" i="2"/>
  <c r="W67" i="2"/>
  <c r="W6" i="2"/>
  <c r="W91" i="2"/>
  <c r="W19" i="2"/>
  <c r="W68" i="2"/>
  <c r="Q88" i="2"/>
  <c r="W88" i="2"/>
  <c r="W7" i="2"/>
  <c r="W22" i="2"/>
  <c r="W93" i="2"/>
  <c r="W51" i="2"/>
  <c r="W76" i="2"/>
  <c r="Q40" i="2"/>
  <c r="W21" i="2"/>
  <c r="Q58" i="2"/>
  <c r="W58" i="2"/>
  <c r="Q26" i="2"/>
  <c r="W26" i="2"/>
  <c r="Q20" i="2"/>
  <c r="W20" i="2"/>
  <c r="W78" i="2"/>
  <c r="Q86" i="2"/>
  <c r="W86" i="2"/>
  <c r="W39" i="2"/>
  <c r="Q59" i="2"/>
  <c r="W59" i="2"/>
  <c r="Q73" i="2"/>
  <c r="W73" i="2"/>
  <c r="W103" i="2"/>
  <c r="Q99" i="2"/>
  <c r="W99" i="2"/>
  <c r="Q104" i="2"/>
  <c r="W104" i="2"/>
  <c r="W101" i="2"/>
  <c r="Q100" i="2"/>
  <c r="W100" i="2"/>
  <c r="W48" i="2"/>
  <c r="W40" i="2"/>
  <c r="W64" i="2"/>
  <c r="U28" i="2"/>
  <c r="W28" i="2"/>
  <c r="W2" i="2"/>
</calcChain>
</file>

<file path=xl/sharedStrings.xml><?xml version="1.0" encoding="utf-8"?>
<sst xmlns="http://schemas.openxmlformats.org/spreadsheetml/2006/main" count="237" uniqueCount="237">
  <si>
    <t>Tổng cộng</t>
  </si>
  <si>
    <t>Thực lãnh</t>
  </si>
  <si>
    <t>LT0631</t>
  </si>
  <si>
    <t>CHANG CHI YANG</t>
  </si>
  <si>
    <t>LT0553</t>
  </si>
  <si>
    <t>Lý Ngọc Huyền</t>
  </si>
  <si>
    <t>LT0367</t>
  </si>
  <si>
    <t>Nguyễn Thị Bích Vân</t>
  </si>
  <si>
    <t>LT0339</t>
  </si>
  <si>
    <t>Bùi Thị Yến</t>
  </si>
  <si>
    <t>LT0333</t>
  </si>
  <si>
    <t>Ung Thị Ngọc Nga</t>
  </si>
  <si>
    <t>LT0445</t>
  </si>
  <si>
    <t>Phan Thị Thanh Chuyên</t>
  </si>
  <si>
    <t>LT0466</t>
  </si>
  <si>
    <t>Nguyễn Thị Như Quỳnh</t>
  </si>
  <si>
    <t>LT0489</t>
  </si>
  <si>
    <t>Lê Duy Vũ</t>
  </si>
  <si>
    <t>LT0579</t>
  </si>
  <si>
    <t>Cao Thị Mỹ Ngọc</t>
  </si>
  <si>
    <t>LT0617</t>
  </si>
  <si>
    <t>Lai Thị Như Quỳnh</t>
  </si>
  <si>
    <t>LT0634</t>
  </si>
  <si>
    <t>Đỗ Thị Tuyết Đào</t>
  </si>
  <si>
    <t>LT0344</t>
  </si>
  <si>
    <t>Nguyễn Thị Bích Lệ</t>
  </si>
  <si>
    <t>LT0519</t>
  </si>
  <si>
    <t>Trần Thị Thuý</t>
  </si>
  <si>
    <t>LT0471</t>
  </si>
  <si>
    <t>Nguyễn Văn Tùng</t>
  </si>
  <si>
    <t>LT0380</t>
  </si>
  <si>
    <t>Dương Thị Cẩm Thiêu</t>
  </si>
  <si>
    <t>LT0423</t>
  </si>
  <si>
    <t>Nguyễn Thị Thanh</t>
  </si>
  <si>
    <t>LT0481</t>
  </si>
  <si>
    <t>Trần Văn Hiếu</t>
  </si>
  <si>
    <t>LT0488</t>
  </si>
  <si>
    <t>Nguyễn Văn Riêm</t>
  </si>
  <si>
    <t>LT0509</t>
  </si>
  <si>
    <t>Châu Hoàng Khải</t>
  </si>
  <si>
    <t>LT0522</t>
  </si>
  <si>
    <t>Nguyễn Chí Thanh</t>
  </si>
  <si>
    <t>LT0546</t>
  </si>
  <si>
    <t>Ngô Văn Điệp</t>
  </si>
  <si>
    <t>LT0581</t>
  </si>
  <si>
    <t>Cao Thị Vân Anh</t>
  </si>
  <si>
    <t>LT0598</t>
  </si>
  <si>
    <t>Tống Vũ Luân</t>
  </si>
  <si>
    <t>LT0613</t>
  </si>
  <si>
    <t>Nguyễn Thị Thùy Dương</t>
  </si>
  <si>
    <t>LT0616</t>
  </si>
  <si>
    <t>Trần Thành Công</t>
  </si>
  <si>
    <t>LT0640</t>
  </si>
  <si>
    <t>Neàng Kim Thiệp</t>
  </si>
  <si>
    <t>LT0331</t>
  </si>
  <si>
    <t>Hà Thị Lý</t>
  </si>
  <si>
    <t>LT0391</t>
  </si>
  <si>
    <t>Huỳnh Văn Phú</t>
  </si>
  <si>
    <t>LT0338</t>
  </si>
  <si>
    <t>Hoàng Văn Sơn</t>
  </si>
  <si>
    <t>LT0430</t>
  </si>
  <si>
    <t>Trần Thị Hồng Lý</t>
  </si>
  <si>
    <t>LT0362</t>
  </si>
  <si>
    <t>Trị Thị Bé</t>
  </si>
  <si>
    <t>LT0390</t>
  </si>
  <si>
    <t>Kim They</t>
  </si>
  <si>
    <t>LT0395</t>
  </si>
  <si>
    <t>Nguyễn Văn Đang</t>
  </si>
  <si>
    <t>LT0401</t>
  </si>
  <si>
    <t>Nguyễn Văn Thanh Minh</t>
  </si>
  <si>
    <t>LT0402</t>
  </si>
  <si>
    <t>Sơn Thiệp</t>
  </si>
  <si>
    <t>LT0410</t>
  </si>
  <si>
    <t>Trần Văn Nỡ</t>
  </si>
  <si>
    <t>LT0424</t>
  </si>
  <si>
    <t>Nguyễn Minh Thắng</t>
  </si>
  <si>
    <t>LT0425</t>
  </si>
  <si>
    <t>Nguyễn Văn Kha Dỹ</t>
  </si>
  <si>
    <t>LT0428</t>
  </si>
  <si>
    <t>Trạc Văn Minh</t>
  </si>
  <si>
    <t>LT0431</t>
  </si>
  <si>
    <t>Trần Duy Tân</t>
  </si>
  <si>
    <t>LT0563</t>
  </si>
  <si>
    <t>Võ Văn Tài</t>
  </si>
  <si>
    <t>LT0388</t>
  </si>
  <si>
    <t>Thạch Thị Ngọc Than</t>
  </si>
  <si>
    <t>LT0396</t>
  </si>
  <si>
    <t>Nguyễn Thị Hồng Nguyệt</t>
  </si>
  <si>
    <t>LT0632</t>
  </si>
  <si>
    <t>Nguyễn Hoàng Ẩn</t>
  </si>
  <si>
    <t>LT0352</t>
  </si>
  <si>
    <t>Trần Thị Diễm Kiều</t>
  </si>
  <si>
    <t>LT0412</t>
  </si>
  <si>
    <t>Hà Phạm Huỳnh Như</t>
  </si>
  <si>
    <t>LT0590</t>
  </si>
  <si>
    <t>Phạm Thị Ánh Ngọc</t>
  </si>
  <si>
    <t>LT0374</t>
  </si>
  <si>
    <t>Nông Văn Phượng</t>
  </si>
  <si>
    <t>LT0376</t>
  </si>
  <si>
    <t>Thạch Sa Oanh</t>
  </si>
  <si>
    <t>LT0385</t>
  </si>
  <si>
    <t>Kim Thị Hà</t>
  </si>
  <si>
    <t>LT0366</t>
  </si>
  <si>
    <t>Đàm Thị Hạnh Em</t>
  </si>
  <si>
    <t>LT0373</t>
  </si>
  <si>
    <t>Ánh Thị Hà</t>
  </si>
  <si>
    <t>LT0375</t>
  </si>
  <si>
    <t>Kim Thị Hiền</t>
  </si>
  <si>
    <t>LT0394</t>
  </si>
  <si>
    <t>Kim Thị Bé Nhi</t>
  </si>
  <si>
    <t>LT0397</t>
  </si>
  <si>
    <t>Thạch Thị Chi</t>
  </si>
  <si>
    <t>LT0398</t>
  </si>
  <si>
    <t>Thạch Thị Ngọc Hân</t>
  </si>
  <si>
    <t>LT0400</t>
  </si>
  <si>
    <t>Huỳnh Thị Mỹ Dung</t>
  </si>
  <si>
    <t>LT0406</t>
  </si>
  <si>
    <t>Nguyễn Thị Thanh Tuyền</t>
  </si>
  <si>
    <t>LT0408</t>
  </si>
  <si>
    <t>Trương Thị Thùy</t>
  </si>
  <si>
    <t>LT0473</t>
  </si>
  <si>
    <t>Hứa Thị Luyến</t>
  </si>
  <si>
    <t>LT0540</t>
  </si>
  <si>
    <t>Lầu Y Dìa</t>
  </si>
  <si>
    <t>LT0558</t>
  </si>
  <si>
    <t>Nguyễn Thị Tuyết</t>
  </si>
  <si>
    <t>LT0559</t>
  </si>
  <si>
    <t>Trần Văn Bé</t>
  </si>
  <si>
    <t>LT0602</t>
  </si>
  <si>
    <t>A Vung</t>
  </si>
  <si>
    <t>W0002</t>
  </si>
  <si>
    <t>DONBANKHIAO PRADIT</t>
  </si>
  <si>
    <t>LT0328</t>
  </si>
  <si>
    <t>SONPHONG WIRAWAT</t>
  </si>
  <si>
    <t>LT0588</t>
  </si>
  <si>
    <t>Phạm Tuyết Loan</t>
  </si>
  <si>
    <t>LT0589</t>
  </si>
  <si>
    <t>Võ Phương Lam</t>
  </si>
  <si>
    <t>LT0341</t>
  </si>
  <si>
    <t>Đoàn Hữu Nhân</t>
  </si>
  <si>
    <t>LT0361</t>
  </si>
  <si>
    <t>Bùi Xuân Ý</t>
  </si>
  <si>
    <t>LT0363</t>
  </si>
  <si>
    <t>Nguyễn Thị Hải Triều</t>
  </si>
  <si>
    <t>LT0418</t>
  </si>
  <si>
    <t>Võ Minh Luận</t>
  </si>
  <si>
    <t>LT0436</t>
  </si>
  <si>
    <t>Liêu Thị Thu Hương</t>
  </si>
  <si>
    <t>LT0437</t>
  </si>
  <si>
    <t>Nguyễn Ngọc Vũ</t>
  </si>
  <si>
    <t>LT0439</t>
  </si>
  <si>
    <t>Lê Kim Ngọc</t>
  </si>
  <si>
    <t>LT0441</t>
  </si>
  <si>
    <t>Y Nát</t>
  </si>
  <si>
    <t>LT0449</t>
  </si>
  <si>
    <t>Bùi Thị Hiền</t>
  </si>
  <si>
    <t>LT0458</t>
  </si>
  <si>
    <t>Nguyễn Văn Thuận</t>
  </si>
  <si>
    <t>LT0475</t>
  </si>
  <si>
    <t>Phạm Thị Thu Thủy</t>
  </si>
  <si>
    <t>LT0478</t>
  </si>
  <si>
    <t>Đoàn Văn Chính</t>
  </si>
  <si>
    <t>LT0483</t>
  </si>
  <si>
    <t>Võ Thị Liễu</t>
  </si>
  <si>
    <t>LT0501</t>
  </si>
  <si>
    <t>Nguyễn Hữu Phước</t>
  </si>
  <si>
    <t>LT0507</t>
  </si>
  <si>
    <t>Trần Thị Nga</t>
  </si>
  <si>
    <t>LT0514</t>
  </si>
  <si>
    <t>Nguyễn Ngọc Quỳnh Anh</t>
  </si>
  <si>
    <t>LT0515</t>
  </si>
  <si>
    <t>Y Yoar</t>
  </si>
  <si>
    <t>LT0517</t>
  </si>
  <si>
    <t>Thị Kim Chi</t>
  </si>
  <si>
    <t>LT0518</t>
  </si>
  <si>
    <t>Chau Trường</t>
  </si>
  <si>
    <t>LT0520</t>
  </si>
  <si>
    <t>Nguyễn Văn Tuấn</t>
  </si>
  <si>
    <t>LT0530</t>
  </si>
  <si>
    <t>Nguyễn Văn Sơn</t>
  </si>
  <si>
    <t>LT0548</t>
  </si>
  <si>
    <t>Phan Hoàng Trà Giang</t>
  </si>
  <si>
    <t>LT0577</t>
  </si>
  <si>
    <t>Nguyễn Văn Thanh</t>
  </si>
  <si>
    <t>LT0591</t>
  </si>
  <si>
    <t>Kiên Thị Chanh</t>
  </si>
  <si>
    <t>LT0593</t>
  </si>
  <si>
    <t>Danh Ghi</t>
  </si>
  <si>
    <t>LT0594</t>
  </si>
  <si>
    <t>Thị Hoa</t>
  </si>
  <si>
    <t>LT0610</t>
  </si>
  <si>
    <t>Nguyễn Văn Thành</t>
  </si>
  <si>
    <t>LT0615</t>
  </si>
  <si>
    <t>Trần Thanh Phong</t>
  </si>
  <si>
    <t>LT0619</t>
  </si>
  <si>
    <t>Đặng Văn Sĩ</t>
  </si>
  <si>
    <t>LT0629</t>
  </si>
  <si>
    <t>Lê Văn Trường</t>
  </si>
  <si>
    <t>LT0630</t>
  </si>
  <si>
    <t>Nguyễn Văn Vượng</t>
  </si>
  <si>
    <t>LT0340</t>
  </si>
  <si>
    <t>Nguyễn Thị Ngọc Dung</t>
  </si>
  <si>
    <t>LT0368</t>
  </si>
  <si>
    <t>Ngô Trọng Nghĩa</t>
  </si>
  <si>
    <t>LT0575</t>
  </si>
  <si>
    <t>Lê Hữu Thắng</t>
  </si>
  <si>
    <t>LT0633</t>
  </si>
  <si>
    <t>Nguyễn Văn Quý</t>
  </si>
  <si>
    <t>LT0636</t>
  </si>
  <si>
    <t>Ngô Hoàng Duy</t>
  </si>
  <si>
    <t>LT0384</t>
  </si>
  <si>
    <t>Trần Ngọc Sơn</t>
  </si>
  <si>
    <t>LT0516</t>
  </si>
  <si>
    <t>Châu Văn Quận</t>
  </si>
  <si>
    <t>LT0609</t>
  </si>
  <si>
    <t>Nguyễn Văn Đại</t>
  </si>
  <si>
    <t>Tổng Giám Đốc</t>
  </si>
  <si>
    <t>msnv</t>
  </si>
  <si>
    <t>ho_ten</t>
  </si>
  <si>
    <t>ngay_vao_lam</t>
  </si>
  <si>
    <t>luong_cb</t>
  </si>
  <si>
    <t>pc_chuc_vu</t>
  </si>
  <si>
    <t>pc_ky_thuat</t>
  </si>
  <si>
    <t>pc_moi_truong</t>
  </si>
  <si>
    <t>pc_dien_thoai</t>
  </si>
  <si>
    <t>pc_xang_xe</t>
  </si>
  <si>
    <t>pc_nha_o</t>
  </si>
  <si>
    <t>chuyen_can</t>
  </si>
  <si>
    <t>thu_nhap_khac</t>
  </si>
  <si>
    <t>tien_thuong_t13</t>
  </si>
  <si>
    <t>tien_phep_nam</t>
  </si>
  <si>
    <t>tien_tru_khac</t>
  </si>
  <si>
    <t>he_so_thuong</t>
  </si>
  <si>
    <t>so_tieng_phep_nam</t>
  </si>
  <si>
    <t>so_ngay_cong</t>
  </si>
  <si>
    <t>so_ngay_nghi_kl</t>
  </si>
  <si>
    <t>so_lan_bien_ban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</si>
</sst>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>
      <alignment vertical="top"/>
    </xf>
  </cellStyleXfs>
  <cellXfs count="20">
    <xf numFmtId="0" fontId="0" fillId="0" borderId="0" xfId="0"/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right" wrapText="1"/>
    </xf>
    <xf numFmtId="164" fontId="4" fillId="3" borderId="1" xfId="1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164" fontId="5" fillId="2" borderId="1" xfId="1" applyNumberFormat="1" applyFont="1" applyFill="1" applyBorder="1" applyAlignment="1">
      <alignment horizontal="center" wrapText="1"/>
    </xf>
    <xf numFmtId="0" fontId="0" fillId="0" borderId="1" xfId="0" applyBorder="1"/>
    <xf numFmtId="164" fontId="3" fillId="0" borderId="2" xfId="1" applyNumberFormat="1" applyFont="1" applyBorder="1"/>
    <xf numFmtId="43" fontId="3" fillId="0" borderId="1" xfId="1" applyFont="1" applyBorder="1"/>
    <xf numFmtId="164" fontId="3" fillId="0" borderId="1" xfId="1" applyNumberFormat="1" applyFont="1" applyBorder="1"/>
    <xf numFmtId="164" fontId="3" fillId="2" borderId="1" xfId="1" applyNumberFormat="1" applyFont="1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3" fillId="0" borderId="0" xfId="1" applyNumberFormat="1" applyFont="1"/>
    <xf numFmtId="164" fontId="0" fillId="0" borderId="0" xfId="0" applyNumberFormat="1"/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 2" xfId="2" xr:uid="{F1D69CD5-913A-4381-A6F3-AD495BAA054D}"/>
    <cellStyle name="Normal 2 2" xfId="3" xr:uid="{AA50DD69-26E8-42BA-ADC0-06DF4BBC3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3.FILE%20LUONG%202022\L&#431;&#416;NG%202022\L&#431;&#416;NG%202022\N&#258;M%202024\T12\BANG%20LUONG%20T12.2024%20TRU%20THUE%20C%20HUYEN%20+YEN%20DON%2037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3.FILE%20LUONG%202022\THUONG%20NAM%202024\TIEN%20THUONG%20THANG%2013%20NAM%202024%20Theo%20ng&#224;y%20sua%20phe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N"/>
      <sheetName val="BẢNG LƯƠNG TRỪ TIỀN SC VÀO THS"/>
      <sheetName val="NN"/>
      <sheetName val="TH"/>
    </sheetNames>
    <sheetDataSet>
      <sheetData sheetId="0">
        <row r="6">
          <cell r="A6" t="str">
            <v>LT0005</v>
          </cell>
          <cell r="B6" t="str">
            <v>Phùng Tố Tâm</v>
          </cell>
          <cell r="C6">
            <v>44409</v>
          </cell>
          <cell r="D6">
            <v>26</v>
          </cell>
          <cell r="E6">
            <v>5885000</v>
          </cell>
          <cell r="G6">
            <v>4115000</v>
          </cell>
          <cell r="K6">
            <v>48077</v>
          </cell>
          <cell r="W6">
            <v>10000000</v>
          </cell>
          <cell r="AC6">
            <v>10000000</v>
          </cell>
          <cell r="AD6" t="str">
            <v>Văn phòng</v>
          </cell>
        </row>
        <row r="7">
          <cell r="A7" t="str">
            <v>LT0007</v>
          </cell>
          <cell r="B7" t="str">
            <v>Tất Chí Dũng</v>
          </cell>
          <cell r="C7">
            <v>44470</v>
          </cell>
          <cell r="D7">
            <v>26</v>
          </cell>
          <cell r="E7">
            <v>24000000</v>
          </cell>
          <cell r="F7">
            <v>3000000</v>
          </cell>
          <cell r="G7">
            <v>6000000</v>
          </cell>
          <cell r="I7">
            <v>500000</v>
          </cell>
          <cell r="J7">
            <v>2000000</v>
          </cell>
          <cell r="K7">
            <v>158654</v>
          </cell>
          <cell r="S7">
            <v>550000</v>
          </cell>
          <cell r="T7">
            <v>13950000</v>
          </cell>
          <cell r="W7">
            <v>50000000</v>
          </cell>
          <cell r="Z7">
            <v>3465000</v>
          </cell>
          <cell r="AB7">
            <v>3697000</v>
          </cell>
          <cell r="AC7">
            <v>42838000</v>
          </cell>
          <cell r="AD7" t="str">
            <v>Văn phòng</v>
          </cell>
        </row>
        <row r="8">
          <cell r="A8" t="str">
            <v>LT0631</v>
          </cell>
          <cell r="B8" t="str">
            <v>CHANG CHI YANG</v>
          </cell>
          <cell r="C8">
            <v>45597</v>
          </cell>
          <cell r="D8">
            <v>26</v>
          </cell>
          <cell r="E8">
            <v>24000000</v>
          </cell>
          <cell r="F8">
            <v>3000000</v>
          </cell>
          <cell r="G8">
            <v>5000000</v>
          </cell>
          <cell r="I8">
            <v>500000</v>
          </cell>
          <cell r="J8">
            <v>5000000</v>
          </cell>
          <cell r="K8">
            <v>153846</v>
          </cell>
          <cell r="T8">
            <v>7100000</v>
          </cell>
          <cell r="W8">
            <v>44600000</v>
          </cell>
          <cell r="Z8">
            <v>480000</v>
          </cell>
          <cell r="AB8">
            <v>4094000</v>
          </cell>
          <cell r="AC8">
            <v>40026000</v>
          </cell>
          <cell r="AD8" t="str">
            <v>GĐSX</v>
          </cell>
        </row>
        <row r="9">
          <cell r="A9" t="str">
            <v>LT0003</v>
          </cell>
          <cell r="B9" t="str">
            <v>Vũ Nguyên Thương</v>
          </cell>
          <cell r="C9">
            <v>44378</v>
          </cell>
          <cell r="D9">
            <v>26</v>
          </cell>
          <cell r="E9">
            <v>24000000</v>
          </cell>
          <cell r="F9">
            <v>3000000</v>
          </cell>
          <cell r="G9">
            <v>6000000</v>
          </cell>
          <cell r="I9">
            <v>2915000</v>
          </cell>
          <cell r="K9">
            <v>158654</v>
          </cell>
          <cell r="S9">
            <v>550000</v>
          </cell>
          <cell r="W9">
            <v>36465000</v>
          </cell>
          <cell r="Z9">
            <v>3465000</v>
          </cell>
          <cell r="AC9">
            <v>33000000</v>
          </cell>
          <cell r="AD9" t="str">
            <v>Văn phòng</v>
          </cell>
        </row>
        <row r="10">
          <cell r="A10" t="str">
            <v>LT0119</v>
          </cell>
          <cell r="B10" t="str">
            <v>Tất Chí Phong</v>
          </cell>
          <cell r="C10">
            <v>44652</v>
          </cell>
          <cell r="D10">
            <v>26</v>
          </cell>
          <cell r="E10">
            <v>25800000</v>
          </cell>
          <cell r="F10">
            <v>4000000</v>
          </cell>
          <cell r="K10">
            <v>143269</v>
          </cell>
          <cell r="W10">
            <v>29800000</v>
          </cell>
          <cell r="Z10">
            <v>3129000</v>
          </cell>
          <cell r="AB10">
            <v>1600650</v>
          </cell>
          <cell r="AC10">
            <v>25070350</v>
          </cell>
          <cell r="AD10" t="str">
            <v>Văn phòng</v>
          </cell>
        </row>
        <row r="11">
          <cell r="A11" t="str">
            <v>LT0004</v>
          </cell>
          <cell r="B11" t="str">
            <v>Nguyễn Thị Lan Hương</v>
          </cell>
          <cell r="C11">
            <v>44378</v>
          </cell>
          <cell r="D11">
            <v>26</v>
          </cell>
          <cell r="E11">
            <v>7381000</v>
          </cell>
          <cell r="F11">
            <v>1300000</v>
          </cell>
          <cell r="G11">
            <v>3000000</v>
          </cell>
          <cell r="J11">
            <v>2000000</v>
          </cell>
          <cell r="K11">
            <v>56159</v>
          </cell>
          <cell r="L11">
            <v>7</v>
          </cell>
          <cell r="O11">
            <v>589670</v>
          </cell>
          <cell r="S11">
            <v>850000</v>
          </cell>
          <cell r="T11">
            <v>5450000</v>
          </cell>
          <cell r="V11">
            <v>84238</v>
          </cell>
          <cell r="W11">
            <v>20654908</v>
          </cell>
          <cell r="Z11">
            <v>1226505</v>
          </cell>
          <cell r="AA11">
            <v>30000</v>
          </cell>
          <cell r="AC11">
            <v>19398403</v>
          </cell>
          <cell r="AD11" t="str">
            <v>Kế toán</v>
          </cell>
        </row>
        <row r="12">
          <cell r="A12" t="str">
            <v>LT0553</v>
          </cell>
          <cell r="B12" t="str">
            <v>Lý Ngọc Huyền</v>
          </cell>
          <cell r="C12">
            <v>45474</v>
          </cell>
          <cell r="D12">
            <v>26</v>
          </cell>
          <cell r="E12">
            <v>6181000</v>
          </cell>
          <cell r="G12">
            <v>500000</v>
          </cell>
          <cell r="J12">
            <v>300000</v>
          </cell>
          <cell r="K12">
            <v>32120</v>
          </cell>
          <cell r="S12">
            <v>750000</v>
          </cell>
          <cell r="W12">
            <v>7731000</v>
          </cell>
          <cell r="AB12">
            <v>773100</v>
          </cell>
          <cell r="AC12">
            <v>6957900</v>
          </cell>
          <cell r="AD12" t="str">
            <v>Kế toán</v>
          </cell>
        </row>
        <row r="13">
          <cell r="A13" t="str">
            <v>LT0182</v>
          </cell>
          <cell r="B13" t="str">
            <v>Huỳnh Thị Mai Khanh</v>
          </cell>
          <cell r="C13">
            <v>44886</v>
          </cell>
          <cell r="D13">
            <v>26</v>
          </cell>
          <cell r="E13">
            <v>6181000</v>
          </cell>
          <cell r="G13">
            <v>500000</v>
          </cell>
          <cell r="J13">
            <v>2000000</v>
          </cell>
          <cell r="K13">
            <v>32120</v>
          </cell>
          <cell r="L13">
            <v>7</v>
          </cell>
          <cell r="O13">
            <v>337260</v>
          </cell>
          <cell r="S13">
            <v>750000</v>
          </cell>
          <cell r="W13">
            <v>9768260</v>
          </cell>
          <cell r="Z13">
            <v>701505</v>
          </cell>
          <cell r="AA13">
            <v>30000</v>
          </cell>
          <cell r="AC13">
            <v>9036755</v>
          </cell>
          <cell r="AD13" t="str">
            <v>Nhân Sự</v>
          </cell>
        </row>
        <row r="14">
          <cell r="A14" t="str">
            <v>LT0367</v>
          </cell>
          <cell r="B14" t="str">
            <v>Nguyễn Thị Bích Vân</v>
          </cell>
          <cell r="C14">
            <v>45201</v>
          </cell>
          <cell r="D14">
            <v>26</v>
          </cell>
          <cell r="E14">
            <v>6181000</v>
          </cell>
          <cell r="G14">
            <v>500000</v>
          </cell>
          <cell r="J14">
            <v>2000000</v>
          </cell>
          <cell r="K14">
            <v>32120</v>
          </cell>
          <cell r="L14">
            <v>8.5</v>
          </cell>
          <cell r="O14">
            <v>409530</v>
          </cell>
          <cell r="S14">
            <v>750000</v>
          </cell>
          <cell r="V14">
            <v>642400</v>
          </cell>
          <cell r="W14">
            <v>10482930</v>
          </cell>
          <cell r="Z14">
            <v>701505</v>
          </cell>
          <cell r="AA14">
            <v>30000</v>
          </cell>
          <cell r="AC14">
            <v>9751425</v>
          </cell>
          <cell r="AD14" t="str">
            <v>Nhân Sự</v>
          </cell>
        </row>
        <row r="15">
          <cell r="A15" t="str">
            <v>LT0339</v>
          </cell>
          <cell r="B15" t="str">
            <v>Bùi Thị Yến</v>
          </cell>
          <cell r="C15">
            <v>42780</v>
          </cell>
          <cell r="D15">
            <v>26</v>
          </cell>
          <cell r="E15">
            <v>6781000</v>
          </cell>
          <cell r="G15">
            <v>1700000</v>
          </cell>
          <cell r="J15">
            <v>2670000</v>
          </cell>
          <cell r="K15">
            <v>40774</v>
          </cell>
          <cell r="L15">
            <v>10.5</v>
          </cell>
          <cell r="O15">
            <v>642190</v>
          </cell>
          <cell r="S15">
            <v>850000</v>
          </cell>
          <cell r="V15">
            <v>907222</v>
          </cell>
          <cell r="W15">
            <v>13550412</v>
          </cell>
          <cell r="Z15">
            <v>890505</v>
          </cell>
          <cell r="AA15">
            <v>30000</v>
          </cell>
          <cell r="AB15">
            <v>81495</v>
          </cell>
          <cell r="AC15">
            <v>12548412</v>
          </cell>
          <cell r="AD15" t="str">
            <v>Nhân Sự</v>
          </cell>
        </row>
        <row r="16">
          <cell r="A16" t="str">
            <v>LT0002</v>
          </cell>
          <cell r="B16" t="str">
            <v>Trần Thị Hương</v>
          </cell>
          <cell r="C16">
            <v>44348</v>
          </cell>
          <cell r="D16">
            <v>26</v>
          </cell>
          <cell r="E16">
            <v>6801000</v>
          </cell>
          <cell r="F16">
            <v>1050000</v>
          </cell>
          <cell r="K16">
            <v>37745</v>
          </cell>
          <cell r="S16">
            <v>850000</v>
          </cell>
          <cell r="V16">
            <v>11151905</v>
          </cell>
          <cell r="W16">
            <v>19852905</v>
          </cell>
          <cell r="Z16">
            <v>824355</v>
          </cell>
          <cell r="AA16">
            <v>30000</v>
          </cell>
          <cell r="AB16">
            <v>179928</v>
          </cell>
          <cell r="AC16">
            <v>18818622</v>
          </cell>
          <cell r="AD16" t="str">
            <v>Kinh Doanh</v>
          </cell>
        </row>
        <row r="17">
          <cell r="A17" t="str">
            <v>LT0031</v>
          </cell>
          <cell r="B17" t="str">
            <v>Hoàng Thị Thủy</v>
          </cell>
          <cell r="C17">
            <v>43282</v>
          </cell>
          <cell r="D17">
            <v>26</v>
          </cell>
          <cell r="E17">
            <v>7381000</v>
          </cell>
          <cell r="F17">
            <v>1300000</v>
          </cell>
          <cell r="G17">
            <v>3000000</v>
          </cell>
          <cell r="J17">
            <v>2000000</v>
          </cell>
          <cell r="K17">
            <v>56159</v>
          </cell>
          <cell r="S17">
            <v>850000</v>
          </cell>
          <cell r="T17">
            <v>3170000</v>
          </cell>
          <cell r="V17">
            <v>564467</v>
          </cell>
          <cell r="W17">
            <v>18265467</v>
          </cell>
          <cell r="Z17">
            <v>1226505</v>
          </cell>
          <cell r="AA17">
            <v>30000</v>
          </cell>
          <cell r="AB17">
            <v>80448</v>
          </cell>
          <cell r="AC17">
            <v>16928514</v>
          </cell>
          <cell r="AD17" t="str">
            <v>Kinh Doanh</v>
          </cell>
        </row>
        <row r="18">
          <cell r="A18" t="str">
            <v>LT0085</v>
          </cell>
          <cell r="B18" t="str">
            <v>Trần Thị Hảo</v>
          </cell>
          <cell r="C18">
            <v>44652</v>
          </cell>
          <cell r="D18">
            <v>26</v>
          </cell>
          <cell r="E18">
            <v>6801000</v>
          </cell>
          <cell r="F18">
            <v>1050000</v>
          </cell>
          <cell r="K18">
            <v>37745</v>
          </cell>
          <cell r="S18">
            <v>850000</v>
          </cell>
          <cell r="V18">
            <v>20317589</v>
          </cell>
          <cell r="W18">
            <v>29018589</v>
          </cell>
          <cell r="Z18">
            <v>824355</v>
          </cell>
          <cell r="AA18">
            <v>30000</v>
          </cell>
          <cell r="AB18">
            <v>1164635</v>
          </cell>
          <cell r="AC18">
            <v>26999599</v>
          </cell>
          <cell r="AD18" t="str">
            <v>Kinh Doanh</v>
          </cell>
        </row>
        <row r="19">
          <cell r="A19" t="str">
            <v>LT0175</v>
          </cell>
          <cell r="B19" t="str">
            <v>Trương Lệ Hằng</v>
          </cell>
          <cell r="C19">
            <v>44844</v>
          </cell>
          <cell r="D19">
            <v>26</v>
          </cell>
          <cell r="E19">
            <v>6801000</v>
          </cell>
          <cell r="F19">
            <v>1050000</v>
          </cell>
          <cell r="K19">
            <v>37745</v>
          </cell>
          <cell r="S19">
            <v>850000</v>
          </cell>
          <cell r="V19">
            <v>7899477</v>
          </cell>
          <cell r="W19">
            <v>16600477</v>
          </cell>
          <cell r="Z19">
            <v>824355</v>
          </cell>
          <cell r="AA19">
            <v>30000</v>
          </cell>
          <cell r="AC19">
            <v>15746122</v>
          </cell>
          <cell r="AD19" t="str">
            <v>Kinh Doanh</v>
          </cell>
        </row>
        <row r="20">
          <cell r="A20" t="str">
            <v>LT0288</v>
          </cell>
          <cell r="B20" t="str">
            <v>Vạn Thị Tường Vy</v>
          </cell>
          <cell r="C20">
            <v>45078</v>
          </cell>
          <cell r="D20">
            <v>26</v>
          </cell>
          <cell r="E20">
            <v>6181000</v>
          </cell>
          <cell r="G20">
            <v>500000</v>
          </cell>
          <cell r="J20">
            <v>1000000</v>
          </cell>
          <cell r="K20">
            <v>32120</v>
          </cell>
          <cell r="S20">
            <v>750000</v>
          </cell>
          <cell r="V20">
            <v>4700038</v>
          </cell>
          <cell r="W20">
            <v>13131038</v>
          </cell>
          <cell r="Z20">
            <v>701505</v>
          </cell>
          <cell r="AA20">
            <v>30000</v>
          </cell>
          <cell r="AB20">
            <v>69977</v>
          </cell>
          <cell r="AC20">
            <v>12329556</v>
          </cell>
          <cell r="AD20" t="str">
            <v>Kinh Doanh</v>
          </cell>
        </row>
        <row r="21">
          <cell r="A21" t="str">
            <v>LT0333</v>
          </cell>
          <cell r="B21" t="str">
            <v>Ung Thị Ngọc Nga</v>
          </cell>
          <cell r="C21">
            <v>45153</v>
          </cell>
          <cell r="D21">
            <v>26</v>
          </cell>
          <cell r="E21">
            <v>7081000</v>
          </cell>
          <cell r="G21">
            <v>770000</v>
          </cell>
          <cell r="J21">
            <v>1275000</v>
          </cell>
          <cell r="K21">
            <v>37745</v>
          </cell>
          <cell r="S21">
            <v>750000</v>
          </cell>
          <cell r="V21">
            <v>5268571</v>
          </cell>
          <cell r="W21">
            <v>15144571</v>
          </cell>
          <cell r="Z21">
            <v>824355</v>
          </cell>
          <cell r="AA21">
            <v>30000</v>
          </cell>
          <cell r="AC21">
            <v>14290216</v>
          </cell>
          <cell r="AD21" t="str">
            <v>Kinh Doanh</v>
          </cell>
        </row>
        <row r="22">
          <cell r="A22" t="str">
            <v>LT0445</v>
          </cell>
          <cell r="B22" t="str">
            <v>Phan Thị Thanh Chuyên</v>
          </cell>
          <cell r="C22">
            <v>45352</v>
          </cell>
          <cell r="D22">
            <v>26</v>
          </cell>
          <cell r="E22">
            <v>6181000</v>
          </cell>
          <cell r="G22">
            <v>500000</v>
          </cell>
          <cell r="J22">
            <v>300000</v>
          </cell>
          <cell r="K22">
            <v>32120</v>
          </cell>
          <cell r="S22">
            <v>750000</v>
          </cell>
          <cell r="V22">
            <v>3464532</v>
          </cell>
          <cell r="W22">
            <v>11195532</v>
          </cell>
          <cell r="Z22">
            <v>701505</v>
          </cell>
          <cell r="AA22">
            <v>30000</v>
          </cell>
          <cell r="AC22">
            <v>10464027</v>
          </cell>
          <cell r="AD22" t="str">
            <v>Kinh Doanh</v>
          </cell>
        </row>
        <row r="23">
          <cell r="A23" t="str">
            <v>LT0466</v>
          </cell>
          <cell r="B23" t="str">
            <v>Nguyễn Thị Như Quỳnh</v>
          </cell>
          <cell r="C23">
            <v>45383</v>
          </cell>
          <cell r="D23">
            <v>26</v>
          </cell>
          <cell r="E23">
            <v>5931000</v>
          </cell>
          <cell r="G23">
            <v>300000</v>
          </cell>
          <cell r="J23">
            <v>300000</v>
          </cell>
          <cell r="K23">
            <v>29957</v>
          </cell>
          <cell r="S23">
            <v>750000</v>
          </cell>
          <cell r="V23">
            <v>6621251</v>
          </cell>
          <cell r="W23">
            <v>13902251</v>
          </cell>
          <cell r="Z23">
            <v>654255</v>
          </cell>
          <cell r="AA23">
            <v>30000</v>
          </cell>
          <cell r="AB23">
            <v>110900</v>
          </cell>
          <cell r="AC23">
            <v>13107096</v>
          </cell>
          <cell r="AD23" t="str">
            <v>Kinh Doanh</v>
          </cell>
        </row>
        <row r="24">
          <cell r="A24" t="str">
            <v>LT0489</v>
          </cell>
          <cell r="B24" t="str">
            <v>Lê Duy Vũ</v>
          </cell>
          <cell r="C24">
            <v>45404</v>
          </cell>
          <cell r="D24">
            <v>26</v>
          </cell>
          <cell r="E24">
            <v>6801000</v>
          </cell>
          <cell r="F24">
            <v>1050000</v>
          </cell>
          <cell r="J24">
            <v>300000</v>
          </cell>
          <cell r="K24">
            <v>37745</v>
          </cell>
          <cell r="S24">
            <v>750000</v>
          </cell>
          <cell r="T24">
            <v>4099000</v>
          </cell>
          <cell r="V24">
            <v>277802</v>
          </cell>
          <cell r="W24">
            <v>13277802</v>
          </cell>
          <cell r="Z24">
            <v>824355</v>
          </cell>
          <cell r="AA24">
            <v>30000</v>
          </cell>
          <cell r="AB24">
            <v>71172</v>
          </cell>
          <cell r="AC24">
            <v>12352275</v>
          </cell>
          <cell r="AD24" t="str">
            <v>Kinh Doanh</v>
          </cell>
        </row>
        <row r="25">
          <cell r="A25" t="str">
            <v>LT0579</v>
          </cell>
          <cell r="B25" t="str">
            <v>Cao Thị Mỹ Ngọc</v>
          </cell>
          <cell r="C25">
            <v>45532</v>
          </cell>
          <cell r="D25">
            <v>26</v>
          </cell>
          <cell r="E25">
            <v>6181000</v>
          </cell>
          <cell r="G25">
            <v>500000</v>
          </cell>
          <cell r="J25">
            <v>300000</v>
          </cell>
          <cell r="K25">
            <v>32120</v>
          </cell>
          <cell r="S25">
            <v>750000</v>
          </cell>
          <cell r="V25">
            <v>2157812</v>
          </cell>
          <cell r="W25">
            <v>9888812</v>
          </cell>
          <cell r="Z25">
            <v>701505</v>
          </cell>
          <cell r="AA25">
            <v>30000</v>
          </cell>
          <cell r="AC25">
            <v>9157307</v>
          </cell>
          <cell r="AD25" t="str">
            <v>Kinh Doanh</v>
          </cell>
        </row>
        <row r="26">
          <cell r="A26" t="str">
            <v>LT0617</v>
          </cell>
          <cell r="B26" t="str">
            <v>Lai Thị Như Quỳnh</v>
          </cell>
          <cell r="C26">
            <v>45581</v>
          </cell>
          <cell r="D26">
            <v>26</v>
          </cell>
          <cell r="E26">
            <v>6181000</v>
          </cell>
          <cell r="G26">
            <v>500000</v>
          </cell>
          <cell r="J26">
            <v>300000</v>
          </cell>
          <cell r="K26">
            <v>32120</v>
          </cell>
          <cell r="S26">
            <v>750000</v>
          </cell>
          <cell r="V26">
            <v>28849</v>
          </cell>
          <cell r="W26">
            <v>7759849</v>
          </cell>
          <cell r="Z26">
            <v>701505</v>
          </cell>
          <cell r="AA26">
            <v>30000</v>
          </cell>
          <cell r="AC26">
            <v>7028344</v>
          </cell>
          <cell r="AD26" t="str">
            <v>Kinh Doanh</v>
          </cell>
        </row>
        <row r="27">
          <cell r="A27" t="str">
            <v>LT0170</v>
          </cell>
          <cell r="B27" t="str">
            <v>Nguyễn Hải Triều Tuyên</v>
          </cell>
          <cell r="D27">
            <v>0</v>
          </cell>
          <cell r="E27">
            <v>5931000</v>
          </cell>
          <cell r="G27">
            <v>300000</v>
          </cell>
          <cell r="J27">
            <v>800000</v>
          </cell>
          <cell r="K27">
            <v>29957</v>
          </cell>
          <cell r="S27">
            <v>750000</v>
          </cell>
          <cell r="V27">
            <v>3868313</v>
          </cell>
          <cell r="W27">
            <v>11649313</v>
          </cell>
          <cell r="X27">
            <v>7781000</v>
          </cell>
          <cell r="AC27">
            <v>3868313</v>
          </cell>
          <cell r="AD27" t="str">
            <v>Kinh Doanh</v>
          </cell>
        </row>
        <row r="28">
          <cell r="A28" t="str">
            <v>LT0634</v>
          </cell>
          <cell r="B28" t="str">
            <v>Đỗ Thị Tuyết Đào</v>
          </cell>
          <cell r="C28">
            <v>45615</v>
          </cell>
          <cell r="D28">
            <v>25.9</v>
          </cell>
          <cell r="E28">
            <v>5541000</v>
          </cell>
          <cell r="J28">
            <v>300000</v>
          </cell>
          <cell r="K28">
            <v>26639</v>
          </cell>
          <cell r="W28">
            <v>5841000</v>
          </cell>
          <cell r="X28">
            <v>13320</v>
          </cell>
          <cell r="AC28">
            <v>5827680</v>
          </cell>
          <cell r="AD28" t="str">
            <v>Kinh Doanh</v>
          </cell>
        </row>
        <row r="29">
          <cell r="A29" t="str">
            <v>LT0001</v>
          </cell>
          <cell r="B29" t="str">
            <v>Nguyễn Thị Ngọt</v>
          </cell>
          <cell r="C29">
            <v>44348</v>
          </cell>
          <cell r="D29">
            <v>26</v>
          </cell>
          <cell r="E29">
            <v>7381000</v>
          </cell>
          <cell r="F29">
            <v>1300000</v>
          </cell>
          <cell r="G29">
            <v>3000000</v>
          </cell>
          <cell r="J29">
            <v>2000000</v>
          </cell>
          <cell r="K29">
            <v>56159</v>
          </cell>
          <cell r="S29">
            <v>850000</v>
          </cell>
          <cell r="T29">
            <v>4450000</v>
          </cell>
          <cell r="V29">
            <v>898544</v>
          </cell>
          <cell r="W29">
            <v>19879544</v>
          </cell>
          <cell r="Y29">
            <v>400000</v>
          </cell>
          <cell r="Z29">
            <v>1226505</v>
          </cell>
          <cell r="AA29">
            <v>30000</v>
          </cell>
          <cell r="AB29">
            <v>141152</v>
          </cell>
          <cell r="AC29">
            <v>18081887</v>
          </cell>
          <cell r="AD29" t="str">
            <v>Sinh Quản</v>
          </cell>
        </row>
        <row r="30">
          <cell r="A30" t="str">
            <v>LT0110</v>
          </cell>
          <cell r="B30" t="str">
            <v>Huỳnh Kim Phượng</v>
          </cell>
          <cell r="C30">
            <v>44697</v>
          </cell>
          <cell r="D30">
            <v>26</v>
          </cell>
          <cell r="E30">
            <v>6181000</v>
          </cell>
          <cell r="G30">
            <v>500000</v>
          </cell>
          <cell r="J30">
            <v>500000</v>
          </cell>
          <cell r="K30">
            <v>32120</v>
          </cell>
          <cell r="L30">
            <v>16</v>
          </cell>
          <cell r="O30">
            <v>770880</v>
          </cell>
          <cell r="S30">
            <v>750000</v>
          </cell>
          <cell r="V30">
            <v>2690050</v>
          </cell>
          <cell r="W30">
            <v>11391930</v>
          </cell>
          <cell r="Z30">
            <v>701505</v>
          </cell>
          <cell r="AA30">
            <v>30000</v>
          </cell>
          <cell r="AC30">
            <v>10660425</v>
          </cell>
          <cell r="AD30" t="str">
            <v>Sinh Quản</v>
          </cell>
        </row>
        <row r="31">
          <cell r="A31" t="str">
            <v>LT0181</v>
          </cell>
          <cell r="B31" t="str">
            <v>Nguyễn Thị Hồng Đào</v>
          </cell>
          <cell r="C31">
            <v>44882</v>
          </cell>
          <cell r="D31">
            <v>26</v>
          </cell>
          <cell r="E31">
            <v>5931000</v>
          </cell>
          <cell r="G31">
            <v>300000</v>
          </cell>
          <cell r="J31">
            <v>1000000</v>
          </cell>
          <cell r="K31">
            <v>29957</v>
          </cell>
          <cell r="L31">
            <v>16</v>
          </cell>
          <cell r="O31">
            <v>718968</v>
          </cell>
          <cell r="S31">
            <v>750000</v>
          </cell>
          <cell r="V31">
            <v>644076</v>
          </cell>
          <cell r="W31">
            <v>9344044</v>
          </cell>
          <cell r="Z31">
            <v>654255</v>
          </cell>
          <cell r="AA31">
            <v>30000</v>
          </cell>
          <cell r="AC31">
            <v>8659789</v>
          </cell>
          <cell r="AD31" t="str">
            <v>Sinh Quản</v>
          </cell>
        </row>
        <row r="32">
          <cell r="A32" t="str">
            <v>LT0344</v>
          </cell>
          <cell r="B32" t="str">
            <v>Nguyễn Thị Bích Lệ</v>
          </cell>
          <cell r="C32">
            <v>45173</v>
          </cell>
          <cell r="D32">
            <v>26</v>
          </cell>
          <cell r="E32">
            <v>6181000</v>
          </cell>
          <cell r="G32">
            <v>500000</v>
          </cell>
          <cell r="J32">
            <v>300000</v>
          </cell>
          <cell r="K32">
            <v>32120</v>
          </cell>
          <cell r="L32">
            <v>16</v>
          </cell>
          <cell r="O32">
            <v>770880</v>
          </cell>
          <cell r="S32">
            <v>750000</v>
          </cell>
          <cell r="V32">
            <v>2417030</v>
          </cell>
          <cell r="W32">
            <v>10918910</v>
          </cell>
          <cell r="Z32">
            <v>701505</v>
          </cell>
          <cell r="AA32">
            <v>30000</v>
          </cell>
          <cell r="AC32">
            <v>10187405</v>
          </cell>
          <cell r="AD32" t="str">
            <v>Sinh Quản</v>
          </cell>
        </row>
        <row r="33">
          <cell r="A33" t="str">
            <v>LT0519</v>
          </cell>
          <cell r="B33" t="str">
            <v>Trần Thị Thuý</v>
          </cell>
          <cell r="C33">
            <v>45448</v>
          </cell>
          <cell r="D33">
            <v>26</v>
          </cell>
          <cell r="E33">
            <v>6181000</v>
          </cell>
          <cell r="G33">
            <v>500000</v>
          </cell>
          <cell r="J33">
            <v>300000</v>
          </cell>
          <cell r="K33">
            <v>32120</v>
          </cell>
          <cell r="L33">
            <v>12</v>
          </cell>
          <cell r="O33">
            <v>578160</v>
          </cell>
          <cell r="S33">
            <v>750000</v>
          </cell>
          <cell r="V33">
            <v>224840</v>
          </cell>
          <cell r="W33">
            <v>8534000</v>
          </cell>
          <cell r="Y33">
            <v>400000</v>
          </cell>
          <cell r="Z33">
            <v>701505</v>
          </cell>
          <cell r="AA33">
            <v>30000</v>
          </cell>
          <cell r="AC33">
            <v>7402495</v>
          </cell>
          <cell r="AD33" t="str">
            <v>Sinh Quản</v>
          </cell>
        </row>
        <row r="34">
          <cell r="A34" t="str">
            <v>LT0198</v>
          </cell>
          <cell r="B34" t="str">
            <v>Nguyễn Công Đức</v>
          </cell>
          <cell r="C34">
            <v>44964</v>
          </cell>
          <cell r="D34">
            <v>26</v>
          </cell>
          <cell r="E34">
            <v>6466000</v>
          </cell>
          <cell r="G34">
            <v>700000</v>
          </cell>
          <cell r="J34">
            <v>1100000</v>
          </cell>
          <cell r="K34">
            <v>34452</v>
          </cell>
          <cell r="L34">
            <v>3</v>
          </cell>
          <cell r="O34">
            <v>155034</v>
          </cell>
          <cell r="S34">
            <v>750000</v>
          </cell>
          <cell r="W34">
            <v>9171034</v>
          </cell>
          <cell r="Z34">
            <v>752430</v>
          </cell>
          <cell r="AA34">
            <v>30000</v>
          </cell>
          <cell r="AC34">
            <v>8388604</v>
          </cell>
          <cell r="AD34" t="str">
            <v>Phòng Mẫu</v>
          </cell>
        </row>
        <row r="35">
          <cell r="A35" t="str">
            <v>LT0322</v>
          </cell>
          <cell r="B35" t="str">
            <v>Thái Hoàng Duy</v>
          </cell>
          <cell r="C35">
            <v>45128</v>
          </cell>
          <cell r="D35">
            <v>26</v>
          </cell>
          <cell r="E35">
            <v>5581000</v>
          </cell>
          <cell r="G35">
            <v>500000</v>
          </cell>
          <cell r="J35">
            <v>300000</v>
          </cell>
          <cell r="K35">
            <v>29236</v>
          </cell>
          <cell r="L35">
            <v>4</v>
          </cell>
          <cell r="O35">
            <v>175416</v>
          </cell>
          <cell r="S35">
            <v>750000</v>
          </cell>
          <cell r="W35">
            <v>7306416</v>
          </cell>
          <cell r="Z35">
            <v>638505</v>
          </cell>
          <cell r="AA35">
            <v>30000</v>
          </cell>
          <cell r="AC35">
            <v>6637911</v>
          </cell>
          <cell r="AD35" t="str">
            <v>Phòng Mẫu</v>
          </cell>
        </row>
        <row r="36">
          <cell r="A36" t="str">
            <v>LT0471</v>
          </cell>
          <cell r="B36" t="str">
            <v>Nguyễn Văn Tùng</v>
          </cell>
          <cell r="C36">
            <v>45387</v>
          </cell>
          <cell r="D36">
            <v>26</v>
          </cell>
          <cell r="E36">
            <v>6181000</v>
          </cell>
          <cell r="G36">
            <v>500000</v>
          </cell>
          <cell r="I36">
            <v>300000</v>
          </cell>
          <cell r="J36">
            <v>2700000</v>
          </cell>
          <cell r="K36">
            <v>32120</v>
          </cell>
          <cell r="L36">
            <v>15.5</v>
          </cell>
          <cell r="O36">
            <v>746790</v>
          </cell>
          <cell r="S36">
            <v>750000</v>
          </cell>
          <cell r="T36">
            <v>1569000</v>
          </cell>
          <cell r="V36">
            <v>168630</v>
          </cell>
          <cell r="W36">
            <v>12915420</v>
          </cell>
          <cell r="Z36">
            <v>701505</v>
          </cell>
          <cell r="AA36">
            <v>30000</v>
          </cell>
          <cell r="AB36">
            <v>59196</v>
          </cell>
          <cell r="AC36">
            <v>12124719</v>
          </cell>
          <cell r="AD36" t="str">
            <v>IT</v>
          </cell>
        </row>
        <row r="37">
          <cell r="A37" t="str">
            <v>Tổng</v>
          </cell>
          <cell r="E37">
            <v>270266000</v>
          </cell>
          <cell r="F37">
            <v>21100000</v>
          </cell>
          <cell r="G37">
            <v>40185000</v>
          </cell>
          <cell r="H37">
            <v>0</v>
          </cell>
          <cell r="I37">
            <v>4215000</v>
          </cell>
          <cell r="J37">
            <v>31045000</v>
          </cell>
          <cell r="K37">
            <v>1593994</v>
          </cell>
          <cell r="L37">
            <v>115.5</v>
          </cell>
          <cell r="M37">
            <v>0</v>
          </cell>
          <cell r="N37">
            <v>0</v>
          </cell>
          <cell r="O37">
            <v>5894778</v>
          </cell>
          <cell r="P37">
            <v>0</v>
          </cell>
          <cell r="Q37">
            <v>0</v>
          </cell>
          <cell r="R37">
            <v>0</v>
          </cell>
          <cell r="S37">
            <v>20550000</v>
          </cell>
          <cell r="T37">
            <v>39788000</v>
          </cell>
          <cell r="U37">
            <v>0</v>
          </cell>
          <cell r="V37">
            <v>74997636</v>
          </cell>
          <cell r="W37">
            <v>508041414</v>
          </cell>
          <cell r="X37">
            <v>7794320</v>
          </cell>
          <cell r="Y37">
            <v>800000</v>
          </cell>
          <cell r="Z37">
            <v>28945290</v>
          </cell>
          <cell r="AA37">
            <v>690000</v>
          </cell>
          <cell r="AB37">
            <v>12123653</v>
          </cell>
          <cell r="AC37">
            <v>457688151</v>
          </cell>
        </row>
        <row r="38">
          <cell r="A38" t="str">
            <v>Vận Chuyển</v>
          </cell>
        </row>
        <row r="39">
          <cell r="A39" t="str">
            <v>LT0042</v>
          </cell>
          <cell r="B39" t="str">
            <v>Nguyễn Trường Giang</v>
          </cell>
          <cell r="C39">
            <v>44287</v>
          </cell>
          <cell r="D39">
            <v>24.8</v>
          </cell>
          <cell r="E39">
            <v>5781000</v>
          </cell>
          <cell r="F39">
            <v>900000</v>
          </cell>
          <cell r="G39">
            <v>1200000</v>
          </cell>
          <cell r="I39">
            <v>200000</v>
          </cell>
          <cell r="J39">
            <v>871000</v>
          </cell>
          <cell r="K39">
            <v>37889</v>
          </cell>
          <cell r="L39">
            <v>16</v>
          </cell>
          <cell r="O39">
            <v>909336</v>
          </cell>
          <cell r="P39">
            <v>11</v>
          </cell>
          <cell r="Q39">
            <v>24</v>
          </cell>
          <cell r="R39">
            <v>897969</v>
          </cell>
          <cell r="V39">
            <v>7680100</v>
          </cell>
          <cell r="W39">
            <v>18439405</v>
          </cell>
          <cell r="X39">
            <v>359949</v>
          </cell>
          <cell r="Y39">
            <v>1101480</v>
          </cell>
          <cell r="Z39">
            <v>827505</v>
          </cell>
          <cell r="AA39">
            <v>30000</v>
          </cell>
          <cell r="AB39">
            <v>262047</v>
          </cell>
          <cell r="AC39">
            <v>15858424</v>
          </cell>
          <cell r="AD39" t="str">
            <v>Vận Chuyển</v>
          </cell>
        </row>
        <row r="40">
          <cell r="A40" t="str">
            <v>LT0059</v>
          </cell>
          <cell r="B40" t="str">
            <v>Nguyễn Thanh Bích Huy</v>
          </cell>
          <cell r="C40">
            <v>44611</v>
          </cell>
          <cell r="D40">
            <v>26</v>
          </cell>
          <cell r="E40">
            <v>5311000</v>
          </cell>
          <cell r="G40">
            <v>300000</v>
          </cell>
          <cell r="J40">
            <v>300000</v>
          </cell>
          <cell r="K40">
            <v>26976</v>
          </cell>
          <cell r="L40">
            <v>16</v>
          </cell>
          <cell r="O40">
            <v>647424</v>
          </cell>
          <cell r="P40">
            <v>12</v>
          </cell>
          <cell r="Q40">
            <v>24</v>
          </cell>
          <cell r="R40">
            <v>679795</v>
          </cell>
          <cell r="S40">
            <v>750000</v>
          </cell>
          <cell r="V40">
            <v>6907205</v>
          </cell>
          <cell r="W40">
            <v>14895424</v>
          </cell>
          <cell r="Z40">
            <v>589155</v>
          </cell>
          <cell r="AA40">
            <v>30000</v>
          </cell>
          <cell r="AC40">
            <v>14276269</v>
          </cell>
          <cell r="AD40" t="str">
            <v>Vận Chuyển</v>
          </cell>
        </row>
        <row r="41">
          <cell r="A41" t="str">
            <v>LT0087</v>
          </cell>
          <cell r="B41" t="str">
            <v>Lê Thị Kim Ngân</v>
          </cell>
          <cell r="C41">
            <v>43353</v>
          </cell>
          <cell r="D41">
            <v>26</v>
          </cell>
          <cell r="E41">
            <v>5581000</v>
          </cell>
          <cell r="G41">
            <v>500000</v>
          </cell>
          <cell r="J41">
            <v>330000</v>
          </cell>
          <cell r="K41">
            <v>29236</v>
          </cell>
          <cell r="L41">
            <v>16</v>
          </cell>
          <cell r="O41">
            <v>701664</v>
          </cell>
          <cell r="S41">
            <v>750000</v>
          </cell>
          <cell r="V41">
            <v>5240553</v>
          </cell>
          <cell r="W41">
            <v>13103217</v>
          </cell>
          <cell r="Z41">
            <v>638505</v>
          </cell>
          <cell r="AA41">
            <v>30000</v>
          </cell>
          <cell r="AB41">
            <v>71736</v>
          </cell>
          <cell r="AC41">
            <v>12362976</v>
          </cell>
          <cell r="AD41" t="str">
            <v>Vận Chuyển</v>
          </cell>
        </row>
        <row r="42">
          <cell r="A42" t="str">
            <v>LT0122</v>
          </cell>
          <cell r="B42" t="str">
            <v>Lê Minh Dương</v>
          </cell>
          <cell r="C42">
            <v>44713</v>
          </cell>
          <cell r="D42">
            <v>26</v>
          </cell>
          <cell r="E42">
            <v>5581000</v>
          </cell>
          <cell r="F42">
            <v>500000</v>
          </cell>
          <cell r="G42">
            <v>700000</v>
          </cell>
          <cell r="J42">
            <v>900000</v>
          </cell>
          <cell r="K42">
            <v>32601</v>
          </cell>
          <cell r="L42">
            <v>15.5</v>
          </cell>
          <cell r="O42">
            <v>757973</v>
          </cell>
          <cell r="P42">
            <v>13</v>
          </cell>
          <cell r="Q42">
            <v>22</v>
          </cell>
          <cell r="R42">
            <v>850887</v>
          </cell>
          <cell r="S42">
            <v>750000</v>
          </cell>
          <cell r="V42">
            <v>6262653</v>
          </cell>
          <cell r="W42">
            <v>16302513</v>
          </cell>
          <cell r="Y42">
            <v>8803</v>
          </cell>
          <cell r="Z42">
            <v>712005</v>
          </cell>
          <cell r="AA42">
            <v>30000</v>
          </cell>
          <cell r="AB42">
            <v>227585</v>
          </cell>
          <cell r="AC42">
            <v>15324120</v>
          </cell>
          <cell r="AD42" t="str">
            <v>Vận Chuyển</v>
          </cell>
        </row>
        <row r="43">
          <cell r="A43" t="str">
            <v>LT0123</v>
          </cell>
          <cell r="B43" t="str">
            <v>Nguyễn Thanh Hùng</v>
          </cell>
          <cell r="C43">
            <v>44713</v>
          </cell>
          <cell r="D43">
            <v>22.4</v>
          </cell>
          <cell r="E43">
            <v>5311000</v>
          </cell>
          <cell r="G43">
            <v>300000</v>
          </cell>
          <cell r="J43">
            <v>300000</v>
          </cell>
          <cell r="K43">
            <v>26976</v>
          </cell>
          <cell r="L43">
            <v>16</v>
          </cell>
          <cell r="O43">
            <v>647424</v>
          </cell>
          <cell r="P43">
            <v>9.5</v>
          </cell>
          <cell r="Q43">
            <v>12</v>
          </cell>
          <cell r="R43">
            <v>481522</v>
          </cell>
          <cell r="S43">
            <v>375000</v>
          </cell>
          <cell r="V43">
            <v>3591854</v>
          </cell>
          <cell r="W43">
            <v>11006800</v>
          </cell>
          <cell r="X43">
            <v>782304</v>
          </cell>
          <cell r="Y43">
            <v>500000</v>
          </cell>
          <cell r="Z43">
            <v>589155</v>
          </cell>
          <cell r="AA43">
            <v>30000</v>
          </cell>
          <cell r="AC43">
            <v>9105341</v>
          </cell>
          <cell r="AD43" t="str">
            <v>Vận Chuyển</v>
          </cell>
        </row>
        <row r="44">
          <cell r="A44" t="str">
            <v>LT0146</v>
          </cell>
          <cell r="B44" t="str">
            <v>Nông Thị Phương Tuyên</v>
          </cell>
          <cell r="C44">
            <v>45544</v>
          </cell>
          <cell r="D44">
            <v>26</v>
          </cell>
          <cell r="E44">
            <v>5311000</v>
          </cell>
          <cell r="J44">
            <v>300000</v>
          </cell>
          <cell r="K44">
            <v>25534</v>
          </cell>
          <cell r="L44">
            <v>16</v>
          </cell>
          <cell r="O44">
            <v>612816</v>
          </cell>
          <cell r="P44">
            <v>11.5</v>
          </cell>
          <cell r="Q44">
            <v>27</v>
          </cell>
          <cell r="R44">
            <v>647287</v>
          </cell>
          <cell r="S44">
            <v>750000</v>
          </cell>
          <cell r="V44">
            <v>3840314</v>
          </cell>
          <cell r="W44">
            <v>11461417</v>
          </cell>
          <cell r="Z44">
            <v>557655</v>
          </cell>
          <cell r="AA44">
            <v>30000</v>
          </cell>
          <cell r="AC44">
            <v>10873762</v>
          </cell>
          <cell r="AD44" t="str">
            <v>Vận Chuyển</v>
          </cell>
        </row>
        <row r="45">
          <cell r="A45" t="str">
            <v>LT0244</v>
          </cell>
          <cell r="B45" t="str">
            <v>Ngân Thị Thu Tình</v>
          </cell>
          <cell r="C45">
            <v>44994</v>
          </cell>
          <cell r="D45">
            <v>26</v>
          </cell>
          <cell r="E45">
            <v>5311000</v>
          </cell>
          <cell r="G45">
            <v>300000</v>
          </cell>
          <cell r="J45">
            <v>300000</v>
          </cell>
          <cell r="K45">
            <v>26976</v>
          </cell>
          <cell r="L45">
            <v>16</v>
          </cell>
          <cell r="O45">
            <v>647424</v>
          </cell>
          <cell r="P45">
            <v>11.5</v>
          </cell>
          <cell r="Q45">
            <v>28</v>
          </cell>
          <cell r="R45">
            <v>691934</v>
          </cell>
          <cell r="S45">
            <v>750000</v>
          </cell>
          <cell r="V45">
            <v>5752632</v>
          </cell>
          <cell r="W45">
            <v>13752990</v>
          </cell>
          <cell r="Y45">
            <v>100000</v>
          </cell>
          <cell r="Z45">
            <v>589155</v>
          </cell>
          <cell r="AA45">
            <v>30000</v>
          </cell>
          <cell r="AB45">
            <v>101692</v>
          </cell>
          <cell r="AC45">
            <v>12932143</v>
          </cell>
          <cell r="AD45" t="str">
            <v>Vận Chuyển</v>
          </cell>
        </row>
        <row r="46">
          <cell r="A46" t="str">
            <v>LT0268</v>
          </cell>
          <cell r="B46" t="str">
            <v>Võ Mỹ Thuận</v>
          </cell>
          <cell r="C46">
            <v>45029</v>
          </cell>
          <cell r="D46">
            <v>26</v>
          </cell>
          <cell r="E46">
            <v>5311000</v>
          </cell>
          <cell r="G46">
            <v>300000</v>
          </cell>
          <cell r="J46">
            <v>500000</v>
          </cell>
          <cell r="K46">
            <v>26976</v>
          </cell>
          <cell r="L46">
            <v>16</v>
          </cell>
          <cell r="O46">
            <v>647424</v>
          </cell>
          <cell r="P46">
            <v>13</v>
          </cell>
          <cell r="Q46">
            <v>24</v>
          </cell>
          <cell r="R46">
            <v>720259</v>
          </cell>
          <cell r="S46">
            <v>750000</v>
          </cell>
          <cell r="V46">
            <v>5948208</v>
          </cell>
          <cell r="W46">
            <v>14176891</v>
          </cell>
          <cell r="Z46">
            <v>589155</v>
          </cell>
          <cell r="AA46">
            <v>30000</v>
          </cell>
          <cell r="AC46">
            <v>13557736</v>
          </cell>
          <cell r="AD46" t="str">
            <v>Vận Chuyển</v>
          </cell>
        </row>
        <row r="47">
          <cell r="A47" t="str">
            <v>LT0300</v>
          </cell>
          <cell r="B47" t="str">
            <v>Nguyễn Thị Kim Yên</v>
          </cell>
          <cell r="C47">
            <v>45092</v>
          </cell>
          <cell r="D47">
            <v>26</v>
          </cell>
          <cell r="E47">
            <v>5311000</v>
          </cell>
          <cell r="J47">
            <v>300000</v>
          </cell>
          <cell r="K47">
            <v>25534</v>
          </cell>
          <cell r="L47">
            <v>16</v>
          </cell>
          <cell r="O47">
            <v>612816</v>
          </cell>
          <cell r="P47">
            <v>13</v>
          </cell>
          <cell r="Q47">
            <v>27</v>
          </cell>
          <cell r="R47">
            <v>704738</v>
          </cell>
          <cell r="S47">
            <v>750000</v>
          </cell>
          <cell r="V47">
            <v>4691873</v>
          </cell>
          <cell r="W47">
            <v>12370427</v>
          </cell>
          <cell r="Z47">
            <v>557655</v>
          </cell>
          <cell r="AA47">
            <v>30000</v>
          </cell>
          <cell r="AB47">
            <v>39139</v>
          </cell>
          <cell r="AC47">
            <v>11743633</v>
          </cell>
          <cell r="AD47" t="str">
            <v>Vận Chuyển</v>
          </cell>
        </row>
        <row r="48">
          <cell r="A48" t="str">
            <v>LT0380</v>
          </cell>
          <cell r="B48" t="str">
            <v>Dương Thị Cẩm Thiêu</v>
          </cell>
          <cell r="C48">
            <v>45233</v>
          </cell>
          <cell r="D48">
            <v>25</v>
          </cell>
          <cell r="E48">
            <v>5311000</v>
          </cell>
          <cell r="J48">
            <v>300000</v>
          </cell>
          <cell r="K48">
            <v>25534</v>
          </cell>
          <cell r="L48">
            <v>16</v>
          </cell>
          <cell r="O48">
            <v>612816</v>
          </cell>
          <cell r="P48">
            <v>12</v>
          </cell>
          <cell r="Q48">
            <v>18</v>
          </cell>
          <cell r="R48">
            <v>597496</v>
          </cell>
          <cell r="S48">
            <v>750000</v>
          </cell>
          <cell r="V48">
            <v>3664129</v>
          </cell>
          <cell r="W48">
            <v>11235441</v>
          </cell>
          <cell r="X48">
            <v>204269</v>
          </cell>
          <cell r="Y48">
            <v>181728</v>
          </cell>
          <cell r="Z48">
            <v>557655</v>
          </cell>
          <cell r="AA48">
            <v>30000</v>
          </cell>
          <cell r="AC48">
            <v>10261789</v>
          </cell>
          <cell r="AD48" t="str">
            <v>Vận Chuyển</v>
          </cell>
        </row>
        <row r="49">
          <cell r="A49" t="str">
            <v>LT0423</v>
          </cell>
          <cell r="B49" t="str">
            <v>Nguyễn Thị Thanh</v>
          </cell>
          <cell r="C49">
            <v>45352</v>
          </cell>
          <cell r="D49">
            <v>26</v>
          </cell>
          <cell r="E49">
            <v>5311000</v>
          </cell>
          <cell r="J49">
            <v>300000</v>
          </cell>
          <cell r="K49">
            <v>25534</v>
          </cell>
          <cell r="L49">
            <v>16</v>
          </cell>
          <cell r="O49">
            <v>612816</v>
          </cell>
          <cell r="P49">
            <v>13</v>
          </cell>
          <cell r="Q49">
            <v>14</v>
          </cell>
          <cell r="R49">
            <v>605156</v>
          </cell>
          <cell r="S49">
            <v>750000</v>
          </cell>
          <cell r="V49">
            <v>7079302</v>
          </cell>
          <cell r="W49">
            <v>14658274</v>
          </cell>
          <cell r="Y49">
            <v>300000</v>
          </cell>
          <cell r="Z49">
            <v>557655</v>
          </cell>
          <cell r="AA49">
            <v>30000</v>
          </cell>
          <cell r="AC49">
            <v>13770619</v>
          </cell>
          <cell r="AD49" t="str">
            <v>Vận Chuyển</v>
          </cell>
        </row>
        <row r="50">
          <cell r="A50" t="str">
            <v>LT0481</v>
          </cell>
          <cell r="B50" t="str">
            <v>Trần Văn Hiếu</v>
          </cell>
          <cell r="C50">
            <v>45399</v>
          </cell>
          <cell r="D50">
            <v>24.7</v>
          </cell>
          <cell r="E50">
            <v>5311000</v>
          </cell>
          <cell r="G50">
            <v>300000</v>
          </cell>
          <cell r="J50">
            <v>500000</v>
          </cell>
          <cell r="K50">
            <v>26976</v>
          </cell>
          <cell r="L50">
            <v>14.5</v>
          </cell>
          <cell r="O50">
            <v>586728</v>
          </cell>
          <cell r="P50">
            <v>11.5</v>
          </cell>
          <cell r="Q50">
            <v>26</v>
          </cell>
          <cell r="R50">
            <v>675749</v>
          </cell>
          <cell r="V50">
            <v>5192880</v>
          </cell>
          <cell r="W50">
            <v>12566357</v>
          </cell>
          <cell r="X50">
            <v>283248</v>
          </cell>
          <cell r="Y50">
            <v>550000</v>
          </cell>
          <cell r="Z50">
            <v>589155</v>
          </cell>
          <cell r="AA50">
            <v>30000</v>
          </cell>
          <cell r="AB50">
            <v>5698</v>
          </cell>
          <cell r="AC50">
            <v>11108256</v>
          </cell>
          <cell r="AD50" t="str">
            <v>Vận chuyển</v>
          </cell>
        </row>
        <row r="51">
          <cell r="A51" t="str">
            <v>LT0488</v>
          </cell>
          <cell r="B51" t="str">
            <v>Nguyễn Văn Riêm</v>
          </cell>
          <cell r="C51">
            <v>45404</v>
          </cell>
          <cell r="D51">
            <v>25.5</v>
          </cell>
          <cell r="E51">
            <v>5311000</v>
          </cell>
          <cell r="J51">
            <v>300000</v>
          </cell>
          <cell r="K51">
            <v>25534</v>
          </cell>
          <cell r="L51">
            <v>16</v>
          </cell>
          <cell r="O51">
            <v>612816</v>
          </cell>
          <cell r="P51">
            <v>12</v>
          </cell>
          <cell r="R51">
            <v>459612</v>
          </cell>
          <cell r="S51">
            <v>375000</v>
          </cell>
          <cell r="V51">
            <v>4685489</v>
          </cell>
          <cell r="W51">
            <v>11743917</v>
          </cell>
          <cell r="X51">
            <v>102134</v>
          </cell>
          <cell r="Y51">
            <v>100000</v>
          </cell>
          <cell r="Z51">
            <v>557655</v>
          </cell>
          <cell r="AA51">
            <v>30000</v>
          </cell>
          <cell r="AC51">
            <v>10954128</v>
          </cell>
          <cell r="AD51" t="str">
            <v>Vận chuyển</v>
          </cell>
        </row>
        <row r="52">
          <cell r="A52" t="str">
            <v>LT0509</v>
          </cell>
          <cell r="B52" t="str">
            <v>Châu Hoàng Khải</v>
          </cell>
          <cell r="C52">
            <v>45430</v>
          </cell>
          <cell r="D52">
            <v>26</v>
          </cell>
          <cell r="E52">
            <v>7081000</v>
          </cell>
          <cell r="F52">
            <v>1100000</v>
          </cell>
          <cell r="G52">
            <v>1000000</v>
          </cell>
          <cell r="J52">
            <v>990000</v>
          </cell>
          <cell r="K52">
            <v>44139</v>
          </cell>
          <cell r="L52">
            <v>16</v>
          </cell>
          <cell r="O52">
            <v>1059336</v>
          </cell>
          <cell r="P52">
            <v>12</v>
          </cell>
          <cell r="R52">
            <v>794502</v>
          </cell>
          <cell r="S52">
            <v>850000</v>
          </cell>
          <cell r="V52">
            <v>6411190</v>
          </cell>
          <cell r="W52">
            <v>19286028</v>
          </cell>
          <cell r="Y52">
            <v>539637</v>
          </cell>
          <cell r="Z52">
            <v>964005</v>
          </cell>
          <cell r="AA52">
            <v>30000</v>
          </cell>
          <cell r="AB52">
            <v>425239</v>
          </cell>
          <cell r="AC52">
            <v>17327147</v>
          </cell>
          <cell r="AD52" t="str">
            <v>Vận Chuyển</v>
          </cell>
        </row>
        <row r="53">
          <cell r="A53" t="str">
            <v>LT0522</v>
          </cell>
          <cell r="B53" t="str">
            <v>Nguyễn Chí Thanh</v>
          </cell>
          <cell r="C53">
            <v>45453</v>
          </cell>
          <cell r="D53">
            <v>25.4</v>
          </cell>
          <cell r="E53">
            <v>5311000</v>
          </cell>
          <cell r="J53">
            <v>300000</v>
          </cell>
          <cell r="K53">
            <v>25534</v>
          </cell>
          <cell r="L53">
            <v>16</v>
          </cell>
          <cell r="O53">
            <v>612816</v>
          </cell>
          <cell r="P53">
            <v>8</v>
          </cell>
          <cell r="R53">
            <v>306408</v>
          </cell>
          <cell r="S53">
            <v>375000</v>
          </cell>
          <cell r="V53">
            <v>4583353</v>
          </cell>
          <cell r="W53">
            <v>11488577</v>
          </cell>
          <cell r="X53">
            <v>114901</v>
          </cell>
          <cell r="Y53">
            <v>500000</v>
          </cell>
          <cell r="Z53">
            <v>557655</v>
          </cell>
          <cell r="AA53">
            <v>30000</v>
          </cell>
          <cell r="AC53">
            <v>10286021</v>
          </cell>
          <cell r="AD53" t="str">
            <v>Vận Chuyển</v>
          </cell>
        </row>
        <row r="54">
          <cell r="A54" t="str">
            <v>LT0546</v>
          </cell>
          <cell r="B54" t="str">
            <v>Ngô Văn Điệp</v>
          </cell>
          <cell r="C54">
            <v>45483</v>
          </cell>
          <cell r="D54">
            <v>26</v>
          </cell>
          <cell r="E54">
            <v>5311000</v>
          </cell>
          <cell r="J54">
            <v>300000</v>
          </cell>
          <cell r="K54">
            <v>25534</v>
          </cell>
          <cell r="L54">
            <v>16</v>
          </cell>
          <cell r="O54">
            <v>612816</v>
          </cell>
          <cell r="P54">
            <v>12</v>
          </cell>
          <cell r="R54">
            <v>459612</v>
          </cell>
          <cell r="S54">
            <v>750000</v>
          </cell>
          <cell r="V54">
            <v>4672722</v>
          </cell>
          <cell r="W54">
            <v>12106150</v>
          </cell>
          <cell r="Z54">
            <v>557655</v>
          </cell>
          <cell r="AA54">
            <v>30000</v>
          </cell>
          <cell r="AB54">
            <v>25925</v>
          </cell>
          <cell r="AC54">
            <v>11492570</v>
          </cell>
          <cell r="AD54" t="str">
            <v>Vận Chuyển</v>
          </cell>
        </row>
        <row r="55">
          <cell r="A55" t="str">
            <v>LT0581</v>
          </cell>
          <cell r="B55" t="str">
            <v>Cao Thị Vân Anh</v>
          </cell>
          <cell r="C55">
            <v>45535</v>
          </cell>
          <cell r="D55">
            <v>26</v>
          </cell>
          <cell r="E55">
            <v>5311000</v>
          </cell>
          <cell r="J55">
            <v>300000</v>
          </cell>
          <cell r="K55">
            <v>25534</v>
          </cell>
          <cell r="L55">
            <v>16</v>
          </cell>
          <cell r="O55">
            <v>612816</v>
          </cell>
          <cell r="P55">
            <v>12.5</v>
          </cell>
          <cell r="Q55">
            <v>19</v>
          </cell>
          <cell r="R55">
            <v>624306</v>
          </cell>
          <cell r="S55">
            <v>750000</v>
          </cell>
          <cell r="V55">
            <v>3489221</v>
          </cell>
          <cell r="W55">
            <v>11087343</v>
          </cell>
          <cell r="Y55">
            <v>181728</v>
          </cell>
          <cell r="Z55">
            <v>557655</v>
          </cell>
          <cell r="AA55">
            <v>30000</v>
          </cell>
          <cell r="AC55">
            <v>10317960</v>
          </cell>
          <cell r="AD55" t="str">
            <v>Vận Chuyển</v>
          </cell>
        </row>
        <row r="56">
          <cell r="A56" t="str">
            <v>LT0598</v>
          </cell>
          <cell r="B56" t="str">
            <v>Tống Vũ Luân</v>
          </cell>
          <cell r="C56">
            <v>45560</v>
          </cell>
          <cell r="D56">
            <v>26</v>
          </cell>
          <cell r="E56">
            <v>5311000</v>
          </cell>
          <cell r="J56">
            <v>300000</v>
          </cell>
          <cell r="K56">
            <v>25534</v>
          </cell>
          <cell r="L56">
            <v>16</v>
          </cell>
          <cell r="O56">
            <v>612816</v>
          </cell>
          <cell r="P56">
            <v>13</v>
          </cell>
          <cell r="Q56">
            <v>28</v>
          </cell>
          <cell r="R56">
            <v>712399</v>
          </cell>
          <cell r="S56">
            <v>750000</v>
          </cell>
          <cell r="V56">
            <v>5760470</v>
          </cell>
          <cell r="W56">
            <v>13446685</v>
          </cell>
          <cell r="Y56">
            <v>250000</v>
          </cell>
          <cell r="Z56">
            <v>557655</v>
          </cell>
          <cell r="AA56">
            <v>30000</v>
          </cell>
          <cell r="AB56">
            <v>80452</v>
          </cell>
          <cell r="AC56">
            <v>12528578</v>
          </cell>
          <cell r="AD56" t="str">
            <v>Vận Chuyển</v>
          </cell>
        </row>
        <row r="57">
          <cell r="A57" t="str">
            <v>LT0613</v>
          </cell>
          <cell r="B57" t="str">
            <v>Nguyễn Thị Thùy Dương</v>
          </cell>
          <cell r="C57">
            <v>45579</v>
          </cell>
          <cell r="D57">
            <v>26</v>
          </cell>
          <cell r="E57">
            <v>5311000</v>
          </cell>
          <cell r="G57">
            <v>300000</v>
          </cell>
          <cell r="J57">
            <v>300000</v>
          </cell>
          <cell r="K57">
            <v>26976</v>
          </cell>
          <cell r="L57">
            <v>16</v>
          </cell>
          <cell r="O57">
            <v>647424</v>
          </cell>
          <cell r="P57">
            <v>12</v>
          </cell>
          <cell r="R57">
            <v>485568</v>
          </cell>
          <cell r="S57">
            <v>750000</v>
          </cell>
          <cell r="V57">
            <v>5698680</v>
          </cell>
          <cell r="W57">
            <v>13492672</v>
          </cell>
          <cell r="Z57">
            <v>589155</v>
          </cell>
          <cell r="AA57">
            <v>30000</v>
          </cell>
          <cell r="AB57">
            <v>93676</v>
          </cell>
          <cell r="AC57">
            <v>12779841</v>
          </cell>
          <cell r="AD57" t="str">
            <v>Vận Chuyển</v>
          </cell>
        </row>
        <row r="58">
          <cell r="A58" t="str">
            <v>LT0616</v>
          </cell>
          <cell r="B58" t="str">
            <v>Trần Thành Công</v>
          </cell>
          <cell r="C58">
            <v>45580</v>
          </cell>
          <cell r="D58">
            <v>26</v>
          </cell>
          <cell r="E58">
            <v>5311000</v>
          </cell>
          <cell r="J58">
            <v>300000</v>
          </cell>
          <cell r="K58">
            <v>25534</v>
          </cell>
          <cell r="L58">
            <v>16</v>
          </cell>
          <cell r="O58">
            <v>612816</v>
          </cell>
          <cell r="P58">
            <v>13</v>
          </cell>
          <cell r="Q58">
            <v>24</v>
          </cell>
          <cell r="R58">
            <v>681758</v>
          </cell>
          <cell r="S58">
            <v>750000</v>
          </cell>
          <cell r="V58">
            <v>4497814</v>
          </cell>
          <cell r="W58">
            <v>12153388</v>
          </cell>
          <cell r="Z58">
            <v>557655</v>
          </cell>
          <cell r="AA58">
            <v>30000</v>
          </cell>
          <cell r="AB58">
            <v>28287</v>
          </cell>
          <cell r="AC58">
            <v>11537446</v>
          </cell>
          <cell r="AD58" t="str">
            <v>Vận Chuyển</v>
          </cell>
        </row>
        <row r="59">
          <cell r="A59" t="str">
            <v>LT0640</v>
          </cell>
          <cell r="B59" t="str">
            <v>Neàng Kim Thiệp</v>
          </cell>
          <cell r="C59">
            <v>45638</v>
          </cell>
          <cell r="D59">
            <v>16.7</v>
          </cell>
          <cell r="E59">
            <v>4961000</v>
          </cell>
          <cell r="J59">
            <v>300000</v>
          </cell>
          <cell r="K59">
            <v>23851</v>
          </cell>
          <cell r="L59">
            <v>10</v>
          </cell>
          <cell r="O59">
            <v>357765</v>
          </cell>
          <cell r="P59">
            <v>7.5</v>
          </cell>
          <cell r="Q59">
            <v>21.5</v>
          </cell>
          <cell r="R59">
            <v>422163</v>
          </cell>
          <cell r="V59">
            <v>1795981</v>
          </cell>
          <cell r="W59">
            <v>7836909</v>
          </cell>
          <cell r="X59">
            <v>1776900</v>
          </cell>
          <cell r="AC59">
            <v>6060009</v>
          </cell>
          <cell r="AD59" t="str">
            <v>Vận Chuyển</v>
          </cell>
        </row>
        <row r="60">
          <cell r="A60" t="str">
            <v>Tổng</v>
          </cell>
          <cell r="E60">
            <v>113961000</v>
          </cell>
          <cell r="F60">
            <v>2500000</v>
          </cell>
          <cell r="G60">
            <v>5200000</v>
          </cell>
          <cell r="H60">
            <v>0</v>
          </cell>
          <cell r="I60">
            <v>200000</v>
          </cell>
          <cell r="J60">
            <v>8591000</v>
          </cell>
          <cell r="K60">
            <v>584912</v>
          </cell>
          <cell r="L60">
            <v>328</v>
          </cell>
          <cell r="M60">
            <v>0</v>
          </cell>
          <cell r="N60">
            <v>0</v>
          </cell>
          <cell r="O60">
            <v>13738082</v>
          </cell>
          <cell r="P60">
            <v>233</v>
          </cell>
          <cell r="Q60">
            <v>338.5</v>
          </cell>
          <cell r="R60">
            <v>12499120</v>
          </cell>
          <cell r="S60">
            <v>12475000</v>
          </cell>
          <cell r="T60">
            <v>0</v>
          </cell>
          <cell r="U60">
            <v>0</v>
          </cell>
          <cell r="V60">
            <v>107446623</v>
          </cell>
          <cell r="W60">
            <v>276610825</v>
          </cell>
          <cell r="X60">
            <v>3623705</v>
          </cell>
          <cell r="Y60">
            <v>4313376</v>
          </cell>
          <cell r="Z60">
            <v>12253500</v>
          </cell>
          <cell r="AA60">
            <v>600000</v>
          </cell>
          <cell r="AB60">
            <v>1361476</v>
          </cell>
          <cell r="AC60">
            <v>254458768</v>
          </cell>
        </row>
        <row r="61">
          <cell r="A61" t="str">
            <v>Tạp Vụ</v>
          </cell>
        </row>
        <row r="62">
          <cell r="A62" t="str">
            <v>LT0061</v>
          </cell>
          <cell r="B62" t="str">
            <v>Lê Thị Tân</v>
          </cell>
          <cell r="C62">
            <v>44621</v>
          </cell>
          <cell r="D62">
            <v>26</v>
          </cell>
          <cell r="E62">
            <v>5311000</v>
          </cell>
          <cell r="G62">
            <v>200000</v>
          </cell>
          <cell r="J62">
            <v>300000</v>
          </cell>
          <cell r="K62">
            <v>26495</v>
          </cell>
          <cell r="L62">
            <v>16</v>
          </cell>
          <cell r="O62">
            <v>635880</v>
          </cell>
          <cell r="S62">
            <v>750000</v>
          </cell>
          <cell r="V62">
            <v>2464035</v>
          </cell>
          <cell r="W62">
            <v>9660915</v>
          </cell>
          <cell r="Z62">
            <v>578655</v>
          </cell>
          <cell r="AA62">
            <v>30000</v>
          </cell>
          <cell r="AC62">
            <v>9052260</v>
          </cell>
          <cell r="AD62" t="str">
            <v>Tạp Vụ</v>
          </cell>
        </row>
        <row r="63">
          <cell r="A63" t="str">
            <v>LT0186</v>
          </cell>
          <cell r="B63" t="str">
            <v>Lê Thị Nương</v>
          </cell>
          <cell r="C63">
            <v>44960</v>
          </cell>
          <cell r="D63">
            <v>26</v>
          </cell>
          <cell r="E63">
            <v>5311000</v>
          </cell>
          <cell r="J63">
            <v>300000</v>
          </cell>
          <cell r="K63">
            <v>25534</v>
          </cell>
          <cell r="L63">
            <v>16</v>
          </cell>
          <cell r="O63">
            <v>612816</v>
          </cell>
          <cell r="S63">
            <v>750000</v>
          </cell>
          <cell r="V63">
            <v>1780997</v>
          </cell>
          <cell r="W63">
            <v>8754813</v>
          </cell>
          <cell r="Z63">
            <v>557655</v>
          </cell>
          <cell r="AA63">
            <v>30000</v>
          </cell>
          <cell r="AC63">
            <v>8167158</v>
          </cell>
          <cell r="AD63" t="str">
            <v>Tạp Vụ</v>
          </cell>
        </row>
        <row r="64">
          <cell r="A64" t="str">
            <v>LT0191</v>
          </cell>
          <cell r="B64" t="str">
            <v>Nguyễn Hoàng Thị Hưng Hoà</v>
          </cell>
          <cell r="C64">
            <v>44959</v>
          </cell>
          <cell r="D64">
            <v>25.6</v>
          </cell>
          <cell r="E64">
            <v>5311000</v>
          </cell>
          <cell r="J64">
            <v>300000</v>
          </cell>
          <cell r="K64">
            <v>25534</v>
          </cell>
          <cell r="L64">
            <v>0.5</v>
          </cell>
          <cell r="O64">
            <v>19150</v>
          </cell>
          <cell r="S64">
            <v>375000</v>
          </cell>
          <cell r="V64">
            <v>1</v>
          </cell>
          <cell r="W64">
            <v>6005151</v>
          </cell>
          <cell r="X64">
            <v>89368</v>
          </cell>
          <cell r="Z64">
            <v>557655</v>
          </cell>
          <cell r="AA64">
            <v>30000</v>
          </cell>
          <cell r="AC64">
            <v>5328128</v>
          </cell>
          <cell r="AD64" t="str">
            <v>Tạp Vụ</v>
          </cell>
        </row>
        <row r="65">
          <cell r="A65" t="str">
            <v>LT0195</v>
          </cell>
          <cell r="B65" t="str">
            <v>Phạm Thị Liên</v>
          </cell>
          <cell r="C65">
            <v>44961</v>
          </cell>
          <cell r="D65">
            <v>26</v>
          </cell>
          <cell r="E65">
            <v>5311000</v>
          </cell>
          <cell r="J65">
            <v>300000</v>
          </cell>
          <cell r="K65">
            <v>25534</v>
          </cell>
          <cell r="L65">
            <v>16</v>
          </cell>
          <cell r="O65">
            <v>612816</v>
          </cell>
          <cell r="S65">
            <v>750000</v>
          </cell>
          <cell r="V65">
            <v>1780997</v>
          </cell>
          <cell r="W65">
            <v>8754813</v>
          </cell>
          <cell r="Z65">
            <v>557655</v>
          </cell>
          <cell r="AA65">
            <v>30000</v>
          </cell>
          <cell r="AC65">
            <v>8167158</v>
          </cell>
          <cell r="AD65" t="str">
            <v>Tạp Vụ</v>
          </cell>
        </row>
        <row r="66">
          <cell r="A66" t="str">
            <v>LT0331</v>
          </cell>
          <cell r="B66" t="str">
            <v>Hà Thị Lý</v>
          </cell>
          <cell r="C66">
            <v>45140</v>
          </cell>
          <cell r="D66">
            <v>26</v>
          </cell>
          <cell r="E66">
            <v>5311000</v>
          </cell>
          <cell r="J66">
            <v>300000</v>
          </cell>
          <cell r="K66">
            <v>25534</v>
          </cell>
          <cell r="L66">
            <v>16</v>
          </cell>
          <cell r="O66">
            <v>612816</v>
          </cell>
          <cell r="S66">
            <v>750000</v>
          </cell>
          <cell r="V66">
            <v>2259759</v>
          </cell>
          <cell r="W66">
            <v>9233575</v>
          </cell>
          <cell r="Z66">
            <v>557655</v>
          </cell>
          <cell r="AA66">
            <v>30000</v>
          </cell>
          <cell r="AC66">
            <v>8645920</v>
          </cell>
          <cell r="AD66" t="str">
            <v>Tạp Vụ</v>
          </cell>
        </row>
        <row r="67">
          <cell r="A67" t="str">
            <v>LT0391</v>
          </cell>
          <cell r="B67" t="str">
            <v>Huỳnh Văn Phú</v>
          </cell>
          <cell r="C67">
            <v>45261</v>
          </cell>
          <cell r="D67">
            <v>24.8</v>
          </cell>
          <cell r="E67">
            <v>5311000</v>
          </cell>
          <cell r="J67">
            <v>1140000</v>
          </cell>
          <cell r="K67">
            <v>25534</v>
          </cell>
          <cell r="S67">
            <v>375000</v>
          </cell>
          <cell r="W67">
            <v>6826000</v>
          </cell>
          <cell r="X67">
            <v>242569</v>
          </cell>
          <cell r="Z67">
            <v>557655</v>
          </cell>
          <cell r="AA67">
            <v>30000</v>
          </cell>
          <cell r="AC67">
            <v>5995776</v>
          </cell>
          <cell r="AD67" t="str">
            <v>Tạp Vụ</v>
          </cell>
        </row>
        <row r="68">
          <cell r="A68" t="str">
            <v>Tổng</v>
          </cell>
          <cell r="E68">
            <v>31866000</v>
          </cell>
          <cell r="F68">
            <v>0</v>
          </cell>
          <cell r="G68">
            <v>200000</v>
          </cell>
          <cell r="H68">
            <v>0</v>
          </cell>
          <cell r="I68">
            <v>0</v>
          </cell>
          <cell r="J68">
            <v>2640000</v>
          </cell>
          <cell r="K68">
            <v>154165</v>
          </cell>
          <cell r="L68">
            <v>64.5</v>
          </cell>
          <cell r="M68">
            <v>0</v>
          </cell>
          <cell r="N68">
            <v>0</v>
          </cell>
          <cell r="O68">
            <v>2493478</v>
          </cell>
          <cell r="P68">
            <v>0</v>
          </cell>
          <cell r="Q68">
            <v>0</v>
          </cell>
          <cell r="R68">
            <v>0</v>
          </cell>
          <cell r="S68">
            <v>3750000</v>
          </cell>
          <cell r="T68">
            <v>0</v>
          </cell>
          <cell r="U68">
            <v>0</v>
          </cell>
          <cell r="V68">
            <v>8285789</v>
          </cell>
          <cell r="W68">
            <v>49235267</v>
          </cell>
          <cell r="X68">
            <v>331937</v>
          </cell>
          <cell r="Y68">
            <v>0</v>
          </cell>
          <cell r="Z68">
            <v>3366930</v>
          </cell>
          <cell r="AA68">
            <v>180000</v>
          </cell>
          <cell r="AB68">
            <v>0</v>
          </cell>
          <cell r="AC68">
            <v>45356400</v>
          </cell>
        </row>
        <row r="69">
          <cell r="A69" t="str">
            <v>Máy in</v>
          </cell>
        </row>
        <row r="70">
          <cell r="A70" t="str">
            <v>LT0338</v>
          </cell>
          <cell r="B70" t="str">
            <v>Hoàng Văn Sơn</v>
          </cell>
          <cell r="C70">
            <v>44013</v>
          </cell>
          <cell r="D70">
            <v>26</v>
          </cell>
          <cell r="E70">
            <v>8581000</v>
          </cell>
          <cell r="F70">
            <v>2000000</v>
          </cell>
          <cell r="G70">
            <v>5000000</v>
          </cell>
          <cell r="I70">
            <v>500000</v>
          </cell>
          <cell r="J70">
            <v>2000000</v>
          </cell>
          <cell r="K70">
            <v>74909</v>
          </cell>
          <cell r="S70">
            <v>950000</v>
          </cell>
          <cell r="T70">
            <v>13970000</v>
          </cell>
          <cell r="V70">
            <v>6292356</v>
          </cell>
          <cell r="W70">
            <v>39293356</v>
          </cell>
          <cell r="Y70">
            <v>156126</v>
          </cell>
          <cell r="Z70">
            <v>1636005</v>
          </cell>
          <cell r="AA70">
            <v>30000</v>
          </cell>
          <cell r="AB70">
            <v>1900684</v>
          </cell>
          <cell r="AC70">
            <v>35570541</v>
          </cell>
          <cell r="AD70" t="str">
            <v>Chủ quản xưởng B</v>
          </cell>
        </row>
        <row r="71">
          <cell r="A71" t="str">
            <v>LT0019</v>
          </cell>
          <cell r="B71" t="str">
            <v>Lê Phước Thanh</v>
          </cell>
          <cell r="C71">
            <v>42797</v>
          </cell>
          <cell r="D71">
            <v>26</v>
          </cell>
          <cell r="E71">
            <v>6081000</v>
          </cell>
          <cell r="F71">
            <v>1100000</v>
          </cell>
          <cell r="G71">
            <v>3000000</v>
          </cell>
          <cell r="J71">
            <v>1332000</v>
          </cell>
          <cell r="K71">
            <v>48947</v>
          </cell>
          <cell r="L71">
            <v>16</v>
          </cell>
          <cell r="O71">
            <v>1174728</v>
          </cell>
          <cell r="S71">
            <v>850000</v>
          </cell>
          <cell r="V71">
            <v>10951891</v>
          </cell>
          <cell r="W71">
            <v>24489619</v>
          </cell>
          <cell r="Z71">
            <v>1069005</v>
          </cell>
          <cell r="AA71">
            <v>30000</v>
          </cell>
          <cell r="AB71">
            <v>549061</v>
          </cell>
          <cell r="AC71">
            <v>22841553</v>
          </cell>
          <cell r="AD71" t="str">
            <v>TT máy in</v>
          </cell>
        </row>
        <row r="72">
          <cell r="A72" t="str">
            <v>LT0030</v>
          </cell>
          <cell r="B72" t="str">
            <v>Võ Văn Nam</v>
          </cell>
          <cell r="C72">
            <v>43011</v>
          </cell>
          <cell r="D72">
            <v>26</v>
          </cell>
          <cell r="E72">
            <v>5781000</v>
          </cell>
          <cell r="F72">
            <v>900000</v>
          </cell>
          <cell r="G72">
            <v>2000000</v>
          </cell>
          <cell r="H72">
            <v>200000</v>
          </cell>
          <cell r="J72">
            <v>850000</v>
          </cell>
          <cell r="K72">
            <v>42697</v>
          </cell>
          <cell r="L72">
            <v>15.5</v>
          </cell>
          <cell r="O72">
            <v>992705</v>
          </cell>
          <cell r="S72">
            <v>800000</v>
          </cell>
          <cell r="V72">
            <v>5742747</v>
          </cell>
          <cell r="W72">
            <v>17266452</v>
          </cell>
          <cell r="Z72">
            <v>932505</v>
          </cell>
          <cell r="AA72">
            <v>30000</v>
          </cell>
          <cell r="AB72">
            <v>280395</v>
          </cell>
          <cell r="AC72">
            <v>16023552</v>
          </cell>
          <cell r="AD72" t="str">
            <v>Máy in</v>
          </cell>
        </row>
        <row r="73">
          <cell r="A73" t="str">
            <v>LT0430</v>
          </cell>
          <cell r="B73" t="str">
            <v>Trần Thị Hồng Lý</v>
          </cell>
          <cell r="C73">
            <v>45352</v>
          </cell>
          <cell r="D73">
            <v>26</v>
          </cell>
          <cell r="E73">
            <v>5311000</v>
          </cell>
          <cell r="J73">
            <v>300000</v>
          </cell>
          <cell r="K73">
            <v>25534</v>
          </cell>
          <cell r="L73">
            <v>16</v>
          </cell>
          <cell r="O73">
            <v>612816</v>
          </cell>
          <cell r="S73">
            <v>750000</v>
          </cell>
          <cell r="V73">
            <v>3759882</v>
          </cell>
          <cell r="W73">
            <v>10733698</v>
          </cell>
          <cell r="Z73">
            <v>557655</v>
          </cell>
          <cell r="AA73">
            <v>30000</v>
          </cell>
          <cell r="AC73">
            <v>10146043</v>
          </cell>
          <cell r="AD73" t="str">
            <v>MÁY IN</v>
          </cell>
        </row>
        <row r="74">
          <cell r="A74" t="str">
            <v>LT0023</v>
          </cell>
          <cell r="B74" t="str">
            <v>Trần Minh Cửu</v>
          </cell>
          <cell r="C74">
            <v>43160</v>
          </cell>
          <cell r="D74">
            <v>26</v>
          </cell>
          <cell r="E74">
            <v>5311000</v>
          </cell>
          <cell r="G74">
            <v>300000</v>
          </cell>
          <cell r="J74">
            <v>250000</v>
          </cell>
          <cell r="K74">
            <v>26976</v>
          </cell>
          <cell r="L74">
            <v>16</v>
          </cell>
          <cell r="O74">
            <v>647424</v>
          </cell>
          <cell r="S74">
            <v>750000</v>
          </cell>
          <cell r="V74">
            <v>5732400</v>
          </cell>
          <cell r="W74">
            <v>12990824</v>
          </cell>
          <cell r="Z74">
            <v>589155</v>
          </cell>
          <cell r="AA74">
            <v>30000</v>
          </cell>
          <cell r="AB74">
            <v>68583</v>
          </cell>
          <cell r="AC74">
            <v>12303086</v>
          </cell>
          <cell r="AD74" t="str">
            <v>Máy in</v>
          </cell>
        </row>
        <row r="75">
          <cell r="A75" t="str">
            <v>LT0028</v>
          </cell>
          <cell r="B75" t="str">
            <v>Trần Văn Giàu</v>
          </cell>
          <cell r="C75">
            <v>43173</v>
          </cell>
          <cell r="D75">
            <v>26</v>
          </cell>
          <cell r="E75">
            <v>5781000</v>
          </cell>
          <cell r="F75">
            <v>900000</v>
          </cell>
          <cell r="G75">
            <v>2000000</v>
          </cell>
          <cell r="J75">
            <v>550000</v>
          </cell>
          <cell r="K75">
            <v>41736</v>
          </cell>
          <cell r="L75">
            <v>16</v>
          </cell>
          <cell r="O75">
            <v>1001664</v>
          </cell>
          <cell r="S75">
            <v>800000</v>
          </cell>
          <cell r="V75">
            <v>8180256</v>
          </cell>
          <cell r="W75">
            <v>19212920</v>
          </cell>
          <cell r="Z75">
            <v>911505</v>
          </cell>
          <cell r="AA75">
            <v>30000</v>
          </cell>
          <cell r="AB75">
            <v>143571</v>
          </cell>
          <cell r="AC75">
            <v>18127844</v>
          </cell>
          <cell r="AD75" t="str">
            <v>Máy in</v>
          </cell>
        </row>
        <row r="76">
          <cell r="A76" t="str">
            <v>LT0037</v>
          </cell>
          <cell r="B76" t="str">
            <v>Nguyễn Thị Như Ý</v>
          </cell>
          <cell r="C76">
            <v>43382</v>
          </cell>
          <cell r="D76">
            <v>26</v>
          </cell>
          <cell r="E76">
            <v>5581000</v>
          </cell>
          <cell r="G76">
            <v>700000</v>
          </cell>
          <cell r="J76">
            <v>560000</v>
          </cell>
          <cell r="K76">
            <v>30197</v>
          </cell>
          <cell r="L76">
            <v>16</v>
          </cell>
          <cell r="O76">
            <v>724728</v>
          </cell>
          <cell r="S76">
            <v>750000</v>
          </cell>
          <cell r="V76">
            <v>3533049</v>
          </cell>
          <cell r="W76">
            <v>11848777</v>
          </cell>
          <cell r="Z76">
            <v>659505</v>
          </cell>
          <cell r="AA76">
            <v>30000</v>
          </cell>
          <cell r="AB76">
            <v>7964</v>
          </cell>
          <cell r="AC76">
            <v>11151308</v>
          </cell>
          <cell r="AD76" t="str">
            <v>Máy in</v>
          </cell>
        </row>
        <row r="77">
          <cell r="A77" t="str">
            <v>LT0054</v>
          </cell>
          <cell r="B77" t="str">
            <v>Lê Nhựt Hà</v>
          </cell>
          <cell r="C77">
            <v>43622</v>
          </cell>
          <cell r="D77">
            <v>26</v>
          </cell>
          <cell r="E77">
            <v>5581000</v>
          </cell>
          <cell r="F77">
            <v>300000</v>
          </cell>
          <cell r="G77">
            <v>500000</v>
          </cell>
          <cell r="J77">
            <v>500000</v>
          </cell>
          <cell r="K77">
            <v>30678</v>
          </cell>
          <cell r="L77">
            <v>16</v>
          </cell>
          <cell r="O77">
            <v>736272</v>
          </cell>
          <cell r="S77">
            <v>750000</v>
          </cell>
          <cell r="V77">
            <v>5798142</v>
          </cell>
          <cell r="W77">
            <v>14165414</v>
          </cell>
          <cell r="Z77">
            <v>670005</v>
          </cell>
          <cell r="AA77">
            <v>30000</v>
          </cell>
          <cell r="AB77">
            <v>123270</v>
          </cell>
          <cell r="AC77">
            <v>13342139</v>
          </cell>
          <cell r="AD77" t="str">
            <v>Máy in</v>
          </cell>
        </row>
        <row r="78">
          <cell r="A78" t="str">
            <v>LT0055</v>
          </cell>
          <cell r="B78" t="str">
            <v>Thạch Phi Long</v>
          </cell>
          <cell r="C78">
            <v>44133</v>
          </cell>
          <cell r="D78">
            <v>26</v>
          </cell>
          <cell r="E78">
            <v>5581000</v>
          </cell>
          <cell r="F78">
            <v>300000</v>
          </cell>
          <cell r="G78">
            <v>500000</v>
          </cell>
          <cell r="J78">
            <v>500000</v>
          </cell>
          <cell r="K78">
            <v>30678</v>
          </cell>
          <cell r="L78">
            <v>16</v>
          </cell>
          <cell r="O78">
            <v>736272</v>
          </cell>
          <cell r="S78">
            <v>750000</v>
          </cell>
          <cell r="V78">
            <v>5337972</v>
          </cell>
          <cell r="W78">
            <v>13705244</v>
          </cell>
          <cell r="Z78">
            <v>670005</v>
          </cell>
          <cell r="AA78">
            <v>30000</v>
          </cell>
          <cell r="AB78">
            <v>100262</v>
          </cell>
          <cell r="AC78">
            <v>12904977</v>
          </cell>
          <cell r="AD78" t="str">
            <v>Máy in</v>
          </cell>
        </row>
        <row r="79">
          <cell r="A79" t="str">
            <v>LT0076</v>
          </cell>
          <cell r="B79" t="str">
            <v>Ngô Văn Tràng Em</v>
          </cell>
          <cell r="C79">
            <v>44603</v>
          </cell>
          <cell r="D79">
            <v>26</v>
          </cell>
          <cell r="E79">
            <v>5581000</v>
          </cell>
          <cell r="G79">
            <v>700000</v>
          </cell>
          <cell r="J79">
            <v>500000</v>
          </cell>
          <cell r="K79">
            <v>30197</v>
          </cell>
          <cell r="L79">
            <v>16</v>
          </cell>
          <cell r="O79">
            <v>724728</v>
          </cell>
          <cell r="S79">
            <v>750000</v>
          </cell>
          <cell r="V79">
            <v>6024302</v>
          </cell>
          <cell r="W79">
            <v>14280030</v>
          </cell>
          <cell r="Z79">
            <v>659505</v>
          </cell>
          <cell r="AA79">
            <v>30000</v>
          </cell>
          <cell r="AC79">
            <v>13590525</v>
          </cell>
          <cell r="AD79" t="str">
            <v>Máy in</v>
          </cell>
        </row>
        <row r="80">
          <cell r="A80" t="str">
            <v>LT0362</v>
          </cell>
          <cell r="B80" t="str">
            <v>Trị Thị Bé</v>
          </cell>
          <cell r="C80">
            <v>45191</v>
          </cell>
          <cell r="D80">
            <v>26</v>
          </cell>
          <cell r="E80">
            <v>5311000</v>
          </cell>
          <cell r="J80">
            <v>300000</v>
          </cell>
          <cell r="K80">
            <v>25534</v>
          </cell>
          <cell r="L80">
            <v>16</v>
          </cell>
          <cell r="O80">
            <v>612816</v>
          </cell>
          <cell r="S80">
            <v>750000</v>
          </cell>
          <cell r="V80">
            <v>5898354</v>
          </cell>
          <cell r="W80">
            <v>12872170</v>
          </cell>
          <cell r="Z80">
            <v>557655</v>
          </cell>
          <cell r="AA80">
            <v>30000</v>
          </cell>
          <cell r="AC80">
            <v>12284515</v>
          </cell>
          <cell r="AD80" t="str">
            <v>Máy in</v>
          </cell>
        </row>
        <row r="81">
          <cell r="A81" t="str">
            <v>LT0390</v>
          </cell>
          <cell r="B81" t="str">
            <v>Kim They</v>
          </cell>
          <cell r="C81">
            <v>45261</v>
          </cell>
          <cell r="D81">
            <v>26</v>
          </cell>
          <cell r="E81">
            <v>5311000</v>
          </cell>
          <cell r="J81">
            <v>300000</v>
          </cell>
          <cell r="K81">
            <v>25534</v>
          </cell>
          <cell r="L81">
            <v>16</v>
          </cell>
          <cell r="O81">
            <v>612816</v>
          </cell>
          <cell r="S81">
            <v>750000</v>
          </cell>
          <cell r="V81">
            <v>3523692</v>
          </cell>
          <cell r="W81">
            <v>10497508</v>
          </cell>
          <cell r="Z81">
            <v>557655</v>
          </cell>
          <cell r="AA81">
            <v>30000</v>
          </cell>
          <cell r="AC81">
            <v>9909853</v>
          </cell>
          <cell r="AD81" t="str">
            <v>Máy in</v>
          </cell>
        </row>
        <row r="82">
          <cell r="A82" t="str">
            <v>LT0395</v>
          </cell>
          <cell r="B82" t="str">
            <v>Nguyễn Văn Đang</v>
          </cell>
          <cell r="C82">
            <v>45286</v>
          </cell>
          <cell r="D82">
            <v>26</v>
          </cell>
          <cell r="E82">
            <v>5311000</v>
          </cell>
          <cell r="J82">
            <v>300000</v>
          </cell>
          <cell r="K82">
            <v>25534</v>
          </cell>
          <cell r="L82">
            <v>16</v>
          </cell>
          <cell r="O82">
            <v>612816</v>
          </cell>
          <cell r="S82">
            <v>750000</v>
          </cell>
          <cell r="V82">
            <v>4123741</v>
          </cell>
          <cell r="W82">
            <v>11097557</v>
          </cell>
          <cell r="Z82">
            <v>557655</v>
          </cell>
          <cell r="AA82">
            <v>30000</v>
          </cell>
          <cell r="AC82">
            <v>10509902</v>
          </cell>
          <cell r="AD82" t="str">
            <v>Máy in</v>
          </cell>
        </row>
        <row r="83">
          <cell r="A83" t="str">
            <v>LT0401</v>
          </cell>
          <cell r="B83" t="str">
            <v>Nguyễn Văn Thanh Minh</v>
          </cell>
          <cell r="C83">
            <v>45342</v>
          </cell>
          <cell r="D83">
            <v>26</v>
          </cell>
          <cell r="E83">
            <v>5311000</v>
          </cell>
          <cell r="J83">
            <v>300000</v>
          </cell>
          <cell r="K83">
            <v>25534</v>
          </cell>
          <cell r="L83">
            <v>16</v>
          </cell>
          <cell r="O83">
            <v>612816</v>
          </cell>
          <cell r="S83">
            <v>750000</v>
          </cell>
          <cell r="V83">
            <v>4200343</v>
          </cell>
          <cell r="W83">
            <v>11174159</v>
          </cell>
          <cell r="Z83">
            <v>557655</v>
          </cell>
          <cell r="AA83">
            <v>30000</v>
          </cell>
          <cell r="AC83">
            <v>10586504</v>
          </cell>
          <cell r="AD83" t="str">
            <v>Máy in</v>
          </cell>
        </row>
        <row r="84">
          <cell r="A84" t="str">
            <v>LT0402</v>
          </cell>
          <cell r="B84" t="str">
            <v>Sơn Thiệp</v>
          </cell>
          <cell r="C84">
            <v>45341</v>
          </cell>
          <cell r="D84">
            <v>26</v>
          </cell>
          <cell r="E84">
            <v>5311000</v>
          </cell>
          <cell r="J84">
            <v>300000</v>
          </cell>
          <cell r="K84">
            <v>25534</v>
          </cell>
          <cell r="L84">
            <v>16</v>
          </cell>
          <cell r="O84">
            <v>612816</v>
          </cell>
          <cell r="S84">
            <v>750000</v>
          </cell>
          <cell r="V84">
            <v>5234470</v>
          </cell>
          <cell r="W84">
            <v>12208286</v>
          </cell>
          <cell r="Z84">
            <v>557655</v>
          </cell>
          <cell r="AA84">
            <v>30000</v>
          </cell>
          <cell r="AB84">
            <v>31032</v>
          </cell>
          <cell r="AC84">
            <v>11589599</v>
          </cell>
          <cell r="AD84" t="str">
            <v>Máy in</v>
          </cell>
        </row>
        <row r="85">
          <cell r="A85" t="str">
            <v>LT0410</v>
          </cell>
          <cell r="B85" t="str">
            <v>Trần Văn Nỡ</v>
          </cell>
          <cell r="C85">
            <v>45344</v>
          </cell>
          <cell r="D85">
            <v>26</v>
          </cell>
          <cell r="E85">
            <v>5311000</v>
          </cell>
          <cell r="J85">
            <v>300000</v>
          </cell>
          <cell r="K85">
            <v>25534</v>
          </cell>
          <cell r="L85">
            <v>16</v>
          </cell>
          <cell r="O85">
            <v>612816</v>
          </cell>
          <cell r="S85">
            <v>750000</v>
          </cell>
          <cell r="V85">
            <v>5847286</v>
          </cell>
          <cell r="W85">
            <v>12821102</v>
          </cell>
          <cell r="Z85">
            <v>557655</v>
          </cell>
          <cell r="AA85">
            <v>30000</v>
          </cell>
          <cell r="AB85">
            <v>61672</v>
          </cell>
          <cell r="AC85">
            <v>12171775</v>
          </cell>
          <cell r="AD85" t="str">
            <v>Máy in</v>
          </cell>
        </row>
        <row r="86">
          <cell r="A86" t="str">
            <v>LT0424</v>
          </cell>
          <cell r="B86" t="str">
            <v>Nguyễn Minh Thắng</v>
          </cell>
          <cell r="C86">
            <v>45352</v>
          </cell>
          <cell r="D86">
            <v>26</v>
          </cell>
          <cell r="E86">
            <v>5311000</v>
          </cell>
          <cell r="J86">
            <v>300000</v>
          </cell>
          <cell r="K86">
            <v>25534</v>
          </cell>
          <cell r="L86">
            <v>16</v>
          </cell>
          <cell r="O86">
            <v>612816</v>
          </cell>
          <cell r="S86">
            <v>750000</v>
          </cell>
          <cell r="V86">
            <v>5196169</v>
          </cell>
          <cell r="W86">
            <v>12169985</v>
          </cell>
          <cell r="Z86">
            <v>557655</v>
          </cell>
          <cell r="AA86">
            <v>30000</v>
          </cell>
          <cell r="AB86">
            <v>29117</v>
          </cell>
          <cell r="AC86">
            <v>11553213</v>
          </cell>
          <cell r="AD86" t="str">
            <v>Máy in</v>
          </cell>
        </row>
        <row r="87">
          <cell r="A87" t="str">
            <v>LT0425</v>
          </cell>
          <cell r="B87" t="str">
            <v>Nguyễn Văn Kha Dỹ</v>
          </cell>
          <cell r="C87">
            <v>45352</v>
          </cell>
          <cell r="D87">
            <v>26</v>
          </cell>
          <cell r="E87">
            <v>5311000</v>
          </cell>
          <cell r="J87">
            <v>300000</v>
          </cell>
          <cell r="K87">
            <v>25534</v>
          </cell>
          <cell r="L87">
            <v>16</v>
          </cell>
          <cell r="O87">
            <v>612816</v>
          </cell>
          <cell r="S87">
            <v>750000</v>
          </cell>
          <cell r="V87">
            <v>3651362</v>
          </cell>
          <cell r="W87">
            <v>10625178</v>
          </cell>
          <cell r="Z87">
            <v>557655</v>
          </cell>
          <cell r="AA87">
            <v>30000</v>
          </cell>
          <cell r="AC87">
            <v>10037523</v>
          </cell>
          <cell r="AD87" t="str">
            <v>Máy in</v>
          </cell>
        </row>
        <row r="88">
          <cell r="A88" t="str">
            <v>LT0428</v>
          </cell>
          <cell r="B88" t="str">
            <v>Trạc Văn Minh</v>
          </cell>
          <cell r="C88">
            <v>45352</v>
          </cell>
          <cell r="D88">
            <v>26</v>
          </cell>
          <cell r="E88">
            <v>5311000</v>
          </cell>
          <cell r="J88">
            <v>300000</v>
          </cell>
          <cell r="K88">
            <v>25534</v>
          </cell>
          <cell r="L88">
            <v>16</v>
          </cell>
          <cell r="O88">
            <v>612816</v>
          </cell>
          <cell r="S88">
            <v>750000</v>
          </cell>
          <cell r="V88">
            <v>4264178</v>
          </cell>
          <cell r="W88">
            <v>11237994</v>
          </cell>
          <cell r="Z88">
            <v>557655</v>
          </cell>
          <cell r="AA88">
            <v>30000</v>
          </cell>
          <cell r="AC88">
            <v>10650339</v>
          </cell>
          <cell r="AD88" t="str">
            <v>Máy in</v>
          </cell>
        </row>
        <row r="89">
          <cell r="A89" t="str">
            <v>LT0431</v>
          </cell>
          <cell r="B89" t="str">
            <v>Trần Duy Tân</v>
          </cell>
          <cell r="C89">
            <v>45352</v>
          </cell>
          <cell r="D89">
            <v>26</v>
          </cell>
          <cell r="E89">
            <v>5311000</v>
          </cell>
          <cell r="J89">
            <v>300000</v>
          </cell>
          <cell r="K89">
            <v>25534</v>
          </cell>
          <cell r="L89">
            <v>16</v>
          </cell>
          <cell r="O89">
            <v>612816</v>
          </cell>
          <cell r="S89">
            <v>750000</v>
          </cell>
          <cell r="V89">
            <v>5553645</v>
          </cell>
          <cell r="W89">
            <v>12527461</v>
          </cell>
          <cell r="Z89">
            <v>557655</v>
          </cell>
          <cell r="AA89">
            <v>30000</v>
          </cell>
          <cell r="AB89">
            <v>46990</v>
          </cell>
          <cell r="AC89">
            <v>11892816</v>
          </cell>
          <cell r="AD89" t="str">
            <v>Máy in</v>
          </cell>
        </row>
        <row r="90">
          <cell r="A90" t="str">
            <v>LT0563</v>
          </cell>
          <cell r="B90" t="str">
            <v>Võ Văn Tài</v>
          </cell>
          <cell r="C90">
            <v>45510</v>
          </cell>
          <cell r="D90">
            <v>26</v>
          </cell>
          <cell r="E90">
            <v>5311000</v>
          </cell>
          <cell r="J90">
            <v>300000</v>
          </cell>
          <cell r="K90">
            <v>25534</v>
          </cell>
          <cell r="L90">
            <v>16</v>
          </cell>
          <cell r="O90">
            <v>612816</v>
          </cell>
          <cell r="S90">
            <v>750000</v>
          </cell>
          <cell r="V90">
            <v>2259759</v>
          </cell>
          <cell r="W90">
            <v>9233575</v>
          </cell>
          <cell r="Z90">
            <v>557655</v>
          </cell>
          <cell r="AA90">
            <v>30000</v>
          </cell>
          <cell r="AC90">
            <v>8645920</v>
          </cell>
          <cell r="AD90" t="str">
            <v>Máy in</v>
          </cell>
        </row>
        <row r="91">
          <cell r="A91" t="str">
            <v>LT0388</v>
          </cell>
          <cell r="B91" t="str">
            <v>Thạch Thị Ngọc Than</v>
          </cell>
          <cell r="C91">
            <v>45255</v>
          </cell>
          <cell r="D91">
            <v>26</v>
          </cell>
          <cell r="E91">
            <v>5311000</v>
          </cell>
          <cell r="J91">
            <v>300000</v>
          </cell>
          <cell r="K91">
            <v>25534</v>
          </cell>
          <cell r="L91">
            <v>15</v>
          </cell>
          <cell r="O91">
            <v>574515</v>
          </cell>
          <cell r="S91">
            <v>750000</v>
          </cell>
          <cell r="V91">
            <v>5630247</v>
          </cell>
          <cell r="W91">
            <v>12565762</v>
          </cell>
          <cell r="Z91">
            <v>557655</v>
          </cell>
          <cell r="AA91">
            <v>30000</v>
          </cell>
          <cell r="AB91">
            <v>48905</v>
          </cell>
          <cell r="AC91">
            <v>11929202</v>
          </cell>
          <cell r="AD91" t="str">
            <v>Máy in</v>
          </cell>
        </row>
        <row r="92">
          <cell r="A92" t="str">
            <v>LT0396</v>
          </cell>
          <cell r="B92" t="str">
            <v>Nguyễn Thị Hồng Nguyệt</v>
          </cell>
          <cell r="C92">
            <v>45301</v>
          </cell>
          <cell r="D92">
            <v>25</v>
          </cell>
          <cell r="E92">
            <v>5311000</v>
          </cell>
          <cell r="J92">
            <v>300000</v>
          </cell>
          <cell r="K92">
            <v>25534</v>
          </cell>
          <cell r="L92">
            <v>16</v>
          </cell>
          <cell r="O92">
            <v>612816</v>
          </cell>
          <cell r="S92">
            <v>750000</v>
          </cell>
          <cell r="V92">
            <v>4187576</v>
          </cell>
          <cell r="W92">
            <v>11161392</v>
          </cell>
          <cell r="X92">
            <v>204269</v>
          </cell>
          <cell r="Z92">
            <v>557655</v>
          </cell>
          <cell r="AA92">
            <v>30000</v>
          </cell>
          <cell r="AC92">
            <v>10369468</v>
          </cell>
          <cell r="AD92" t="str">
            <v>Máy in</v>
          </cell>
        </row>
        <row r="93">
          <cell r="A93" t="str">
            <v>LT0606</v>
          </cell>
          <cell r="B93" t="str">
            <v>A Chun</v>
          </cell>
          <cell r="C93">
            <v>45571</v>
          </cell>
          <cell r="D93">
            <v>14</v>
          </cell>
          <cell r="E93">
            <v>5311000</v>
          </cell>
          <cell r="J93">
            <v>300000</v>
          </cell>
          <cell r="K93">
            <v>25534</v>
          </cell>
          <cell r="L93">
            <v>16</v>
          </cell>
          <cell r="O93">
            <v>612816</v>
          </cell>
          <cell r="V93">
            <v>1519273</v>
          </cell>
          <cell r="W93">
            <v>7743089</v>
          </cell>
          <cell r="X93">
            <v>2451228</v>
          </cell>
          <cell r="Y93">
            <v>2655500</v>
          </cell>
          <cell r="Z93">
            <v>557655</v>
          </cell>
          <cell r="AA93">
            <v>30000</v>
          </cell>
          <cell r="AC93">
            <v>2048706</v>
          </cell>
          <cell r="AD93" t="str">
            <v>Máy in</v>
          </cell>
        </row>
        <row r="94">
          <cell r="A94" t="str">
            <v>LT0632</v>
          </cell>
          <cell r="B94" t="str">
            <v>Nguyễn Hoàng Ẩn</v>
          </cell>
          <cell r="C94">
            <v>45615</v>
          </cell>
          <cell r="D94">
            <v>25</v>
          </cell>
          <cell r="E94">
            <v>4961000</v>
          </cell>
          <cell r="J94">
            <v>300000</v>
          </cell>
          <cell r="K94">
            <v>23851</v>
          </cell>
          <cell r="L94">
            <v>16</v>
          </cell>
          <cell r="O94">
            <v>572424</v>
          </cell>
          <cell r="S94">
            <v>375000</v>
          </cell>
          <cell r="V94">
            <v>2003484</v>
          </cell>
          <cell r="W94">
            <v>8211908</v>
          </cell>
          <cell r="X94">
            <v>190808</v>
          </cell>
          <cell r="AC94">
            <v>8021100</v>
          </cell>
          <cell r="AD94" t="str">
            <v xml:space="preserve">Máy in </v>
          </cell>
        </row>
        <row r="95">
          <cell r="A95" t="str">
            <v>LT0208</v>
          </cell>
          <cell r="B95" t="str">
            <v>Lại Thị Ngọc Phước</v>
          </cell>
          <cell r="C95">
            <v>44968</v>
          </cell>
          <cell r="D95">
            <v>26</v>
          </cell>
          <cell r="E95">
            <v>5581000</v>
          </cell>
          <cell r="G95">
            <v>700000</v>
          </cell>
          <cell r="J95">
            <v>400000</v>
          </cell>
          <cell r="K95">
            <v>30197</v>
          </cell>
          <cell r="L95">
            <v>16</v>
          </cell>
          <cell r="O95">
            <v>724728</v>
          </cell>
          <cell r="S95">
            <v>750000</v>
          </cell>
          <cell r="V95">
            <v>5601544</v>
          </cell>
          <cell r="W95">
            <v>13757272</v>
          </cell>
          <cell r="Z95">
            <v>659505</v>
          </cell>
          <cell r="AA95">
            <v>30000</v>
          </cell>
          <cell r="AB95">
            <v>103388</v>
          </cell>
          <cell r="AC95">
            <v>12964379</v>
          </cell>
          <cell r="AD95" t="str">
            <v>Máy in</v>
          </cell>
        </row>
        <row r="96">
          <cell r="A96" t="str">
            <v>LT0352</v>
          </cell>
          <cell r="B96" t="str">
            <v>Trần Thị Diễm Kiều</v>
          </cell>
          <cell r="C96">
            <v>45181</v>
          </cell>
          <cell r="D96">
            <v>25.3</v>
          </cell>
          <cell r="E96">
            <v>5311000</v>
          </cell>
          <cell r="J96">
            <v>300000</v>
          </cell>
          <cell r="K96">
            <v>25534</v>
          </cell>
          <cell r="L96">
            <v>16</v>
          </cell>
          <cell r="O96">
            <v>612816</v>
          </cell>
          <cell r="S96">
            <v>750000</v>
          </cell>
          <cell r="V96">
            <v>3664129</v>
          </cell>
          <cell r="W96">
            <v>10637945</v>
          </cell>
          <cell r="X96">
            <v>153202</v>
          </cell>
          <cell r="Z96">
            <v>557655</v>
          </cell>
          <cell r="AA96">
            <v>30000</v>
          </cell>
          <cell r="AC96">
            <v>9897088</v>
          </cell>
          <cell r="AD96" t="str">
            <v>Máy in</v>
          </cell>
        </row>
        <row r="97">
          <cell r="A97" t="str">
            <v>Tổng</v>
          </cell>
          <cell r="E97">
            <v>149377000</v>
          </cell>
          <cell r="F97">
            <v>5500000</v>
          </cell>
          <cell r="G97">
            <v>15400000</v>
          </cell>
          <cell r="H97">
            <v>200000</v>
          </cell>
          <cell r="I97">
            <v>500000</v>
          </cell>
          <cell r="J97">
            <v>12542000</v>
          </cell>
          <cell r="K97">
            <v>819607</v>
          </cell>
          <cell r="L97">
            <v>414.5</v>
          </cell>
          <cell r="M97">
            <v>0</v>
          </cell>
          <cell r="N97">
            <v>0</v>
          </cell>
          <cell r="O97">
            <v>17802428</v>
          </cell>
          <cell r="P97">
            <v>0</v>
          </cell>
          <cell r="Q97">
            <v>0</v>
          </cell>
          <cell r="R97">
            <v>0</v>
          </cell>
          <cell r="S97">
            <v>19525000</v>
          </cell>
          <cell r="T97">
            <v>13970000</v>
          </cell>
          <cell r="U97">
            <v>0</v>
          </cell>
          <cell r="V97">
            <v>133712249</v>
          </cell>
          <cell r="W97">
            <v>368528677</v>
          </cell>
          <cell r="X97">
            <v>2999507</v>
          </cell>
          <cell r="Y97">
            <v>2811626</v>
          </cell>
          <cell r="Z97">
            <v>17379180</v>
          </cell>
          <cell r="AA97">
            <v>780000</v>
          </cell>
          <cell r="AB97">
            <v>3494894</v>
          </cell>
          <cell r="AC97">
            <v>341063470</v>
          </cell>
        </row>
        <row r="98">
          <cell r="A98" t="str">
            <v>Gia công</v>
          </cell>
        </row>
        <row r="99">
          <cell r="A99" t="str">
            <v>LT0012</v>
          </cell>
          <cell r="B99" t="str">
            <v>Lê Thành Được Em</v>
          </cell>
          <cell r="C99">
            <v>41326</v>
          </cell>
          <cell r="D99">
            <v>26</v>
          </cell>
          <cell r="E99">
            <v>6081000</v>
          </cell>
          <cell r="F99">
            <v>1100000</v>
          </cell>
          <cell r="G99">
            <v>2100000</v>
          </cell>
          <cell r="J99">
            <v>1200000</v>
          </cell>
          <cell r="K99">
            <v>44620</v>
          </cell>
          <cell r="L99">
            <v>16</v>
          </cell>
          <cell r="O99">
            <v>1070880</v>
          </cell>
          <cell r="S99">
            <v>850000</v>
          </cell>
          <cell r="V99">
            <v>11445030</v>
          </cell>
          <cell r="W99">
            <v>23846910</v>
          </cell>
          <cell r="Z99">
            <v>974505</v>
          </cell>
          <cell r="AA99">
            <v>30000</v>
          </cell>
          <cell r="AB99">
            <v>494241</v>
          </cell>
          <cell r="AC99">
            <v>22348164</v>
          </cell>
          <cell r="AD99" t="str">
            <v>TT gia công</v>
          </cell>
        </row>
        <row r="100">
          <cell r="A100" t="str">
            <v>LT0013</v>
          </cell>
          <cell r="B100" t="str">
            <v>Nguyễn Thị Đẽn</v>
          </cell>
          <cell r="C100">
            <v>41327</v>
          </cell>
          <cell r="D100">
            <v>26</v>
          </cell>
          <cell r="E100">
            <v>5581000</v>
          </cell>
          <cell r="G100">
            <v>700000</v>
          </cell>
          <cell r="J100">
            <v>400000</v>
          </cell>
          <cell r="K100">
            <v>30197</v>
          </cell>
          <cell r="L100">
            <v>16</v>
          </cell>
          <cell r="O100">
            <v>724728</v>
          </cell>
          <cell r="S100">
            <v>750000</v>
          </cell>
          <cell r="V100">
            <v>7745530</v>
          </cell>
          <cell r="W100">
            <v>15901258</v>
          </cell>
          <cell r="Z100">
            <v>659505</v>
          </cell>
          <cell r="AA100">
            <v>30000</v>
          </cell>
          <cell r="AB100">
            <v>210588</v>
          </cell>
          <cell r="AC100">
            <v>15001165</v>
          </cell>
          <cell r="AD100" t="str">
            <v>Gia Công</v>
          </cell>
        </row>
        <row r="101">
          <cell r="A101" t="str">
            <v>LT0016</v>
          </cell>
          <cell r="B101" t="str">
            <v>Nguyễn Thị Viên</v>
          </cell>
          <cell r="C101">
            <v>41732</v>
          </cell>
          <cell r="D101">
            <v>26</v>
          </cell>
          <cell r="E101">
            <v>5311000</v>
          </cell>
          <cell r="G101">
            <v>600000</v>
          </cell>
          <cell r="J101">
            <v>300000</v>
          </cell>
          <cell r="K101">
            <v>28418</v>
          </cell>
          <cell r="L101">
            <v>16</v>
          </cell>
          <cell r="O101">
            <v>682032</v>
          </cell>
          <cell r="S101">
            <v>750000</v>
          </cell>
          <cell r="V101">
            <v>6678230</v>
          </cell>
          <cell r="W101">
            <v>14321262</v>
          </cell>
          <cell r="Z101">
            <v>620655</v>
          </cell>
          <cell r="AA101">
            <v>30000</v>
          </cell>
          <cell r="AB101">
            <v>133530</v>
          </cell>
          <cell r="AC101">
            <v>13537077</v>
          </cell>
          <cell r="AD101" t="str">
            <v>Gia Công</v>
          </cell>
        </row>
        <row r="102">
          <cell r="A102" t="str">
            <v>LT0024</v>
          </cell>
          <cell r="B102" t="str">
            <v>Phan Thị Đẹp</v>
          </cell>
          <cell r="C102">
            <v>43160</v>
          </cell>
          <cell r="D102">
            <v>26</v>
          </cell>
          <cell r="E102">
            <v>5311000</v>
          </cell>
          <cell r="G102">
            <v>300000</v>
          </cell>
          <cell r="J102">
            <v>250000</v>
          </cell>
          <cell r="K102">
            <v>26976</v>
          </cell>
          <cell r="L102">
            <v>16</v>
          </cell>
          <cell r="O102">
            <v>647424</v>
          </cell>
          <cell r="S102">
            <v>750000</v>
          </cell>
          <cell r="V102">
            <v>6298896</v>
          </cell>
          <cell r="W102">
            <v>13557320</v>
          </cell>
          <cell r="Z102">
            <v>589155</v>
          </cell>
          <cell r="AA102">
            <v>30000</v>
          </cell>
          <cell r="AB102">
            <v>96908</v>
          </cell>
          <cell r="AC102">
            <v>12841257</v>
          </cell>
          <cell r="AD102" t="str">
            <v>Gia Công</v>
          </cell>
        </row>
        <row r="103">
          <cell r="A103" t="str">
            <v>LT0032</v>
          </cell>
          <cell r="B103" t="str">
            <v>Võ Thị Kiều Linh</v>
          </cell>
          <cell r="C103">
            <v>43101</v>
          </cell>
          <cell r="D103">
            <v>26</v>
          </cell>
          <cell r="E103">
            <v>5781000</v>
          </cell>
          <cell r="F103">
            <v>900000</v>
          </cell>
          <cell r="G103">
            <v>1300000</v>
          </cell>
          <cell r="K103">
            <v>38370</v>
          </cell>
          <cell r="L103">
            <v>16</v>
          </cell>
          <cell r="O103">
            <v>920880</v>
          </cell>
          <cell r="S103">
            <v>800000</v>
          </cell>
          <cell r="V103">
            <v>8729175</v>
          </cell>
          <cell r="W103">
            <v>18431055</v>
          </cell>
          <cell r="Z103">
            <v>838005</v>
          </cell>
          <cell r="AA103">
            <v>30000</v>
          </cell>
          <cell r="AB103">
            <v>406305</v>
          </cell>
          <cell r="AC103">
            <v>17156745</v>
          </cell>
          <cell r="AD103" t="str">
            <v>Gia Công</v>
          </cell>
        </row>
        <row r="104">
          <cell r="A104" t="str">
            <v>LT0033</v>
          </cell>
          <cell r="B104" t="str">
            <v>Nguyễn Ngọc Gìau</v>
          </cell>
          <cell r="C104">
            <v>43627</v>
          </cell>
          <cell r="D104">
            <v>26</v>
          </cell>
          <cell r="E104">
            <v>5311000</v>
          </cell>
          <cell r="G104">
            <v>600000</v>
          </cell>
          <cell r="J104">
            <v>500000</v>
          </cell>
          <cell r="K104">
            <v>28418</v>
          </cell>
          <cell r="L104">
            <v>16</v>
          </cell>
          <cell r="O104">
            <v>682032</v>
          </cell>
          <cell r="S104">
            <v>750000</v>
          </cell>
          <cell r="V104">
            <v>6209333</v>
          </cell>
          <cell r="W104">
            <v>14052365</v>
          </cell>
          <cell r="Z104">
            <v>620655</v>
          </cell>
          <cell r="AA104">
            <v>30000</v>
          </cell>
          <cell r="AB104">
            <v>120086</v>
          </cell>
          <cell r="AC104">
            <v>13281624</v>
          </cell>
          <cell r="AD104" t="str">
            <v>Gia Công</v>
          </cell>
        </row>
        <row r="105">
          <cell r="A105" t="str">
            <v>LT0412</v>
          </cell>
          <cell r="B105" t="str">
            <v>Hà Phạm Huỳnh Như</v>
          </cell>
          <cell r="C105">
            <v>45344</v>
          </cell>
          <cell r="D105">
            <v>26</v>
          </cell>
          <cell r="E105">
            <v>5311000</v>
          </cell>
          <cell r="J105">
            <v>300000</v>
          </cell>
          <cell r="K105">
            <v>25534</v>
          </cell>
          <cell r="L105">
            <v>16</v>
          </cell>
          <cell r="O105">
            <v>612816</v>
          </cell>
          <cell r="S105">
            <v>750000</v>
          </cell>
          <cell r="V105">
            <v>5145101</v>
          </cell>
          <cell r="W105">
            <v>12118917</v>
          </cell>
          <cell r="Z105">
            <v>557655</v>
          </cell>
          <cell r="AA105">
            <v>30000</v>
          </cell>
          <cell r="AC105">
            <v>11531262</v>
          </cell>
          <cell r="AD105" t="str">
            <v>Gia Công</v>
          </cell>
        </row>
        <row r="106">
          <cell r="A106" t="str">
            <v>LT0590</v>
          </cell>
          <cell r="B106" t="str">
            <v>Phạm Thị Ánh Ngọc</v>
          </cell>
          <cell r="C106">
            <v>45547</v>
          </cell>
          <cell r="D106">
            <v>26</v>
          </cell>
          <cell r="E106">
            <v>5311000</v>
          </cell>
          <cell r="J106">
            <v>300000</v>
          </cell>
          <cell r="K106">
            <v>25534</v>
          </cell>
          <cell r="L106">
            <v>16</v>
          </cell>
          <cell r="O106">
            <v>612816</v>
          </cell>
          <cell r="S106">
            <v>750000</v>
          </cell>
          <cell r="V106">
            <v>4736557</v>
          </cell>
          <cell r="W106">
            <v>11710373</v>
          </cell>
          <cell r="Z106">
            <v>557655</v>
          </cell>
          <cell r="AA106">
            <v>30000</v>
          </cell>
          <cell r="AB106">
            <v>6136</v>
          </cell>
          <cell r="AC106">
            <v>11116582</v>
          </cell>
          <cell r="AD106" t="str">
            <v>Gia Công</v>
          </cell>
        </row>
        <row r="107">
          <cell r="A107" t="str">
            <v>LT0374</v>
          </cell>
          <cell r="B107" t="str">
            <v>Nông Văn Phượng</v>
          </cell>
          <cell r="C107">
            <v>45209</v>
          </cell>
          <cell r="D107">
            <v>26</v>
          </cell>
          <cell r="E107">
            <v>5311000</v>
          </cell>
          <cell r="J107">
            <v>300000</v>
          </cell>
          <cell r="K107">
            <v>25534</v>
          </cell>
          <cell r="L107">
            <v>16</v>
          </cell>
          <cell r="O107">
            <v>612816</v>
          </cell>
          <cell r="S107">
            <v>750000</v>
          </cell>
          <cell r="V107">
            <v>5923888</v>
          </cell>
          <cell r="W107">
            <v>12897704</v>
          </cell>
          <cell r="Z107">
            <v>557655</v>
          </cell>
          <cell r="AA107">
            <v>30000</v>
          </cell>
          <cell r="AB107">
            <v>65502</v>
          </cell>
          <cell r="AC107">
            <v>12244547</v>
          </cell>
          <cell r="AD107" t="str">
            <v>Gia Công</v>
          </cell>
        </row>
        <row r="108">
          <cell r="A108" t="str">
            <v>LT0376</v>
          </cell>
          <cell r="B108" t="str">
            <v>Thạch Sa Oanh</v>
          </cell>
          <cell r="C108">
            <v>45211</v>
          </cell>
          <cell r="D108">
            <v>26</v>
          </cell>
          <cell r="E108">
            <v>5311000</v>
          </cell>
          <cell r="J108">
            <v>300000</v>
          </cell>
          <cell r="K108">
            <v>25534</v>
          </cell>
          <cell r="L108">
            <v>15</v>
          </cell>
          <cell r="O108">
            <v>574515</v>
          </cell>
          <cell r="S108">
            <v>750000</v>
          </cell>
          <cell r="V108">
            <v>5579179</v>
          </cell>
          <cell r="W108">
            <v>12514694</v>
          </cell>
          <cell r="Z108">
            <v>557655</v>
          </cell>
          <cell r="AA108">
            <v>30000</v>
          </cell>
          <cell r="AB108">
            <v>46352</v>
          </cell>
          <cell r="AC108">
            <v>11880687</v>
          </cell>
          <cell r="AD108" t="str">
            <v>Gia Công</v>
          </cell>
        </row>
        <row r="109">
          <cell r="A109" t="str">
            <v>LT0385</v>
          </cell>
          <cell r="B109" t="str">
            <v>Kim Thị Hà</v>
          </cell>
          <cell r="C109">
            <v>45251</v>
          </cell>
          <cell r="D109">
            <v>26</v>
          </cell>
          <cell r="E109">
            <v>5311000</v>
          </cell>
          <cell r="J109">
            <v>300000</v>
          </cell>
          <cell r="K109">
            <v>25534</v>
          </cell>
          <cell r="L109">
            <v>16</v>
          </cell>
          <cell r="O109">
            <v>612816</v>
          </cell>
          <cell r="S109">
            <v>750000</v>
          </cell>
          <cell r="V109">
            <v>5655781</v>
          </cell>
          <cell r="W109">
            <v>12629597</v>
          </cell>
          <cell r="Z109">
            <v>557655</v>
          </cell>
          <cell r="AA109">
            <v>30000</v>
          </cell>
          <cell r="AB109">
            <v>52097</v>
          </cell>
          <cell r="AC109">
            <v>11989845</v>
          </cell>
          <cell r="AD109" t="str">
            <v>Gia Công</v>
          </cell>
        </row>
        <row r="110">
          <cell r="A110" t="str">
            <v>LT0035</v>
          </cell>
          <cell r="B110" t="str">
            <v>Hoàng Văn Hoa</v>
          </cell>
          <cell r="C110">
            <v>43748</v>
          </cell>
          <cell r="D110">
            <v>26</v>
          </cell>
          <cell r="E110">
            <v>5581000</v>
          </cell>
          <cell r="G110">
            <v>700000</v>
          </cell>
          <cell r="J110">
            <v>350000</v>
          </cell>
          <cell r="K110">
            <v>30197</v>
          </cell>
          <cell r="L110">
            <v>16</v>
          </cell>
          <cell r="O110">
            <v>724728</v>
          </cell>
          <cell r="S110">
            <v>750000</v>
          </cell>
          <cell r="V110">
            <v>4937210</v>
          </cell>
          <cell r="W110">
            <v>13042938</v>
          </cell>
          <cell r="Z110">
            <v>659505</v>
          </cell>
          <cell r="AA110">
            <v>30000</v>
          </cell>
          <cell r="AB110">
            <v>67672</v>
          </cell>
          <cell r="AC110">
            <v>12285761</v>
          </cell>
          <cell r="AD110" t="str">
            <v>Gia Công</v>
          </cell>
        </row>
        <row r="111">
          <cell r="A111" t="str">
            <v>LT0078</v>
          </cell>
          <cell r="B111" t="str">
            <v>Trần Thị Như Ý</v>
          </cell>
          <cell r="C111">
            <v>44602</v>
          </cell>
          <cell r="D111">
            <v>26</v>
          </cell>
          <cell r="E111">
            <v>5311000</v>
          </cell>
          <cell r="J111">
            <v>300000</v>
          </cell>
          <cell r="K111">
            <v>25534</v>
          </cell>
          <cell r="L111">
            <v>16</v>
          </cell>
          <cell r="O111">
            <v>612816</v>
          </cell>
          <cell r="S111">
            <v>750000</v>
          </cell>
          <cell r="V111">
            <v>6719273</v>
          </cell>
          <cell r="W111">
            <v>13693089</v>
          </cell>
          <cell r="Z111">
            <v>557655</v>
          </cell>
          <cell r="AA111">
            <v>30000</v>
          </cell>
          <cell r="AB111">
            <v>105272</v>
          </cell>
          <cell r="AC111">
            <v>13000162</v>
          </cell>
          <cell r="AD111" t="str">
            <v>Gia Công</v>
          </cell>
        </row>
        <row r="112">
          <cell r="A112" t="str">
            <v>LT0093</v>
          </cell>
          <cell r="B112" t="str">
            <v>Đinh Thị Vân</v>
          </cell>
          <cell r="C112">
            <v>43913</v>
          </cell>
          <cell r="D112">
            <v>26</v>
          </cell>
          <cell r="E112">
            <v>5311000</v>
          </cell>
          <cell r="G112">
            <v>600000</v>
          </cell>
          <cell r="J112">
            <v>250000</v>
          </cell>
          <cell r="K112">
            <v>28418</v>
          </cell>
          <cell r="L112">
            <v>16</v>
          </cell>
          <cell r="O112">
            <v>682032</v>
          </cell>
          <cell r="S112">
            <v>750000</v>
          </cell>
          <cell r="V112">
            <v>6635603</v>
          </cell>
          <cell r="W112">
            <v>14228635</v>
          </cell>
          <cell r="Z112">
            <v>620655</v>
          </cell>
          <cell r="AA112">
            <v>30000</v>
          </cell>
          <cell r="AB112">
            <v>128899</v>
          </cell>
          <cell r="AC112">
            <v>13449081</v>
          </cell>
          <cell r="AD112" t="str">
            <v>Gia Công</v>
          </cell>
        </row>
        <row r="113">
          <cell r="A113" t="str">
            <v>LT0096</v>
          </cell>
          <cell r="B113" t="str">
            <v>Hoàng Văn Lâm</v>
          </cell>
          <cell r="C113">
            <v>44643</v>
          </cell>
          <cell r="D113">
            <v>26</v>
          </cell>
          <cell r="E113">
            <v>5581000</v>
          </cell>
          <cell r="G113">
            <v>700000</v>
          </cell>
          <cell r="J113">
            <v>650000</v>
          </cell>
          <cell r="K113">
            <v>30197</v>
          </cell>
          <cell r="L113">
            <v>16</v>
          </cell>
          <cell r="O113">
            <v>724728</v>
          </cell>
          <cell r="S113">
            <v>750000</v>
          </cell>
          <cell r="V113">
            <v>2642238</v>
          </cell>
          <cell r="W113">
            <v>11047966</v>
          </cell>
          <cell r="Z113">
            <v>659505</v>
          </cell>
          <cell r="AA113">
            <v>30000</v>
          </cell>
          <cell r="AC113">
            <v>10358461</v>
          </cell>
          <cell r="AD113" t="str">
            <v>Gia Công</v>
          </cell>
        </row>
        <row r="114">
          <cell r="A114" t="str">
            <v>LT0144</v>
          </cell>
          <cell r="B114" t="str">
            <v>Huỳnh Thị Tho</v>
          </cell>
          <cell r="C114">
            <v>44733</v>
          </cell>
          <cell r="D114">
            <v>26</v>
          </cell>
          <cell r="E114">
            <v>5311000</v>
          </cell>
          <cell r="J114">
            <v>300000</v>
          </cell>
          <cell r="K114">
            <v>25534</v>
          </cell>
          <cell r="L114">
            <v>16</v>
          </cell>
          <cell r="O114">
            <v>612816</v>
          </cell>
          <cell r="S114">
            <v>750000</v>
          </cell>
          <cell r="V114">
            <v>4825926</v>
          </cell>
          <cell r="W114">
            <v>11799742</v>
          </cell>
          <cell r="Z114">
            <v>557655</v>
          </cell>
          <cell r="AA114">
            <v>30000</v>
          </cell>
          <cell r="AB114">
            <v>10604</v>
          </cell>
          <cell r="AC114">
            <v>11201483</v>
          </cell>
          <cell r="AD114" t="str">
            <v>Gia Công</v>
          </cell>
        </row>
        <row r="115">
          <cell r="A115" t="str">
            <v>LT0291</v>
          </cell>
          <cell r="B115" t="str">
            <v>Lê Thị Sáng</v>
          </cell>
          <cell r="C115">
            <v>45079</v>
          </cell>
          <cell r="D115">
            <v>26</v>
          </cell>
          <cell r="E115">
            <v>5311000</v>
          </cell>
          <cell r="J115">
            <v>300000</v>
          </cell>
          <cell r="K115">
            <v>25534</v>
          </cell>
          <cell r="L115">
            <v>16</v>
          </cell>
          <cell r="O115">
            <v>612816</v>
          </cell>
          <cell r="S115">
            <v>750000</v>
          </cell>
          <cell r="V115">
            <v>5311072</v>
          </cell>
          <cell r="W115">
            <v>12284888</v>
          </cell>
          <cell r="Z115">
            <v>557655</v>
          </cell>
          <cell r="AA115">
            <v>30000</v>
          </cell>
          <cell r="AB115">
            <v>34862</v>
          </cell>
          <cell r="AC115">
            <v>11662371</v>
          </cell>
          <cell r="AD115" t="str">
            <v>Gia Công</v>
          </cell>
        </row>
        <row r="116">
          <cell r="A116" t="str">
            <v>LT0323</v>
          </cell>
          <cell r="B116" t="str">
            <v>Nguyễn Thị Trúc Mi</v>
          </cell>
          <cell r="C116">
            <v>45129</v>
          </cell>
          <cell r="D116">
            <v>26</v>
          </cell>
          <cell r="E116">
            <v>5581000</v>
          </cell>
          <cell r="G116">
            <v>500000</v>
          </cell>
          <cell r="J116">
            <v>200000</v>
          </cell>
          <cell r="K116">
            <v>29236</v>
          </cell>
          <cell r="L116">
            <v>16</v>
          </cell>
          <cell r="O116">
            <v>701664</v>
          </cell>
          <cell r="S116">
            <v>750000</v>
          </cell>
          <cell r="V116">
            <v>6958168</v>
          </cell>
          <cell r="W116">
            <v>14690832</v>
          </cell>
          <cell r="Z116">
            <v>638505</v>
          </cell>
          <cell r="AA116">
            <v>30000</v>
          </cell>
          <cell r="AC116">
            <v>14022327</v>
          </cell>
          <cell r="AD116" t="str">
            <v>Gia Công</v>
          </cell>
        </row>
        <row r="117">
          <cell r="A117" t="str">
            <v>LT0366</v>
          </cell>
          <cell r="B117" t="str">
            <v>Đàm Thị Hạnh Em</v>
          </cell>
          <cell r="C117">
            <v>45201</v>
          </cell>
          <cell r="D117">
            <v>26</v>
          </cell>
          <cell r="E117">
            <v>5311000</v>
          </cell>
          <cell r="J117">
            <v>300000</v>
          </cell>
          <cell r="K117">
            <v>25534</v>
          </cell>
          <cell r="L117">
            <v>16</v>
          </cell>
          <cell r="O117">
            <v>612816</v>
          </cell>
          <cell r="S117">
            <v>750000</v>
          </cell>
          <cell r="V117">
            <v>5515344</v>
          </cell>
          <cell r="W117">
            <v>12489160</v>
          </cell>
          <cell r="Z117">
            <v>557655</v>
          </cell>
          <cell r="AA117">
            <v>30000</v>
          </cell>
          <cell r="AB117">
            <v>45075</v>
          </cell>
          <cell r="AC117">
            <v>11856430</v>
          </cell>
          <cell r="AD117" t="str">
            <v>Gia Công</v>
          </cell>
        </row>
        <row r="118">
          <cell r="A118" t="str">
            <v>LT0373</v>
          </cell>
          <cell r="B118" t="str">
            <v>Ánh Thị Hà</v>
          </cell>
          <cell r="C118">
            <v>45209</v>
          </cell>
          <cell r="D118">
            <v>26</v>
          </cell>
          <cell r="E118">
            <v>5311000</v>
          </cell>
          <cell r="J118">
            <v>300000</v>
          </cell>
          <cell r="K118">
            <v>25534</v>
          </cell>
          <cell r="L118">
            <v>16</v>
          </cell>
          <cell r="O118">
            <v>612816</v>
          </cell>
          <cell r="S118">
            <v>750000</v>
          </cell>
          <cell r="V118">
            <v>5923888</v>
          </cell>
          <cell r="W118">
            <v>12897704</v>
          </cell>
          <cell r="Z118">
            <v>557655</v>
          </cell>
          <cell r="AA118">
            <v>30000</v>
          </cell>
          <cell r="AB118">
            <v>65502</v>
          </cell>
          <cell r="AC118">
            <v>12244547</v>
          </cell>
          <cell r="AD118" t="str">
            <v>Gia Công</v>
          </cell>
        </row>
        <row r="119">
          <cell r="A119" t="str">
            <v>LT0375</v>
          </cell>
          <cell r="B119" t="str">
            <v>Kim Thị Hiền</v>
          </cell>
          <cell r="C119">
            <v>45209</v>
          </cell>
          <cell r="D119">
            <v>26</v>
          </cell>
          <cell r="E119">
            <v>5311000</v>
          </cell>
          <cell r="J119">
            <v>300000</v>
          </cell>
          <cell r="K119">
            <v>25534</v>
          </cell>
          <cell r="L119">
            <v>15</v>
          </cell>
          <cell r="O119">
            <v>574515</v>
          </cell>
          <cell r="S119">
            <v>750000</v>
          </cell>
          <cell r="V119">
            <v>5464276</v>
          </cell>
          <cell r="W119">
            <v>12399791</v>
          </cell>
          <cell r="Z119">
            <v>557655</v>
          </cell>
          <cell r="AA119">
            <v>30000</v>
          </cell>
          <cell r="AB119">
            <v>40607</v>
          </cell>
          <cell r="AC119">
            <v>11771529</v>
          </cell>
          <cell r="AD119" t="str">
            <v>Gia Công</v>
          </cell>
        </row>
        <row r="120">
          <cell r="A120" t="str">
            <v>LT0394</v>
          </cell>
          <cell r="B120" t="str">
            <v>Kim Thị Bé Nhi</v>
          </cell>
          <cell r="C120">
            <v>45280</v>
          </cell>
          <cell r="D120">
            <v>26</v>
          </cell>
          <cell r="E120">
            <v>5311000</v>
          </cell>
          <cell r="J120">
            <v>300000</v>
          </cell>
          <cell r="K120">
            <v>25534</v>
          </cell>
          <cell r="L120">
            <v>16</v>
          </cell>
          <cell r="O120">
            <v>612816</v>
          </cell>
          <cell r="S120">
            <v>750000</v>
          </cell>
          <cell r="V120">
            <v>4634421</v>
          </cell>
          <cell r="W120">
            <v>11608237</v>
          </cell>
          <cell r="Z120">
            <v>557655</v>
          </cell>
          <cell r="AA120">
            <v>30000</v>
          </cell>
          <cell r="AB120">
            <v>1029</v>
          </cell>
          <cell r="AC120">
            <v>11019553</v>
          </cell>
          <cell r="AD120" t="str">
            <v>Gia Công</v>
          </cell>
        </row>
        <row r="121">
          <cell r="A121" t="str">
            <v>LT0397</v>
          </cell>
          <cell r="B121" t="str">
            <v>Thạch Thị Chi</v>
          </cell>
          <cell r="C121">
            <v>45338</v>
          </cell>
          <cell r="D121">
            <v>26</v>
          </cell>
          <cell r="E121">
            <v>5311000</v>
          </cell>
          <cell r="J121">
            <v>300000</v>
          </cell>
          <cell r="K121">
            <v>25534</v>
          </cell>
          <cell r="L121">
            <v>16</v>
          </cell>
          <cell r="O121">
            <v>612816</v>
          </cell>
          <cell r="S121">
            <v>750000</v>
          </cell>
          <cell r="V121">
            <v>5770684</v>
          </cell>
          <cell r="W121">
            <v>12744500</v>
          </cell>
          <cell r="Z121">
            <v>557655</v>
          </cell>
          <cell r="AA121">
            <v>30000</v>
          </cell>
          <cell r="AB121">
            <v>57842</v>
          </cell>
          <cell r="AC121">
            <v>12099003</v>
          </cell>
          <cell r="AD121" t="str">
            <v>Gia Công</v>
          </cell>
        </row>
        <row r="122">
          <cell r="A122" t="str">
            <v>LT0398</v>
          </cell>
          <cell r="B122" t="str">
            <v>Thạch Thị Ngọc Hân</v>
          </cell>
          <cell r="C122">
            <v>45338</v>
          </cell>
          <cell r="D122">
            <v>26</v>
          </cell>
          <cell r="E122">
            <v>5311000</v>
          </cell>
          <cell r="J122">
            <v>300000</v>
          </cell>
          <cell r="K122">
            <v>25534</v>
          </cell>
          <cell r="L122">
            <v>16</v>
          </cell>
          <cell r="O122">
            <v>612816</v>
          </cell>
          <cell r="S122">
            <v>750000</v>
          </cell>
          <cell r="V122">
            <v>5323839</v>
          </cell>
          <cell r="W122">
            <v>12297655</v>
          </cell>
          <cell r="Z122">
            <v>557655</v>
          </cell>
          <cell r="AA122">
            <v>30000</v>
          </cell>
          <cell r="AB122">
            <v>35500</v>
          </cell>
          <cell r="AC122">
            <v>11674500</v>
          </cell>
          <cell r="AD122" t="str">
            <v>Gia Công</v>
          </cell>
        </row>
        <row r="123">
          <cell r="A123" t="str">
            <v>LT0400</v>
          </cell>
          <cell r="B123" t="str">
            <v>Huỳnh Thị Mỹ Dung</v>
          </cell>
          <cell r="C123">
            <v>45342</v>
          </cell>
          <cell r="D123">
            <v>26</v>
          </cell>
          <cell r="E123">
            <v>5311000</v>
          </cell>
          <cell r="J123">
            <v>300000</v>
          </cell>
          <cell r="K123">
            <v>25534</v>
          </cell>
          <cell r="L123">
            <v>16</v>
          </cell>
          <cell r="O123">
            <v>612816</v>
          </cell>
          <cell r="S123">
            <v>750000</v>
          </cell>
          <cell r="V123">
            <v>5106800</v>
          </cell>
          <cell r="W123">
            <v>12080616</v>
          </cell>
          <cell r="Z123">
            <v>557655</v>
          </cell>
          <cell r="AA123">
            <v>30000</v>
          </cell>
          <cell r="AB123">
            <v>24648</v>
          </cell>
          <cell r="AC123">
            <v>11468313</v>
          </cell>
          <cell r="AD123" t="str">
            <v>Gia Công</v>
          </cell>
        </row>
        <row r="124">
          <cell r="A124" t="str">
            <v>LT0406</v>
          </cell>
          <cell r="B124" t="str">
            <v>Nguyễn Thị Thanh Tuyền</v>
          </cell>
          <cell r="C124">
            <v>45344</v>
          </cell>
          <cell r="D124">
            <v>25.8</v>
          </cell>
          <cell r="E124">
            <v>5311000</v>
          </cell>
          <cell r="J124">
            <v>300000</v>
          </cell>
          <cell r="K124">
            <v>25534</v>
          </cell>
          <cell r="L124">
            <v>16</v>
          </cell>
          <cell r="O124">
            <v>612816</v>
          </cell>
          <cell r="S124">
            <v>375000</v>
          </cell>
          <cell r="V124">
            <v>4519518</v>
          </cell>
          <cell r="W124">
            <v>11118334</v>
          </cell>
          <cell r="X124">
            <v>38300</v>
          </cell>
          <cell r="Z124">
            <v>557655</v>
          </cell>
          <cell r="AA124">
            <v>30000</v>
          </cell>
          <cell r="AC124">
            <v>10492379</v>
          </cell>
          <cell r="AD124" t="str">
            <v>Gia Công</v>
          </cell>
        </row>
        <row r="125">
          <cell r="A125" t="str">
            <v>LT0408</v>
          </cell>
          <cell r="B125" t="str">
            <v>Trương Thị Thùy</v>
          </cell>
          <cell r="C125">
            <v>45344</v>
          </cell>
          <cell r="D125">
            <v>18</v>
          </cell>
          <cell r="E125">
            <v>5311000</v>
          </cell>
          <cell r="J125">
            <v>300000</v>
          </cell>
          <cell r="K125">
            <v>25534</v>
          </cell>
          <cell r="L125">
            <v>16</v>
          </cell>
          <cell r="O125">
            <v>612816</v>
          </cell>
          <cell r="V125">
            <v>4251411</v>
          </cell>
          <cell r="W125">
            <v>10475227</v>
          </cell>
          <cell r="X125">
            <v>1634152</v>
          </cell>
          <cell r="Z125">
            <v>557655</v>
          </cell>
          <cell r="AA125">
            <v>30000</v>
          </cell>
          <cell r="AC125">
            <v>8253420</v>
          </cell>
          <cell r="AD125" t="str">
            <v>Gia Công</v>
          </cell>
        </row>
        <row r="126">
          <cell r="A126" t="str">
            <v>LT0473</v>
          </cell>
          <cell r="B126" t="str">
            <v>Hứa Thị Luyến</v>
          </cell>
          <cell r="C126">
            <v>45547</v>
          </cell>
          <cell r="D126">
            <v>26</v>
          </cell>
          <cell r="E126">
            <v>5311000</v>
          </cell>
          <cell r="J126">
            <v>300000</v>
          </cell>
          <cell r="K126">
            <v>25534</v>
          </cell>
          <cell r="L126">
            <v>16</v>
          </cell>
          <cell r="O126">
            <v>612816</v>
          </cell>
          <cell r="S126">
            <v>750000</v>
          </cell>
          <cell r="V126">
            <v>5540878</v>
          </cell>
          <cell r="W126">
            <v>12514694</v>
          </cell>
          <cell r="Z126">
            <v>557655</v>
          </cell>
          <cell r="AA126">
            <v>30000</v>
          </cell>
          <cell r="AB126">
            <v>46352</v>
          </cell>
          <cell r="AC126">
            <v>11880687</v>
          </cell>
          <cell r="AD126" t="str">
            <v>Gia Công</v>
          </cell>
        </row>
        <row r="127">
          <cell r="A127" t="str">
            <v>LT0540</v>
          </cell>
          <cell r="B127" t="str">
            <v>Lầu Y Dìa</v>
          </cell>
          <cell r="C127">
            <v>45470</v>
          </cell>
          <cell r="D127">
            <v>26</v>
          </cell>
          <cell r="E127">
            <v>5311000</v>
          </cell>
          <cell r="J127">
            <v>300000</v>
          </cell>
          <cell r="K127">
            <v>25534</v>
          </cell>
          <cell r="L127">
            <v>16</v>
          </cell>
          <cell r="O127">
            <v>612816</v>
          </cell>
          <cell r="S127">
            <v>750000</v>
          </cell>
          <cell r="V127">
            <v>5604713</v>
          </cell>
          <cell r="W127">
            <v>12578529</v>
          </cell>
          <cell r="Z127">
            <v>557655</v>
          </cell>
          <cell r="AA127">
            <v>30000</v>
          </cell>
          <cell r="AB127">
            <v>49544</v>
          </cell>
          <cell r="AC127">
            <v>11941330</v>
          </cell>
          <cell r="AD127" t="str">
            <v>Gia Công</v>
          </cell>
        </row>
        <row r="128">
          <cell r="A128" t="str">
            <v>LT0558</v>
          </cell>
          <cell r="B128" t="str">
            <v>Nguyễn Thị Tuyết</v>
          </cell>
          <cell r="C128">
            <v>45498</v>
          </cell>
          <cell r="D128">
            <v>26</v>
          </cell>
          <cell r="E128">
            <v>5311000</v>
          </cell>
          <cell r="J128">
            <v>300000</v>
          </cell>
          <cell r="K128">
            <v>25534</v>
          </cell>
          <cell r="L128">
            <v>16</v>
          </cell>
          <cell r="O128">
            <v>612816</v>
          </cell>
          <cell r="S128">
            <v>750000</v>
          </cell>
          <cell r="V128">
            <v>4698256</v>
          </cell>
          <cell r="W128">
            <v>11672072</v>
          </cell>
          <cell r="Z128">
            <v>557655</v>
          </cell>
          <cell r="AA128">
            <v>30000</v>
          </cell>
          <cell r="AB128">
            <v>4221</v>
          </cell>
          <cell r="AC128">
            <v>11080196</v>
          </cell>
          <cell r="AD128" t="str">
            <v>Gia Công</v>
          </cell>
        </row>
        <row r="129">
          <cell r="A129" t="str">
            <v>LT0559</v>
          </cell>
          <cell r="B129" t="str">
            <v>Trần Văn Bé</v>
          </cell>
          <cell r="C129">
            <v>45498</v>
          </cell>
          <cell r="D129">
            <v>26</v>
          </cell>
          <cell r="E129">
            <v>5311000</v>
          </cell>
          <cell r="J129">
            <v>300000</v>
          </cell>
          <cell r="K129">
            <v>25534</v>
          </cell>
          <cell r="L129">
            <v>16</v>
          </cell>
          <cell r="O129">
            <v>612816</v>
          </cell>
          <cell r="S129">
            <v>750000</v>
          </cell>
          <cell r="V129">
            <v>5821752</v>
          </cell>
          <cell r="W129">
            <v>12795568</v>
          </cell>
          <cell r="Z129">
            <v>557655</v>
          </cell>
          <cell r="AA129">
            <v>30000</v>
          </cell>
          <cell r="AB129">
            <v>60396</v>
          </cell>
          <cell r="AC129">
            <v>12147517</v>
          </cell>
          <cell r="AD129" t="str">
            <v>Gia Công</v>
          </cell>
        </row>
        <row r="130">
          <cell r="A130" t="str">
            <v>LT0602</v>
          </cell>
          <cell r="B130" t="str">
            <v>A Vung</v>
          </cell>
          <cell r="C130">
            <v>45565</v>
          </cell>
          <cell r="D130">
            <v>26</v>
          </cell>
          <cell r="E130">
            <v>5311000</v>
          </cell>
          <cell r="J130">
            <v>300000</v>
          </cell>
          <cell r="K130">
            <v>25534</v>
          </cell>
          <cell r="L130">
            <v>16</v>
          </cell>
          <cell r="O130">
            <v>612816</v>
          </cell>
          <cell r="S130">
            <v>750000</v>
          </cell>
          <cell r="V130">
            <v>3383255</v>
          </cell>
          <cell r="W130">
            <v>10357071</v>
          </cell>
          <cell r="Z130">
            <v>557655</v>
          </cell>
          <cell r="AA130">
            <v>30000</v>
          </cell>
          <cell r="AC130">
            <v>9769416</v>
          </cell>
          <cell r="AD130" t="str">
            <v>Gia Công</v>
          </cell>
        </row>
        <row r="131">
          <cell r="A131" t="str">
            <v>LT0637</v>
          </cell>
          <cell r="B131" t="str">
            <v>Trần Văn Mến</v>
          </cell>
          <cell r="C131">
            <v>45628</v>
          </cell>
          <cell r="D131">
            <v>6</v>
          </cell>
          <cell r="E131">
            <v>4961000</v>
          </cell>
          <cell r="J131">
            <v>300000</v>
          </cell>
          <cell r="K131">
            <v>23851</v>
          </cell>
          <cell r="L131">
            <v>10</v>
          </cell>
          <cell r="O131">
            <v>357765</v>
          </cell>
          <cell r="V131">
            <v>715530</v>
          </cell>
          <cell r="W131">
            <v>6334295</v>
          </cell>
          <cell r="X131">
            <v>4046920</v>
          </cell>
          <cell r="AC131">
            <v>2287375</v>
          </cell>
          <cell r="AD131" t="str">
            <v>Gia Công</v>
          </cell>
        </row>
        <row r="132">
          <cell r="A132" t="str">
            <v xml:space="preserve">Tổng </v>
          </cell>
          <cell r="E132">
            <v>177233000</v>
          </cell>
          <cell r="F132">
            <v>2000000</v>
          </cell>
          <cell r="G132">
            <v>8100000</v>
          </cell>
          <cell r="H132">
            <v>0</v>
          </cell>
          <cell r="I132">
            <v>0</v>
          </cell>
          <cell r="J132">
            <v>11000000</v>
          </cell>
          <cell r="K132">
            <v>900646</v>
          </cell>
          <cell r="L132">
            <v>520</v>
          </cell>
          <cell r="M132">
            <v>0</v>
          </cell>
          <cell r="N132">
            <v>0</v>
          </cell>
          <cell r="O132">
            <v>21324243</v>
          </cell>
          <cell r="P132">
            <v>0</v>
          </cell>
          <cell r="Q132">
            <v>0</v>
          </cell>
          <cell r="R132">
            <v>0</v>
          </cell>
          <cell r="S132">
            <v>23025000</v>
          </cell>
          <cell r="T132">
            <v>0</v>
          </cell>
          <cell r="U132">
            <v>0</v>
          </cell>
          <cell r="V132">
            <v>184450755</v>
          </cell>
          <cell r="W132">
            <v>427132998</v>
          </cell>
          <cell r="X132">
            <v>5719372</v>
          </cell>
          <cell r="Y132">
            <v>0</v>
          </cell>
          <cell r="Z132">
            <v>19149060</v>
          </cell>
          <cell r="AA132">
            <v>960000</v>
          </cell>
          <cell r="AB132">
            <v>2409770</v>
          </cell>
          <cell r="AC132">
            <v>398894796</v>
          </cell>
        </row>
        <row r="133">
          <cell r="A133" t="str">
            <v>Xưởng A</v>
          </cell>
        </row>
        <row r="134">
          <cell r="A134" t="str">
            <v>W0002</v>
          </cell>
          <cell r="B134" t="str">
            <v>DONBANKHIAO PRADIT</v>
          </cell>
          <cell r="C134">
            <v>44621</v>
          </cell>
          <cell r="D134">
            <v>26</v>
          </cell>
          <cell r="E134">
            <v>8000000</v>
          </cell>
          <cell r="F134">
            <v>16800000</v>
          </cell>
          <cell r="G134">
            <v>5000000</v>
          </cell>
          <cell r="I134">
            <v>200000</v>
          </cell>
          <cell r="J134">
            <v>1000000</v>
          </cell>
          <cell r="K134">
            <v>143269</v>
          </cell>
          <cell r="S134">
            <v>550000</v>
          </cell>
          <cell r="T134">
            <v>6950000</v>
          </cell>
          <cell r="W134">
            <v>38500000</v>
          </cell>
          <cell r="Y134">
            <v>7781227</v>
          </cell>
          <cell r="Z134">
            <v>447000</v>
          </cell>
          <cell r="AB134">
            <v>820766</v>
          </cell>
          <cell r="AC134">
            <v>29451007</v>
          </cell>
          <cell r="AD134" t="str">
            <v>Chủ quản xưởng A</v>
          </cell>
        </row>
        <row r="135">
          <cell r="A135" t="str">
            <v>LT0223</v>
          </cell>
          <cell r="B135" t="str">
            <v>JANTARACH PANUWAT</v>
          </cell>
          <cell r="C135">
            <v>44652</v>
          </cell>
          <cell r="D135">
            <v>25</v>
          </cell>
          <cell r="E135">
            <v>6581000</v>
          </cell>
          <cell r="F135">
            <v>1300000</v>
          </cell>
          <cell r="G135">
            <v>3000000</v>
          </cell>
          <cell r="I135">
            <v>300000</v>
          </cell>
          <cell r="J135">
            <v>5000000</v>
          </cell>
          <cell r="K135">
            <v>52313</v>
          </cell>
          <cell r="S135">
            <v>850000</v>
          </cell>
          <cell r="T135">
            <v>17170000</v>
          </cell>
          <cell r="V135">
            <v>219715</v>
          </cell>
          <cell r="W135">
            <v>34420715</v>
          </cell>
          <cell r="Y135">
            <v>320351</v>
          </cell>
          <cell r="Z135">
            <v>163215</v>
          </cell>
          <cell r="AB135">
            <v>1904047</v>
          </cell>
          <cell r="AC135">
            <v>32033102</v>
          </cell>
          <cell r="AD135" t="str">
            <v>xưởng a</v>
          </cell>
        </row>
        <row r="136">
          <cell r="A136" t="str">
            <v>LT0224</v>
          </cell>
          <cell r="B136" t="str">
            <v>KITTITAT SRIPALADKONG</v>
          </cell>
          <cell r="C136">
            <v>44687</v>
          </cell>
          <cell r="D136">
            <v>26</v>
          </cell>
          <cell r="E136">
            <v>5581000</v>
          </cell>
          <cell r="F136">
            <v>300000</v>
          </cell>
          <cell r="G136">
            <v>500000</v>
          </cell>
          <cell r="J136">
            <v>3000000</v>
          </cell>
          <cell r="K136">
            <v>30678</v>
          </cell>
          <cell r="S136">
            <v>750000</v>
          </cell>
          <cell r="T136">
            <v>13169000</v>
          </cell>
          <cell r="W136">
            <v>23300000</v>
          </cell>
          <cell r="Y136">
            <v>1032735</v>
          </cell>
          <cell r="Z136">
            <v>95715</v>
          </cell>
          <cell r="AB136">
            <v>427155</v>
          </cell>
          <cell r="AC136">
            <v>21744395</v>
          </cell>
          <cell r="AD136" t="str">
            <v>Xưởng A</v>
          </cell>
        </row>
        <row r="137">
          <cell r="A137" t="str">
            <v>LT0026</v>
          </cell>
          <cell r="B137" t="str">
            <v>Lê Thị Bé Năm</v>
          </cell>
          <cell r="C137">
            <v>43168</v>
          </cell>
          <cell r="D137">
            <v>26</v>
          </cell>
          <cell r="E137">
            <v>5311000</v>
          </cell>
          <cell r="G137">
            <v>300000</v>
          </cell>
          <cell r="J137">
            <v>250000</v>
          </cell>
          <cell r="K137">
            <v>26976</v>
          </cell>
          <cell r="L137">
            <v>16</v>
          </cell>
          <cell r="O137">
            <v>647424</v>
          </cell>
          <cell r="P137">
            <v>13</v>
          </cell>
          <cell r="R137">
            <v>526032</v>
          </cell>
          <cell r="S137">
            <v>750000</v>
          </cell>
          <cell r="V137">
            <v>8893987</v>
          </cell>
          <cell r="W137">
            <v>16678443</v>
          </cell>
          <cell r="Y137">
            <v>12500</v>
          </cell>
          <cell r="Z137">
            <v>589155</v>
          </cell>
          <cell r="AA137">
            <v>30000</v>
          </cell>
          <cell r="AB137">
            <v>254679</v>
          </cell>
          <cell r="AC137">
            <v>15792109</v>
          </cell>
          <cell r="AD137" t="str">
            <v>Xưởng A</v>
          </cell>
        </row>
        <row r="138">
          <cell r="A138" t="str">
            <v>LT0027</v>
          </cell>
          <cell r="B138" t="str">
            <v>Huỳnh Thanh Nghĩa</v>
          </cell>
          <cell r="C138">
            <v>43167</v>
          </cell>
          <cell r="D138">
            <v>26</v>
          </cell>
          <cell r="E138">
            <v>5581000</v>
          </cell>
          <cell r="G138">
            <v>700000</v>
          </cell>
          <cell r="J138">
            <v>1000000</v>
          </cell>
          <cell r="K138">
            <v>30197</v>
          </cell>
          <cell r="L138">
            <v>16</v>
          </cell>
          <cell r="O138">
            <v>724728</v>
          </cell>
          <cell r="R138">
            <v>588842</v>
          </cell>
          <cell r="S138">
            <v>750000</v>
          </cell>
          <cell r="V138">
            <v>10045032</v>
          </cell>
          <cell r="W138">
            <v>19389602</v>
          </cell>
          <cell r="Y138">
            <v>512500</v>
          </cell>
          <cell r="Z138">
            <v>659505</v>
          </cell>
          <cell r="AA138">
            <v>30000</v>
          </cell>
          <cell r="AB138">
            <v>468760</v>
          </cell>
          <cell r="AC138">
            <v>17718837</v>
          </cell>
          <cell r="AD138" t="str">
            <v>Xưởng A</v>
          </cell>
        </row>
        <row r="139">
          <cell r="A139" t="str">
            <v>LT0046</v>
          </cell>
          <cell r="B139" t="str">
            <v>Nguyễn Thị Tiên</v>
          </cell>
          <cell r="C139">
            <v>42370</v>
          </cell>
          <cell r="D139">
            <v>24</v>
          </cell>
          <cell r="E139">
            <v>5581000</v>
          </cell>
          <cell r="G139">
            <v>1000000</v>
          </cell>
          <cell r="J139">
            <v>800000</v>
          </cell>
          <cell r="K139">
            <v>31639</v>
          </cell>
          <cell r="L139">
            <v>15</v>
          </cell>
          <cell r="O139">
            <v>711878</v>
          </cell>
          <cell r="P139">
            <v>11.5</v>
          </cell>
          <cell r="Q139">
            <v>18</v>
          </cell>
          <cell r="R139">
            <v>716624</v>
          </cell>
          <cell r="S139">
            <v>375000</v>
          </cell>
          <cell r="V139">
            <v>4290248</v>
          </cell>
          <cell r="W139">
            <v>13474750</v>
          </cell>
          <cell r="X139">
            <v>506230</v>
          </cell>
          <cell r="Z139">
            <v>691005</v>
          </cell>
          <cell r="AA139">
            <v>30000</v>
          </cell>
          <cell r="AB139">
            <v>62376</v>
          </cell>
          <cell r="AC139">
            <v>12185139</v>
          </cell>
          <cell r="AD139" t="str">
            <v>Xưởng A</v>
          </cell>
        </row>
        <row r="140">
          <cell r="A140" t="str">
            <v>LT0057</v>
          </cell>
          <cell r="B140" t="str">
            <v>Trần Văn Linh</v>
          </cell>
          <cell r="C140">
            <v>44607</v>
          </cell>
          <cell r="D140">
            <v>25.9</v>
          </cell>
          <cell r="E140">
            <v>5581000</v>
          </cell>
          <cell r="F140">
            <v>700000</v>
          </cell>
          <cell r="G140">
            <v>1000000</v>
          </cell>
          <cell r="J140">
            <v>1500000</v>
          </cell>
          <cell r="K140">
            <v>35005</v>
          </cell>
          <cell r="L140">
            <v>16</v>
          </cell>
          <cell r="O140">
            <v>840120</v>
          </cell>
          <cell r="P140">
            <v>12</v>
          </cell>
          <cell r="Q140">
            <v>27.5</v>
          </cell>
          <cell r="R140">
            <v>918881</v>
          </cell>
          <cell r="S140">
            <v>375000</v>
          </cell>
          <cell r="V140">
            <v>4471889</v>
          </cell>
          <cell r="W140">
            <v>15386890</v>
          </cell>
          <cell r="X140">
            <v>17502</v>
          </cell>
          <cell r="Y140">
            <v>200000</v>
          </cell>
          <cell r="Z140">
            <v>764505</v>
          </cell>
          <cell r="AA140">
            <v>30000</v>
          </cell>
          <cell r="AB140">
            <v>168744</v>
          </cell>
          <cell r="AC140">
            <v>14206139</v>
          </cell>
          <cell r="AD140" t="str">
            <v>Xưởng A</v>
          </cell>
        </row>
        <row r="141">
          <cell r="A141" t="str">
            <v>LT0080</v>
          </cell>
          <cell r="B141" t="str">
            <v>Nguyễn Thị Bích Hợp</v>
          </cell>
          <cell r="C141">
            <v>44602</v>
          </cell>
          <cell r="D141">
            <v>25</v>
          </cell>
          <cell r="E141">
            <v>5581000</v>
          </cell>
          <cell r="G141">
            <v>500000</v>
          </cell>
          <cell r="J141">
            <v>500000</v>
          </cell>
          <cell r="K141">
            <v>29236</v>
          </cell>
          <cell r="L141">
            <v>16</v>
          </cell>
          <cell r="O141">
            <v>701664</v>
          </cell>
          <cell r="P141">
            <v>11.5</v>
          </cell>
          <cell r="Q141">
            <v>2</v>
          </cell>
          <cell r="R141">
            <v>521863</v>
          </cell>
          <cell r="S141">
            <v>375000</v>
          </cell>
          <cell r="V141">
            <v>12169513</v>
          </cell>
          <cell r="W141">
            <v>20349040</v>
          </cell>
          <cell r="X141">
            <v>233885</v>
          </cell>
          <cell r="Z141">
            <v>638505</v>
          </cell>
          <cell r="AA141">
            <v>30000</v>
          </cell>
          <cell r="AB141">
            <v>202333</v>
          </cell>
          <cell r="AC141">
            <v>19244317</v>
          </cell>
          <cell r="AD141" t="str">
            <v>Xưởng A</v>
          </cell>
        </row>
        <row r="142">
          <cell r="A142" t="str">
            <v>LT0588</v>
          </cell>
          <cell r="B142" t="str">
            <v>Phạm Tuyết Loan</v>
          </cell>
          <cell r="C142">
            <v>45547</v>
          </cell>
          <cell r="D142">
            <v>26</v>
          </cell>
          <cell r="E142">
            <v>5311000</v>
          </cell>
          <cell r="J142">
            <v>300000</v>
          </cell>
          <cell r="K142">
            <v>25534</v>
          </cell>
          <cell r="L142">
            <v>16</v>
          </cell>
          <cell r="O142">
            <v>612816</v>
          </cell>
          <cell r="P142">
            <v>13</v>
          </cell>
          <cell r="Q142">
            <v>27</v>
          </cell>
          <cell r="R142">
            <v>704738</v>
          </cell>
          <cell r="S142">
            <v>750000</v>
          </cell>
          <cell r="V142">
            <v>6019640</v>
          </cell>
          <cell r="W142">
            <v>13698194</v>
          </cell>
          <cell r="Y142">
            <v>12500</v>
          </cell>
          <cell r="Z142">
            <v>557655</v>
          </cell>
          <cell r="AA142">
            <v>30000</v>
          </cell>
          <cell r="AB142">
            <v>104902</v>
          </cell>
          <cell r="AC142">
            <v>12993137</v>
          </cell>
          <cell r="AD142" t="str">
            <v>Xưởng A</v>
          </cell>
        </row>
        <row r="143">
          <cell r="A143" t="str">
            <v>LT0589</v>
          </cell>
          <cell r="B143" t="str">
            <v>Võ Phương Lam</v>
          </cell>
          <cell r="C143">
            <v>45547</v>
          </cell>
          <cell r="D143">
            <v>26</v>
          </cell>
          <cell r="E143">
            <v>5311000</v>
          </cell>
          <cell r="J143">
            <v>300000</v>
          </cell>
          <cell r="K143">
            <v>25534</v>
          </cell>
          <cell r="L143">
            <v>16</v>
          </cell>
          <cell r="O143">
            <v>612816</v>
          </cell>
          <cell r="P143">
            <v>13</v>
          </cell>
          <cell r="Q143">
            <v>27</v>
          </cell>
          <cell r="R143">
            <v>704738</v>
          </cell>
          <cell r="S143">
            <v>750000</v>
          </cell>
          <cell r="V143">
            <v>6019640</v>
          </cell>
          <cell r="W143">
            <v>13698194</v>
          </cell>
          <cell r="Y143">
            <v>12500</v>
          </cell>
          <cell r="Z143">
            <v>557655</v>
          </cell>
          <cell r="AA143">
            <v>30000</v>
          </cell>
          <cell r="AB143">
            <v>104902</v>
          </cell>
          <cell r="AC143">
            <v>12993137</v>
          </cell>
          <cell r="AD143" t="str">
            <v>Xưởng A</v>
          </cell>
        </row>
        <row r="144">
          <cell r="A144" t="str">
            <v>LT0109</v>
          </cell>
          <cell r="B144" t="str">
            <v>Nguyễn Hùng Sĩ Đang</v>
          </cell>
          <cell r="C144">
            <v>44690</v>
          </cell>
          <cell r="D144">
            <v>26</v>
          </cell>
          <cell r="E144">
            <v>5581000</v>
          </cell>
          <cell r="F144">
            <v>700000</v>
          </cell>
          <cell r="G144">
            <v>1000000</v>
          </cell>
          <cell r="J144">
            <v>2969000</v>
          </cell>
          <cell r="K144">
            <v>35005</v>
          </cell>
          <cell r="L144">
            <v>16</v>
          </cell>
          <cell r="O144">
            <v>840120</v>
          </cell>
          <cell r="P144">
            <v>13</v>
          </cell>
          <cell r="Q144">
            <v>27</v>
          </cell>
          <cell r="R144">
            <v>966138</v>
          </cell>
          <cell r="S144">
            <v>750000</v>
          </cell>
          <cell r="V144">
            <v>6092621</v>
          </cell>
          <cell r="W144">
            <v>18898879</v>
          </cell>
          <cell r="Z144">
            <v>764505</v>
          </cell>
          <cell r="AA144">
            <v>30000</v>
          </cell>
          <cell r="AB144">
            <v>460437</v>
          </cell>
          <cell r="AC144">
            <v>17643937</v>
          </cell>
          <cell r="AD144" t="str">
            <v>Xưởng A</v>
          </cell>
        </row>
        <row r="145">
          <cell r="A145" t="str">
            <v>LT0114</v>
          </cell>
          <cell r="B145" t="str">
            <v>Phạm Thị Ngọc Bích</v>
          </cell>
          <cell r="C145">
            <v>44698</v>
          </cell>
          <cell r="D145">
            <v>26</v>
          </cell>
          <cell r="E145">
            <v>5311000</v>
          </cell>
          <cell r="J145">
            <v>300000</v>
          </cell>
          <cell r="K145">
            <v>25534</v>
          </cell>
          <cell r="L145">
            <v>16</v>
          </cell>
          <cell r="O145">
            <v>612816</v>
          </cell>
          <cell r="P145">
            <v>13</v>
          </cell>
          <cell r="R145">
            <v>497913</v>
          </cell>
          <cell r="S145">
            <v>750000</v>
          </cell>
          <cell r="V145">
            <v>6300515</v>
          </cell>
          <cell r="W145">
            <v>13772244</v>
          </cell>
          <cell r="Z145">
            <v>557655</v>
          </cell>
          <cell r="AA145">
            <v>30000</v>
          </cell>
          <cell r="AB145">
            <v>109229</v>
          </cell>
          <cell r="AC145">
            <v>13075360</v>
          </cell>
          <cell r="AD145" t="str">
            <v>Xưởng A</v>
          </cell>
        </row>
        <row r="146">
          <cell r="A146" t="str">
            <v>LT0147</v>
          </cell>
          <cell r="B146" t="str">
            <v>Nguyễn Đặng Thuỳ Linh</v>
          </cell>
          <cell r="C146">
            <v>44743</v>
          </cell>
          <cell r="D146">
            <v>26</v>
          </cell>
          <cell r="E146">
            <v>5311000</v>
          </cell>
          <cell r="J146">
            <v>300000</v>
          </cell>
          <cell r="K146">
            <v>25534</v>
          </cell>
          <cell r="P146">
            <v>13</v>
          </cell>
          <cell r="Q146">
            <v>50</v>
          </cell>
          <cell r="R146">
            <v>880923</v>
          </cell>
          <cell r="S146">
            <v>750000</v>
          </cell>
          <cell r="V146">
            <v>5718339</v>
          </cell>
          <cell r="W146">
            <v>12960262</v>
          </cell>
          <cell r="Z146">
            <v>557655</v>
          </cell>
          <cell r="AA146">
            <v>30000</v>
          </cell>
          <cell r="AB146">
            <v>68630</v>
          </cell>
          <cell r="AC146">
            <v>12303977</v>
          </cell>
          <cell r="AD146" t="str">
            <v>Xưởng A</v>
          </cell>
        </row>
        <row r="147">
          <cell r="A147" t="str">
            <v>LT0150</v>
          </cell>
          <cell r="B147" t="str">
            <v>Mai Văn Bình</v>
          </cell>
          <cell r="C147">
            <v>44743</v>
          </cell>
          <cell r="D147">
            <v>26</v>
          </cell>
          <cell r="E147">
            <v>5581000</v>
          </cell>
          <cell r="F147">
            <v>700000</v>
          </cell>
          <cell r="G147">
            <v>1000000</v>
          </cell>
          <cell r="J147">
            <v>2969000</v>
          </cell>
          <cell r="K147">
            <v>35005</v>
          </cell>
          <cell r="L147">
            <v>16</v>
          </cell>
          <cell r="O147">
            <v>840120</v>
          </cell>
          <cell r="P147">
            <v>13</v>
          </cell>
          <cell r="R147">
            <v>682598</v>
          </cell>
          <cell r="S147">
            <v>750000</v>
          </cell>
          <cell r="V147">
            <v>5417024</v>
          </cell>
          <cell r="W147">
            <v>17939742</v>
          </cell>
          <cell r="Z147">
            <v>764505</v>
          </cell>
          <cell r="AA147">
            <v>30000</v>
          </cell>
          <cell r="AB147">
            <v>87262</v>
          </cell>
          <cell r="AC147">
            <v>17057975</v>
          </cell>
          <cell r="AD147" t="str">
            <v>Xưởng A</v>
          </cell>
        </row>
        <row r="148">
          <cell r="A148" t="str">
            <v>LT0173</v>
          </cell>
          <cell r="B148" t="str">
            <v>Trần Văn Lương</v>
          </cell>
          <cell r="C148">
            <v>44813</v>
          </cell>
          <cell r="D148">
            <v>26</v>
          </cell>
          <cell r="E148">
            <v>5581000</v>
          </cell>
          <cell r="F148">
            <v>700000</v>
          </cell>
          <cell r="G148">
            <v>1000000</v>
          </cell>
          <cell r="J148">
            <v>2500000</v>
          </cell>
          <cell r="K148">
            <v>35005</v>
          </cell>
          <cell r="L148">
            <v>16</v>
          </cell>
          <cell r="O148">
            <v>840120</v>
          </cell>
          <cell r="P148">
            <v>13</v>
          </cell>
          <cell r="Q148">
            <v>21.5</v>
          </cell>
          <cell r="R148">
            <v>908380</v>
          </cell>
          <cell r="S148">
            <v>750000</v>
          </cell>
          <cell r="V148">
            <v>4163672</v>
          </cell>
          <cell r="W148">
            <v>16443172</v>
          </cell>
          <cell r="Y148">
            <v>327351</v>
          </cell>
          <cell r="Z148">
            <v>764505</v>
          </cell>
          <cell r="AA148">
            <v>30000</v>
          </cell>
          <cell r="AB148">
            <v>216066</v>
          </cell>
          <cell r="AC148">
            <v>15105250</v>
          </cell>
          <cell r="AD148" t="str">
            <v>Xưởng A</v>
          </cell>
        </row>
        <row r="149">
          <cell r="A149" t="str">
            <v>LT0174</v>
          </cell>
          <cell r="B149" t="str">
            <v>Thượng Thị Sương</v>
          </cell>
          <cell r="C149">
            <v>44838</v>
          </cell>
          <cell r="D149">
            <v>26</v>
          </cell>
          <cell r="E149">
            <v>5311000</v>
          </cell>
          <cell r="J149">
            <v>300000</v>
          </cell>
          <cell r="K149">
            <v>25534</v>
          </cell>
          <cell r="L149">
            <v>16</v>
          </cell>
          <cell r="O149">
            <v>612816</v>
          </cell>
          <cell r="P149">
            <v>12.5</v>
          </cell>
          <cell r="Q149">
            <v>21.5</v>
          </cell>
          <cell r="R149">
            <v>643456</v>
          </cell>
          <cell r="S149">
            <v>750000</v>
          </cell>
          <cell r="V149">
            <v>5484703</v>
          </cell>
          <cell r="W149">
            <v>13101975</v>
          </cell>
          <cell r="Z149">
            <v>557655</v>
          </cell>
          <cell r="AA149">
            <v>30000</v>
          </cell>
          <cell r="AB149">
            <v>75716</v>
          </cell>
          <cell r="AC149">
            <v>12438604</v>
          </cell>
          <cell r="AD149" t="str">
            <v>Xưởng A</v>
          </cell>
        </row>
        <row r="150">
          <cell r="A150" t="str">
            <v>LT0187</v>
          </cell>
          <cell r="B150" t="str">
            <v>Phạm Tiến Anh</v>
          </cell>
          <cell r="C150">
            <v>44959</v>
          </cell>
          <cell r="D150">
            <v>25</v>
          </cell>
          <cell r="E150">
            <v>5581000</v>
          </cell>
          <cell r="F150">
            <v>700000</v>
          </cell>
          <cell r="G150">
            <v>1000000</v>
          </cell>
          <cell r="J150">
            <v>1500000</v>
          </cell>
          <cell r="K150">
            <v>35005</v>
          </cell>
          <cell r="L150">
            <v>16</v>
          </cell>
          <cell r="O150">
            <v>840120</v>
          </cell>
          <cell r="P150">
            <v>12.5</v>
          </cell>
          <cell r="Q150">
            <v>27.5</v>
          </cell>
          <cell r="R150">
            <v>945135</v>
          </cell>
          <cell r="S150">
            <v>750000</v>
          </cell>
          <cell r="V150">
            <v>4366874</v>
          </cell>
          <cell r="W150">
            <v>15683129</v>
          </cell>
          <cell r="X150">
            <v>280038</v>
          </cell>
          <cell r="Z150">
            <v>764505</v>
          </cell>
          <cell r="AA150">
            <v>30000</v>
          </cell>
          <cell r="AB150">
            <v>180429</v>
          </cell>
          <cell r="AC150">
            <v>14428157</v>
          </cell>
          <cell r="AD150" t="str">
            <v>Xưởng A</v>
          </cell>
        </row>
        <row r="151">
          <cell r="A151" t="str">
            <v>LT0189</v>
          </cell>
          <cell r="B151" t="str">
            <v>Tạ Văn Quân</v>
          </cell>
          <cell r="C151">
            <v>45542</v>
          </cell>
          <cell r="D151">
            <v>26</v>
          </cell>
          <cell r="E151">
            <v>5311000</v>
          </cell>
          <cell r="J151">
            <v>300000</v>
          </cell>
          <cell r="K151">
            <v>25534</v>
          </cell>
          <cell r="L151">
            <v>16</v>
          </cell>
          <cell r="O151">
            <v>612816</v>
          </cell>
          <cell r="P151">
            <v>13</v>
          </cell>
          <cell r="Q151">
            <v>27.5</v>
          </cell>
          <cell r="R151">
            <v>708569</v>
          </cell>
          <cell r="S151">
            <v>750000</v>
          </cell>
          <cell r="V151">
            <v>3233881</v>
          </cell>
          <cell r="W151">
            <v>10916266</v>
          </cell>
          <cell r="Z151">
            <v>557655</v>
          </cell>
          <cell r="AA151">
            <v>30000</v>
          </cell>
          <cell r="AC151">
            <v>10328611</v>
          </cell>
          <cell r="AD151" t="str">
            <v>Xưởng A</v>
          </cell>
        </row>
        <row r="152">
          <cell r="A152" t="str">
            <v>LT0202</v>
          </cell>
          <cell r="B152" t="str">
            <v>Huỳnh Thanh Kiệt</v>
          </cell>
          <cell r="C152">
            <v>45572</v>
          </cell>
          <cell r="D152">
            <v>26</v>
          </cell>
          <cell r="E152">
            <v>5581000</v>
          </cell>
          <cell r="F152">
            <v>700000</v>
          </cell>
          <cell r="G152">
            <v>1000000</v>
          </cell>
          <cell r="J152">
            <v>2469000</v>
          </cell>
          <cell r="K152">
            <v>35005</v>
          </cell>
          <cell r="L152">
            <v>16</v>
          </cell>
          <cell r="O152">
            <v>840120</v>
          </cell>
          <cell r="P152">
            <v>12</v>
          </cell>
          <cell r="Q152">
            <v>8.5</v>
          </cell>
          <cell r="R152">
            <v>719353</v>
          </cell>
          <cell r="S152">
            <v>750000</v>
          </cell>
          <cell r="V152">
            <v>2973675</v>
          </cell>
          <cell r="W152">
            <v>15033148</v>
          </cell>
          <cell r="Z152">
            <v>764505</v>
          </cell>
          <cell r="AA152">
            <v>30000</v>
          </cell>
          <cell r="AB152">
            <v>161932</v>
          </cell>
          <cell r="AC152">
            <v>14076711</v>
          </cell>
          <cell r="AD152" t="str">
            <v>Xưởng A</v>
          </cell>
        </row>
        <row r="153">
          <cell r="A153" t="str">
            <v>LT0215</v>
          </cell>
          <cell r="B153" t="str">
            <v>Nguyễn Văn Nguyền</v>
          </cell>
          <cell r="C153">
            <v>45199</v>
          </cell>
          <cell r="D153">
            <v>26</v>
          </cell>
          <cell r="E153">
            <v>5311000</v>
          </cell>
          <cell r="J153">
            <v>300000</v>
          </cell>
          <cell r="K153">
            <v>25534</v>
          </cell>
          <cell r="L153">
            <v>16</v>
          </cell>
          <cell r="O153">
            <v>612816</v>
          </cell>
          <cell r="P153">
            <v>12</v>
          </cell>
          <cell r="Q153">
            <v>21</v>
          </cell>
          <cell r="R153">
            <v>620476</v>
          </cell>
          <cell r="S153">
            <v>750000</v>
          </cell>
          <cell r="V153">
            <v>2262312</v>
          </cell>
          <cell r="W153">
            <v>9856604</v>
          </cell>
          <cell r="Z153">
            <v>557655</v>
          </cell>
          <cell r="AA153">
            <v>30000</v>
          </cell>
          <cell r="AC153">
            <v>9268949</v>
          </cell>
          <cell r="AD153" t="str">
            <v>Xưởng A</v>
          </cell>
        </row>
        <row r="154">
          <cell r="A154" t="str">
            <v>LT0222</v>
          </cell>
          <cell r="B154" t="str">
            <v>Trương Công Hòa</v>
          </cell>
          <cell r="C154">
            <v>44986</v>
          </cell>
          <cell r="D154">
            <v>26</v>
          </cell>
          <cell r="E154">
            <v>5311000</v>
          </cell>
          <cell r="H154">
            <v>600000</v>
          </cell>
          <cell r="J154">
            <v>300000</v>
          </cell>
          <cell r="K154">
            <v>28418</v>
          </cell>
          <cell r="L154">
            <v>16</v>
          </cell>
          <cell r="O154">
            <v>682032</v>
          </cell>
          <cell r="P154">
            <v>13</v>
          </cell>
          <cell r="R154">
            <v>554151</v>
          </cell>
          <cell r="S154">
            <v>750000</v>
          </cell>
          <cell r="V154">
            <v>6109870</v>
          </cell>
          <cell r="W154">
            <v>14307053</v>
          </cell>
          <cell r="Z154">
            <v>620655</v>
          </cell>
          <cell r="AA154">
            <v>30000</v>
          </cell>
          <cell r="AC154">
            <v>13656398</v>
          </cell>
          <cell r="AD154" t="str">
            <v>Xưởng A</v>
          </cell>
        </row>
        <row r="155">
          <cell r="A155" t="str">
            <v>LT0240</v>
          </cell>
          <cell r="B155" t="str">
            <v>Lê Trung Tín</v>
          </cell>
          <cell r="C155">
            <v>44991</v>
          </cell>
          <cell r="D155">
            <v>26</v>
          </cell>
          <cell r="E155">
            <v>5581000</v>
          </cell>
          <cell r="F155">
            <v>700000</v>
          </cell>
          <cell r="G155">
            <v>1000000</v>
          </cell>
          <cell r="J155">
            <v>1500000</v>
          </cell>
          <cell r="K155">
            <v>35005</v>
          </cell>
          <cell r="L155">
            <v>16</v>
          </cell>
          <cell r="O155">
            <v>840120</v>
          </cell>
          <cell r="P155">
            <v>13</v>
          </cell>
          <cell r="Q155">
            <v>21.5</v>
          </cell>
          <cell r="R155">
            <v>908380</v>
          </cell>
          <cell r="S155">
            <v>750000</v>
          </cell>
          <cell r="V155">
            <v>3869803</v>
          </cell>
          <cell r="W155">
            <v>15149303</v>
          </cell>
          <cell r="Z155">
            <v>764505</v>
          </cell>
          <cell r="AA155">
            <v>30000</v>
          </cell>
          <cell r="AC155">
            <v>14354798</v>
          </cell>
          <cell r="AD155" t="str">
            <v>Xưởng A</v>
          </cell>
        </row>
        <row r="156">
          <cell r="A156" t="str">
            <v>LT0241</v>
          </cell>
          <cell r="B156" t="str">
            <v>Sơn Thị Ngọc Thanh</v>
          </cell>
          <cell r="C156">
            <v>44994</v>
          </cell>
          <cell r="D156">
            <v>26</v>
          </cell>
          <cell r="E156">
            <v>5581000</v>
          </cell>
          <cell r="G156">
            <v>700000</v>
          </cell>
          <cell r="J156">
            <v>600000</v>
          </cell>
          <cell r="K156">
            <v>30197</v>
          </cell>
          <cell r="L156">
            <v>15</v>
          </cell>
          <cell r="O156">
            <v>679432</v>
          </cell>
          <cell r="P156">
            <v>12</v>
          </cell>
          <cell r="R156">
            <v>543546</v>
          </cell>
          <cell r="S156">
            <v>750000</v>
          </cell>
          <cell r="V156">
            <v>12919787</v>
          </cell>
          <cell r="W156">
            <v>21773765</v>
          </cell>
          <cell r="Z156">
            <v>659505</v>
          </cell>
          <cell r="AA156">
            <v>30000</v>
          </cell>
          <cell r="AB156">
            <v>762639</v>
          </cell>
          <cell r="AC156">
            <v>20321621</v>
          </cell>
          <cell r="AD156" t="str">
            <v>Xưởng A</v>
          </cell>
        </row>
        <row r="157">
          <cell r="A157" t="str">
            <v>LT0257</v>
          </cell>
          <cell r="B157" t="str">
            <v>Huỳnh Phước Thạnh</v>
          </cell>
          <cell r="C157">
            <v>45002</v>
          </cell>
          <cell r="D157">
            <v>26</v>
          </cell>
          <cell r="E157">
            <v>5311000</v>
          </cell>
          <cell r="H157">
            <v>400000</v>
          </cell>
          <cell r="J157">
            <v>300000</v>
          </cell>
          <cell r="K157">
            <v>27457</v>
          </cell>
          <cell r="L157">
            <v>16</v>
          </cell>
          <cell r="O157">
            <v>658968</v>
          </cell>
          <cell r="P157">
            <v>13</v>
          </cell>
          <cell r="R157">
            <v>535412</v>
          </cell>
          <cell r="S157">
            <v>750000</v>
          </cell>
          <cell r="V157">
            <v>16777600</v>
          </cell>
          <cell r="W157">
            <v>24732980</v>
          </cell>
          <cell r="Z157">
            <v>599655</v>
          </cell>
          <cell r="AA157">
            <v>30000</v>
          </cell>
          <cell r="AB157">
            <v>1215499</v>
          </cell>
          <cell r="AC157">
            <v>22887826</v>
          </cell>
          <cell r="AD157" t="str">
            <v>Xưởng A</v>
          </cell>
        </row>
        <row r="158">
          <cell r="A158" t="str">
            <v>LT0275</v>
          </cell>
          <cell r="B158" t="str">
            <v>Nguyễn Văn Quốc</v>
          </cell>
          <cell r="C158">
            <v>45037</v>
          </cell>
          <cell r="D158">
            <v>26</v>
          </cell>
          <cell r="E158">
            <v>5311000</v>
          </cell>
          <cell r="J158">
            <v>300000</v>
          </cell>
          <cell r="K158">
            <v>25534</v>
          </cell>
          <cell r="L158">
            <v>16</v>
          </cell>
          <cell r="O158">
            <v>612816</v>
          </cell>
          <cell r="P158">
            <v>12.5</v>
          </cell>
          <cell r="Q158">
            <v>16</v>
          </cell>
          <cell r="R158">
            <v>601325</v>
          </cell>
          <cell r="S158">
            <v>750000</v>
          </cell>
          <cell r="V158">
            <v>4428872</v>
          </cell>
          <cell r="W158">
            <v>12004013</v>
          </cell>
          <cell r="Z158">
            <v>557655</v>
          </cell>
          <cell r="AA158">
            <v>30000</v>
          </cell>
          <cell r="AB158">
            <v>20818</v>
          </cell>
          <cell r="AC158">
            <v>11395540</v>
          </cell>
          <cell r="AD158" t="str">
            <v>Xưởng A</v>
          </cell>
        </row>
        <row r="159">
          <cell r="A159" t="str">
            <v>LT0276</v>
          </cell>
          <cell r="B159" t="str">
            <v>Nguyễn Thị Thắm</v>
          </cell>
          <cell r="C159">
            <v>45037</v>
          </cell>
          <cell r="D159">
            <v>26</v>
          </cell>
          <cell r="E159">
            <v>5311000</v>
          </cell>
          <cell r="J159">
            <v>500000</v>
          </cell>
          <cell r="K159">
            <v>25534</v>
          </cell>
          <cell r="L159">
            <v>15</v>
          </cell>
          <cell r="O159">
            <v>574515</v>
          </cell>
          <cell r="P159">
            <v>13</v>
          </cell>
          <cell r="Q159">
            <v>12</v>
          </cell>
          <cell r="R159">
            <v>589835</v>
          </cell>
          <cell r="S159">
            <v>750000</v>
          </cell>
          <cell r="V159">
            <v>5634077</v>
          </cell>
          <cell r="W159">
            <v>13359427</v>
          </cell>
          <cell r="Z159">
            <v>557655</v>
          </cell>
          <cell r="AA159">
            <v>30000</v>
          </cell>
          <cell r="AB159">
            <v>88589</v>
          </cell>
          <cell r="AC159">
            <v>12683183</v>
          </cell>
          <cell r="AD159" t="str">
            <v>Xưởng A</v>
          </cell>
        </row>
        <row r="160">
          <cell r="A160" t="str">
            <v>LT0277</v>
          </cell>
          <cell r="B160" t="str">
            <v>Nguyễn Văn Xướng</v>
          </cell>
          <cell r="C160">
            <v>45035</v>
          </cell>
          <cell r="D160">
            <v>26</v>
          </cell>
          <cell r="E160">
            <v>5311000</v>
          </cell>
          <cell r="G160">
            <v>300000</v>
          </cell>
          <cell r="J160">
            <v>300000</v>
          </cell>
          <cell r="K160">
            <v>26976</v>
          </cell>
          <cell r="L160">
            <v>16</v>
          </cell>
          <cell r="O160">
            <v>647424</v>
          </cell>
          <cell r="P160">
            <v>13</v>
          </cell>
          <cell r="R160">
            <v>526032</v>
          </cell>
          <cell r="S160">
            <v>750000</v>
          </cell>
          <cell r="V160">
            <v>4848936</v>
          </cell>
          <cell r="W160">
            <v>12683392</v>
          </cell>
          <cell r="Z160">
            <v>589155</v>
          </cell>
          <cell r="AA160">
            <v>30000</v>
          </cell>
          <cell r="AB160">
            <v>53212</v>
          </cell>
          <cell r="AC160">
            <v>12011025</v>
          </cell>
          <cell r="AD160" t="str">
            <v>Xưởng A</v>
          </cell>
        </row>
        <row r="161">
          <cell r="A161" t="str">
            <v>LT0295</v>
          </cell>
          <cell r="B161" t="str">
            <v>Nguyễn Thị Thanh Trúc</v>
          </cell>
          <cell r="C161">
            <v>45089</v>
          </cell>
          <cell r="D161">
            <v>26</v>
          </cell>
          <cell r="E161">
            <v>5311000</v>
          </cell>
          <cell r="J161">
            <v>300000</v>
          </cell>
          <cell r="K161">
            <v>25534</v>
          </cell>
          <cell r="L161">
            <v>16</v>
          </cell>
          <cell r="O161">
            <v>612816</v>
          </cell>
          <cell r="P161">
            <v>11.5</v>
          </cell>
          <cell r="Q161">
            <v>21.5</v>
          </cell>
          <cell r="R161">
            <v>605156</v>
          </cell>
          <cell r="S161">
            <v>750000</v>
          </cell>
          <cell r="V161">
            <v>4908912</v>
          </cell>
          <cell r="W161">
            <v>12487884</v>
          </cell>
          <cell r="Z161">
            <v>557655</v>
          </cell>
          <cell r="AA161">
            <v>30000</v>
          </cell>
          <cell r="AB161">
            <v>45011</v>
          </cell>
          <cell r="AC161">
            <v>11855218</v>
          </cell>
          <cell r="AD161" t="str">
            <v>Xưởng A</v>
          </cell>
        </row>
        <row r="162">
          <cell r="A162" t="str">
            <v>LT0328</v>
          </cell>
          <cell r="B162" t="str">
            <v>SONPHONG WIRAWAT</v>
          </cell>
          <cell r="C162">
            <v>45129</v>
          </cell>
          <cell r="D162">
            <v>26</v>
          </cell>
          <cell r="E162">
            <v>5581000</v>
          </cell>
          <cell r="F162">
            <v>300000</v>
          </cell>
          <cell r="G162">
            <v>500000</v>
          </cell>
          <cell r="J162">
            <v>3000000</v>
          </cell>
          <cell r="K162">
            <v>30678</v>
          </cell>
          <cell r="S162">
            <v>750000</v>
          </cell>
          <cell r="T162">
            <v>15169000</v>
          </cell>
          <cell r="W162">
            <v>25300000</v>
          </cell>
          <cell r="Y162">
            <v>1686836</v>
          </cell>
          <cell r="Z162">
            <v>95715</v>
          </cell>
          <cell r="AB162">
            <v>561745</v>
          </cell>
          <cell r="AC162">
            <v>22955704</v>
          </cell>
          <cell r="AD162" t="str">
            <v>Xưởng A</v>
          </cell>
        </row>
        <row r="163">
          <cell r="A163" t="str">
            <v>LT0341</v>
          </cell>
          <cell r="B163" t="str">
            <v>Đoàn Hữu Nhân</v>
          </cell>
          <cell r="C163">
            <v>45162</v>
          </cell>
          <cell r="D163">
            <v>26</v>
          </cell>
          <cell r="E163">
            <v>5581000</v>
          </cell>
          <cell r="G163">
            <v>500000</v>
          </cell>
          <cell r="J163">
            <v>1669000</v>
          </cell>
          <cell r="K163">
            <v>29236</v>
          </cell>
          <cell r="L163">
            <v>16</v>
          </cell>
          <cell r="O163">
            <v>701664</v>
          </cell>
          <cell r="P163">
            <v>13</v>
          </cell>
          <cell r="Q163">
            <v>28</v>
          </cell>
          <cell r="R163">
            <v>815684</v>
          </cell>
          <cell r="S163">
            <v>750000</v>
          </cell>
          <cell r="V163">
            <v>4151512</v>
          </cell>
          <cell r="W163">
            <v>14168860</v>
          </cell>
          <cell r="Z163">
            <v>638505</v>
          </cell>
          <cell r="AA163">
            <v>30000</v>
          </cell>
          <cell r="AB163">
            <v>125018</v>
          </cell>
          <cell r="AC163">
            <v>13375337</v>
          </cell>
          <cell r="AD163" t="str">
            <v>Xưởng A</v>
          </cell>
        </row>
        <row r="164">
          <cell r="A164" t="str">
            <v>LT0361</v>
          </cell>
          <cell r="B164" t="str">
            <v>Bùi Xuân Ý</v>
          </cell>
          <cell r="C164">
            <v>45191</v>
          </cell>
          <cell r="D164">
            <v>26</v>
          </cell>
          <cell r="E164">
            <v>5311000</v>
          </cell>
          <cell r="G164">
            <v>300000</v>
          </cell>
          <cell r="J164">
            <v>400000</v>
          </cell>
          <cell r="K164">
            <v>26976</v>
          </cell>
          <cell r="L164">
            <v>16</v>
          </cell>
          <cell r="O164">
            <v>647424</v>
          </cell>
          <cell r="P164">
            <v>12.5</v>
          </cell>
          <cell r="R164">
            <v>505800</v>
          </cell>
          <cell r="S164">
            <v>750000</v>
          </cell>
          <cell r="V164">
            <v>1396008</v>
          </cell>
          <cell r="W164">
            <v>9310232</v>
          </cell>
          <cell r="Z164">
            <v>589155</v>
          </cell>
          <cell r="AA164">
            <v>30000</v>
          </cell>
          <cell r="AC164">
            <v>8691077</v>
          </cell>
          <cell r="AD164" t="str">
            <v>Xưởng A</v>
          </cell>
        </row>
        <row r="165">
          <cell r="A165" t="str">
            <v>LT0363</v>
          </cell>
          <cell r="B165" t="str">
            <v>Nguyễn Thị Hải Triều</v>
          </cell>
          <cell r="C165">
            <v>45191</v>
          </cell>
          <cell r="D165">
            <v>26</v>
          </cell>
          <cell r="E165">
            <v>6466000</v>
          </cell>
          <cell r="G165">
            <v>700000</v>
          </cell>
          <cell r="J165">
            <v>300000</v>
          </cell>
          <cell r="K165">
            <v>34452</v>
          </cell>
          <cell r="L165">
            <v>16</v>
          </cell>
          <cell r="O165">
            <v>826848</v>
          </cell>
          <cell r="P165">
            <v>12</v>
          </cell>
          <cell r="R165">
            <v>620136</v>
          </cell>
          <cell r="S165">
            <v>750000</v>
          </cell>
          <cell r="V165">
            <v>4607955</v>
          </cell>
          <cell r="W165">
            <v>14270939</v>
          </cell>
          <cell r="Z165">
            <v>752430</v>
          </cell>
          <cell r="AA165">
            <v>30000</v>
          </cell>
          <cell r="AC165">
            <v>13488509</v>
          </cell>
          <cell r="AD165" t="str">
            <v>Xưởng A</v>
          </cell>
        </row>
        <row r="166">
          <cell r="A166" t="str">
            <v>LT0418</v>
          </cell>
          <cell r="B166" t="str">
            <v>Võ Minh Luận</v>
          </cell>
          <cell r="C166">
            <v>45348</v>
          </cell>
          <cell r="D166">
            <v>26</v>
          </cell>
          <cell r="E166">
            <v>5311000</v>
          </cell>
          <cell r="J166">
            <v>300000</v>
          </cell>
          <cell r="K166">
            <v>25534</v>
          </cell>
          <cell r="L166">
            <v>16</v>
          </cell>
          <cell r="O166">
            <v>612816</v>
          </cell>
          <cell r="P166">
            <v>12.5</v>
          </cell>
          <cell r="Q166">
            <v>14</v>
          </cell>
          <cell r="R166">
            <v>586005</v>
          </cell>
          <cell r="S166">
            <v>750000</v>
          </cell>
          <cell r="V166">
            <v>3664130</v>
          </cell>
          <cell r="W166">
            <v>11223951</v>
          </cell>
          <cell r="Z166">
            <v>557655</v>
          </cell>
          <cell r="AA166">
            <v>30000</v>
          </cell>
          <cell r="AC166">
            <v>10636296</v>
          </cell>
          <cell r="AD166" t="str">
            <v>Xưởng A</v>
          </cell>
        </row>
        <row r="167">
          <cell r="A167" t="str">
            <v>LT0436</v>
          </cell>
          <cell r="B167" t="str">
            <v>Liêu Thị Thu Hương</v>
          </cell>
          <cell r="C167">
            <v>45352</v>
          </cell>
          <cell r="D167">
            <v>25</v>
          </cell>
          <cell r="E167">
            <v>5311000</v>
          </cell>
          <cell r="J167">
            <v>300000</v>
          </cell>
          <cell r="K167">
            <v>25534</v>
          </cell>
          <cell r="L167">
            <v>16</v>
          </cell>
          <cell r="O167">
            <v>612816</v>
          </cell>
          <cell r="P167">
            <v>12</v>
          </cell>
          <cell r="Q167">
            <v>23.5</v>
          </cell>
          <cell r="R167">
            <v>639627</v>
          </cell>
          <cell r="S167">
            <v>375000</v>
          </cell>
          <cell r="V167">
            <v>3228775</v>
          </cell>
          <cell r="W167">
            <v>10467218</v>
          </cell>
          <cell r="X167">
            <v>204269</v>
          </cell>
          <cell r="Z167">
            <v>557655</v>
          </cell>
          <cell r="AA167">
            <v>30000</v>
          </cell>
          <cell r="AC167">
            <v>9675294</v>
          </cell>
          <cell r="AD167" t="str">
            <v>Xưởng A</v>
          </cell>
        </row>
        <row r="168">
          <cell r="A168" t="str">
            <v>LT0437</v>
          </cell>
          <cell r="B168" t="str">
            <v>Nguyễn Ngọc Vũ</v>
          </cell>
          <cell r="C168">
            <v>45352</v>
          </cell>
          <cell r="D168">
            <v>26</v>
          </cell>
          <cell r="E168">
            <v>5311000</v>
          </cell>
          <cell r="G168">
            <v>300000</v>
          </cell>
          <cell r="J168">
            <v>300000</v>
          </cell>
          <cell r="K168">
            <v>26976</v>
          </cell>
          <cell r="L168">
            <v>16</v>
          </cell>
          <cell r="O168">
            <v>647424</v>
          </cell>
          <cell r="P168">
            <v>12.5</v>
          </cell>
          <cell r="Q168">
            <v>25.5</v>
          </cell>
          <cell r="R168">
            <v>712166</v>
          </cell>
          <cell r="S168">
            <v>750000</v>
          </cell>
          <cell r="V168">
            <v>8274888</v>
          </cell>
          <cell r="W168">
            <v>16295478</v>
          </cell>
          <cell r="Z168">
            <v>589155</v>
          </cell>
          <cell r="AA168">
            <v>30000</v>
          </cell>
          <cell r="AB168">
            <v>233816</v>
          </cell>
          <cell r="AC168">
            <v>15442507</v>
          </cell>
          <cell r="AD168" t="str">
            <v>Xưởng A</v>
          </cell>
        </row>
        <row r="169">
          <cell r="A169" t="str">
            <v>LT0439</v>
          </cell>
          <cell r="B169" t="str">
            <v>Lê Kim Ngọc</v>
          </cell>
          <cell r="C169">
            <v>45352</v>
          </cell>
          <cell r="D169">
            <v>26</v>
          </cell>
          <cell r="E169">
            <v>5311000</v>
          </cell>
          <cell r="J169">
            <v>300000</v>
          </cell>
          <cell r="K169">
            <v>25534</v>
          </cell>
          <cell r="L169">
            <v>16</v>
          </cell>
          <cell r="O169">
            <v>612816</v>
          </cell>
          <cell r="P169">
            <v>12.5</v>
          </cell>
          <cell r="Q169">
            <v>14</v>
          </cell>
          <cell r="R169">
            <v>586005</v>
          </cell>
          <cell r="S169">
            <v>750000</v>
          </cell>
          <cell r="V169">
            <v>4799116</v>
          </cell>
          <cell r="W169">
            <v>12358937</v>
          </cell>
          <cell r="Z169">
            <v>557655</v>
          </cell>
          <cell r="AA169">
            <v>30000</v>
          </cell>
          <cell r="AB169">
            <v>38564</v>
          </cell>
          <cell r="AC169">
            <v>11732718</v>
          </cell>
          <cell r="AD169" t="str">
            <v>Xưởng A</v>
          </cell>
        </row>
        <row r="170">
          <cell r="A170" t="str">
            <v>LT0441</v>
          </cell>
          <cell r="B170" t="str">
            <v>Y Nát</v>
          </cell>
          <cell r="C170">
            <v>45352</v>
          </cell>
          <cell r="D170">
            <v>25</v>
          </cell>
          <cell r="E170">
            <v>5311000</v>
          </cell>
          <cell r="J170">
            <v>300000</v>
          </cell>
          <cell r="K170">
            <v>25534</v>
          </cell>
          <cell r="L170">
            <v>16</v>
          </cell>
          <cell r="O170">
            <v>612816</v>
          </cell>
          <cell r="P170">
            <v>12.5</v>
          </cell>
          <cell r="Q170">
            <v>25.5</v>
          </cell>
          <cell r="R170">
            <v>674097</v>
          </cell>
          <cell r="S170">
            <v>375000</v>
          </cell>
          <cell r="V170">
            <v>4698257</v>
          </cell>
          <cell r="W170">
            <v>11971170</v>
          </cell>
          <cell r="X170">
            <v>204269</v>
          </cell>
          <cell r="Z170">
            <v>557655</v>
          </cell>
          <cell r="AA170">
            <v>30000</v>
          </cell>
          <cell r="AB170">
            <v>8962</v>
          </cell>
          <cell r="AC170">
            <v>11170284</v>
          </cell>
          <cell r="AD170" t="str">
            <v>Xưởng A</v>
          </cell>
        </row>
        <row r="171">
          <cell r="A171" t="str">
            <v>LT0449</v>
          </cell>
          <cell r="B171" t="str">
            <v>Bùi Thị Hiền</v>
          </cell>
          <cell r="C171">
            <v>45352</v>
          </cell>
          <cell r="D171">
            <v>26</v>
          </cell>
          <cell r="E171">
            <v>5311000</v>
          </cell>
          <cell r="J171">
            <v>300000</v>
          </cell>
          <cell r="K171">
            <v>25534</v>
          </cell>
          <cell r="L171">
            <v>15.5</v>
          </cell>
          <cell r="O171">
            <v>593666</v>
          </cell>
          <cell r="P171">
            <v>13</v>
          </cell>
          <cell r="Q171">
            <v>16</v>
          </cell>
          <cell r="R171">
            <v>620476</v>
          </cell>
          <cell r="S171">
            <v>750000</v>
          </cell>
          <cell r="V171">
            <v>5404271</v>
          </cell>
          <cell r="W171">
            <v>12979413</v>
          </cell>
          <cell r="Z171">
            <v>557655</v>
          </cell>
          <cell r="AA171">
            <v>30000</v>
          </cell>
          <cell r="AB171">
            <v>69588</v>
          </cell>
          <cell r="AC171">
            <v>12322170</v>
          </cell>
          <cell r="AD171" t="str">
            <v>Xưởng A</v>
          </cell>
        </row>
        <row r="172">
          <cell r="A172" t="str">
            <v>LT0458</v>
          </cell>
          <cell r="B172" t="str">
            <v>Nguyễn Văn Thuận</v>
          </cell>
          <cell r="C172">
            <v>45362</v>
          </cell>
          <cell r="D172">
            <v>26</v>
          </cell>
          <cell r="E172">
            <v>5311000</v>
          </cell>
          <cell r="J172">
            <v>300000</v>
          </cell>
          <cell r="K172">
            <v>25534</v>
          </cell>
          <cell r="L172">
            <v>18</v>
          </cell>
          <cell r="O172">
            <v>689418</v>
          </cell>
          <cell r="P172">
            <v>12.5</v>
          </cell>
          <cell r="Q172">
            <v>19</v>
          </cell>
          <cell r="R172">
            <v>624306</v>
          </cell>
          <cell r="S172">
            <v>750000</v>
          </cell>
          <cell r="V172">
            <v>2116769</v>
          </cell>
          <cell r="W172">
            <v>9791493</v>
          </cell>
          <cell r="Z172">
            <v>557655</v>
          </cell>
          <cell r="AA172">
            <v>30000</v>
          </cell>
          <cell r="AC172">
            <v>9203838</v>
          </cell>
          <cell r="AD172" t="str">
            <v>Xưởng A</v>
          </cell>
        </row>
        <row r="173">
          <cell r="A173" t="str">
            <v>LT0475</v>
          </cell>
          <cell r="B173" t="str">
            <v>Phạm Thị Thu Thủy</v>
          </cell>
          <cell r="C173">
            <v>45397</v>
          </cell>
          <cell r="D173">
            <v>26</v>
          </cell>
          <cell r="E173">
            <v>5311000</v>
          </cell>
          <cell r="J173">
            <v>300000</v>
          </cell>
          <cell r="K173">
            <v>25534</v>
          </cell>
          <cell r="L173">
            <v>16</v>
          </cell>
          <cell r="O173">
            <v>612816</v>
          </cell>
          <cell r="P173">
            <v>12.5</v>
          </cell>
          <cell r="Q173">
            <v>12</v>
          </cell>
          <cell r="R173">
            <v>570684</v>
          </cell>
          <cell r="S173">
            <v>750000</v>
          </cell>
          <cell r="V173">
            <v>4492707</v>
          </cell>
          <cell r="W173">
            <v>12037207</v>
          </cell>
          <cell r="Z173">
            <v>557655</v>
          </cell>
          <cell r="AA173">
            <v>30000</v>
          </cell>
          <cell r="AB173">
            <v>22478</v>
          </cell>
          <cell r="AC173">
            <v>11427074</v>
          </cell>
          <cell r="AD173" t="str">
            <v>Xưởng A</v>
          </cell>
        </row>
        <row r="174">
          <cell r="A174" t="str">
            <v>LT0478</v>
          </cell>
          <cell r="B174" t="str">
            <v>Đoàn Văn Chính</v>
          </cell>
          <cell r="C174">
            <v>45398</v>
          </cell>
          <cell r="D174">
            <v>26</v>
          </cell>
          <cell r="E174">
            <v>5311000</v>
          </cell>
          <cell r="J174">
            <v>300000</v>
          </cell>
          <cell r="K174">
            <v>25534</v>
          </cell>
          <cell r="L174">
            <v>15.5</v>
          </cell>
          <cell r="O174">
            <v>593666</v>
          </cell>
          <cell r="P174">
            <v>13</v>
          </cell>
          <cell r="Q174">
            <v>16</v>
          </cell>
          <cell r="R174">
            <v>620476</v>
          </cell>
          <cell r="S174">
            <v>750000</v>
          </cell>
          <cell r="V174">
            <v>5289368</v>
          </cell>
          <cell r="W174">
            <v>12864510</v>
          </cell>
          <cell r="Z174">
            <v>557655</v>
          </cell>
          <cell r="AA174">
            <v>30000</v>
          </cell>
          <cell r="AB174">
            <v>63843</v>
          </cell>
          <cell r="AC174">
            <v>12213012</v>
          </cell>
          <cell r="AD174" t="str">
            <v>Xưởng A</v>
          </cell>
        </row>
        <row r="175">
          <cell r="A175" t="str">
            <v>LT0483</v>
          </cell>
          <cell r="B175" t="str">
            <v>Võ Thị Liễu</v>
          </cell>
          <cell r="C175">
            <v>45399</v>
          </cell>
          <cell r="D175">
            <v>24</v>
          </cell>
          <cell r="E175">
            <v>5311000</v>
          </cell>
          <cell r="J175">
            <v>300000</v>
          </cell>
          <cell r="K175">
            <v>25534</v>
          </cell>
          <cell r="L175">
            <v>16</v>
          </cell>
          <cell r="O175">
            <v>612816</v>
          </cell>
          <cell r="P175">
            <v>11.5</v>
          </cell>
          <cell r="Q175">
            <v>23.5</v>
          </cell>
          <cell r="R175">
            <v>620477</v>
          </cell>
          <cell r="V175">
            <v>3855634</v>
          </cell>
          <cell r="W175">
            <v>10699927</v>
          </cell>
          <cell r="X175">
            <v>408538</v>
          </cell>
          <cell r="Z175">
            <v>557655</v>
          </cell>
          <cell r="AA175">
            <v>30000</v>
          </cell>
          <cell r="AC175">
            <v>9703734</v>
          </cell>
          <cell r="AD175" t="str">
            <v>Xưởng A</v>
          </cell>
        </row>
        <row r="176">
          <cell r="A176" t="str">
            <v>LT0501</v>
          </cell>
          <cell r="B176" t="str">
            <v>Nguyễn Hữu Phước</v>
          </cell>
          <cell r="C176">
            <v>45423</v>
          </cell>
          <cell r="D176">
            <v>25</v>
          </cell>
          <cell r="E176">
            <v>5311000</v>
          </cell>
          <cell r="J176">
            <v>300000</v>
          </cell>
          <cell r="K176">
            <v>25534</v>
          </cell>
          <cell r="L176">
            <v>14.5</v>
          </cell>
          <cell r="O176">
            <v>555364</v>
          </cell>
          <cell r="P176">
            <v>12.5</v>
          </cell>
          <cell r="Q176">
            <v>8</v>
          </cell>
          <cell r="R176">
            <v>540044</v>
          </cell>
          <cell r="S176">
            <v>375000</v>
          </cell>
          <cell r="V176">
            <v>7570832</v>
          </cell>
          <cell r="W176">
            <v>14652240</v>
          </cell>
          <cell r="X176">
            <v>204269</v>
          </cell>
          <cell r="Z176">
            <v>557655</v>
          </cell>
          <cell r="AA176">
            <v>30000</v>
          </cell>
          <cell r="AB176">
            <v>143016</v>
          </cell>
          <cell r="AC176">
            <v>13717300</v>
          </cell>
          <cell r="AD176" t="str">
            <v>Xưởng A</v>
          </cell>
        </row>
        <row r="177">
          <cell r="A177" t="str">
            <v>LT0507</v>
          </cell>
          <cell r="B177" t="str">
            <v>Trần Thị Nga</v>
          </cell>
          <cell r="C177">
            <v>45429</v>
          </cell>
          <cell r="D177">
            <v>26</v>
          </cell>
          <cell r="E177">
            <v>5311000</v>
          </cell>
          <cell r="J177">
            <v>300000</v>
          </cell>
          <cell r="K177">
            <v>25534</v>
          </cell>
          <cell r="L177">
            <v>16</v>
          </cell>
          <cell r="O177">
            <v>612816</v>
          </cell>
          <cell r="P177">
            <v>13</v>
          </cell>
          <cell r="Q177">
            <v>27.5</v>
          </cell>
          <cell r="R177">
            <v>708569</v>
          </cell>
          <cell r="S177">
            <v>750000</v>
          </cell>
          <cell r="V177">
            <v>4645911</v>
          </cell>
          <cell r="W177">
            <v>12328296</v>
          </cell>
          <cell r="Z177">
            <v>557655</v>
          </cell>
          <cell r="AA177">
            <v>30000</v>
          </cell>
          <cell r="AB177">
            <v>37032</v>
          </cell>
          <cell r="AC177">
            <v>11703609</v>
          </cell>
          <cell r="AD177" t="str">
            <v>Xưởng A</v>
          </cell>
        </row>
        <row r="178">
          <cell r="A178" t="str">
            <v>LT0514</v>
          </cell>
          <cell r="B178" t="str">
            <v>Nguyễn Ngọc Quỳnh Anh</v>
          </cell>
          <cell r="C178">
            <v>45439</v>
          </cell>
          <cell r="D178">
            <v>26</v>
          </cell>
          <cell r="E178">
            <v>5931000</v>
          </cell>
          <cell r="G178">
            <v>300000</v>
          </cell>
          <cell r="J178">
            <v>300000</v>
          </cell>
          <cell r="K178">
            <v>29957</v>
          </cell>
          <cell r="L178">
            <v>16</v>
          </cell>
          <cell r="O178">
            <v>718968</v>
          </cell>
          <cell r="P178">
            <v>13</v>
          </cell>
          <cell r="R178">
            <v>584162</v>
          </cell>
          <cell r="S178">
            <v>750000</v>
          </cell>
          <cell r="V178">
            <v>5971928</v>
          </cell>
          <cell r="W178">
            <v>14556058</v>
          </cell>
          <cell r="Z178">
            <v>654255</v>
          </cell>
          <cell r="AA178">
            <v>30000</v>
          </cell>
          <cell r="AB178">
            <v>143590</v>
          </cell>
          <cell r="AC178">
            <v>13728213</v>
          </cell>
          <cell r="AD178" t="str">
            <v>Xưởng A</v>
          </cell>
        </row>
        <row r="179">
          <cell r="A179" t="str">
            <v>LT0515</v>
          </cell>
          <cell r="B179" t="str">
            <v>Y Yoar</v>
          </cell>
          <cell r="C179">
            <v>45440</v>
          </cell>
          <cell r="D179">
            <v>26</v>
          </cell>
          <cell r="E179">
            <v>5311000</v>
          </cell>
          <cell r="J179">
            <v>300000</v>
          </cell>
          <cell r="K179">
            <v>25534</v>
          </cell>
          <cell r="L179">
            <v>16</v>
          </cell>
          <cell r="O179">
            <v>612816</v>
          </cell>
          <cell r="P179">
            <v>13</v>
          </cell>
          <cell r="Q179">
            <v>25.5</v>
          </cell>
          <cell r="R179">
            <v>693248</v>
          </cell>
          <cell r="S179">
            <v>750000</v>
          </cell>
          <cell r="V179">
            <v>5044242</v>
          </cell>
          <cell r="W179">
            <v>12711306</v>
          </cell>
          <cell r="Z179">
            <v>557655</v>
          </cell>
          <cell r="AA179">
            <v>30000</v>
          </cell>
          <cell r="AB179">
            <v>56183</v>
          </cell>
          <cell r="AC179">
            <v>12067468</v>
          </cell>
          <cell r="AD179" t="str">
            <v>Xưởng A</v>
          </cell>
        </row>
        <row r="180">
          <cell r="A180" t="str">
            <v>LT0517</v>
          </cell>
          <cell r="B180" t="str">
            <v>Thị Kim Chi</v>
          </cell>
          <cell r="C180">
            <v>45448</v>
          </cell>
          <cell r="D180">
            <v>26</v>
          </cell>
          <cell r="E180">
            <v>5311000</v>
          </cell>
          <cell r="J180">
            <v>300000</v>
          </cell>
          <cell r="K180">
            <v>25534</v>
          </cell>
          <cell r="L180">
            <v>16</v>
          </cell>
          <cell r="O180">
            <v>612816</v>
          </cell>
          <cell r="P180">
            <v>11.5</v>
          </cell>
          <cell r="Q180">
            <v>16</v>
          </cell>
          <cell r="R180">
            <v>563025</v>
          </cell>
          <cell r="S180">
            <v>750000</v>
          </cell>
          <cell r="V180">
            <v>3037270</v>
          </cell>
          <cell r="W180">
            <v>10574111</v>
          </cell>
          <cell r="Z180">
            <v>557655</v>
          </cell>
          <cell r="AA180">
            <v>30000</v>
          </cell>
          <cell r="AC180">
            <v>9986456</v>
          </cell>
          <cell r="AD180" t="str">
            <v>Xưởng A</v>
          </cell>
        </row>
        <row r="181">
          <cell r="A181" t="str">
            <v>LT0518</v>
          </cell>
          <cell r="B181" t="str">
            <v>Chau Trường</v>
          </cell>
          <cell r="C181">
            <v>45448</v>
          </cell>
          <cell r="D181">
            <v>26</v>
          </cell>
          <cell r="E181">
            <v>5311000</v>
          </cell>
          <cell r="G181">
            <v>300000</v>
          </cell>
          <cell r="J181">
            <v>300000</v>
          </cell>
          <cell r="K181">
            <v>26976</v>
          </cell>
          <cell r="L181">
            <v>16</v>
          </cell>
          <cell r="O181">
            <v>647424</v>
          </cell>
          <cell r="P181">
            <v>12.5</v>
          </cell>
          <cell r="Q181">
            <v>16</v>
          </cell>
          <cell r="R181">
            <v>635285</v>
          </cell>
          <cell r="S181">
            <v>750000</v>
          </cell>
          <cell r="V181">
            <v>4049098</v>
          </cell>
          <cell r="W181">
            <v>11992807</v>
          </cell>
          <cell r="Z181">
            <v>589155</v>
          </cell>
          <cell r="AA181">
            <v>30000</v>
          </cell>
          <cell r="AB181">
            <v>18683</v>
          </cell>
          <cell r="AC181">
            <v>11354969</v>
          </cell>
          <cell r="AD181" t="str">
            <v>Xưởng A</v>
          </cell>
        </row>
        <row r="182">
          <cell r="A182" t="str">
            <v>LT0520</v>
          </cell>
          <cell r="B182" t="str">
            <v>Nguyễn Văn Tuấn</v>
          </cell>
          <cell r="C182">
            <v>45450</v>
          </cell>
          <cell r="D182">
            <v>25.9</v>
          </cell>
          <cell r="E182">
            <v>5311000</v>
          </cell>
          <cell r="J182">
            <v>300000</v>
          </cell>
          <cell r="K182">
            <v>25534</v>
          </cell>
          <cell r="L182">
            <v>16</v>
          </cell>
          <cell r="O182">
            <v>612816</v>
          </cell>
          <cell r="P182">
            <v>12.5</v>
          </cell>
          <cell r="Q182">
            <v>21</v>
          </cell>
          <cell r="R182">
            <v>639626</v>
          </cell>
          <cell r="S182">
            <v>375000</v>
          </cell>
          <cell r="V182">
            <v>2927473</v>
          </cell>
          <cell r="W182">
            <v>10165915</v>
          </cell>
          <cell r="X182">
            <v>12767</v>
          </cell>
          <cell r="Y182">
            <v>50000</v>
          </cell>
          <cell r="Z182">
            <v>557655</v>
          </cell>
          <cell r="AA182">
            <v>30000</v>
          </cell>
          <cell r="AC182">
            <v>9515493</v>
          </cell>
          <cell r="AD182" t="str">
            <v>Xưởng A</v>
          </cell>
        </row>
        <row r="183">
          <cell r="A183" t="str">
            <v>LT0530</v>
          </cell>
          <cell r="B183" t="str">
            <v>Nguyễn Văn Sơn</v>
          </cell>
          <cell r="C183">
            <v>45462</v>
          </cell>
          <cell r="D183">
            <v>26</v>
          </cell>
          <cell r="E183">
            <v>5581000</v>
          </cell>
          <cell r="G183">
            <v>500000</v>
          </cell>
          <cell r="J183">
            <v>2169000</v>
          </cell>
          <cell r="K183">
            <v>29236</v>
          </cell>
          <cell r="L183">
            <v>16</v>
          </cell>
          <cell r="O183">
            <v>701664</v>
          </cell>
          <cell r="P183">
            <v>13</v>
          </cell>
          <cell r="Q183">
            <v>20.5</v>
          </cell>
          <cell r="R183">
            <v>749903</v>
          </cell>
          <cell r="S183">
            <v>750000</v>
          </cell>
          <cell r="V183">
            <v>3835763</v>
          </cell>
          <cell r="W183">
            <v>14287330</v>
          </cell>
          <cell r="Z183">
            <v>638505</v>
          </cell>
          <cell r="AA183">
            <v>30000</v>
          </cell>
          <cell r="AB183">
            <v>130941</v>
          </cell>
          <cell r="AC183">
            <v>13487884</v>
          </cell>
          <cell r="AD183" t="str">
            <v>Xưởng A</v>
          </cell>
        </row>
        <row r="184">
          <cell r="A184" t="str">
            <v>LT0548</v>
          </cell>
          <cell r="B184" t="str">
            <v>Phan Hoàng Trà Giang</v>
          </cell>
          <cell r="C184">
            <v>45486</v>
          </cell>
          <cell r="D184">
            <v>26</v>
          </cell>
          <cell r="E184">
            <v>5311000</v>
          </cell>
          <cell r="J184">
            <v>300000</v>
          </cell>
          <cell r="K184">
            <v>25534</v>
          </cell>
          <cell r="L184">
            <v>16</v>
          </cell>
          <cell r="O184">
            <v>612816</v>
          </cell>
          <cell r="P184">
            <v>11.5</v>
          </cell>
          <cell r="Q184">
            <v>22</v>
          </cell>
          <cell r="R184">
            <v>608986</v>
          </cell>
          <cell r="S184">
            <v>750000</v>
          </cell>
          <cell r="V184">
            <v>3256862</v>
          </cell>
          <cell r="W184">
            <v>10839664</v>
          </cell>
          <cell r="Z184">
            <v>557655</v>
          </cell>
          <cell r="AA184">
            <v>30000</v>
          </cell>
          <cell r="AC184">
            <v>10252009</v>
          </cell>
          <cell r="AD184" t="str">
            <v>Xưởng A</v>
          </cell>
        </row>
        <row r="185">
          <cell r="A185" t="str">
            <v>LT0577</v>
          </cell>
          <cell r="B185" t="str">
            <v>Nguyễn Văn Thanh</v>
          </cell>
          <cell r="C185">
            <v>45530</v>
          </cell>
          <cell r="D185">
            <v>25</v>
          </cell>
          <cell r="E185">
            <v>5311000</v>
          </cell>
          <cell r="J185">
            <v>300000</v>
          </cell>
          <cell r="K185">
            <v>25534</v>
          </cell>
          <cell r="L185">
            <v>16</v>
          </cell>
          <cell r="O185">
            <v>612816</v>
          </cell>
          <cell r="P185">
            <v>12</v>
          </cell>
          <cell r="Q185">
            <v>21.5</v>
          </cell>
          <cell r="R185">
            <v>624306</v>
          </cell>
          <cell r="S185">
            <v>375000</v>
          </cell>
          <cell r="V185">
            <v>2180604</v>
          </cell>
          <cell r="W185">
            <v>9403726</v>
          </cell>
          <cell r="X185">
            <v>204269</v>
          </cell>
          <cell r="Z185">
            <v>557655</v>
          </cell>
          <cell r="AA185">
            <v>30000</v>
          </cell>
          <cell r="AC185">
            <v>8611802</v>
          </cell>
          <cell r="AD185" t="str">
            <v>Xưởng A</v>
          </cell>
        </row>
        <row r="186">
          <cell r="A186" t="str">
            <v>LT0591</v>
          </cell>
          <cell r="B186" t="str">
            <v>Kiên Thị Chanh</v>
          </cell>
          <cell r="C186">
            <v>45551</v>
          </cell>
          <cell r="D186">
            <v>26</v>
          </cell>
          <cell r="E186">
            <v>5311000</v>
          </cell>
          <cell r="J186">
            <v>300000</v>
          </cell>
          <cell r="K186">
            <v>25534</v>
          </cell>
          <cell r="L186">
            <v>16</v>
          </cell>
          <cell r="O186">
            <v>612816</v>
          </cell>
          <cell r="P186">
            <v>12.5</v>
          </cell>
          <cell r="R186">
            <v>478762</v>
          </cell>
          <cell r="S186">
            <v>750000</v>
          </cell>
          <cell r="V186">
            <v>4917848</v>
          </cell>
          <cell r="W186">
            <v>12370426</v>
          </cell>
          <cell r="Z186">
            <v>557655</v>
          </cell>
          <cell r="AA186">
            <v>30000</v>
          </cell>
          <cell r="AB186">
            <v>39139</v>
          </cell>
          <cell r="AC186">
            <v>11743632</v>
          </cell>
          <cell r="AD186" t="str">
            <v>Xưởng A</v>
          </cell>
        </row>
        <row r="187">
          <cell r="A187" t="str">
            <v>LT0593</v>
          </cell>
          <cell r="B187" t="str">
            <v>Danh Ghi</v>
          </cell>
          <cell r="C187">
            <v>45555</v>
          </cell>
          <cell r="D187">
            <v>25.1</v>
          </cell>
          <cell r="E187">
            <v>5311000</v>
          </cell>
          <cell r="J187">
            <v>300000</v>
          </cell>
          <cell r="K187">
            <v>25534</v>
          </cell>
          <cell r="L187">
            <v>14.5</v>
          </cell>
          <cell r="O187">
            <v>555364</v>
          </cell>
          <cell r="P187">
            <v>12.5</v>
          </cell>
          <cell r="Q187">
            <v>15.5</v>
          </cell>
          <cell r="R187">
            <v>597495</v>
          </cell>
          <cell r="S187">
            <v>375000</v>
          </cell>
          <cell r="V187">
            <v>3095998</v>
          </cell>
          <cell r="W187">
            <v>10234857</v>
          </cell>
          <cell r="X187">
            <v>191502</v>
          </cell>
          <cell r="Z187">
            <v>557655</v>
          </cell>
          <cell r="AA187">
            <v>30000</v>
          </cell>
          <cell r="AC187">
            <v>9455700</v>
          </cell>
          <cell r="AD187" t="str">
            <v>Xưởng A</v>
          </cell>
        </row>
        <row r="188">
          <cell r="A188" t="str">
            <v>LT0594</v>
          </cell>
          <cell r="B188" t="str">
            <v>Thị Hoa</v>
          </cell>
          <cell r="C188">
            <v>45555</v>
          </cell>
          <cell r="D188">
            <v>25</v>
          </cell>
          <cell r="E188">
            <v>5311000</v>
          </cell>
          <cell r="J188">
            <v>300000</v>
          </cell>
          <cell r="K188">
            <v>25534</v>
          </cell>
          <cell r="L188">
            <v>14.5</v>
          </cell>
          <cell r="O188">
            <v>555364</v>
          </cell>
          <cell r="P188">
            <v>12</v>
          </cell>
          <cell r="Q188">
            <v>20.5</v>
          </cell>
          <cell r="R188">
            <v>616646</v>
          </cell>
          <cell r="S188">
            <v>375000</v>
          </cell>
          <cell r="V188">
            <v>3281120</v>
          </cell>
          <cell r="W188">
            <v>10439130</v>
          </cell>
          <cell r="X188">
            <v>204269</v>
          </cell>
          <cell r="Z188">
            <v>557655</v>
          </cell>
          <cell r="AA188">
            <v>30000</v>
          </cell>
          <cell r="AC188">
            <v>9647206</v>
          </cell>
          <cell r="AD188" t="str">
            <v>Xưởng A</v>
          </cell>
        </row>
        <row r="189">
          <cell r="A189" t="str">
            <v>LT0610</v>
          </cell>
          <cell r="B189" t="str">
            <v>Nguyễn Văn Thành</v>
          </cell>
          <cell r="C189">
            <v>45576</v>
          </cell>
          <cell r="D189">
            <v>26</v>
          </cell>
          <cell r="E189">
            <v>5311000</v>
          </cell>
          <cell r="J189">
            <v>300000</v>
          </cell>
          <cell r="K189">
            <v>25534</v>
          </cell>
          <cell r="L189">
            <v>16</v>
          </cell>
          <cell r="O189">
            <v>612816</v>
          </cell>
          <cell r="P189">
            <v>13</v>
          </cell>
          <cell r="Q189">
            <v>27</v>
          </cell>
          <cell r="R189">
            <v>704738</v>
          </cell>
          <cell r="S189">
            <v>750000</v>
          </cell>
          <cell r="V189">
            <v>3394745</v>
          </cell>
          <cell r="W189">
            <v>11073299</v>
          </cell>
          <cell r="Z189">
            <v>557655</v>
          </cell>
          <cell r="AA189">
            <v>30000</v>
          </cell>
          <cell r="AC189">
            <v>10485644</v>
          </cell>
          <cell r="AD189" t="str">
            <v>Xưởng A</v>
          </cell>
        </row>
        <row r="190">
          <cell r="A190" t="str">
            <v>LT0615</v>
          </cell>
          <cell r="B190" t="str">
            <v>Trần Thanh Phong</v>
          </cell>
          <cell r="C190">
            <v>45579</v>
          </cell>
          <cell r="D190">
            <v>26</v>
          </cell>
          <cell r="E190">
            <v>5581000</v>
          </cell>
          <cell r="F190">
            <v>500000</v>
          </cell>
          <cell r="G190">
            <v>700000</v>
          </cell>
          <cell r="J190">
            <v>1469000</v>
          </cell>
          <cell r="K190">
            <v>32601</v>
          </cell>
          <cell r="L190">
            <v>12</v>
          </cell>
          <cell r="O190">
            <v>586818</v>
          </cell>
          <cell r="P190">
            <v>13</v>
          </cell>
          <cell r="Q190">
            <v>39</v>
          </cell>
          <cell r="R190">
            <v>1017152</v>
          </cell>
          <cell r="S190">
            <v>750000</v>
          </cell>
          <cell r="V190">
            <v>7093978</v>
          </cell>
          <cell r="W190">
            <v>17697948</v>
          </cell>
          <cell r="Z190">
            <v>712005</v>
          </cell>
          <cell r="AA190">
            <v>30000</v>
          </cell>
          <cell r="AB190">
            <v>345594</v>
          </cell>
          <cell r="AC190">
            <v>16610349</v>
          </cell>
          <cell r="AD190" t="str">
            <v>Xưởng A</v>
          </cell>
        </row>
        <row r="191">
          <cell r="A191" t="str">
            <v>LT0618</v>
          </cell>
          <cell r="B191" t="str">
            <v>Đặng Văn Đua</v>
          </cell>
          <cell r="C191">
            <v>45582</v>
          </cell>
          <cell r="D191">
            <v>10</v>
          </cell>
          <cell r="E191">
            <v>4961000</v>
          </cell>
          <cell r="J191">
            <v>300000</v>
          </cell>
          <cell r="K191">
            <v>23851</v>
          </cell>
          <cell r="P191">
            <v>5</v>
          </cell>
          <cell r="R191">
            <v>178882</v>
          </cell>
          <cell r="W191">
            <v>5439882</v>
          </cell>
          <cell r="X191">
            <v>3237536</v>
          </cell>
          <cell r="AC191">
            <v>2202346</v>
          </cell>
          <cell r="AD191" t="str">
            <v>Xưởng A</v>
          </cell>
        </row>
        <row r="192">
          <cell r="A192" t="str">
            <v>LT0619</v>
          </cell>
          <cell r="B192" t="str">
            <v>Đặng Văn Sĩ</v>
          </cell>
          <cell r="C192">
            <v>45582</v>
          </cell>
          <cell r="D192">
            <v>26</v>
          </cell>
          <cell r="E192">
            <v>5311000</v>
          </cell>
          <cell r="J192">
            <v>300000</v>
          </cell>
          <cell r="K192">
            <v>25534</v>
          </cell>
          <cell r="L192">
            <v>16</v>
          </cell>
          <cell r="O192">
            <v>612816</v>
          </cell>
          <cell r="P192">
            <v>13</v>
          </cell>
          <cell r="Q192">
            <v>27</v>
          </cell>
          <cell r="R192">
            <v>704738</v>
          </cell>
          <cell r="S192">
            <v>750000</v>
          </cell>
          <cell r="V192">
            <v>3945003</v>
          </cell>
          <cell r="W192">
            <v>11623557</v>
          </cell>
          <cell r="Z192">
            <v>557655</v>
          </cell>
          <cell r="AA192">
            <v>30000</v>
          </cell>
          <cell r="AB192">
            <v>1795</v>
          </cell>
          <cell r="AC192">
            <v>11034107</v>
          </cell>
          <cell r="AD192" t="str">
            <v>Xưởng A</v>
          </cell>
        </row>
        <row r="193">
          <cell r="A193" t="str">
            <v>LT0629</v>
          </cell>
          <cell r="B193" t="str">
            <v>Lê Văn Trường</v>
          </cell>
          <cell r="C193">
            <v>45598</v>
          </cell>
          <cell r="D193">
            <v>22</v>
          </cell>
          <cell r="E193">
            <v>5311000</v>
          </cell>
          <cell r="J193">
            <v>300000</v>
          </cell>
          <cell r="K193">
            <v>25534</v>
          </cell>
          <cell r="L193">
            <v>16</v>
          </cell>
          <cell r="O193">
            <v>612816</v>
          </cell>
          <cell r="P193">
            <v>11</v>
          </cell>
          <cell r="Q193">
            <v>16</v>
          </cell>
          <cell r="R193">
            <v>543874</v>
          </cell>
          <cell r="V193">
            <v>2261036</v>
          </cell>
          <cell r="W193">
            <v>9028726</v>
          </cell>
          <cell r="X193">
            <v>817076</v>
          </cell>
          <cell r="Z193">
            <v>557655</v>
          </cell>
          <cell r="AA193">
            <v>30000</v>
          </cell>
          <cell r="AC193">
            <v>7623995</v>
          </cell>
          <cell r="AD193" t="str">
            <v>Xưởng A</v>
          </cell>
        </row>
        <row r="194">
          <cell r="A194" t="str">
            <v>LT0630</v>
          </cell>
          <cell r="B194" t="str">
            <v>Nguyễn Văn Vượng</v>
          </cell>
          <cell r="C194">
            <v>45601</v>
          </cell>
          <cell r="D194">
            <v>25</v>
          </cell>
          <cell r="E194">
            <v>5311000</v>
          </cell>
          <cell r="G194">
            <v>300000</v>
          </cell>
          <cell r="J194">
            <v>300000</v>
          </cell>
          <cell r="K194">
            <v>26976</v>
          </cell>
          <cell r="L194">
            <v>14.5</v>
          </cell>
          <cell r="O194">
            <v>586728</v>
          </cell>
          <cell r="P194">
            <v>12.5</v>
          </cell>
          <cell r="Q194">
            <v>21.5</v>
          </cell>
          <cell r="R194">
            <v>679795</v>
          </cell>
          <cell r="S194">
            <v>375000</v>
          </cell>
          <cell r="V194">
            <v>2685461</v>
          </cell>
          <cell r="W194">
            <v>10237984</v>
          </cell>
          <cell r="X194">
            <v>215808</v>
          </cell>
          <cell r="Z194">
            <v>589155</v>
          </cell>
          <cell r="AA194">
            <v>30000</v>
          </cell>
          <cell r="AC194">
            <v>9403021</v>
          </cell>
          <cell r="AD194" t="str">
            <v>Xưởng A</v>
          </cell>
        </row>
        <row r="195">
          <cell r="A195" t="str">
            <v>LT0636</v>
          </cell>
          <cell r="B195" t="str">
            <v>Ngô Hoàng Duy</v>
          </cell>
          <cell r="C195">
            <v>45621</v>
          </cell>
          <cell r="D195">
            <v>26</v>
          </cell>
          <cell r="E195">
            <v>4961000</v>
          </cell>
          <cell r="J195">
            <v>300000</v>
          </cell>
          <cell r="K195">
            <v>23851</v>
          </cell>
          <cell r="L195">
            <v>16</v>
          </cell>
          <cell r="O195">
            <v>572424</v>
          </cell>
          <cell r="P195">
            <v>13</v>
          </cell>
          <cell r="Q195">
            <v>27</v>
          </cell>
          <cell r="R195">
            <v>658287</v>
          </cell>
          <cell r="S195">
            <v>750000</v>
          </cell>
          <cell r="V195">
            <v>2955139</v>
          </cell>
          <cell r="W195">
            <v>10196850</v>
          </cell>
          <cell r="AC195">
            <v>10196850</v>
          </cell>
          <cell r="AD195" t="str">
            <v>Xưởng A</v>
          </cell>
        </row>
        <row r="196">
          <cell r="A196" t="str">
            <v>LT0635</v>
          </cell>
          <cell r="B196" t="str">
            <v>Châu Huỳnh Mun</v>
          </cell>
          <cell r="C196">
            <v>45621</v>
          </cell>
          <cell r="D196">
            <v>23</v>
          </cell>
          <cell r="E196">
            <v>4961000</v>
          </cell>
          <cell r="J196">
            <v>300000</v>
          </cell>
          <cell r="K196">
            <v>23851</v>
          </cell>
          <cell r="L196">
            <v>15</v>
          </cell>
          <cell r="O196">
            <v>536648</v>
          </cell>
          <cell r="P196">
            <v>11.5</v>
          </cell>
          <cell r="Q196">
            <v>24</v>
          </cell>
          <cell r="R196">
            <v>583157</v>
          </cell>
          <cell r="V196">
            <v>2703511</v>
          </cell>
          <cell r="W196">
            <v>9084316</v>
          </cell>
          <cell r="X196">
            <v>572424</v>
          </cell>
          <cell r="AC196">
            <v>8511892</v>
          </cell>
          <cell r="AD196" t="str">
            <v>Xưởng A</v>
          </cell>
        </row>
        <row r="197">
          <cell r="A197" t="str">
            <v>Tổng</v>
          </cell>
          <cell r="E197">
            <v>343597000</v>
          </cell>
          <cell r="F197">
            <v>24100000</v>
          </cell>
          <cell r="G197">
            <v>23400000</v>
          </cell>
          <cell r="H197">
            <v>1000000</v>
          </cell>
          <cell r="I197">
            <v>500000</v>
          </cell>
          <cell r="J197">
            <v>49364000</v>
          </cell>
          <cell r="K197">
            <v>1885096</v>
          </cell>
          <cell r="L197">
            <v>899</v>
          </cell>
          <cell r="M197">
            <v>0</v>
          </cell>
          <cell r="N197">
            <v>0</v>
          </cell>
          <cell r="O197">
            <v>37333365</v>
          </cell>
          <cell r="P197">
            <v>717.5</v>
          </cell>
          <cell r="Q197">
            <v>989.5</v>
          </cell>
          <cell r="R197">
            <v>38425115</v>
          </cell>
          <cell r="S197">
            <v>40025000</v>
          </cell>
          <cell r="T197">
            <v>52458000</v>
          </cell>
          <cell r="U197">
            <v>0</v>
          </cell>
          <cell r="V197">
            <v>292474349</v>
          </cell>
          <cell r="W197">
            <v>902676829</v>
          </cell>
          <cell r="X197">
            <v>7514651</v>
          </cell>
          <cell r="Y197">
            <v>11948500</v>
          </cell>
          <cell r="Z197">
            <v>34797600</v>
          </cell>
          <cell r="AA197">
            <v>1680000</v>
          </cell>
          <cell r="AB197">
            <v>10104120</v>
          </cell>
          <cell r="AC197">
            <v>836631958</v>
          </cell>
        </row>
        <row r="198">
          <cell r="A198" t="str">
            <v>Qc</v>
          </cell>
        </row>
        <row r="199">
          <cell r="A199" t="str">
            <v>LT0111</v>
          </cell>
          <cell r="B199" t="str">
            <v>Nguyễn Thị Thi</v>
          </cell>
          <cell r="C199">
            <v>44697</v>
          </cell>
          <cell r="D199">
            <v>26</v>
          </cell>
          <cell r="E199">
            <v>6081000</v>
          </cell>
          <cell r="F199">
            <v>1100000</v>
          </cell>
          <cell r="G199">
            <v>1000000</v>
          </cell>
          <cell r="J199">
            <v>300000</v>
          </cell>
          <cell r="K199">
            <v>39332</v>
          </cell>
          <cell r="L199">
            <v>16</v>
          </cell>
          <cell r="O199">
            <v>943968</v>
          </cell>
          <cell r="P199">
            <v>13</v>
          </cell>
          <cell r="R199">
            <v>766974</v>
          </cell>
          <cell r="S199">
            <v>850000</v>
          </cell>
          <cell r="V199">
            <v>7355084</v>
          </cell>
          <cell r="W199">
            <v>18397026</v>
          </cell>
          <cell r="Z199">
            <v>859005</v>
          </cell>
          <cell r="AA199">
            <v>30000</v>
          </cell>
          <cell r="AB199">
            <v>105401</v>
          </cell>
          <cell r="AC199">
            <v>17402620</v>
          </cell>
          <cell r="AD199" t="str">
            <v>Tổ trưởng QC</v>
          </cell>
        </row>
        <row r="200">
          <cell r="A200" t="str">
            <v>LT0074</v>
          </cell>
          <cell r="B200" t="str">
            <v>Trần Thị Ny</v>
          </cell>
          <cell r="C200">
            <v>44621</v>
          </cell>
          <cell r="D200">
            <v>26</v>
          </cell>
          <cell r="E200">
            <v>5781000</v>
          </cell>
          <cell r="F200">
            <v>900000</v>
          </cell>
          <cell r="G200">
            <v>1000000</v>
          </cell>
          <cell r="K200">
            <v>36928</v>
          </cell>
          <cell r="L200">
            <v>16</v>
          </cell>
          <cell r="O200">
            <v>886272</v>
          </cell>
          <cell r="P200">
            <v>12</v>
          </cell>
          <cell r="Q200">
            <v>18.5</v>
          </cell>
          <cell r="R200">
            <v>869654</v>
          </cell>
          <cell r="S200">
            <v>800000</v>
          </cell>
          <cell r="V200">
            <v>3002246</v>
          </cell>
          <cell r="W200">
            <v>13239172</v>
          </cell>
          <cell r="Z200">
            <v>806505</v>
          </cell>
          <cell r="AA200">
            <v>30000</v>
          </cell>
          <cell r="AB200">
            <v>70133</v>
          </cell>
          <cell r="AC200">
            <v>12332534</v>
          </cell>
          <cell r="AD200" t="str">
            <v>QC</v>
          </cell>
        </row>
        <row r="201">
          <cell r="A201" t="str">
            <v>LT0164</v>
          </cell>
          <cell r="B201" t="str">
            <v>Lương Thị Lệ Dung</v>
          </cell>
          <cell r="C201">
            <v>44763</v>
          </cell>
          <cell r="D201">
            <v>25</v>
          </cell>
          <cell r="E201">
            <v>6181000</v>
          </cell>
          <cell r="G201">
            <v>500000</v>
          </cell>
          <cell r="H201">
            <v>200000</v>
          </cell>
          <cell r="J201">
            <v>720000</v>
          </cell>
          <cell r="K201">
            <v>33082</v>
          </cell>
          <cell r="L201">
            <v>16</v>
          </cell>
          <cell r="O201">
            <v>793968</v>
          </cell>
          <cell r="S201">
            <v>750000</v>
          </cell>
          <cell r="V201">
            <v>1587936</v>
          </cell>
          <cell r="W201">
            <v>10732904</v>
          </cell>
          <cell r="X201">
            <v>264654</v>
          </cell>
          <cell r="Z201">
            <v>722505</v>
          </cell>
          <cell r="AA201">
            <v>30000</v>
          </cell>
          <cell r="AC201">
            <v>9715745</v>
          </cell>
          <cell r="AD201" t="str">
            <v>QC</v>
          </cell>
        </row>
        <row r="202">
          <cell r="A202" t="str">
            <v>LT0213</v>
          </cell>
          <cell r="B202" t="str">
            <v>Lương Thị Hậu</v>
          </cell>
          <cell r="C202">
            <v>44971</v>
          </cell>
          <cell r="D202">
            <v>26</v>
          </cell>
          <cell r="E202">
            <v>5581000</v>
          </cell>
          <cell r="G202">
            <v>500000</v>
          </cell>
          <cell r="J202">
            <v>300000</v>
          </cell>
          <cell r="K202">
            <v>29236</v>
          </cell>
          <cell r="L202">
            <v>16</v>
          </cell>
          <cell r="O202">
            <v>701664</v>
          </cell>
          <cell r="P202">
            <v>13</v>
          </cell>
          <cell r="Q202">
            <v>27</v>
          </cell>
          <cell r="R202">
            <v>806914</v>
          </cell>
          <cell r="S202">
            <v>750000</v>
          </cell>
          <cell r="V202">
            <v>4231911</v>
          </cell>
          <cell r="W202">
            <v>12871489</v>
          </cell>
          <cell r="Z202">
            <v>638505</v>
          </cell>
          <cell r="AA202">
            <v>30000</v>
          </cell>
          <cell r="AB202">
            <v>60149</v>
          </cell>
          <cell r="AC202">
            <v>12142835</v>
          </cell>
          <cell r="AD202" t="str">
            <v>QC</v>
          </cell>
        </row>
        <row r="203">
          <cell r="A203" t="str">
            <v>LT0214</v>
          </cell>
          <cell r="B203" t="str">
            <v>Lê Thị Hoài Ngọc</v>
          </cell>
          <cell r="C203">
            <v>44971</v>
          </cell>
          <cell r="D203">
            <v>26</v>
          </cell>
          <cell r="E203">
            <v>5581000</v>
          </cell>
          <cell r="G203">
            <v>500000</v>
          </cell>
          <cell r="J203">
            <v>300000</v>
          </cell>
          <cell r="K203">
            <v>29236</v>
          </cell>
          <cell r="L203">
            <v>16</v>
          </cell>
          <cell r="O203">
            <v>701664</v>
          </cell>
          <cell r="S203">
            <v>750000</v>
          </cell>
          <cell r="V203">
            <v>4268456</v>
          </cell>
          <cell r="W203">
            <v>12101120</v>
          </cell>
          <cell r="Z203">
            <v>638505</v>
          </cell>
          <cell r="AA203">
            <v>30000</v>
          </cell>
          <cell r="AB203">
            <v>21631</v>
          </cell>
          <cell r="AC203">
            <v>11410984</v>
          </cell>
          <cell r="AD203" t="str">
            <v>QC</v>
          </cell>
        </row>
        <row r="204">
          <cell r="A204" t="str">
            <v>LT0258</v>
          </cell>
          <cell r="B204" t="str">
            <v>Cao Thị Huệ Mẫn</v>
          </cell>
          <cell r="C204">
            <v>45005</v>
          </cell>
          <cell r="D204">
            <v>26</v>
          </cell>
          <cell r="E204">
            <v>5581000</v>
          </cell>
          <cell r="G204">
            <v>500000</v>
          </cell>
          <cell r="J204">
            <v>300000</v>
          </cell>
          <cell r="K204">
            <v>29236</v>
          </cell>
          <cell r="L204">
            <v>16</v>
          </cell>
          <cell r="O204">
            <v>701664</v>
          </cell>
          <cell r="P204">
            <v>12.5</v>
          </cell>
          <cell r="Q204">
            <v>27</v>
          </cell>
          <cell r="R204">
            <v>784987</v>
          </cell>
          <cell r="S204">
            <v>750000</v>
          </cell>
          <cell r="V204">
            <v>3221807</v>
          </cell>
          <cell r="W204">
            <v>11839458</v>
          </cell>
          <cell r="Z204">
            <v>638505</v>
          </cell>
          <cell r="AA204">
            <v>30000</v>
          </cell>
          <cell r="AB204">
            <v>8548</v>
          </cell>
          <cell r="AC204">
            <v>11162405</v>
          </cell>
          <cell r="AD204" t="str">
            <v>QC</v>
          </cell>
        </row>
        <row r="205">
          <cell r="A205" t="str">
            <v>LT0315</v>
          </cell>
          <cell r="B205" t="str">
            <v>Nguyễn Thị Nga</v>
          </cell>
          <cell r="C205">
            <v>45117</v>
          </cell>
          <cell r="D205">
            <v>23.3</v>
          </cell>
          <cell r="E205">
            <v>5311000</v>
          </cell>
          <cell r="G205">
            <v>300000</v>
          </cell>
          <cell r="J205">
            <v>300000</v>
          </cell>
          <cell r="K205">
            <v>26976</v>
          </cell>
          <cell r="L205">
            <v>8</v>
          </cell>
          <cell r="O205">
            <v>323712</v>
          </cell>
          <cell r="V205">
            <v>40464</v>
          </cell>
          <cell r="W205">
            <v>6275176</v>
          </cell>
          <cell r="X205">
            <v>579984</v>
          </cell>
          <cell r="Z205">
            <v>589155</v>
          </cell>
          <cell r="AA205">
            <v>30000</v>
          </cell>
          <cell r="AC205">
            <v>5076037</v>
          </cell>
          <cell r="AD205" t="str">
            <v>QC</v>
          </cell>
        </row>
        <row r="206">
          <cell r="A206" t="str">
            <v>LT0340</v>
          </cell>
          <cell r="B206" t="str">
            <v>Nguyễn Thị Ngọc Dung</v>
          </cell>
          <cell r="C206">
            <v>45160</v>
          </cell>
          <cell r="D206">
            <v>26</v>
          </cell>
          <cell r="E206">
            <v>5311000</v>
          </cell>
          <cell r="G206">
            <v>300000</v>
          </cell>
          <cell r="J206">
            <v>300000</v>
          </cell>
          <cell r="K206">
            <v>26976</v>
          </cell>
          <cell r="L206">
            <v>16</v>
          </cell>
          <cell r="O206">
            <v>647424</v>
          </cell>
          <cell r="S206">
            <v>750000</v>
          </cell>
          <cell r="V206">
            <v>1726464</v>
          </cell>
          <cell r="W206">
            <v>9034888</v>
          </cell>
          <cell r="Z206">
            <v>589155</v>
          </cell>
          <cell r="AA206">
            <v>30000</v>
          </cell>
          <cell r="AC206">
            <v>8415733</v>
          </cell>
          <cell r="AD206" t="str">
            <v>QC</v>
          </cell>
        </row>
        <row r="207">
          <cell r="A207" t="str">
            <v>LT0368</v>
          </cell>
          <cell r="B207" t="str">
            <v>Ngô Trọng Nghĩa</v>
          </cell>
          <cell r="C207">
            <v>45202</v>
          </cell>
          <cell r="D207">
            <v>26</v>
          </cell>
          <cell r="E207">
            <v>5581000</v>
          </cell>
          <cell r="G207">
            <v>500000</v>
          </cell>
          <cell r="J207">
            <v>300000</v>
          </cell>
          <cell r="K207">
            <v>29236</v>
          </cell>
          <cell r="L207">
            <v>16</v>
          </cell>
          <cell r="O207">
            <v>701664</v>
          </cell>
          <cell r="P207">
            <v>11</v>
          </cell>
          <cell r="Q207">
            <v>20.5</v>
          </cell>
          <cell r="R207">
            <v>662195</v>
          </cell>
          <cell r="S207">
            <v>750000</v>
          </cell>
          <cell r="V207">
            <v>2148846</v>
          </cell>
          <cell r="W207">
            <v>10643705</v>
          </cell>
          <cell r="Z207">
            <v>638505</v>
          </cell>
          <cell r="AA207">
            <v>30000</v>
          </cell>
          <cell r="AC207">
            <v>9975200</v>
          </cell>
          <cell r="AD207" t="str">
            <v>QC</v>
          </cell>
        </row>
        <row r="208">
          <cell r="A208" t="str">
            <v>LT0575</v>
          </cell>
          <cell r="B208" t="str">
            <v>Lê Hữu Thắng</v>
          </cell>
          <cell r="C208">
            <v>45527</v>
          </cell>
          <cell r="D208">
            <v>25.8</v>
          </cell>
          <cell r="E208">
            <v>5311000</v>
          </cell>
          <cell r="G208">
            <v>300000</v>
          </cell>
          <cell r="J208">
            <v>300000</v>
          </cell>
          <cell r="K208">
            <v>26976</v>
          </cell>
          <cell r="L208">
            <v>16</v>
          </cell>
          <cell r="O208">
            <v>647424</v>
          </cell>
          <cell r="S208">
            <v>375000</v>
          </cell>
          <cell r="V208">
            <v>3210144</v>
          </cell>
          <cell r="W208">
            <v>10143568</v>
          </cell>
          <cell r="X208">
            <v>40464</v>
          </cell>
          <cell r="Z208">
            <v>589155</v>
          </cell>
          <cell r="AA208">
            <v>30000</v>
          </cell>
          <cell r="AC208">
            <v>9483949</v>
          </cell>
          <cell r="AD208" t="str">
            <v>QC</v>
          </cell>
        </row>
        <row r="209">
          <cell r="A209" t="str">
            <v>LT0626</v>
          </cell>
          <cell r="B209" t="str">
            <v>Nguyễn Hoài Linh</v>
          </cell>
          <cell r="C209">
            <v>45588</v>
          </cell>
          <cell r="D209">
            <v>26</v>
          </cell>
          <cell r="E209">
            <v>4961000</v>
          </cell>
          <cell r="J209">
            <v>300000</v>
          </cell>
          <cell r="K209">
            <v>23851</v>
          </cell>
          <cell r="S209">
            <v>750000</v>
          </cell>
          <cell r="W209">
            <v>6011000</v>
          </cell>
          <cell r="AC209">
            <v>6011000</v>
          </cell>
          <cell r="AD209" t="str">
            <v>Qc</v>
          </cell>
        </row>
        <row r="210">
          <cell r="A210" t="str">
            <v>LT0633</v>
          </cell>
          <cell r="B210" t="str">
            <v>Nguyễn Văn Quý</v>
          </cell>
          <cell r="C210">
            <v>45615</v>
          </cell>
          <cell r="D210">
            <v>26</v>
          </cell>
          <cell r="E210">
            <v>4961000</v>
          </cell>
          <cell r="J210">
            <v>300000</v>
          </cell>
          <cell r="K210">
            <v>23851</v>
          </cell>
          <cell r="L210">
            <v>16</v>
          </cell>
          <cell r="O210">
            <v>572424</v>
          </cell>
          <cell r="P210">
            <v>13</v>
          </cell>
          <cell r="R210">
            <v>465094</v>
          </cell>
          <cell r="S210">
            <v>750000</v>
          </cell>
          <cell r="V210">
            <v>4039167</v>
          </cell>
          <cell r="W210">
            <v>11087685</v>
          </cell>
          <cell r="AB210">
            <v>4384</v>
          </cell>
          <cell r="AC210">
            <v>11083301</v>
          </cell>
          <cell r="AD210" t="str">
            <v>Qc</v>
          </cell>
        </row>
        <row r="211">
          <cell r="A211" t="str">
            <v xml:space="preserve">Tổng </v>
          </cell>
          <cell r="E211">
            <v>66222000</v>
          </cell>
          <cell r="F211">
            <v>2000000</v>
          </cell>
          <cell r="G211">
            <v>5400000</v>
          </cell>
          <cell r="H211">
            <v>200000</v>
          </cell>
          <cell r="I211">
            <v>0</v>
          </cell>
          <cell r="J211">
            <v>3720000</v>
          </cell>
          <cell r="K211">
            <v>354916</v>
          </cell>
          <cell r="L211">
            <v>168</v>
          </cell>
          <cell r="M211">
            <v>0</v>
          </cell>
          <cell r="N211">
            <v>0</v>
          </cell>
          <cell r="O211">
            <v>7621848</v>
          </cell>
          <cell r="P211">
            <v>74.5</v>
          </cell>
          <cell r="Q211">
            <v>93</v>
          </cell>
          <cell r="R211">
            <v>4355818</v>
          </cell>
          <cell r="S211">
            <v>8025000</v>
          </cell>
          <cell r="T211">
            <v>0</v>
          </cell>
          <cell r="U211">
            <v>0</v>
          </cell>
          <cell r="V211">
            <v>34832525</v>
          </cell>
          <cell r="W211">
            <v>132377191</v>
          </cell>
          <cell r="X211">
            <v>885102</v>
          </cell>
          <cell r="Y211">
            <v>0</v>
          </cell>
          <cell r="Z211">
            <v>6709500</v>
          </cell>
          <cell r="AA211">
            <v>300000</v>
          </cell>
          <cell r="AB211">
            <v>270246</v>
          </cell>
          <cell r="AC211">
            <v>124212343</v>
          </cell>
        </row>
        <row r="212">
          <cell r="A212" t="str">
            <v>Phòng Bảng</v>
          </cell>
        </row>
        <row r="213">
          <cell r="A213" t="str">
            <v>LT0015</v>
          </cell>
          <cell r="B213" t="str">
            <v>Đặng Thị Minh</v>
          </cell>
          <cell r="C213">
            <v>38353</v>
          </cell>
          <cell r="D213">
            <v>26</v>
          </cell>
          <cell r="E213">
            <v>6081000</v>
          </cell>
          <cell r="F213">
            <v>1100000</v>
          </cell>
          <cell r="G213">
            <v>2700000</v>
          </cell>
          <cell r="J213">
            <v>900000</v>
          </cell>
          <cell r="K213">
            <v>47505</v>
          </cell>
          <cell r="L213">
            <v>16</v>
          </cell>
          <cell r="O213">
            <v>1140120</v>
          </cell>
          <cell r="S213">
            <v>850000</v>
          </cell>
          <cell r="V213">
            <v>11092418</v>
          </cell>
          <cell r="W213">
            <v>23863538</v>
          </cell>
          <cell r="Z213">
            <v>1037505</v>
          </cell>
          <cell r="AA213">
            <v>30000</v>
          </cell>
          <cell r="AB213">
            <v>489603</v>
          </cell>
          <cell r="AC213">
            <v>22306430</v>
          </cell>
          <cell r="AD213" t="str">
            <v>Phòng Bảng</v>
          </cell>
        </row>
        <row r="214">
          <cell r="A214" t="str">
            <v>LT0060</v>
          </cell>
          <cell r="B214" t="str">
            <v>Nguyễn Thị Tuyết</v>
          </cell>
          <cell r="C214">
            <v>44621</v>
          </cell>
          <cell r="D214">
            <v>26</v>
          </cell>
          <cell r="E214">
            <v>5581000</v>
          </cell>
          <cell r="G214">
            <v>500000</v>
          </cell>
          <cell r="J214">
            <v>400000</v>
          </cell>
          <cell r="K214">
            <v>29236</v>
          </cell>
          <cell r="L214">
            <v>16</v>
          </cell>
          <cell r="O214">
            <v>701664</v>
          </cell>
          <cell r="S214">
            <v>750000</v>
          </cell>
          <cell r="V214">
            <v>5364806</v>
          </cell>
          <cell r="W214">
            <v>13297470</v>
          </cell>
          <cell r="Z214">
            <v>638505</v>
          </cell>
          <cell r="AA214">
            <v>30000</v>
          </cell>
          <cell r="AC214">
            <v>12628965</v>
          </cell>
          <cell r="AD214" t="str">
            <v>Phòng Bảng</v>
          </cell>
        </row>
        <row r="215">
          <cell r="A215" t="str">
            <v xml:space="preserve">Tổng </v>
          </cell>
          <cell r="E215">
            <v>11662000</v>
          </cell>
          <cell r="F215">
            <v>1100000</v>
          </cell>
          <cell r="G215">
            <v>3200000</v>
          </cell>
          <cell r="H215">
            <v>0</v>
          </cell>
          <cell r="I215">
            <v>0</v>
          </cell>
          <cell r="J215">
            <v>1300000</v>
          </cell>
          <cell r="K215">
            <v>76741</v>
          </cell>
          <cell r="L215">
            <v>32</v>
          </cell>
          <cell r="M215">
            <v>0</v>
          </cell>
          <cell r="N215">
            <v>0</v>
          </cell>
          <cell r="O215">
            <v>1841784</v>
          </cell>
          <cell r="P215">
            <v>0</v>
          </cell>
          <cell r="Q215">
            <v>0</v>
          </cell>
          <cell r="R215">
            <v>0</v>
          </cell>
          <cell r="S215">
            <v>1600000</v>
          </cell>
          <cell r="T215">
            <v>0</v>
          </cell>
          <cell r="U215">
            <v>0</v>
          </cell>
          <cell r="V215">
            <v>16457224</v>
          </cell>
          <cell r="W215">
            <v>37161008</v>
          </cell>
          <cell r="X215">
            <v>0</v>
          </cell>
          <cell r="Y215">
            <v>0</v>
          </cell>
          <cell r="Z215">
            <v>1676010</v>
          </cell>
          <cell r="AA215">
            <v>60000</v>
          </cell>
          <cell r="AB215">
            <v>489603</v>
          </cell>
          <cell r="AC215">
            <v>34935395</v>
          </cell>
        </row>
        <row r="216">
          <cell r="A216" t="str">
            <v xml:space="preserve">Bảo trì </v>
          </cell>
        </row>
        <row r="217">
          <cell r="A217" t="str">
            <v>LT0124</v>
          </cell>
          <cell r="B217" t="str">
            <v>Trương Văn Bé Bảy</v>
          </cell>
          <cell r="C217">
            <v>44713</v>
          </cell>
          <cell r="D217">
            <v>26</v>
          </cell>
          <cell r="E217">
            <v>6581000</v>
          </cell>
          <cell r="F217">
            <v>1300000</v>
          </cell>
          <cell r="G217">
            <v>2300000</v>
          </cell>
          <cell r="H217">
            <v>200000</v>
          </cell>
          <cell r="I217">
            <v>200000</v>
          </cell>
          <cell r="J217">
            <v>1000000</v>
          </cell>
          <cell r="K217">
            <v>49909</v>
          </cell>
          <cell r="L217">
            <v>16</v>
          </cell>
          <cell r="O217">
            <v>1197816</v>
          </cell>
          <cell r="S217">
            <v>950000</v>
          </cell>
          <cell r="T217">
            <v>5570000</v>
          </cell>
          <cell r="V217">
            <v>17573349</v>
          </cell>
          <cell r="W217">
            <v>36872165</v>
          </cell>
          <cell r="Z217">
            <v>1090005</v>
          </cell>
          <cell r="AA217">
            <v>30000</v>
          </cell>
          <cell r="AB217">
            <v>3300432</v>
          </cell>
          <cell r="AC217">
            <v>32451728</v>
          </cell>
          <cell r="AD217" t="str">
            <v>Bảo Trì</v>
          </cell>
        </row>
        <row r="218">
          <cell r="A218" t="str">
            <v>LT0384</v>
          </cell>
          <cell r="B218" t="str">
            <v>Trần Ngọc Sơn</v>
          </cell>
          <cell r="C218">
            <v>45250</v>
          </cell>
          <cell r="D218">
            <v>19</v>
          </cell>
          <cell r="E218">
            <v>5581000</v>
          </cell>
          <cell r="G218">
            <v>1000000</v>
          </cell>
          <cell r="J218">
            <v>1000000</v>
          </cell>
          <cell r="K218">
            <v>31639</v>
          </cell>
          <cell r="L218">
            <v>16</v>
          </cell>
          <cell r="O218">
            <v>759336</v>
          </cell>
          <cell r="T218">
            <v>3870000</v>
          </cell>
          <cell r="V218">
            <v>5275803</v>
          </cell>
          <cell r="W218">
            <v>17486139</v>
          </cell>
          <cell r="X218">
            <v>1771805</v>
          </cell>
          <cell r="Z218">
            <v>691005</v>
          </cell>
          <cell r="AA218">
            <v>30000</v>
          </cell>
          <cell r="AB218">
            <v>199666</v>
          </cell>
          <cell r="AC218">
            <v>14793663</v>
          </cell>
          <cell r="AD218" t="str">
            <v>Bảo Trì</v>
          </cell>
        </row>
        <row r="219">
          <cell r="A219" t="str">
            <v>LT0516</v>
          </cell>
          <cell r="B219" t="str">
            <v>Châu Văn Quận</v>
          </cell>
          <cell r="C219">
            <v>45444</v>
          </cell>
          <cell r="D219">
            <v>26</v>
          </cell>
          <cell r="E219">
            <v>5581000</v>
          </cell>
          <cell r="G219">
            <v>1000000</v>
          </cell>
          <cell r="J219">
            <v>1000000</v>
          </cell>
          <cell r="K219">
            <v>31639</v>
          </cell>
          <cell r="L219">
            <v>16</v>
          </cell>
          <cell r="O219">
            <v>759336</v>
          </cell>
          <cell r="S219">
            <v>750000</v>
          </cell>
          <cell r="T219">
            <v>3169000</v>
          </cell>
          <cell r="V219">
            <v>8858921</v>
          </cell>
          <cell r="W219">
            <v>21118257</v>
          </cell>
          <cell r="Z219">
            <v>691005</v>
          </cell>
          <cell r="AA219">
            <v>30000</v>
          </cell>
          <cell r="AB219">
            <v>689725</v>
          </cell>
          <cell r="AC219">
            <v>19707527</v>
          </cell>
          <cell r="AD219" t="str">
            <v>Bảo trì</v>
          </cell>
        </row>
        <row r="220">
          <cell r="A220" t="str">
            <v>LT0609</v>
          </cell>
          <cell r="B220" t="str">
            <v>Nguyễn Văn Đại</v>
          </cell>
          <cell r="C220">
            <v>45575</v>
          </cell>
          <cell r="D220">
            <v>26</v>
          </cell>
          <cell r="E220">
            <v>5311000</v>
          </cell>
          <cell r="G220">
            <v>300000</v>
          </cell>
          <cell r="J220">
            <v>300000</v>
          </cell>
          <cell r="K220">
            <v>26976</v>
          </cell>
          <cell r="L220">
            <v>16</v>
          </cell>
          <cell r="O220">
            <v>647424</v>
          </cell>
          <cell r="S220">
            <v>750000</v>
          </cell>
          <cell r="V220">
            <v>4336392</v>
          </cell>
          <cell r="W220">
            <v>11644816</v>
          </cell>
          <cell r="Z220">
            <v>589155</v>
          </cell>
          <cell r="AA220">
            <v>30000</v>
          </cell>
          <cell r="AB220">
            <v>1283</v>
          </cell>
          <cell r="AC220">
            <v>11024378</v>
          </cell>
          <cell r="AD220" t="str">
            <v>Bảo Trì</v>
          </cell>
        </row>
        <row r="221">
          <cell r="A221" t="str">
            <v>Tổng</v>
          </cell>
          <cell r="E221">
            <v>23054000</v>
          </cell>
          <cell r="F221">
            <v>1300000</v>
          </cell>
          <cell r="G221">
            <v>4600000</v>
          </cell>
          <cell r="H221">
            <v>200000</v>
          </cell>
          <cell r="I221">
            <v>200000</v>
          </cell>
          <cell r="J221">
            <v>3300000</v>
          </cell>
          <cell r="K221">
            <v>140163</v>
          </cell>
          <cell r="L221">
            <v>64</v>
          </cell>
          <cell r="M221">
            <v>0</v>
          </cell>
          <cell r="N221">
            <v>0</v>
          </cell>
          <cell r="O221">
            <v>3363912</v>
          </cell>
          <cell r="P221">
            <v>0</v>
          </cell>
          <cell r="Q221">
            <v>0</v>
          </cell>
          <cell r="R221">
            <v>0</v>
          </cell>
          <cell r="S221">
            <v>2450000</v>
          </cell>
          <cell r="T221">
            <v>12609000</v>
          </cell>
          <cell r="U221">
            <v>0</v>
          </cell>
          <cell r="V221">
            <v>36044465</v>
          </cell>
          <cell r="W221">
            <v>87121377</v>
          </cell>
          <cell r="X221">
            <v>1771805</v>
          </cell>
          <cell r="Y221">
            <v>0</v>
          </cell>
          <cell r="Z221">
            <v>3061170</v>
          </cell>
          <cell r="AA221">
            <v>120000</v>
          </cell>
          <cell r="AB221">
            <v>4191106</v>
          </cell>
          <cell r="AC221">
            <v>77977296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cp0301.toexcel"/>
      <sheetName val="Sheet1"/>
      <sheetName val="NN"/>
      <sheetName val="Sheet2"/>
    </sheetNames>
    <sheetDataSet>
      <sheetData sheetId="0">
        <row r="3">
          <cell r="A3" t="str">
            <v>工號</v>
          </cell>
        </row>
      </sheetData>
      <sheetData sheetId="1">
        <row r="3">
          <cell r="B3" t="str">
            <v>LT0516</v>
          </cell>
          <cell r="C3" t="str">
            <v>Châu Văn Quận</v>
          </cell>
          <cell r="D3">
            <v>89</v>
          </cell>
          <cell r="E3" t="str">
            <v>Bảo trì</v>
          </cell>
          <cell r="F3" t="str">
            <v xml:space="preserve">Nhân Viên </v>
          </cell>
          <cell r="G3">
            <v>35</v>
          </cell>
        </row>
        <row r="4">
          <cell r="B4" t="str">
            <v>LT0339</v>
          </cell>
          <cell r="C4" t="str">
            <v>Bùi Thị Yến</v>
          </cell>
          <cell r="D4">
            <v>86</v>
          </cell>
          <cell r="E4" t="str">
            <v>Kế toán -Nhân sự</v>
          </cell>
          <cell r="F4" t="str">
            <v xml:space="preserve">Nhân Viên </v>
          </cell>
          <cell r="G4">
            <v>35</v>
          </cell>
        </row>
        <row r="5">
          <cell r="B5" t="str">
            <v>LT0002</v>
          </cell>
          <cell r="C5" t="str">
            <v>Trần Thị Hương</v>
          </cell>
          <cell r="D5">
            <v>88</v>
          </cell>
          <cell r="E5" t="str">
            <v>Kinh Doanh</v>
          </cell>
          <cell r="F5" t="str">
            <v xml:space="preserve">Nhân Viên </v>
          </cell>
          <cell r="G5">
            <v>35</v>
          </cell>
        </row>
        <row r="6">
          <cell r="B6" t="str">
            <v>LT0012</v>
          </cell>
          <cell r="C6" t="str">
            <v>Lê Thành Được Em</v>
          </cell>
          <cell r="D6">
            <v>95</v>
          </cell>
          <cell r="E6" t="str">
            <v>Xưởng B</v>
          </cell>
          <cell r="F6" t="str">
            <v xml:space="preserve">Nhân Viên </v>
          </cell>
          <cell r="G6">
            <v>35</v>
          </cell>
        </row>
        <row r="7">
          <cell r="B7" t="str">
            <v>LT0019</v>
          </cell>
          <cell r="C7" t="str">
            <v>Lê Phước Thanh</v>
          </cell>
          <cell r="D7">
            <v>98</v>
          </cell>
          <cell r="E7" t="str">
            <v>Xưởng B</v>
          </cell>
          <cell r="F7" t="str">
            <v xml:space="preserve">Nhân Viên </v>
          </cell>
          <cell r="G7">
            <v>35</v>
          </cell>
        </row>
        <row r="8">
          <cell r="B8" t="str">
            <v>LT0028</v>
          </cell>
          <cell r="C8" t="str">
            <v>Trần Văn Giàu</v>
          </cell>
          <cell r="D8">
            <v>95</v>
          </cell>
          <cell r="E8" t="str">
            <v>Xưởng B</v>
          </cell>
          <cell r="F8" t="str">
            <v xml:space="preserve">Nhân Viên </v>
          </cell>
          <cell r="G8">
            <v>35</v>
          </cell>
        </row>
        <row r="9">
          <cell r="B9" t="str">
            <v>LT0030</v>
          </cell>
          <cell r="C9" t="str">
            <v>Võ Văn Nam</v>
          </cell>
          <cell r="D9">
            <v>95</v>
          </cell>
          <cell r="E9" t="str">
            <v>Xưởng B</v>
          </cell>
          <cell r="F9" t="str">
            <v xml:space="preserve">Nhân Viên </v>
          </cell>
          <cell r="G9">
            <v>35</v>
          </cell>
        </row>
        <row r="10">
          <cell r="B10" t="str">
            <v>LT0054</v>
          </cell>
          <cell r="C10" t="str">
            <v>Lê Nhựt Hà</v>
          </cell>
          <cell r="D10">
            <v>90</v>
          </cell>
          <cell r="E10" t="str">
            <v>Xưởng B</v>
          </cell>
          <cell r="F10" t="str">
            <v xml:space="preserve">Nhân Viên </v>
          </cell>
          <cell r="G10">
            <v>35</v>
          </cell>
        </row>
        <row r="11">
          <cell r="B11" t="str">
            <v>LT0055</v>
          </cell>
          <cell r="C11" t="str">
            <v>Thạch Phi Long</v>
          </cell>
          <cell r="D11">
            <v>90</v>
          </cell>
          <cell r="E11" t="str">
            <v>Xưởng B</v>
          </cell>
          <cell r="F11" t="str">
            <v xml:space="preserve">Nhân Viên </v>
          </cell>
          <cell r="G11">
            <v>35</v>
          </cell>
        </row>
        <row r="12">
          <cell r="B12" t="str">
            <v>LT0032</v>
          </cell>
          <cell r="C12" t="str">
            <v>Võ Thị Kiều Linh</v>
          </cell>
          <cell r="D12">
            <v>95</v>
          </cell>
          <cell r="E12" t="str">
            <v>Xưởng B</v>
          </cell>
          <cell r="F12" t="str">
            <v xml:space="preserve">Nhân Viên </v>
          </cell>
          <cell r="G12">
            <v>35</v>
          </cell>
        </row>
        <row r="13">
          <cell r="B13" t="str">
            <v>LT0214</v>
          </cell>
          <cell r="C13" t="str">
            <v>Lê Thị Hoài Ngọc</v>
          </cell>
          <cell r="D13">
            <v>98</v>
          </cell>
          <cell r="E13" t="str">
            <v>QC</v>
          </cell>
          <cell r="F13" t="str">
            <v xml:space="preserve">Nhân Viên </v>
          </cell>
          <cell r="G13">
            <v>35</v>
          </cell>
        </row>
        <row r="14">
          <cell r="B14" t="str">
            <v>LT0110</v>
          </cell>
          <cell r="C14" t="str">
            <v>Huỳnh Kim Phượng</v>
          </cell>
          <cell r="D14">
            <v>86</v>
          </cell>
          <cell r="E14" t="str">
            <v>Sinh Quản</v>
          </cell>
          <cell r="F14" t="str">
            <v xml:space="preserve">Nhân Viên </v>
          </cell>
          <cell r="G14">
            <v>35</v>
          </cell>
        </row>
        <row r="15">
          <cell r="B15" t="str">
            <v>LT0300</v>
          </cell>
          <cell r="C15" t="str">
            <v>Nguyễn Thị Kim Yên</v>
          </cell>
          <cell r="D15">
            <v>95</v>
          </cell>
          <cell r="E15" t="str">
            <v>Vận Chuyển</v>
          </cell>
          <cell r="F15" t="str">
            <v xml:space="preserve">Nhân Viên </v>
          </cell>
          <cell r="G15">
            <v>35</v>
          </cell>
        </row>
        <row r="16">
          <cell r="B16" t="str">
            <v>LT0546</v>
          </cell>
          <cell r="C16" t="str">
            <v>Ngô Văn Điệp</v>
          </cell>
          <cell r="D16">
            <v>95</v>
          </cell>
          <cell r="E16" t="str">
            <v>Vận Chuyển</v>
          </cell>
          <cell r="F16" t="str">
            <v xml:space="preserve">Nhân Viên </v>
          </cell>
          <cell r="G16">
            <v>35</v>
          </cell>
        </row>
        <row r="17">
          <cell r="B17" t="str">
            <v>LT0173</v>
          </cell>
          <cell r="C17" t="str">
            <v>Trần Văn Lương</v>
          </cell>
          <cell r="D17">
            <v>96</v>
          </cell>
          <cell r="E17" t="str">
            <v>Xưởng A</v>
          </cell>
          <cell r="F17" t="str">
            <v xml:space="preserve">Nhân Viên </v>
          </cell>
          <cell r="G17">
            <v>35</v>
          </cell>
        </row>
        <row r="18">
          <cell r="B18" t="str">
            <v>LT0202</v>
          </cell>
          <cell r="C18" t="str">
            <v>Huỳnh Thanh Kiệt</v>
          </cell>
          <cell r="D18">
            <v>88</v>
          </cell>
          <cell r="E18" t="str">
            <v>Xưởng A</v>
          </cell>
          <cell r="F18" t="str">
            <v xml:space="preserve">Nhân Viên </v>
          </cell>
          <cell r="G18">
            <v>35</v>
          </cell>
        </row>
        <row r="19">
          <cell r="B19" t="str">
            <v>LT0241</v>
          </cell>
          <cell r="C19" t="str">
            <v>Sơn Thị Ngọc Thanh</v>
          </cell>
          <cell r="D19">
            <v>96</v>
          </cell>
          <cell r="E19" t="str">
            <v>Xưởng A</v>
          </cell>
          <cell r="F19" t="str">
            <v xml:space="preserve">Nhân Viên </v>
          </cell>
          <cell r="G19">
            <v>35</v>
          </cell>
        </row>
        <row r="20">
          <cell r="B20" t="str">
            <v>LT0257</v>
          </cell>
          <cell r="C20" t="str">
            <v>Huỳnh Phước Thạnh</v>
          </cell>
          <cell r="D20">
            <v>89</v>
          </cell>
          <cell r="E20" t="str">
            <v xml:space="preserve">Pha hồ </v>
          </cell>
          <cell r="F20" t="str">
            <v xml:space="preserve">Nhân Viên </v>
          </cell>
          <cell r="G20">
            <v>35</v>
          </cell>
        </row>
        <row r="21">
          <cell r="B21" t="str">
            <v>LT0363</v>
          </cell>
          <cell r="C21" t="str">
            <v>Nguyễn Thị Hải Triều</v>
          </cell>
          <cell r="D21">
            <v>91</v>
          </cell>
          <cell r="E21" t="str">
            <v>Xưởng A</v>
          </cell>
          <cell r="F21" t="str">
            <v xml:space="preserve">Nhân Viên </v>
          </cell>
          <cell r="G21">
            <v>35</v>
          </cell>
        </row>
        <row r="22">
          <cell r="B22" t="str">
            <v>LT0501</v>
          </cell>
          <cell r="C22" t="str">
            <v>Nguyễn Hữu Phước</v>
          </cell>
          <cell r="D22">
            <v>92</v>
          </cell>
          <cell r="E22" t="str">
            <v>Xưởng A</v>
          </cell>
          <cell r="F22" t="str">
            <v xml:space="preserve">Nhân Viên </v>
          </cell>
          <cell r="G22">
            <v>35</v>
          </cell>
        </row>
        <row r="23">
          <cell r="B23" t="str">
            <v>LT0615</v>
          </cell>
          <cell r="C23" t="str">
            <v>Trần Thanh Phong</v>
          </cell>
          <cell r="D23">
            <v>86</v>
          </cell>
          <cell r="E23" t="str">
            <v>Xưởng A</v>
          </cell>
          <cell r="F23" t="str">
            <v xml:space="preserve">Nhân Viên </v>
          </cell>
          <cell r="G23">
            <v>35</v>
          </cell>
        </row>
        <row r="24">
          <cell r="B24" t="str">
            <v>LT0004</v>
          </cell>
          <cell r="C24" t="str">
            <v>Nguyễn Thị Lan Hương</v>
          </cell>
          <cell r="D24">
            <v>86</v>
          </cell>
          <cell r="E24" t="str">
            <v>Kế toán -Nhân sự</v>
          </cell>
          <cell r="F24" t="str">
            <v>Chủ quản</v>
          </cell>
          <cell r="G24">
            <v>40</v>
          </cell>
        </row>
        <row r="25">
          <cell r="B25" t="str">
            <v>LT0001</v>
          </cell>
          <cell r="C25" t="str">
            <v>Nguyễn Thị Ngọt</v>
          </cell>
          <cell r="D25">
            <v>86.5</v>
          </cell>
          <cell r="E25" t="str">
            <v>Sinh Quản</v>
          </cell>
          <cell r="F25" t="str">
            <v>Chủ quản</v>
          </cell>
          <cell r="G25">
            <v>40</v>
          </cell>
        </row>
        <row r="26">
          <cell r="B26" t="str">
            <v>LT0031</v>
          </cell>
          <cell r="C26" t="str">
            <v>Hoàng Thị Thủy</v>
          </cell>
          <cell r="D26">
            <v>90</v>
          </cell>
          <cell r="E26" t="str">
            <v>Kinh Doanh</v>
          </cell>
          <cell r="F26" t="str">
            <v xml:space="preserve">Nhân Viên </v>
          </cell>
          <cell r="G26">
            <v>40</v>
          </cell>
        </row>
        <row r="27">
          <cell r="B27" t="str">
            <v>Lt0338</v>
          </cell>
          <cell r="C27" t="str">
            <v xml:space="preserve">Hoàng Văn Sơn </v>
          </cell>
          <cell r="D27">
            <v>80</v>
          </cell>
          <cell r="E27" t="str">
            <v>Xưởng B</v>
          </cell>
          <cell r="F27" t="str">
            <v>Chủ quản</v>
          </cell>
          <cell r="G27">
            <v>45</v>
          </cell>
        </row>
        <row r="28">
          <cell r="B28" t="str">
            <v>W0002</v>
          </cell>
          <cell r="E28" t="str">
            <v>Xưởng A</v>
          </cell>
          <cell r="F28" t="str">
            <v>Chủ quản</v>
          </cell>
          <cell r="G28">
            <v>30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F80D-02DC-45B0-8D6A-001A21D5168C}">
  <sheetPr codeName="Sheet2"/>
  <dimension ref="A1:AB117"/>
  <sheetViews>
    <sheetView tabSelected="1" topLeftCell="F1" zoomScale="70" zoomScaleNormal="70" workbookViewId="0">
      <selection activeCell="U21" sqref="U21"/>
    </sheetView>
  </sheetViews>
  <sheetFormatPr defaultRowHeight="14.4"/>
  <cols>
    <col min="1" max="1" width="13.5546875" customWidth="1"/>
    <col min="2" max="2" width="22" bestFit="1" customWidth="1"/>
    <col min="3" max="3" width="12.33203125" hidden="1" customWidth="1"/>
    <col min="4" max="4" width="11.88671875" bestFit="1" customWidth="1"/>
    <col min="5" max="5" width="14.33203125" customWidth="1"/>
    <col min="6" max="6" width="11.6640625" bestFit="1" customWidth="1"/>
    <col min="7" max="7" width="12.44140625" customWidth="1"/>
    <col min="8" max="9" width="10.109375" customWidth="1"/>
    <col min="10" max="12" width="12.44140625" customWidth="1"/>
    <col min="13" max="13" width="11" customWidth="1"/>
    <col min="14" max="14" width="14.33203125" customWidth="1"/>
    <col min="15" max="16" width="12.6640625" customWidth="1"/>
    <col min="17" max="17" width="12.5546875" customWidth="1"/>
    <col min="18" max="18" width="9.88671875" customWidth="1"/>
    <col min="19" max="20" width="9.109375" customWidth="1"/>
    <col min="21" max="21" width="14.88671875" customWidth="1"/>
    <col min="22" max="23" width="15.88671875" customWidth="1"/>
    <col min="24" max="24" width="16.88671875" style="16" customWidth="1"/>
    <col min="25" max="25" width="13.33203125" customWidth="1"/>
    <col min="26" max="26" width="17.5546875" customWidth="1"/>
    <col min="27" max="27" width="13.33203125" style="16" customWidth="1"/>
  </cols>
  <sheetData>
    <row r="1" spans="1:28" ht="16.5" customHeight="1">
      <c r="A1" s="18" t="s">
        <v>217</v>
      </c>
      <c r="B1" s="18" t="s">
        <v>218</v>
      </c>
      <c r="C1" s="18"/>
      <c r="D1" s="18" t="s">
        <v>219</v>
      </c>
      <c r="E1" s="18" t="s">
        <v>220</v>
      </c>
      <c r="F1" s="18" t="s">
        <v>221</v>
      </c>
      <c r="G1" s="18" t="s">
        <v>222</v>
      </c>
      <c r="H1" s="18" t="s">
        <v>223</v>
      </c>
      <c r="I1" s="18" t="s">
        <v>224</v>
      </c>
      <c r="J1" s="18" t="s">
        <v>225</v>
      </c>
      <c r="K1" s="18" t="s">
        <v>227</v>
      </c>
      <c r="L1" s="18" t="s">
        <v>226</v>
      </c>
      <c r="M1" s="18" t="s">
        <v>228</v>
      </c>
      <c r="N1" s="18" t="s">
        <v>0</v>
      </c>
      <c r="O1" s="18" t="s">
        <v>233</v>
      </c>
      <c r="P1" s="18" t="s">
        <v>230</v>
      </c>
      <c r="Q1" s="18" t="s">
        <v>229</v>
      </c>
      <c r="R1" s="18" t="s">
        <v>232</v>
      </c>
      <c r="S1" s="18" t="s">
        <v>236</v>
      </c>
      <c r="U1" s="19" t="s">
        <v>231</v>
      </c>
      <c r="W1" s="18" t="s">
        <v>1</v>
      </c>
      <c r="X1" s="18"/>
      <c r="Y1" s="18" t="s">
        <v>235</v>
      </c>
      <c r="Z1" s="18" t="s">
        <v>234</v>
      </c>
      <c r="AA1" s="18"/>
      <c r="AB1" t="e">
        <f>VLOOKUP(A1,[1]VN!$A$6:$AD$221,30,0)</f>
        <v>#N/A</v>
      </c>
    </row>
    <row r="2" spans="1:28" ht="16.5" customHeight="1">
      <c r="A2" s="1" t="s">
        <v>132</v>
      </c>
      <c r="B2" s="2" t="s">
        <v>133</v>
      </c>
      <c r="C2" s="2"/>
      <c r="D2" s="3">
        <v>45129</v>
      </c>
      <c r="E2" s="4">
        <v>5581000</v>
      </c>
      <c r="F2" s="5">
        <v>300000</v>
      </c>
      <c r="G2" s="5">
        <v>500000</v>
      </c>
      <c r="H2" s="5"/>
      <c r="I2" s="5"/>
      <c r="J2" s="4">
        <v>3000000</v>
      </c>
      <c r="K2" s="4">
        <v>750000</v>
      </c>
      <c r="L2" s="4">
        <v>15169000</v>
      </c>
      <c r="M2" s="6"/>
      <c r="N2" s="4">
        <f>+E2+F2+G2+H2+I2+J2+K2+L2</f>
        <v>25300000</v>
      </c>
      <c r="O2" s="7"/>
      <c r="P2" s="8">
        <f t="shared" ref="P2:P33" si="0">(E2+F2+G2+H2+I2+J2+K2+L2+M2)/26/8*O2</f>
        <v>0</v>
      </c>
      <c r="Q2" s="8">
        <f t="shared" ref="Q2:Q33" si="1">ROUND((N2-K2)/365*Z2,-3)*R2</f>
        <v>24550000</v>
      </c>
      <c r="R2" s="7">
        <v>1</v>
      </c>
      <c r="S2" s="9">
        <v>1</v>
      </c>
      <c r="T2" s="9">
        <v>5</v>
      </c>
      <c r="U2" s="10">
        <f>ROUND((E2+F2+G2+H2+I2+J2++L2)/26*T2,-3)</f>
        <v>4721000</v>
      </c>
      <c r="V2" s="11">
        <v>30</v>
      </c>
      <c r="W2" s="12">
        <f t="shared" ref="W2:W33" si="2">+Q2+P2-U2-AA2</f>
        <v>19829000</v>
      </c>
      <c r="X2" s="13">
        <v>365</v>
      </c>
      <c r="Y2" s="14"/>
      <c r="Z2" s="15">
        <f t="shared" ref="Z2:Z33" si="3">X2-Y2</f>
        <v>365</v>
      </c>
      <c r="AA2" s="9"/>
      <c r="AB2" t="str">
        <f>VLOOKUP(A2,[1]VN!$A$6:$AD$221,30,0)</f>
        <v>Xưởng A</v>
      </c>
    </row>
    <row r="3" spans="1:28" ht="16.5" customHeight="1">
      <c r="A3" s="1" t="s">
        <v>54</v>
      </c>
      <c r="B3" s="2" t="s">
        <v>55</v>
      </c>
      <c r="C3" s="2"/>
      <c r="D3" s="3">
        <v>45140</v>
      </c>
      <c r="E3" s="4">
        <v>5311000</v>
      </c>
      <c r="F3" s="5"/>
      <c r="G3" s="5"/>
      <c r="H3" s="5"/>
      <c r="I3" s="5"/>
      <c r="J3" s="4">
        <v>300000</v>
      </c>
      <c r="K3" s="4">
        <v>750000</v>
      </c>
      <c r="L3" s="4"/>
      <c r="M3" s="6"/>
      <c r="N3" s="4">
        <f>+E3+F3+G3+H3+I3+J3+K3+L3</f>
        <v>6361000</v>
      </c>
      <c r="O3" s="7">
        <v>24</v>
      </c>
      <c r="P3" s="8">
        <f t="shared" si="0"/>
        <v>733961.5384615385</v>
      </c>
      <c r="Q3" s="8">
        <f t="shared" si="1"/>
        <v>5530000</v>
      </c>
      <c r="R3" s="7">
        <v>1</v>
      </c>
      <c r="S3" s="9"/>
      <c r="T3" s="9"/>
      <c r="U3" s="10">
        <f t="shared" ref="U3:U33" si="4">ROUND((E3+F3+G3+H3+I3+J3++L3)/26*T3,-3)</f>
        <v>0</v>
      </c>
      <c r="V3" s="11">
        <v>30</v>
      </c>
      <c r="W3" s="12">
        <f t="shared" si="2"/>
        <v>6263961.538461538</v>
      </c>
      <c r="X3" s="13">
        <v>365</v>
      </c>
      <c r="Y3" s="14">
        <v>5.3000000000000043</v>
      </c>
      <c r="Z3" s="15">
        <f t="shared" si="3"/>
        <v>359.7</v>
      </c>
      <c r="AA3" s="9"/>
      <c r="AB3" t="str">
        <f>VLOOKUP(A3,[1]VN!$A$6:$AD$221,30,0)</f>
        <v>Tạp Vụ</v>
      </c>
    </row>
    <row r="4" spans="1:28" ht="16.5" customHeight="1">
      <c r="A4" s="1" t="s">
        <v>10</v>
      </c>
      <c r="B4" s="2" t="s">
        <v>11</v>
      </c>
      <c r="C4" s="2"/>
      <c r="D4" s="3">
        <v>45153</v>
      </c>
      <c r="E4" s="4">
        <v>7081000</v>
      </c>
      <c r="F4" s="5"/>
      <c r="G4" s="5">
        <v>770000</v>
      </c>
      <c r="H4" s="5"/>
      <c r="I4" s="5"/>
      <c r="J4" s="4">
        <v>1275000</v>
      </c>
      <c r="K4" s="4">
        <v>750000</v>
      </c>
      <c r="L4" s="4"/>
      <c r="M4" s="5">
        <v>8000000</v>
      </c>
      <c r="N4" s="4">
        <f>+E4+F4+G4+H4+I4+J4+K4+L4+M4</f>
        <v>17876000</v>
      </c>
      <c r="O4" s="7">
        <v>12</v>
      </c>
      <c r="P4" s="8">
        <f t="shared" si="0"/>
        <v>1031307.6923076923</v>
      </c>
      <c r="Q4" s="8">
        <f t="shared" si="1"/>
        <v>17013000</v>
      </c>
      <c r="R4" s="7">
        <v>1</v>
      </c>
      <c r="S4" s="9"/>
      <c r="T4" s="9"/>
      <c r="U4" s="10">
        <f t="shared" si="4"/>
        <v>0</v>
      </c>
      <c r="V4" s="11">
        <v>30</v>
      </c>
      <c r="W4" s="12">
        <f t="shared" si="2"/>
        <v>18044307.692307692</v>
      </c>
      <c r="X4" s="13">
        <v>365</v>
      </c>
      <c r="Y4" s="14">
        <v>2.4000000000000021</v>
      </c>
      <c r="Z4" s="15">
        <f t="shared" si="3"/>
        <v>362.6</v>
      </c>
      <c r="AA4" s="9"/>
      <c r="AB4" t="str">
        <f>VLOOKUP(A4,[1]VN!$A$6:$AD$221,30,0)</f>
        <v>Kinh Doanh</v>
      </c>
    </row>
    <row r="5" spans="1:28" ht="16.5" customHeight="1">
      <c r="A5" s="1" t="s">
        <v>58</v>
      </c>
      <c r="B5" s="2" t="s">
        <v>59</v>
      </c>
      <c r="C5" s="2"/>
      <c r="D5" s="3">
        <v>44013</v>
      </c>
      <c r="E5" s="4">
        <v>8581000</v>
      </c>
      <c r="F5" s="5">
        <v>2000000</v>
      </c>
      <c r="G5" s="5">
        <v>5000000</v>
      </c>
      <c r="H5" s="5"/>
      <c r="I5" s="5">
        <v>500000</v>
      </c>
      <c r="J5" s="4">
        <v>2000000</v>
      </c>
      <c r="K5" s="4">
        <v>950000</v>
      </c>
      <c r="L5" s="4">
        <v>13970000</v>
      </c>
      <c r="M5" s="6"/>
      <c r="N5" s="4">
        <f t="shared" ref="N5:N49" si="5">+E5+F5+G5+H5+I5+J5+K5+L5</f>
        <v>33001000</v>
      </c>
      <c r="O5" s="7"/>
      <c r="P5" s="8">
        <f t="shared" si="0"/>
        <v>0</v>
      </c>
      <c r="Q5" s="8">
        <f t="shared" si="1"/>
        <v>37499670</v>
      </c>
      <c r="R5" s="7">
        <v>1.17</v>
      </c>
      <c r="S5" s="9"/>
      <c r="T5" s="9"/>
      <c r="U5" s="10">
        <f t="shared" si="4"/>
        <v>0</v>
      </c>
      <c r="V5" s="11">
        <v>35</v>
      </c>
      <c r="W5" s="12">
        <f t="shared" si="2"/>
        <v>37499670</v>
      </c>
      <c r="X5" s="13">
        <v>365</v>
      </c>
      <c r="Y5" s="14"/>
      <c r="Z5" s="15">
        <f t="shared" si="3"/>
        <v>365</v>
      </c>
      <c r="AA5" s="9"/>
      <c r="AB5" t="str">
        <f>VLOOKUP(A5,[1]VN!$A$6:$AD$221,30,0)</f>
        <v>Chủ quản xưởng B</v>
      </c>
    </row>
    <row r="6" spans="1:28" ht="16.5" customHeight="1">
      <c r="A6" s="1" t="s">
        <v>8</v>
      </c>
      <c r="B6" s="2" t="s">
        <v>9</v>
      </c>
      <c r="C6" s="2"/>
      <c r="D6" s="3">
        <v>42780</v>
      </c>
      <c r="E6" s="4">
        <v>6781000</v>
      </c>
      <c r="F6" s="5"/>
      <c r="G6" s="5">
        <v>1700000</v>
      </c>
      <c r="H6" s="5"/>
      <c r="I6" s="5"/>
      <c r="J6" s="4">
        <v>2670000</v>
      </c>
      <c r="K6" s="4">
        <v>850000</v>
      </c>
      <c r="L6" s="4"/>
      <c r="M6" s="6"/>
      <c r="N6" s="4">
        <f t="shared" si="5"/>
        <v>12001000</v>
      </c>
      <c r="O6" s="7">
        <v>12</v>
      </c>
      <c r="P6" s="8">
        <f t="shared" si="0"/>
        <v>692365.38461538462</v>
      </c>
      <c r="Q6" s="8">
        <f t="shared" si="1"/>
        <v>13046670</v>
      </c>
      <c r="R6" s="7">
        <v>1.17</v>
      </c>
      <c r="S6" s="9"/>
      <c r="T6" s="9"/>
      <c r="U6" s="10">
        <f t="shared" si="4"/>
        <v>0</v>
      </c>
      <c r="V6" s="11">
        <f>IFERROR(VLOOKUP(A6,[2]Sheet1!$B$3:$G$28,6,0),0)</f>
        <v>35</v>
      </c>
      <c r="W6" s="12">
        <f t="shared" si="2"/>
        <v>13739035.384615384</v>
      </c>
      <c r="X6" s="13">
        <v>365</v>
      </c>
      <c r="Y6" s="14"/>
      <c r="Z6" s="15">
        <f t="shared" si="3"/>
        <v>365</v>
      </c>
      <c r="AA6" s="9"/>
      <c r="AB6" t="str">
        <f>VLOOKUP(A6,[1]VN!$A$6:$AD$221,30,0)</f>
        <v>Nhân Sự</v>
      </c>
    </row>
    <row r="7" spans="1:28" ht="16.5" customHeight="1">
      <c r="A7" s="1" t="s">
        <v>200</v>
      </c>
      <c r="B7" s="2" t="s">
        <v>201</v>
      </c>
      <c r="C7" s="2"/>
      <c r="D7" s="3">
        <v>45160</v>
      </c>
      <c r="E7" s="4">
        <v>5311000</v>
      </c>
      <c r="F7" s="5"/>
      <c r="G7" s="5">
        <v>300000</v>
      </c>
      <c r="H7" s="5"/>
      <c r="I7" s="5"/>
      <c r="J7" s="4">
        <v>300000</v>
      </c>
      <c r="K7" s="4">
        <v>750000</v>
      </c>
      <c r="L7" s="4"/>
      <c r="M7" s="6"/>
      <c r="N7" s="4">
        <f t="shared" si="5"/>
        <v>6661000</v>
      </c>
      <c r="O7" s="7"/>
      <c r="P7" s="8">
        <f t="shared" si="0"/>
        <v>0</v>
      </c>
      <c r="Q7" s="8">
        <f t="shared" si="1"/>
        <v>5790000</v>
      </c>
      <c r="R7" s="7">
        <v>1</v>
      </c>
      <c r="S7" s="9">
        <v>1</v>
      </c>
      <c r="T7" s="9">
        <f>5*S7</f>
        <v>5</v>
      </c>
      <c r="U7" s="10">
        <f t="shared" si="4"/>
        <v>1137000</v>
      </c>
      <c r="V7" s="11">
        <v>30</v>
      </c>
      <c r="W7" s="12">
        <f t="shared" si="2"/>
        <v>4653000</v>
      </c>
      <c r="X7" s="13">
        <v>365</v>
      </c>
      <c r="Y7" s="14">
        <v>7.5</v>
      </c>
      <c r="Z7" s="15">
        <f t="shared" si="3"/>
        <v>357.5</v>
      </c>
      <c r="AA7" s="9"/>
      <c r="AB7" t="str">
        <f>VLOOKUP(A7,[1]VN!$A$6:$AD$221,30,0)</f>
        <v>QC</v>
      </c>
    </row>
    <row r="8" spans="1:28" ht="15" customHeight="1">
      <c r="A8" s="1" t="s">
        <v>138</v>
      </c>
      <c r="B8" s="2" t="s">
        <v>139</v>
      </c>
      <c r="C8" s="2"/>
      <c r="D8" s="3">
        <v>45162</v>
      </c>
      <c r="E8" s="4">
        <v>5581000</v>
      </c>
      <c r="F8" s="5"/>
      <c r="G8" s="5">
        <v>500000</v>
      </c>
      <c r="H8" s="5"/>
      <c r="I8" s="5"/>
      <c r="J8" s="4">
        <v>1669000</v>
      </c>
      <c r="K8" s="4">
        <v>750000</v>
      </c>
      <c r="L8" s="4"/>
      <c r="M8" s="6"/>
      <c r="N8" s="4">
        <f t="shared" si="5"/>
        <v>8500000</v>
      </c>
      <c r="O8" s="7">
        <v>80</v>
      </c>
      <c r="P8" s="8">
        <f t="shared" si="0"/>
        <v>3269230.7692307695</v>
      </c>
      <c r="Q8" s="8">
        <f t="shared" si="1"/>
        <v>7674000</v>
      </c>
      <c r="R8" s="7">
        <v>1</v>
      </c>
      <c r="S8" s="9"/>
      <c r="T8" s="9"/>
      <c r="U8" s="10">
        <f t="shared" si="4"/>
        <v>0</v>
      </c>
      <c r="V8" s="11">
        <v>30</v>
      </c>
      <c r="W8" s="12">
        <f t="shared" si="2"/>
        <v>10943230.76923077</v>
      </c>
      <c r="X8" s="13">
        <v>365</v>
      </c>
      <c r="Y8" s="14">
        <v>3.6000000000000014</v>
      </c>
      <c r="Z8" s="15">
        <f t="shared" si="3"/>
        <v>361.4</v>
      </c>
      <c r="AA8" s="9"/>
      <c r="AB8" t="str">
        <f>VLOOKUP(A8,[1]VN!$A$6:$AD$221,30,0)</f>
        <v>Xưởng A</v>
      </c>
    </row>
    <row r="9" spans="1:28" ht="16.5" customHeight="1">
      <c r="A9" s="1" t="s">
        <v>24</v>
      </c>
      <c r="B9" s="2" t="s">
        <v>25</v>
      </c>
      <c r="C9" s="2"/>
      <c r="D9" s="3">
        <v>45173</v>
      </c>
      <c r="E9" s="4">
        <v>6181000</v>
      </c>
      <c r="F9" s="5"/>
      <c r="G9" s="5">
        <v>500000</v>
      </c>
      <c r="H9" s="5"/>
      <c r="I9" s="5"/>
      <c r="J9" s="4">
        <v>300000</v>
      </c>
      <c r="K9" s="4">
        <v>750000</v>
      </c>
      <c r="L9" s="4"/>
      <c r="M9" s="6"/>
      <c r="N9" s="4">
        <f t="shared" si="5"/>
        <v>7731000</v>
      </c>
      <c r="O9" s="7"/>
      <c r="P9" s="8">
        <f t="shared" si="0"/>
        <v>0</v>
      </c>
      <c r="Q9" s="8">
        <f t="shared" si="1"/>
        <v>6904000</v>
      </c>
      <c r="R9" s="7">
        <v>1</v>
      </c>
      <c r="S9" s="9"/>
      <c r="T9" s="9"/>
      <c r="U9" s="10">
        <f t="shared" si="4"/>
        <v>0</v>
      </c>
      <c r="V9" s="11">
        <v>30</v>
      </c>
      <c r="W9" s="12">
        <f t="shared" si="2"/>
        <v>6904000</v>
      </c>
      <c r="X9" s="13">
        <v>365</v>
      </c>
      <c r="Y9" s="14">
        <v>4</v>
      </c>
      <c r="Z9" s="15">
        <f t="shared" si="3"/>
        <v>361</v>
      </c>
      <c r="AA9" s="9"/>
      <c r="AB9" t="str">
        <f>VLOOKUP(A9,[1]VN!$A$6:$AD$221,30,0)</f>
        <v>Sinh Quản</v>
      </c>
    </row>
    <row r="10" spans="1:28" ht="16.5" customHeight="1">
      <c r="A10" s="1" t="s">
        <v>90</v>
      </c>
      <c r="B10" s="2" t="s">
        <v>91</v>
      </c>
      <c r="C10" s="2"/>
      <c r="D10" s="3">
        <v>45181</v>
      </c>
      <c r="E10" s="4">
        <v>5311000</v>
      </c>
      <c r="F10" s="5"/>
      <c r="G10" s="5"/>
      <c r="H10" s="5"/>
      <c r="I10" s="5"/>
      <c r="J10" s="4">
        <v>300000</v>
      </c>
      <c r="K10" s="4">
        <v>750000</v>
      </c>
      <c r="L10" s="4"/>
      <c r="M10" s="6"/>
      <c r="N10" s="4">
        <f t="shared" si="5"/>
        <v>6361000</v>
      </c>
      <c r="O10" s="7">
        <v>2</v>
      </c>
      <c r="P10" s="8">
        <f t="shared" si="0"/>
        <v>61163.461538461539</v>
      </c>
      <c r="Q10" s="8">
        <f t="shared" si="1"/>
        <v>5370000</v>
      </c>
      <c r="R10" s="7">
        <v>1</v>
      </c>
      <c r="S10" s="9"/>
      <c r="T10" s="9"/>
      <c r="U10" s="10">
        <f t="shared" si="4"/>
        <v>0</v>
      </c>
      <c r="V10" s="11">
        <v>30</v>
      </c>
      <c r="W10" s="12">
        <f t="shared" si="2"/>
        <v>5431163.461538462</v>
      </c>
      <c r="X10" s="13">
        <v>365</v>
      </c>
      <c r="Y10" s="14">
        <v>15.7</v>
      </c>
      <c r="Z10" s="15">
        <f t="shared" si="3"/>
        <v>349.3</v>
      </c>
      <c r="AA10" s="9"/>
      <c r="AB10" t="str">
        <f>VLOOKUP(A10,[1]VN!$A$6:$AD$221,30,0)</f>
        <v>Máy in</v>
      </c>
    </row>
    <row r="11" spans="1:28" ht="16.5" customHeight="1">
      <c r="A11" s="1" t="s">
        <v>140</v>
      </c>
      <c r="B11" s="2" t="s">
        <v>141</v>
      </c>
      <c r="C11" s="2"/>
      <c r="D11" s="3">
        <v>45191</v>
      </c>
      <c r="E11" s="4">
        <v>5311000</v>
      </c>
      <c r="F11" s="5"/>
      <c r="G11" s="5">
        <v>300000</v>
      </c>
      <c r="H11" s="5"/>
      <c r="I11" s="5"/>
      <c r="J11" s="4">
        <v>400000</v>
      </c>
      <c r="K11" s="4">
        <v>750000</v>
      </c>
      <c r="L11" s="4"/>
      <c r="M11" s="6"/>
      <c r="N11" s="4">
        <f t="shared" si="5"/>
        <v>6761000</v>
      </c>
      <c r="O11" s="7"/>
      <c r="P11" s="8">
        <f t="shared" si="0"/>
        <v>0</v>
      </c>
      <c r="Q11" s="8">
        <f t="shared" si="1"/>
        <v>5645000</v>
      </c>
      <c r="R11" s="7">
        <v>1</v>
      </c>
      <c r="S11" s="9">
        <v>1</v>
      </c>
      <c r="T11" s="9">
        <f>5*S11</f>
        <v>5</v>
      </c>
      <c r="U11" s="10">
        <f t="shared" si="4"/>
        <v>1156000</v>
      </c>
      <c r="V11" s="11">
        <v>30</v>
      </c>
      <c r="W11" s="12">
        <f t="shared" si="2"/>
        <v>4489000</v>
      </c>
      <c r="X11" s="13">
        <v>365</v>
      </c>
      <c r="Y11" s="14">
        <v>22.2</v>
      </c>
      <c r="Z11" s="15">
        <f t="shared" si="3"/>
        <v>342.8</v>
      </c>
      <c r="AA11" s="9"/>
      <c r="AB11" t="str">
        <f>VLOOKUP(A11,[1]VN!$A$6:$AD$221,30,0)</f>
        <v>Xưởng A</v>
      </c>
    </row>
    <row r="12" spans="1:28" ht="16.5" customHeight="1">
      <c r="A12" s="1" t="s">
        <v>62</v>
      </c>
      <c r="B12" s="2" t="s">
        <v>63</v>
      </c>
      <c r="C12" s="2"/>
      <c r="D12" s="3">
        <v>45191</v>
      </c>
      <c r="E12" s="4">
        <v>5311000</v>
      </c>
      <c r="F12" s="5"/>
      <c r="G12" s="5"/>
      <c r="H12" s="5"/>
      <c r="I12" s="5"/>
      <c r="J12" s="4">
        <v>300000</v>
      </c>
      <c r="K12" s="4">
        <v>750000</v>
      </c>
      <c r="L12" s="4"/>
      <c r="M12" s="6"/>
      <c r="N12" s="4">
        <f t="shared" si="5"/>
        <v>6361000</v>
      </c>
      <c r="O12" s="7">
        <v>30</v>
      </c>
      <c r="P12" s="8">
        <f t="shared" si="0"/>
        <v>917451.92307692312</v>
      </c>
      <c r="Q12" s="8">
        <f t="shared" si="1"/>
        <v>5603000</v>
      </c>
      <c r="R12" s="7">
        <v>1</v>
      </c>
      <c r="S12" s="9"/>
      <c r="T12" s="9"/>
      <c r="U12" s="10">
        <f t="shared" si="4"/>
        <v>0</v>
      </c>
      <c r="V12" s="11">
        <v>30</v>
      </c>
      <c r="W12" s="12">
        <f t="shared" si="2"/>
        <v>6520451.923076923</v>
      </c>
      <c r="X12" s="13">
        <v>365</v>
      </c>
      <c r="Y12" s="14">
        <v>0.5</v>
      </c>
      <c r="Z12" s="15">
        <f t="shared" si="3"/>
        <v>364.5</v>
      </c>
      <c r="AA12" s="9"/>
      <c r="AB12" t="str">
        <f>VLOOKUP(A12,[1]VN!$A$6:$AD$221,30,0)</f>
        <v>Máy in</v>
      </c>
    </row>
    <row r="13" spans="1:28" ht="16.5" customHeight="1">
      <c r="A13" s="1" t="s">
        <v>142</v>
      </c>
      <c r="B13" s="2" t="s">
        <v>143</v>
      </c>
      <c r="C13" s="2"/>
      <c r="D13" s="3">
        <v>45191</v>
      </c>
      <c r="E13" s="4">
        <v>6466000</v>
      </c>
      <c r="F13" s="5"/>
      <c r="G13" s="5">
        <v>700000</v>
      </c>
      <c r="H13" s="5"/>
      <c r="I13" s="5"/>
      <c r="J13" s="4">
        <v>300000</v>
      </c>
      <c r="K13" s="4">
        <v>750000</v>
      </c>
      <c r="L13" s="4"/>
      <c r="M13" s="6"/>
      <c r="N13" s="4">
        <f t="shared" si="5"/>
        <v>8216000</v>
      </c>
      <c r="O13" s="7">
        <v>7.5</v>
      </c>
      <c r="P13" s="8">
        <f t="shared" si="0"/>
        <v>296250</v>
      </c>
      <c r="Q13" s="8">
        <f t="shared" si="1"/>
        <v>8659170</v>
      </c>
      <c r="R13" s="7">
        <v>1.17</v>
      </c>
      <c r="S13" s="9"/>
      <c r="T13" s="9"/>
      <c r="U13" s="10">
        <f t="shared" si="4"/>
        <v>0</v>
      </c>
      <c r="V13" s="11">
        <f>IFERROR(VLOOKUP(A13,[2]Sheet1!$B$3:$G$28,6,0),0)</f>
        <v>35</v>
      </c>
      <c r="W13" s="12">
        <f t="shared" si="2"/>
        <v>8955420</v>
      </c>
      <c r="X13" s="13">
        <v>365</v>
      </c>
      <c r="Y13" s="14">
        <v>3.1999999999999993</v>
      </c>
      <c r="Z13" s="15">
        <f t="shared" si="3"/>
        <v>361.8</v>
      </c>
      <c r="AA13" s="9"/>
      <c r="AB13" t="str">
        <f>VLOOKUP(A13,[1]VN!$A$6:$AD$221,30,0)</f>
        <v>Xưởng A</v>
      </c>
    </row>
    <row r="14" spans="1:28" ht="16.5" customHeight="1">
      <c r="A14" s="1" t="s">
        <v>102</v>
      </c>
      <c r="B14" s="2" t="s">
        <v>103</v>
      </c>
      <c r="C14" s="2"/>
      <c r="D14" s="3">
        <v>45201</v>
      </c>
      <c r="E14" s="4">
        <v>5311000</v>
      </c>
      <c r="F14" s="5"/>
      <c r="G14" s="5"/>
      <c r="H14" s="5"/>
      <c r="I14" s="5"/>
      <c r="J14" s="4">
        <v>300000</v>
      </c>
      <c r="K14" s="4">
        <v>750000</v>
      </c>
      <c r="L14" s="4"/>
      <c r="M14" s="6"/>
      <c r="N14" s="4">
        <f t="shared" si="5"/>
        <v>6361000</v>
      </c>
      <c r="O14" s="7">
        <v>2</v>
      </c>
      <c r="P14" s="8">
        <f t="shared" si="0"/>
        <v>61163.461538461539</v>
      </c>
      <c r="Q14" s="8">
        <f t="shared" si="1"/>
        <v>5551000</v>
      </c>
      <c r="R14" s="7">
        <v>1</v>
      </c>
      <c r="S14" s="9"/>
      <c r="T14" s="9"/>
      <c r="U14" s="10">
        <f t="shared" si="4"/>
        <v>0</v>
      </c>
      <c r="V14" s="11">
        <v>30</v>
      </c>
      <c r="W14" s="12">
        <f t="shared" si="2"/>
        <v>5612163.461538462</v>
      </c>
      <c r="X14" s="13">
        <v>365</v>
      </c>
      <c r="Y14" s="14">
        <v>3.8999999999999986</v>
      </c>
      <c r="Z14" s="15">
        <f t="shared" si="3"/>
        <v>361.1</v>
      </c>
      <c r="AA14" s="9"/>
      <c r="AB14" t="str">
        <f>VLOOKUP(A14,[1]VN!$A$6:$AD$221,30,0)</f>
        <v>Gia Công</v>
      </c>
    </row>
    <row r="15" spans="1:28" ht="16.5" customHeight="1">
      <c r="A15" s="1" t="s">
        <v>6</v>
      </c>
      <c r="B15" s="2" t="s">
        <v>7</v>
      </c>
      <c r="C15" s="2"/>
      <c r="D15" s="3">
        <v>45201</v>
      </c>
      <c r="E15" s="4">
        <v>6181000</v>
      </c>
      <c r="F15" s="5"/>
      <c r="G15" s="5">
        <v>500000</v>
      </c>
      <c r="H15" s="5"/>
      <c r="I15" s="5"/>
      <c r="J15" s="4">
        <v>2000000</v>
      </c>
      <c r="K15" s="4">
        <v>750000</v>
      </c>
      <c r="L15" s="4"/>
      <c r="M15" s="6"/>
      <c r="N15" s="4">
        <f t="shared" si="5"/>
        <v>9431000</v>
      </c>
      <c r="O15" s="7">
        <v>28.5</v>
      </c>
      <c r="P15" s="8">
        <f t="shared" si="0"/>
        <v>1292228.3653846155</v>
      </c>
      <c r="Q15" s="8">
        <f t="shared" si="1"/>
        <v>8681000</v>
      </c>
      <c r="R15" s="7">
        <v>1</v>
      </c>
      <c r="S15" s="9"/>
      <c r="T15" s="9"/>
      <c r="U15" s="10">
        <f t="shared" si="4"/>
        <v>0</v>
      </c>
      <c r="V15" s="11">
        <v>30</v>
      </c>
      <c r="W15" s="12">
        <f t="shared" si="2"/>
        <v>9973228.365384616</v>
      </c>
      <c r="X15" s="13">
        <v>365</v>
      </c>
      <c r="Y15" s="14"/>
      <c r="Z15" s="15">
        <f t="shared" si="3"/>
        <v>365</v>
      </c>
      <c r="AA15" s="9"/>
      <c r="AB15" t="str">
        <f>VLOOKUP(A15,[1]VN!$A$6:$AD$221,30,0)</f>
        <v>Nhân Sự</v>
      </c>
    </row>
    <row r="16" spans="1:28" ht="16.5" customHeight="1">
      <c r="A16" s="1" t="s">
        <v>202</v>
      </c>
      <c r="B16" s="2" t="s">
        <v>203</v>
      </c>
      <c r="C16" s="2"/>
      <c r="D16" s="3">
        <v>45202</v>
      </c>
      <c r="E16" s="4">
        <v>5581000</v>
      </c>
      <c r="F16" s="5"/>
      <c r="G16" s="5">
        <v>500000</v>
      </c>
      <c r="H16" s="5"/>
      <c r="I16" s="5"/>
      <c r="J16" s="4">
        <v>300000</v>
      </c>
      <c r="K16" s="4">
        <v>750000</v>
      </c>
      <c r="L16" s="4"/>
      <c r="M16" s="6"/>
      <c r="N16" s="4">
        <f t="shared" si="5"/>
        <v>7131000</v>
      </c>
      <c r="O16" s="7">
        <v>1.5</v>
      </c>
      <c r="P16" s="8">
        <f t="shared" si="0"/>
        <v>51425.480769230766</v>
      </c>
      <c r="Q16" s="8">
        <f t="shared" si="1"/>
        <v>6358000</v>
      </c>
      <c r="R16" s="7">
        <v>1</v>
      </c>
      <c r="S16" s="9"/>
      <c r="T16" s="9"/>
      <c r="U16" s="10">
        <f t="shared" si="4"/>
        <v>0</v>
      </c>
      <c r="V16" s="11">
        <v>30</v>
      </c>
      <c r="W16" s="12">
        <f t="shared" si="2"/>
        <v>6409425.480769231</v>
      </c>
      <c r="X16" s="13">
        <v>365</v>
      </c>
      <c r="Y16" s="14">
        <v>1.3000000000000007</v>
      </c>
      <c r="Z16" s="15">
        <f t="shared" si="3"/>
        <v>363.7</v>
      </c>
      <c r="AA16" s="9"/>
      <c r="AB16" t="str">
        <f>VLOOKUP(A16,[1]VN!$A$6:$AD$221,30,0)</f>
        <v>QC</v>
      </c>
    </row>
    <row r="17" spans="1:28" ht="16.5" customHeight="1">
      <c r="A17" s="1" t="s">
        <v>104</v>
      </c>
      <c r="B17" s="2" t="s">
        <v>105</v>
      </c>
      <c r="C17" s="2"/>
      <c r="D17" s="3">
        <v>45209</v>
      </c>
      <c r="E17" s="4">
        <v>5311000</v>
      </c>
      <c r="F17" s="5"/>
      <c r="G17" s="5"/>
      <c r="H17" s="5"/>
      <c r="I17" s="5"/>
      <c r="J17" s="4">
        <v>300000</v>
      </c>
      <c r="K17" s="4">
        <v>750000</v>
      </c>
      <c r="L17" s="4"/>
      <c r="M17" s="6"/>
      <c r="N17" s="4">
        <f t="shared" si="5"/>
        <v>6361000</v>
      </c>
      <c r="O17" s="7">
        <v>24</v>
      </c>
      <c r="P17" s="8">
        <f t="shared" si="0"/>
        <v>733961.5384615385</v>
      </c>
      <c r="Q17" s="8">
        <f t="shared" si="1"/>
        <v>5531000</v>
      </c>
      <c r="R17" s="7">
        <v>1</v>
      </c>
      <c r="S17" s="9"/>
      <c r="T17" s="9"/>
      <c r="U17" s="10">
        <f t="shared" si="4"/>
        <v>0</v>
      </c>
      <c r="V17" s="11">
        <v>30</v>
      </c>
      <c r="W17" s="12">
        <f t="shared" si="2"/>
        <v>6264961.538461538</v>
      </c>
      <c r="X17" s="13">
        <v>365</v>
      </c>
      <c r="Y17" s="14">
        <v>5.1999999999999993</v>
      </c>
      <c r="Z17" s="15">
        <f t="shared" si="3"/>
        <v>359.8</v>
      </c>
      <c r="AA17" s="9"/>
      <c r="AB17" t="str">
        <f>VLOOKUP(A17,[1]VN!$A$6:$AD$221,30,0)</f>
        <v>Gia Công</v>
      </c>
    </row>
    <row r="18" spans="1:28" ht="16.5" customHeight="1">
      <c r="A18" s="1" t="s">
        <v>96</v>
      </c>
      <c r="B18" s="2" t="s">
        <v>97</v>
      </c>
      <c r="C18" s="2"/>
      <c r="D18" s="3">
        <v>45209</v>
      </c>
      <c r="E18" s="4">
        <v>5311000</v>
      </c>
      <c r="F18" s="5"/>
      <c r="G18" s="5"/>
      <c r="H18" s="5"/>
      <c r="I18" s="5"/>
      <c r="J18" s="4">
        <v>300000</v>
      </c>
      <c r="K18" s="4">
        <v>750000</v>
      </c>
      <c r="L18" s="4"/>
      <c r="M18" s="6"/>
      <c r="N18" s="4">
        <f t="shared" si="5"/>
        <v>6361000</v>
      </c>
      <c r="O18" s="7">
        <v>11</v>
      </c>
      <c r="P18" s="8">
        <f t="shared" si="0"/>
        <v>336399.03846153844</v>
      </c>
      <c r="Q18" s="8">
        <f t="shared" si="1"/>
        <v>5393000</v>
      </c>
      <c r="R18" s="7">
        <v>1</v>
      </c>
      <c r="S18" s="9"/>
      <c r="T18" s="9"/>
      <c r="U18" s="10">
        <f t="shared" si="4"/>
        <v>0</v>
      </c>
      <c r="V18" s="11">
        <v>30</v>
      </c>
      <c r="W18" s="12">
        <f t="shared" si="2"/>
        <v>5729399.038461538</v>
      </c>
      <c r="X18" s="13">
        <v>365</v>
      </c>
      <c r="Y18" s="14">
        <v>14.2</v>
      </c>
      <c r="Z18" s="15">
        <f t="shared" si="3"/>
        <v>350.8</v>
      </c>
      <c r="AA18" s="9"/>
      <c r="AB18" t="str">
        <f>VLOOKUP(A18,[1]VN!$A$6:$AD$221,30,0)</f>
        <v>Gia Công</v>
      </c>
    </row>
    <row r="19" spans="1:28" ht="16.5" customHeight="1">
      <c r="A19" s="1" t="s">
        <v>106</v>
      </c>
      <c r="B19" s="2" t="s">
        <v>107</v>
      </c>
      <c r="C19" s="2"/>
      <c r="D19" s="3">
        <v>45209</v>
      </c>
      <c r="E19" s="4">
        <v>5311000</v>
      </c>
      <c r="F19" s="5"/>
      <c r="G19" s="5"/>
      <c r="H19" s="5"/>
      <c r="I19" s="5"/>
      <c r="J19" s="4">
        <v>300000</v>
      </c>
      <c r="K19" s="4">
        <v>750000</v>
      </c>
      <c r="L19" s="4"/>
      <c r="M19" s="6"/>
      <c r="N19" s="4">
        <f t="shared" si="5"/>
        <v>6361000</v>
      </c>
      <c r="O19" s="7">
        <v>28</v>
      </c>
      <c r="P19" s="8">
        <f t="shared" si="0"/>
        <v>856288.4615384615</v>
      </c>
      <c r="Q19" s="8">
        <f t="shared" si="1"/>
        <v>5457000</v>
      </c>
      <c r="R19" s="7">
        <v>1</v>
      </c>
      <c r="S19" s="9"/>
      <c r="T19" s="9"/>
      <c r="U19" s="10">
        <f t="shared" si="4"/>
        <v>0</v>
      </c>
      <c r="V19" s="11">
        <v>30</v>
      </c>
      <c r="W19" s="12">
        <f t="shared" si="2"/>
        <v>6313288.461538462</v>
      </c>
      <c r="X19" s="13">
        <v>365</v>
      </c>
      <c r="Y19" s="14">
        <v>10</v>
      </c>
      <c r="Z19" s="15">
        <f t="shared" si="3"/>
        <v>355</v>
      </c>
      <c r="AA19" s="9"/>
      <c r="AB19" t="str">
        <f>VLOOKUP(A19,[1]VN!$A$6:$AD$221,30,0)</f>
        <v>Gia Công</v>
      </c>
    </row>
    <row r="20" spans="1:28" ht="16.5" customHeight="1">
      <c r="A20" s="1" t="s">
        <v>98</v>
      </c>
      <c r="B20" s="2" t="s">
        <v>99</v>
      </c>
      <c r="C20" s="2"/>
      <c r="D20" s="3">
        <v>45211</v>
      </c>
      <c r="E20" s="4">
        <v>5311000</v>
      </c>
      <c r="F20" s="5"/>
      <c r="G20" s="5"/>
      <c r="H20" s="5"/>
      <c r="I20" s="5"/>
      <c r="J20" s="4">
        <v>300000</v>
      </c>
      <c r="K20" s="4">
        <v>750000</v>
      </c>
      <c r="L20" s="4"/>
      <c r="M20" s="6"/>
      <c r="N20" s="4">
        <f t="shared" si="5"/>
        <v>6361000</v>
      </c>
      <c r="O20" s="7"/>
      <c r="P20" s="8">
        <f t="shared" si="0"/>
        <v>0</v>
      </c>
      <c r="Q20" s="8">
        <f t="shared" si="1"/>
        <v>5550000</v>
      </c>
      <c r="R20" s="7">
        <v>1</v>
      </c>
      <c r="S20" s="9"/>
      <c r="T20" s="9"/>
      <c r="U20" s="10">
        <f t="shared" si="4"/>
        <v>0</v>
      </c>
      <c r="V20" s="11">
        <v>30</v>
      </c>
      <c r="W20" s="12">
        <f t="shared" si="2"/>
        <v>5550000</v>
      </c>
      <c r="X20" s="13">
        <v>365</v>
      </c>
      <c r="Y20" s="14">
        <v>4</v>
      </c>
      <c r="Z20" s="15">
        <f t="shared" si="3"/>
        <v>361</v>
      </c>
      <c r="AA20" s="9"/>
      <c r="AB20" t="str">
        <f>VLOOKUP(A20,[1]VN!$A$6:$AD$221,30,0)</f>
        <v>Gia Công</v>
      </c>
    </row>
    <row r="21" spans="1:28" ht="16.5" customHeight="1">
      <c r="A21" s="1" t="s">
        <v>30</v>
      </c>
      <c r="B21" s="2" t="s">
        <v>31</v>
      </c>
      <c r="C21" s="2"/>
      <c r="D21" s="3">
        <v>45233</v>
      </c>
      <c r="E21" s="4">
        <v>5311000</v>
      </c>
      <c r="F21" s="5"/>
      <c r="G21" s="5"/>
      <c r="H21" s="5"/>
      <c r="I21" s="5"/>
      <c r="J21" s="4">
        <v>300000</v>
      </c>
      <c r="K21" s="4">
        <v>750000</v>
      </c>
      <c r="L21" s="4"/>
      <c r="M21" s="6"/>
      <c r="N21" s="4">
        <f t="shared" si="5"/>
        <v>6361000</v>
      </c>
      <c r="O21" s="7">
        <v>22.5</v>
      </c>
      <c r="P21" s="8">
        <f t="shared" si="0"/>
        <v>688088.94230769237</v>
      </c>
      <c r="Q21" s="8">
        <f t="shared" si="1"/>
        <v>5562000</v>
      </c>
      <c r="R21" s="7">
        <v>1</v>
      </c>
      <c r="S21" s="9"/>
      <c r="T21" s="9"/>
      <c r="U21" s="10">
        <f t="shared" si="4"/>
        <v>0</v>
      </c>
      <c r="V21" s="11">
        <v>30</v>
      </c>
      <c r="W21" s="12">
        <f t="shared" si="2"/>
        <v>6250088.942307692</v>
      </c>
      <c r="X21" s="13">
        <v>365</v>
      </c>
      <c r="Y21" s="14">
        <v>3.1999999999999993</v>
      </c>
      <c r="Z21" s="15">
        <f t="shared" si="3"/>
        <v>361.8</v>
      </c>
      <c r="AA21" s="9"/>
      <c r="AB21" t="str">
        <f>VLOOKUP(A21,[1]VN!$A$6:$AD$221,30,0)</f>
        <v>Vận Chuyển</v>
      </c>
    </row>
    <row r="22" spans="1:28" ht="16.5" customHeight="1">
      <c r="A22" s="1" t="s">
        <v>210</v>
      </c>
      <c r="B22" s="2" t="s">
        <v>211</v>
      </c>
      <c r="C22" s="2"/>
      <c r="D22" s="3">
        <v>45250</v>
      </c>
      <c r="E22" s="4">
        <v>5581000</v>
      </c>
      <c r="F22" s="5"/>
      <c r="G22" s="5">
        <v>1000000</v>
      </c>
      <c r="H22" s="5"/>
      <c r="I22" s="5"/>
      <c r="J22" s="4">
        <v>1000000</v>
      </c>
      <c r="K22" s="4">
        <v>750000</v>
      </c>
      <c r="L22" s="4">
        <v>3870000</v>
      </c>
      <c r="M22" s="6"/>
      <c r="N22" s="4">
        <f t="shared" si="5"/>
        <v>12201000</v>
      </c>
      <c r="O22" s="7">
        <v>8</v>
      </c>
      <c r="P22" s="8">
        <f t="shared" si="0"/>
        <v>469269.23076923075</v>
      </c>
      <c r="Q22" s="8">
        <f t="shared" si="1"/>
        <v>9785000</v>
      </c>
      <c r="R22" s="7">
        <v>1</v>
      </c>
      <c r="S22" s="9"/>
      <c r="T22" s="9"/>
      <c r="U22" s="10">
        <f t="shared" si="4"/>
        <v>0</v>
      </c>
      <c r="V22" s="11">
        <v>30</v>
      </c>
      <c r="W22" s="12">
        <f t="shared" si="2"/>
        <v>10254269.23076923</v>
      </c>
      <c r="X22" s="13">
        <v>365</v>
      </c>
      <c r="Y22" s="14">
        <v>53.1</v>
      </c>
      <c r="Z22" s="15">
        <f t="shared" si="3"/>
        <v>311.89999999999998</v>
      </c>
      <c r="AA22" s="9"/>
      <c r="AB22" t="str">
        <f>VLOOKUP(A22,[1]VN!$A$6:$AD$221,30,0)</f>
        <v>Bảo Trì</v>
      </c>
    </row>
    <row r="23" spans="1:28" ht="16.5" customHeight="1">
      <c r="A23" s="1" t="s">
        <v>100</v>
      </c>
      <c r="B23" s="2" t="s">
        <v>101</v>
      </c>
      <c r="C23" s="2"/>
      <c r="D23" s="3">
        <v>45251</v>
      </c>
      <c r="E23" s="4">
        <v>5311000</v>
      </c>
      <c r="F23" s="5"/>
      <c r="G23" s="5"/>
      <c r="H23" s="5"/>
      <c r="I23" s="5"/>
      <c r="J23" s="4">
        <v>300000</v>
      </c>
      <c r="K23" s="4">
        <v>750000</v>
      </c>
      <c r="L23" s="4"/>
      <c r="M23" s="6"/>
      <c r="N23" s="4">
        <f t="shared" si="5"/>
        <v>6361000</v>
      </c>
      <c r="O23" s="7"/>
      <c r="P23" s="8">
        <f t="shared" si="0"/>
        <v>0</v>
      </c>
      <c r="Q23" s="8">
        <f t="shared" si="1"/>
        <v>5550000</v>
      </c>
      <c r="R23" s="7">
        <v>1</v>
      </c>
      <c r="S23" s="9"/>
      <c r="T23" s="9"/>
      <c r="U23" s="10">
        <f t="shared" si="4"/>
        <v>0</v>
      </c>
      <c r="V23" s="11">
        <v>30</v>
      </c>
      <c r="W23" s="12">
        <f t="shared" si="2"/>
        <v>5550000</v>
      </c>
      <c r="X23" s="13">
        <v>365</v>
      </c>
      <c r="Y23" s="14">
        <v>4</v>
      </c>
      <c r="Z23" s="15">
        <f t="shared" si="3"/>
        <v>361</v>
      </c>
      <c r="AA23" s="9"/>
      <c r="AB23" t="str">
        <f>VLOOKUP(A23,[1]VN!$A$6:$AD$221,30,0)</f>
        <v>Gia Công</v>
      </c>
    </row>
    <row r="24" spans="1:28" ht="16.5" customHeight="1">
      <c r="A24" s="1" t="s">
        <v>84</v>
      </c>
      <c r="B24" s="2" t="s">
        <v>85</v>
      </c>
      <c r="C24" s="2"/>
      <c r="D24" s="3">
        <v>45255</v>
      </c>
      <c r="E24" s="4">
        <v>5311000</v>
      </c>
      <c r="F24" s="5"/>
      <c r="G24" s="5"/>
      <c r="H24" s="5"/>
      <c r="I24" s="5"/>
      <c r="J24" s="4">
        <v>300000</v>
      </c>
      <c r="K24" s="4">
        <v>750000</v>
      </c>
      <c r="L24" s="4"/>
      <c r="M24" s="6"/>
      <c r="N24" s="4">
        <f t="shared" si="5"/>
        <v>6361000</v>
      </c>
      <c r="O24" s="7">
        <v>11</v>
      </c>
      <c r="P24" s="8">
        <f t="shared" si="0"/>
        <v>336399.03846153844</v>
      </c>
      <c r="Q24" s="8">
        <f t="shared" si="1"/>
        <v>5442000</v>
      </c>
      <c r="R24" s="7">
        <v>1</v>
      </c>
      <c r="S24" s="9"/>
      <c r="T24" s="9"/>
      <c r="U24" s="10">
        <f t="shared" si="4"/>
        <v>0</v>
      </c>
      <c r="V24" s="11">
        <v>30</v>
      </c>
      <c r="W24" s="12">
        <f t="shared" si="2"/>
        <v>5778399.038461538</v>
      </c>
      <c r="X24" s="13">
        <v>365</v>
      </c>
      <c r="Y24" s="14">
        <v>11</v>
      </c>
      <c r="Z24" s="15">
        <f t="shared" si="3"/>
        <v>354</v>
      </c>
      <c r="AA24" s="9"/>
      <c r="AB24" t="str">
        <f>VLOOKUP(A24,[1]VN!$A$6:$AD$221,30,0)</f>
        <v>Máy in</v>
      </c>
    </row>
    <row r="25" spans="1:28" ht="16.5" customHeight="1">
      <c r="A25" s="1" t="s">
        <v>64</v>
      </c>
      <c r="B25" s="2" t="s">
        <v>65</v>
      </c>
      <c r="C25" s="2"/>
      <c r="D25" s="3">
        <v>45261</v>
      </c>
      <c r="E25" s="4">
        <v>5311000</v>
      </c>
      <c r="F25" s="5"/>
      <c r="G25" s="5"/>
      <c r="H25" s="5"/>
      <c r="I25" s="5"/>
      <c r="J25" s="4">
        <v>300000</v>
      </c>
      <c r="K25" s="4">
        <v>750000</v>
      </c>
      <c r="L25" s="4"/>
      <c r="M25" s="6"/>
      <c r="N25" s="4">
        <f t="shared" si="5"/>
        <v>6361000</v>
      </c>
      <c r="O25" s="7"/>
      <c r="P25" s="8">
        <f t="shared" si="0"/>
        <v>0</v>
      </c>
      <c r="Q25" s="8">
        <f t="shared" si="1"/>
        <v>5488000</v>
      </c>
      <c r="R25" s="7">
        <v>1</v>
      </c>
      <c r="S25" s="9"/>
      <c r="T25" s="9"/>
      <c r="U25" s="10">
        <f t="shared" si="4"/>
        <v>0</v>
      </c>
      <c r="V25" s="11">
        <v>30</v>
      </c>
      <c r="W25" s="12">
        <f t="shared" si="2"/>
        <v>5488000</v>
      </c>
      <c r="X25" s="13">
        <v>365</v>
      </c>
      <c r="Y25" s="14">
        <v>8</v>
      </c>
      <c r="Z25" s="15">
        <f t="shared" si="3"/>
        <v>357</v>
      </c>
      <c r="AA25" s="9"/>
      <c r="AB25" t="str">
        <f>VLOOKUP(A25,[1]VN!$A$6:$AD$221,30,0)</f>
        <v>Máy in</v>
      </c>
    </row>
    <row r="26" spans="1:28" ht="16.5" customHeight="1">
      <c r="A26" s="1" t="s">
        <v>56</v>
      </c>
      <c r="B26" s="2" t="s">
        <v>57</v>
      </c>
      <c r="C26" s="2"/>
      <c r="D26" s="3">
        <v>45261</v>
      </c>
      <c r="E26" s="4">
        <v>5311000</v>
      </c>
      <c r="F26" s="5"/>
      <c r="G26" s="5"/>
      <c r="H26" s="5"/>
      <c r="I26" s="5"/>
      <c r="J26" s="4">
        <v>1140000</v>
      </c>
      <c r="K26" s="4">
        <v>750000</v>
      </c>
      <c r="L26" s="4"/>
      <c r="M26" s="6"/>
      <c r="N26" s="4">
        <f t="shared" si="5"/>
        <v>7201000</v>
      </c>
      <c r="O26" s="7"/>
      <c r="P26" s="8">
        <f t="shared" si="0"/>
        <v>0</v>
      </c>
      <c r="Q26" s="8">
        <f t="shared" si="1"/>
        <v>6085000</v>
      </c>
      <c r="R26" s="7">
        <v>1</v>
      </c>
      <c r="S26" s="9"/>
      <c r="T26" s="9"/>
      <c r="U26" s="10">
        <f t="shared" si="4"/>
        <v>0</v>
      </c>
      <c r="V26" s="11">
        <v>30</v>
      </c>
      <c r="W26" s="12">
        <f t="shared" si="2"/>
        <v>6085000</v>
      </c>
      <c r="X26" s="13">
        <v>365</v>
      </c>
      <c r="Y26" s="14">
        <v>20.7</v>
      </c>
      <c r="Z26" s="15">
        <f t="shared" si="3"/>
        <v>344.3</v>
      </c>
      <c r="AA26" s="9"/>
      <c r="AB26" t="str">
        <f>VLOOKUP(A26,[1]VN!$A$6:$AD$221,30,0)</f>
        <v>Tạp Vụ</v>
      </c>
    </row>
    <row r="27" spans="1:28" ht="16.5" customHeight="1">
      <c r="A27" s="1" t="s">
        <v>108</v>
      </c>
      <c r="B27" s="2" t="s">
        <v>109</v>
      </c>
      <c r="C27" s="2"/>
      <c r="D27" s="3">
        <v>45280</v>
      </c>
      <c r="E27" s="4">
        <v>5311000</v>
      </c>
      <c r="F27" s="5"/>
      <c r="G27" s="5"/>
      <c r="H27" s="5"/>
      <c r="I27" s="5"/>
      <c r="J27" s="4">
        <v>300000</v>
      </c>
      <c r="K27" s="4">
        <v>750000</v>
      </c>
      <c r="L27" s="4"/>
      <c r="M27" s="6"/>
      <c r="N27" s="4">
        <f t="shared" si="5"/>
        <v>6361000</v>
      </c>
      <c r="O27" s="7">
        <v>13</v>
      </c>
      <c r="P27" s="8">
        <f t="shared" si="0"/>
        <v>397562.5</v>
      </c>
      <c r="Q27" s="8">
        <f t="shared" si="1"/>
        <v>5365000</v>
      </c>
      <c r="R27" s="7">
        <v>1</v>
      </c>
      <c r="S27" s="9">
        <v>1</v>
      </c>
      <c r="T27" s="9">
        <f>5*S27</f>
        <v>5</v>
      </c>
      <c r="U27" s="10">
        <f t="shared" si="4"/>
        <v>1079000</v>
      </c>
      <c r="V27" s="11">
        <v>30</v>
      </c>
      <c r="W27" s="12">
        <f t="shared" si="2"/>
        <v>4683562.5</v>
      </c>
      <c r="X27" s="13">
        <v>365</v>
      </c>
      <c r="Y27" s="14">
        <v>16</v>
      </c>
      <c r="Z27" s="15">
        <f t="shared" si="3"/>
        <v>349</v>
      </c>
      <c r="AA27" s="9"/>
      <c r="AB27" t="str">
        <f>VLOOKUP(A27,[1]VN!$A$6:$AD$221,30,0)</f>
        <v>Gia Công</v>
      </c>
    </row>
    <row r="28" spans="1:28" ht="16.5" customHeight="1">
      <c r="A28" s="1" t="s">
        <v>66</v>
      </c>
      <c r="B28" s="2" t="s">
        <v>67</v>
      </c>
      <c r="C28" s="2"/>
      <c r="D28" s="3">
        <v>45286</v>
      </c>
      <c r="E28" s="4">
        <v>5311000</v>
      </c>
      <c r="F28" s="5"/>
      <c r="G28" s="5"/>
      <c r="H28" s="5"/>
      <c r="I28" s="5"/>
      <c r="J28" s="4">
        <v>300000</v>
      </c>
      <c r="K28" s="4">
        <v>750000</v>
      </c>
      <c r="L28" s="4"/>
      <c r="M28" s="6"/>
      <c r="N28" s="4">
        <f t="shared" si="5"/>
        <v>6361000</v>
      </c>
      <c r="O28" s="7">
        <v>10</v>
      </c>
      <c r="P28" s="8">
        <f t="shared" si="0"/>
        <v>305817.30769230769</v>
      </c>
      <c r="Q28" s="8">
        <f t="shared" si="1"/>
        <v>5334000</v>
      </c>
      <c r="R28" s="7">
        <v>1</v>
      </c>
      <c r="S28" s="9">
        <v>1</v>
      </c>
      <c r="T28" s="9">
        <f>5*S28</f>
        <v>5</v>
      </c>
      <c r="U28" s="10">
        <f t="shared" si="4"/>
        <v>1079000</v>
      </c>
      <c r="V28" s="11">
        <v>30</v>
      </c>
      <c r="W28" s="12">
        <f t="shared" si="2"/>
        <v>4560817.307692308</v>
      </c>
      <c r="X28" s="13">
        <v>365</v>
      </c>
      <c r="Y28" s="14">
        <v>18</v>
      </c>
      <c r="Z28" s="15">
        <f t="shared" si="3"/>
        <v>347</v>
      </c>
      <c r="AA28" s="9"/>
      <c r="AB28" t="str">
        <f>VLOOKUP(A28,[1]VN!$A$6:$AD$221,30,0)</f>
        <v>Máy in</v>
      </c>
    </row>
    <row r="29" spans="1:28" ht="16.5" customHeight="1">
      <c r="A29" s="1" t="s">
        <v>86</v>
      </c>
      <c r="B29" s="2" t="s">
        <v>87</v>
      </c>
      <c r="C29" s="2"/>
      <c r="D29" s="3">
        <v>45301</v>
      </c>
      <c r="E29" s="4">
        <v>5311000</v>
      </c>
      <c r="F29" s="5"/>
      <c r="G29" s="5"/>
      <c r="H29" s="5"/>
      <c r="I29" s="5"/>
      <c r="J29" s="4">
        <v>300000</v>
      </c>
      <c r="K29" s="4">
        <v>750000</v>
      </c>
      <c r="L29" s="4"/>
      <c r="M29" s="6"/>
      <c r="N29" s="4">
        <f t="shared" si="5"/>
        <v>6361000</v>
      </c>
      <c r="O29" s="7"/>
      <c r="P29" s="8">
        <f t="shared" si="0"/>
        <v>0</v>
      </c>
      <c r="Q29" s="8">
        <f t="shared" si="1"/>
        <v>5257000</v>
      </c>
      <c r="R29" s="7">
        <v>1</v>
      </c>
      <c r="S29" s="9"/>
      <c r="T29" s="9"/>
      <c r="U29" s="10">
        <f t="shared" si="4"/>
        <v>0</v>
      </c>
      <c r="V29" s="11">
        <v>30</v>
      </c>
      <c r="W29" s="12">
        <f t="shared" si="2"/>
        <v>5257000</v>
      </c>
      <c r="X29" s="13">
        <v>356</v>
      </c>
      <c r="Y29" s="14">
        <v>14</v>
      </c>
      <c r="Z29" s="15">
        <f t="shared" si="3"/>
        <v>342</v>
      </c>
      <c r="AA29" s="9"/>
      <c r="AB29" t="str">
        <f>VLOOKUP(A29,[1]VN!$A$6:$AD$221,30,0)</f>
        <v>Máy in</v>
      </c>
    </row>
    <row r="30" spans="1:28" ht="16.5" customHeight="1">
      <c r="A30" s="1" t="s">
        <v>110</v>
      </c>
      <c r="B30" s="2" t="s">
        <v>111</v>
      </c>
      <c r="C30" s="2"/>
      <c r="D30" s="3">
        <v>45338</v>
      </c>
      <c r="E30" s="4">
        <v>5311000</v>
      </c>
      <c r="F30" s="5"/>
      <c r="G30" s="5"/>
      <c r="H30" s="5"/>
      <c r="I30" s="5"/>
      <c r="J30" s="4">
        <v>300000</v>
      </c>
      <c r="K30" s="4">
        <v>750000</v>
      </c>
      <c r="L30" s="4"/>
      <c r="M30" s="6"/>
      <c r="N30" s="4">
        <f t="shared" si="5"/>
        <v>6361000</v>
      </c>
      <c r="O30" s="7">
        <v>20</v>
      </c>
      <c r="P30" s="8">
        <f t="shared" si="0"/>
        <v>611634.61538461538</v>
      </c>
      <c r="Q30" s="8">
        <f t="shared" si="1"/>
        <v>4904000</v>
      </c>
      <c r="R30" s="7">
        <v>1</v>
      </c>
      <c r="S30" s="9"/>
      <c r="T30" s="9"/>
      <c r="U30" s="10">
        <f t="shared" si="4"/>
        <v>0</v>
      </c>
      <c r="V30" s="11">
        <v>30</v>
      </c>
      <c r="W30" s="12">
        <f t="shared" si="2"/>
        <v>5515634.615384615</v>
      </c>
      <c r="X30" s="13">
        <v>319</v>
      </c>
      <c r="Y30" s="14"/>
      <c r="Z30" s="15">
        <f t="shared" si="3"/>
        <v>319</v>
      </c>
      <c r="AA30" s="9"/>
      <c r="AB30" t="str">
        <f>VLOOKUP(A30,[1]VN!$A$6:$AD$221,30,0)</f>
        <v>Gia Công</v>
      </c>
    </row>
    <row r="31" spans="1:28" ht="16.5" customHeight="1">
      <c r="A31" s="1" t="s">
        <v>112</v>
      </c>
      <c r="B31" s="2" t="s">
        <v>113</v>
      </c>
      <c r="C31" s="2"/>
      <c r="D31" s="3">
        <v>45338</v>
      </c>
      <c r="E31" s="4">
        <v>5311000</v>
      </c>
      <c r="F31" s="5"/>
      <c r="G31" s="5"/>
      <c r="H31" s="5"/>
      <c r="I31" s="5"/>
      <c r="J31" s="4">
        <v>300000</v>
      </c>
      <c r="K31" s="4">
        <v>750000</v>
      </c>
      <c r="L31" s="4"/>
      <c r="M31" s="6"/>
      <c r="N31" s="4">
        <f t="shared" si="5"/>
        <v>6361000</v>
      </c>
      <c r="O31" s="7">
        <v>5</v>
      </c>
      <c r="P31" s="8">
        <f t="shared" si="0"/>
        <v>152908.65384615384</v>
      </c>
      <c r="Q31" s="8">
        <f t="shared" si="1"/>
        <v>4904000</v>
      </c>
      <c r="R31" s="7">
        <v>1</v>
      </c>
      <c r="S31" s="9"/>
      <c r="T31" s="9"/>
      <c r="U31" s="10">
        <f t="shared" si="4"/>
        <v>0</v>
      </c>
      <c r="V31" s="11">
        <v>30</v>
      </c>
      <c r="W31" s="12">
        <f t="shared" si="2"/>
        <v>5056908.653846154</v>
      </c>
      <c r="X31" s="13">
        <v>319</v>
      </c>
      <c r="Y31" s="14"/>
      <c r="Z31" s="15">
        <f t="shared" si="3"/>
        <v>319</v>
      </c>
      <c r="AA31" s="9"/>
      <c r="AB31" t="str">
        <f>VLOOKUP(A31,[1]VN!$A$6:$AD$221,30,0)</f>
        <v>Gia Công</v>
      </c>
    </row>
    <row r="32" spans="1:28" ht="16.5" customHeight="1">
      <c r="A32" s="1" t="s">
        <v>114</v>
      </c>
      <c r="B32" s="2" t="s">
        <v>115</v>
      </c>
      <c r="C32" s="2"/>
      <c r="D32" s="3">
        <v>45342</v>
      </c>
      <c r="E32" s="4">
        <v>5311000</v>
      </c>
      <c r="F32" s="5"/>
      <c r="G32" s="5"/>
      <c r="H32" s="5"/>
      <c r="I32" s="5"/>
      <c r="J32" s="4">
        <v>300000</v>
      </c>
      <c r="K32" s="4">
        <v>750000</v>
      </c>
      <c r="L32" s="4"/>
      <c r="M32" s="6"/>
      <c r="N32" s="4">
        <f t="shared" si="5"/>
        <v>6361000</v>
      </c>
      <c r="O32" s="7"/>
      <c r="P32" s="8">
        <f t="shared" si="0"/>
        <v>0</v>
      </c>
      <c r="Q32" s="8">
        <f t="shared" si="1"/>
        <v>4689000</v>
      </c>
      <c r="R32" s="7">
        <v>1</v>
      </c>
      <c r="S32" s="9"/>
      <c r="T32" s="9"/>
      <c r="U32" s="10">
        <f t="shared" si="4"/>
        <v>0</v>
      </c>
      <c r="V32" s="11">
        <v>30</v>
      </c>
      <c r="W32" s="12">
        <f t="shared" si="2"/>
        <v>4689000</v>
      </c>
      <c r="X32" s="13">
        <v>315</v>
      </c>
      <c r="Y32" s="14">
        <v>10</v>
      </c>
      <c r="Z32" s="15">
        <f t="shared" si="3"/>
        <v>305</v>
      </c>
      <c r="AA32" s="9"/>
      <c r="AB32" t="str">
        <f>VLOOKUP(A32,[1]VN!$A$6:$AD$221,30,0)</f>
        <v>Gia Công</v>
      </c>
    </row>
    <row r="33" spans="1:28" ht="16.5" customHeight="1">
      <c r="A33" s="1" t="s">
        <v>68</v>
      </c>
      <c r="B33" s="2" t="s">
        <v>69</v>
      </c>
      <c r="C33" s="2"/>
      <c r="D33" s="3">
        <v>45342</v>
      </c>
      <c r="E33" s="4">
        <v>5311000</v>
      </c>
      <c r="F33" s="5"/>
      <c r="G33" s="5"/>
      <c r="H33" s="5"/>
      <c r="I33" s="5"/>
      <c r="J33" s="4">
        <v>300000</v>
      </c>
      <c r="K33" s="4">
        <v>750000</v>
      </c>
      <c r="L33" s="4"/>
      <c r="M33" s="6"/>
      <c r="N33" s="4">
        <f t="shared" si="5"/>
        <v>6361000</v>
      </c>
      <c r="O33" s="7">
        <v>3.5</v>
      </c>
      <c r="P33" s="8">
        <f t="shared" si="0"/>
        <v>107036.05769230769</v>
      </c>
      <c r="Q33" s="8">
        <f t="shared" si="1"/>
        <v>4842000</v>
      </c>
      <c r="R33" s="7">
        <v>1</v>
      </c>
      <c r="S33" s="9"/>
      <c r="T33" s="9"/>
      <c r="U33" s="10">
        <f t="shared" si="4"/>
        <v>0</v>
      </c>
      <c r="V33" s="11">
        <v>30</v>
      </c>
      <c r="W33" s="12">
        <f t="shared" si="2"/>
        <v>4949036.057692308</v>
      </c>
      <c r="X33" s="13">
        <v>315</v>
      </c>
      <c r="Y33" s="14"/>
      <c r="Z33" s="15">
        <f t="shared" si="3"/>
        <v>315</v>
      </c>
      <c r="AA33" s="9"/>
      <c r="AB33" t="str">
        <f>VLOOKUP(A33,[1]VN!$A$6:$AD$221,30,0)</f>
        <v>Máy in</v>
      </c>
    </row>
    <row r="34" spans="1:28" ht="16.5" customHeight="1">
      <c r="A34" s="1" t="s">
        <v>70</v>
      </c>
      <c r="B34" s="2" t="s">
        <v>71</v>
      </c>
      <c r="C34" s="2"/>
      <c r="D34" s="3">
        <v>45341</v>
      </c>
      <c r="E34" s="4">
        <v>5311000</v>
      </c>
      <c r="F34" s="5"/>
      <c r="G34" s="5"/>
      <c r="H34" s="5"/>
      <c r="I34" s="5"/>
      <c r="J34" s="4">
        <v>300000</v>
      </c>
      <c r="K34" s="4">
        <v>750000</v>
      </c>
      <c r="L34" s="4"/>
      <c r="M34" s="6"/>
      <c r="N34" s="4">
        <f t="shared" si="5"/>
        <v>6361000</v>
      </c>
      <c r="O34" s="7">
        <v>42</v>
      </c>
      <c r="P34" s="8">
        <f t="shared" ref="P34:P65" si="6">(E34+F34+G34+H34+I34+J34+K34+L34+M34)/26/8*O34</f>
        <v>1284432.6923076923</v>
      </c>
      <c r="Q34" s="8">
        <f t="shared" ref="Q34:Q65" si="7">ROUND((N34-K34)/365*Z34,-3)*R34</f>
        <v>4858000</v>
      </c>
      <c r="R34" s="7">
        <v>1</v>
      </c>
      <c r="S34" s="9"/>
      <c r="T34" s="9"/>
      <c r="U34" s="10">
        <f t="shared" ref="U34:U65" si="8">ROUND((E34+F34+G34+H34+I34+J34++L34)/26*T34,-3)</f>
        <v>0</v>
      </c>
      <c r="V34" s="11">
        <v>30</v>
      </c>
      <c r="W34" s="12">
        <f t="shared" ref="W34:W65" si="9">+Q34+P34-U34-AA34</f>
        <v>6142432.692307692</v>
      </c>
      <c r="X34" s="13">
        <v>316</v>
      </c>
      <c r="Y34" s="14"/>
      <c r="Z34" s="15">
        <f t="shared" ref="Z34:Z65" si="10">X34-Y34</f>
        <v>316</v>
      </c>
      <c r="AA34" s="9"/>
      <c r="AB34" t="str">
        <f>VLOOKUP(A34,[1]VN!$A$6:$AD$221,30,0)</f>
        <v>Máy in</v>
      </c>
    </row>
    <row r="35" spans="1:28" ht="16.5" customHeight="1">
      <c r="A35" s="1" t="s">
        <v>116</v>
      </c>
      <c r="B35" s="2" t="s">
        <v>117</v>
      </c>
      <c r="C35" s="2"/>
      <c r="D35" s="3">
        <v>45344</v>
      </c>
      <c r="E35" s="4">
        <v>5311000</v>
      </c>
      <c r="F35" s="5"/>
      <c r="G35" s="5"/>
      <c r="H35" s="5"/>
      <c r="I35" s="5"/>
      <c r="J35" s="4">
        <v>300000</v>
      </c>
      <c r="K35" s="4">
        <v>750000</v>
      </c>
      <c r="L35" s="4"/>
      <c r="M35" s="6"/>
      <c r="N35" s="4">
        <f t="shared" si="5"/>
        <v>6361000</v>
      </c>
      <c r="O35" s="7"/>
      <c r="P35" s="8">
        <f t="shared" si="6"/>
        <v>0</v>
      </c>
      <c r="Q35" s="8">
        <f t="shared" si="7"/>
        <v>4566000</v>
      </c>
      <c r="R35" s="7">
        <v>1</v>
      </c>
      <c r="S35" s="9"/>
      <c r="T35" s="9"/>
      <c r="U35" s="10">
        <f t="shared" si="8"/>
        <v>0</v>
      </c>
      <c r="V35" s="11">
        <v>30</v>
      </c>
      <c r="W35" s="12">
        <f t="shared" si="9"/>
        <v>4566000</v>
      </c>
      <c r="X35" s="13">
        <v>313</v>
      </c>
      <c r="Y35" s="14">
        <v>16</v>
      </c>
      <c r="Z35" s="15">
        <f t="shared" si="10"/>
        <v>297</v>
      </c>
      <c r="AA35" s="9"/>
      <c r="AB35" t="str">
        <f>VLOOKUP(A35,[1]VN!$A$6:$AD$221,30,0)</f>
        <v>Gia Công</v>
      </c>
    </row>
    <row r="36" spans="1:28" ht="16.5" customHeight="1">
      <c r="A36" s="1" t="s">
        <v>118</v>
      </c>
      <c r="B36" s="2" t="s">
        <v>119</v>
      </c>
      <c r="C36" s="2"/>
      <c r="D36" s="3">
        <v>45344</v>
      </c>
      <c r="E36" s="4">
        <v>5311000</v>
      </c>
      <c r="F36" s="5"/>
      <c r="G36" s="5"/>
      <c r="H36" s="5"/>
      <c r="I36" s="5"/>
      <c r="J36" s="4">
        <v>300000</v>
      </c>
      <c r="K36" s="4">
        <v>750000</v>
      </c>
      <c r="L36" s="4"/>
      <c r="M36" s="6"/>
      <c r="N36" s="4">
        <f t="shared" si="5"/>
        <v>6361000</v>
      </c>
      <c r="O36" s="7">
        <v>8</v>
      </c>
      <c r="P36" s="8">
        <f t="shared" si="6"/>
        <v>244653.84615384616</v>
      </c>
      <c r="Q36" s="8">
        <f t="shared" si="7"/>
        <v>4550000</v>
      </c>
      <c r="R36" s="7">
        <v>1</v>
      </c>
      <c r="S36" s="9"/>
      <c r="T36" s="9"/>
      <c r="U36" s="10">
        <f t="shared" si="8"/>
        <v>0</v>
      </c>
      <c r="V36" s="11">
        <v>30</v>
      </c>
      <c r="W36" s="12">
        <f t="shared" si="9"/>
        <v>4794653.846153846</v>
      </c>
      <c r="X36" s="13">
        <v>313</v>
      </c>
      <c r="Y36" s="14">
        <v>17</v>
      </c>
      <c r="Z36" s="15">
        <f t="shared" si="10"/>
        <v>296</v>
      </c>
      <c r="AA36" s="9"/>
      <c r="AB36" t="str">
        <f>VLOOKUP(A36,[1]VN!$A$6:$AD$221,30,0)</f>
        <v>Gia Công</v>
      </c>
    </row>
    <row r="37" spans="1:28" ht="16.5" customHeight="1">
      <c r="A37" s="1" t="s">
        <v>72</v>
      </c>
      <c r="B37" s="2" t="s">
        <v>73</v>
      </c>
      <c r="C37" s="2"/>
      <c r="D37" s="3">
        <v>45344</v>
      </c>
      <c r="E37" s="4">
        <v>5311000</v>
      </c>
      <c r="F37" s="5"/>
      <c r="G37" s="5"/>
      <c r="H37" s="5"/>
      <c r="I37" s="5"/>
      <c r="J37" s="4">
        <v>300000</v>
      </c>
      <c r="K37" s="4">
        <v>750000</v>
      </c>
      <c r="L37" s="4"/>
      <c r="M37" s="6"/>
      <c r="N37" s="4">
        <f t="shared" si="5"/>
        <v>6361000</v>
      </c>
      <c r="O37" s="7"/>
      <c r="P37" s="8">
        <f t="shared" si="6"/>
        <v>0</v>
      </c>
      <c r="Q37" s="8">
        <f t="shared" si="7"/>
        <v>4812000</v>
      </c>
      <c r="R37" s="7">
        <v>1</v>
      </c>
      <c r="S37" s="9"/>
      <c r="T37" s="9"/>
      <c r="U37" s="10">
        <f t="shared" si="8"/>
        <v>0</v>
      </c>
      <c r="V37" s="11">
        <v>30</v>
      </c>
      <c r="W37" s="12">
        <f t="shared" si="9"/>
        <v>4812000</v>
      </c>
      <c r="X37" s="13">
        <v>313</v>
      </c>
      <c r="Y37" s="14"/>
      <c r="Z37" s="15">
        <f t="shared" si="10"/>
        <v>313</v>
      </c>
      <c r="AA37" s="9"/>
      <c r="AB37" t="str">
        <f>VLOOKUP(A37,[1]VN!$A$6:$AD$221,30,0)</f>
        <v>Máy in</v>
      </c>
    </row>
    <row r="38" spans="1:28" ht="16.5" customHeight="1">
      <c r="A38" s="1" t="s">
        <v>92</v>
      </c>
      <c r="B38" s="2" t="s">
        <v>93</v>
      </c>
      <c r="C38" s="2"/>
      <c r="D38" s="3">
        <v>45344</v>
      </c>
      <c r="E38" s="4">
        <v>5311000</v>
      </c>
      <c r="F38" s="5"/>
      <c r="G38" s="5"/>
      <c r="H38" s="5"/>
      <c r="I38" s="5"/>
      <c r="J38" s="4">
        <v>300000</v>
      </c>
      <c r="K38" s="4">
        <v>750000</v>
      </c>
      <c r="L38" s="4"/>
      <c r="M38" s="6"/>
      <c r="N38" s="4">
        <f t="shared" si="5"/>
        <v>6361000</v>
      </c>
      <c r="O38" s="7">
        <v>6</v>
      </c>
      <c r="P38" s="8">
        <f t="shared" si="6"/>
        <v>183490.38461538462</v>
      </c>
      <c r="Q38" s="8">
        <f t="shared" si="7"/>
        <v>4766000</v>
      </c>
      <c r="R38" s="7">
        <v>1</v>
      </c>
      <c r="S38" s="9"/>
      <c r="T38" s="9"/>
      <c r="U38" s="10">
        <f t="shared" si="8"/>
        <v>0</v>
      </c>
      <c r="V38" s="11">
        <v>30</v>
      </c>
      <c r="W38" s="12">
        <f t="shared" si="9"/>
        <v>4949490.384615385</v>
      </c>
      <c r="X38" s="13">
        <v>313</v>
      </c>
      <c r="Y38" s="14">
        <v>3</v>
      </c>
      <c r="Z38" s="15">
        <f t="shared" si="10"/>
        <v>310</v>
      </c>
      <c r="AA38" s="9"/>
      <c r="AB38" t="str">
        <f>VLOOKUP(A38,[1]VN!$A$6:$AD$221,30,0)</f>
        <v>Gia Công</v>
      </c>
    </row>
    <row r="39" spans="1:28" ht="16.5" customHeight="1">
      <c r="A39" s="1" t="s">
        <v>144</v>
      </c>
      <c r="B39" s="2" t="s">
        <v>145</v>
      </c>
      <c r="C39" s="2"/>
      <c r="D39" s="3">
        <v>45348</v>
      </c>
      <c r="E39" s="4">
        <v>5311000</v>
      </c>
      <c r="F39" s="5"/>
      <c r="G39" s="5"/>
      <c r="H39" s="5"/>
      <c r="I39" s="5"/>
      <c r="J39" s="4">
        <v>300000</v>
      </c>
      <c r="K39" s="4">
        <v>750000</v>
      </c>
      <c r="L39" s="4"/>
      <c r="M39" s="6"/>
      <c r="N39" s="4">
        <f t="shared" si="5"/>
        <v>6361000</v>
      </c>
      <c r="O39" s="7">
        <v>15.5</v>
      </c>
      <c r="P39" s="8">
        <f t="shared" si="6"/>
        <v>474016.82692307694</v>
      </c>
      <c r="Q39" s="8">
        <f t="shared" si="7"/>
        <v>4704000</v>
      </c>
      <c r="R39" s="7">
        <v>1</v>
      </c>
      <c r="S39" s="9"/>
      <c r="T39" s="9"/>
      <c r="U39" s="10">
        <f t="shared" si="8"/>
        <v>0</v>
      </c>
      <c r="V39" s="11">
        <v>30</v>
      </c>
      <c r="W39" s="12">
        <f t="shared" si="9"/>
        <v>5078016.826923077</v>
      </c>
      <c r="X39" s="13">
        <v>309</v>
      </c>
      <c r="Y39" s="14">
        <v>3</v>
      </c>
      <c r="Z39" s="15">
        <f t="shared" si="10"/>
        <v>306</v>
      </c>
      <c r="AA39" s="14">
        <v>100000</v>
      </c>
      <c r="AB39" t="str">
        <f>VLOOKUP(A39,[1]VN!$A$6:$AD$221,30,0)</f>
        <v>Xưởng A</v>
      </c>
    </row>
    <row r="40" spans="1:28" ht="16.5" customHeight="1">
      <c r="A40" s="1" t="s">
        <v>32</v>
      </c>
      <c r="B40" s="2" t="s">
        <v>33</v>
      </c>
      <c r="C40" s="2"/>
      <c r="D40" s="3">
        <v>45352</v>
      </c>
      <c r="E40" s="4">
        <v>5311000</v>
      </c>
      <c r="F40" s="5"/>
      <c r="G40" s="5"/>
      <c r="H40" s="5"/>
      <c r="I40" s="5"/>
      <c r="J40" s="4">
        <v>300000</v>
      </c>
      <c r="K40" s="4">
        <v>750000</v>
      </c>
      <c r="L40" s="4"/>
      <c r="M40" s="6"/>
      <c r="N40" s="4">
        <f t="shared" si="5"/>
        <v>6361000</v>
      </c>
      <c r="O40" s="7">
        <v>55</v>
      </c>
      <c r="P40" s="8">
        <f t="shared" si="6"/>
        <v>1681995.1923076923</v>
      </c>
      <c r="Q40" s="8">
        <f t="shared" si="7"/>
        <v>4689000</v>
      </c>
      <c r="R40" s="7">
        <v>1</v>
      </c>
      <c r="S40" s="9">
        <v>1</v>
      </c>
      <c r="T40" s="9">
        <f>5*S40</f>
        <v>5</v>
      </c>
      <c r="U40" s="10">
        <f t="shared" si="8"/>
        <v>1079000</v>
      </c>
      <c r="V40" s="11">
        <v>30</v>
      </c>
      <c r="W40" s="12">
        <f t="shared" si="9"/>
        <v>5291995.192307692</v>
      </c>
      <c r="X40" s="13">
        <v>305</v>
      </c>
      <c r="Y40" s="14"/>
      <c r="Z40" s="15">
        <f t="shared" si="10"/>
        <v>305</v>
      </c>
      <c r="AA40" s="9"/>
      <c r="AB40" t="str">
        <f>VLOOKUP(A40,[1]VN!$A$6:$AD$221,30,0)</f>
        <v>Vận Chuyển</v>
      </c>
    </row>
    <row r="41" spans="1:28" ht="16.5" customHeight="1">
      <c r="A41" s="1" t="s">
        <v>74</v>
      </c>
      <c r="B41" s="2" t="s">
        <v>75</v>
      </c>
      <c r="C41" s="2"/>
      <c r="D41" s="3">
        <v>45352</v>
      </c>
      <c r="E41" s="4">
        <v>5311000</v>
      </c>
      <c r="F41" s="5"/>
      <c r="G41" s="5"/>
      <c r="H41" s="5"/>
      <c r="I41" s="5"/>
      <c r="J41" s="4">
        <v>300000</v>
      </c>
      <c r="K41" s="4">
        <v>750000</v>
      </c>
      <c r="L41" s="4"/>
      <c r="M41" s="6"/>
      <c r="N41" s="4">
        <f t="shared" si="5"/>
        <v>6361000</v>
      </c>
      <c r="O41" s="7"/>
      <c r="P41" s="8">
        <f t="shared" si="6"/>
        <v>0</v>
      </c>
      <c r="Q41" s="8">
        <f t="shared" si="7"/>
        <v>4612000</v>
      </c>
      <c r="R41" s="7">
        <v>1</v>
      </c>
      <c r="S41" s="9"/>
      <c r="T41" s="9"/>
      <c r="U41" s="10">
        <f t="shared" si="8"/>
        <v>0</v>
      </c>
      <c r="V41" s="11">
        <v>30</v>
      </c>
      <c r="W41" s="12">
        <f t="shared" si="9"/>
        <v>4612000</v>
      </c>
      <c r="X41" s="13">
        <v>305</v>
      </c>
      <c r="Y41" s="14">
        <v>5</v>
      </c>
      <c r="Z41" s="15">
        <f t="shared" si="10"/>
        <v>300</v>
      </c>
      <c r="AA41" s="9"/>
      <c r="AB41" t="str">
        <f>VLOOKUP(A41,[1]VN!$A$6:$AD$221,30,0)</f>
        <v>Máy in</v>
      </c>
    </row>
    <row r="42" spans="1:28" ht="16.5" customHeight="1">
      <c r="A42" s="1" t="s">
        <v>76</v>
      </c>
      <c r="B42" s="2" t="s">
        <v>77</v>
      </c>
      <c r="C42" s="2"/>
      <c r="D42" s="3">
        <v>45352</v>
      </c>
      <c r="E42" s="4">
        <v>5311000</v>
      </c>
      <c r="F42" s="5"/>
      <c r="G42" s="5"/>
      <c r="H42" s="5"/>
      <c r="I42" s="5"/>
      <c r="J42" s="4">
        <v>300000</v>
      </c>
      <c r="K42" s="4">
        <v>750000</v>
      </c>
      <c r="L42" s="4"/>
      <c r="M42" s="6"/>
      <c r="N42" s="4">
        <f t="shared" si="5"/>
        <v>6361000</v>
      </c>
      <c r="O42" s="7">
        <v>11</v>
      </c>
      <c r="P42" s="8">
        <f t="shared" si="6"/>
        <v>336399.03846153844</v>
      </c>
      <c r="Q42" s="8">
        <f t="shared" si="7"/>
        <v>4689000</v>
      </c>
      <c r="R42" s="7">
        <v>1</v>
      </c>
      <c r="S42" s="9"/>
      <c r="T42" s="9"/>
      <c r="U42" s="10">
        <f t="shared" si="8"/>
        <v>0</v>
      </c>
      <c r="V42" s="11">
        <v>30</v>
      </c>
      <c r="W42" s="12">
        <f t="shared" si="9"/>
        <v>5025399.038461538</v>
      </c>
      <c r="X42" s="13">
        <v>305</v>
      </c>
      <c r="Y42" s="14"/>
      <c r="Z42" s="15">
        <f t="shared" si="10"/>
        <v>305</v>
      </c>
      <c r="AA42" s="9"/>
      <c r="AB42" t="str">
        <f>VLOOKUP(A42,[1]VN!$A$6:$AD$221,30,0)</f>
        <v>Máy in</v>
      </c>
    </row>
    <row r="43" spans="1:28" ht="15.75" customHeight="1">
      <c r="A43" s="1" t="s">
        <v>78</v>
      </c>
      <c r="B43" s="2" t="s">
        <v>79</v>
      </c>
      <c r="C43" s="2"/>
      <c r="D43" s="3">
        <v>45352</v>
      </c>
      <c r="E43" s="4">
        <v>5311000</v>
      </c>
      <c r="F43" s="5"/>
      <c r="G43" s="5"/>
      <c r="H43" s="5"/>
      <c r="I43" s="5"/>
      <c r="J43" s="4">
        <v>300000</v>
      </c>
      <c r="K43" s="4">
        <v>750000</v>
      </c>
      <c r="L43" s="4"/>
      <c r="M43" s="6"/>
      <c r="N43" s="4">
        <f t="shared" si="5"/>
        <v>6361000</v>
      </c>
      <c r="O43" s="7">
        <v>39</v>
      </c>
      <c r="P43" s="8">
        <f t="shared" si="6"/>
        <v>1192687.5</v>
      </c>
      <c r="Q43" s="8">
        <f t="shared" si="7"/>
        <v>4618000</v>
      </c>
      <c r="R43" s="7">
        <v>1</v>
      </c>
      <c r="S43" s="9"/>
      <c r="T43" s="9"/>
      <c r="U43" s="10">
        <f t="shared" si="8"/>
        <v>0</v>
      </c>
      <c r="V43" s="11">
        <v>30</v>
      </c>
      <c r="W43" s="12">
        <f t="shared" si="9"/>
        <v>5810687.5</v>
      </c>
      <c r="X43" s="13">
        <v>305</v>
      </c>
      <c r="Y43" s="14">
        <v>4.6000000000000014</v>
      </c>
      <c r="Z43" s="15">
        <f t="shared" si="10"/>
        <v>300.39999999999998</v>
      </c>
      <c r="AA43" s="9"/>
      <c r="AB43" t="str">
        <f>VLOOKUP(A43,[1]VN!$A$6:$AD$221,30,0)</f>
        <v>Máy in</v>
      </c>
    </row>
    <row r="44" spans="1:28" ht="16.5" customHeight="1">
      <c r="A44" s="1" t="s">
        <v>60</v>
      </c>
      <c r="B44" s="2" t="s">
        <v>61</v>
      </c>
      <c r="C44" s="2"/>
      <c r="D44" s="3">
        <v>45352</v>
      </c>
      <c r="E44" s="4">
        <v>5311000</v>
      </c>
      <c r="F44" s="5"/>
      <c r="G44" s="5"/>
      <c r="H44" s="5"/>
      <c r="I44" s="5"/>
      <c r="J44" s="4">
        <v>300000</v>
      </c>
      <c r="K44" s="4">
        <v>750000</v>
      </c>
      <c r="L44" s="4"/>
      <c r="M44" s="6"/>
      <c r="N44" s="4">
        <f t="shared" si="5"/>
        <v>6361000</v>
      </c>
      <c r="O44" s="7"/>
      <c r="P44" s="8">
        <f t="shared" si="6"/>
        <v>0</v>
      </c>
      <c r="Q44" s="8">
        <f t="shared" si="7"/>
        <v>4689000</v>
      </c>
      <c r="R44" s="7">
        <v>1</v>
      </c>
      <c r="S44" s="9"/>
      <c r="T44" s="9"/>
      <c r="U44" s="10">
        <f t="shared" si="8"/>
        <v>0</v>
      </c>
      <c r="V44" s="11">
        <v>30</v>
      </c>
      <c r="W44" s="12">
        <f t="shared" si="9"/>
        <v>4689000</v>
      </c>
      <c r="X44" s="13">
        <v>305</v>
      </c>
      <c r="Y44" s="14"/>
      <c r="Z44" s="15">
        <f t="shared" si="10"/>
        <v>305</v>
      </c>
      <c r="AA44" s="9"/>
      <c r="AB44" t="str">
        <f>VLOOKUP(A44,[1]VN!$A$6:$AD$221,30,0)</f>
        <v>MÁY IN</v>
      </c>
    </row>
    <row r="45" spans="1:28" ht="16.5" customHeight="1">
      <c r="A45" s="1" t="s">
        <v>80</v>
      </c>
      <c r="B45" s="2" t="s">
        <v>81</v>
      </c>
      <c r="C45" s="2"/>
      <c r="D45" s="3">
        <v>45352</v>
      </c>
      <c r="E45" s="4">
        <v>5311000</v>
      </c>
      <c r="F45" s="5"/>
      <c r="G45" s="5"/>
      <c r="H45" s="5"/>
      <c r="I45" s="5"/>
      <c r="J45" s="4">
        <v>300000</v>
      </c>
      <c r="K45" s="4">
        <v>750000</v>
      </c>
      <c r="L45" s="4"/>
      <c r="M45" s="6"/>
      <c r="N45" s="4">
        <f t="shared" si="5"/>
        <v>6361000</v>
      </c>
      <c r="O45" s="7">
        <v>18</v>
      </c>
      <c r="P45" s="8">
        <f t="shared" si="6"/>
        <v>550471.15384615387</v>
      </c>
      <c r="Q45" s="8">
        <f t="shared" si="7"/>
        <v>4689000</v>
      </c>
      <c r="R45" s="7">
        <v>1</v>
      </c>
      <c r="S45" s="9"/>
      <c r="T45" s="9"/>
      <c r="U45" s="10">
        <f t="shared" si="8"/>
        <v>0</v>
      </c>
      <c r="V45" s="11">
        <v>30</v>
      </c>
      <c r="W45" s="12">
        <f t="shared" si="9"/>
        <v>5239471.153846154</v>
      </c>
      <c r="X45" s="13">
        <v>305</v>
      </c>
      <c r="Y45" s="14"/>
      <c r="Z45" s="15">
        <f t="shared" si="10"/>
        <v>305</v>
      </c>
      <c r="AA45" s="9"/>
      <c r="AB45" t="str">
        <f>VLOOKUP(A45,[1]VN!$A$6:$AD$221,30,0)</f>
        <v>Máy in</v>
      </c>
    </row>
    <row r="46" spans="1:28" ht="16.5" customHeight="1">
      <c r="A46" s="1" t="s">
        <v>146</v>
      </c>
      <c r="B46" s="2" t="s">
        <v>147</v>
      </c>
      <c r="C46" s="2"/>
      <c r="D46" s="3">
        <v>45352</v>
      </c>
      <c r="E46" s="4">
        <v>5311000</v>
      </c>
      <c r="F46" s="5"/>
      <c r="G46" s="5"/>
      <c r="H46" s="5"/>
      <c r="I46" s="5"/>
      <c r="J46" s="4">
        <v>300000</v>
      </c>
      <c r="K46" s="4">
        <v>750000</v>
      </c>
      <c r="L46" s="4"/>
      <c r="M46" s="6"/>
      <c r="N46" s="4">
        <f t="shared" si="5"/>
        <v>6361000</v>
      </c>
      <c r="O46" s="7"/>
      <c r="P46" s="8">
        <f t="shared" si="6"/>
        <v>0</v>
      </c>
      <c r="Q46" s="8">
        <f t="shared" si="7"/>
        <v>4535000</v>
      </c>
      <c r="R46" s="7">
        <v>1</v>
      </c>
      <c r="S46" s="9">
        <v>1</v>
      </c>
      <c r="T46" s="9">
        <f>5*S46</f>
        <v>5</v>
      </c>
      <c r="U46" s="10">
        <f t="shared" si="8"/>
        <v>1079000</v>
      </c>
      <c r="V46" s="11">
        <v>30</v>
      </c>
      <c r="W46" s="12">
        <f t="shared" si="9"/>
        <v>3406000</v>
      </c>
      <c r="X46" s="13">
        <v>305</v>
      </c>
      <c r="Y46" s="14">
        <v>10</v>
      </c>
      <c r="Z46" s="15">
        <f t="shared" si="10"/>
        <v>295</v>
      </c>
      <c r="AA46" s="12">
        <f>1*50000</f>
        <v>50000</v>
      </c>
      <c r="AB46" t="str">
        <f>VLOOKUP(A46,[1]VN!$A$6:$AD$221,30,0)</f>
        <v>Xưởng A</v>
      </c>
    </row>
    <row r="47" spans="1:28" ht="16.5" customHeight="1">
      <c r="A47" s="1" t="s">
        <v>148</v>
      </c>
      <c r="B47" s="2" t="s">
        <v>149</v>
      </c>
      <c r="C47" s="2"/>
      <c r="D47" s="3">
        <v>45352</v>
      </c>
      <c r="E47" s="4">
        <v>5311000</v>
      </c>
      <c r="F47" s="5"/>
      <c r="G47" s="5">
        <v>300000</v>
      </c>
      <c r="H47" s="5"/>
      <c r="I47" s="5"/>
      <c r="J47" s="4">
        <v>300000</v>
      </c>
      <c r="K47" s="4">
        <v>750000</v>
      </c>
      <c r="L47" s="4"/>
      <c r="M47" s="6"/>
      <c r="N47" s="4">
        <f t="shared" si="5"/>
        <v>6661000</v>
      </c>
      <c r="O47" s="7">
        <v>32</v>
      </c>
      <c r="P47" s="8">
        <f t="shared" si="6"/>
        <v>1024769.2307692308</v>
      </c>
      <c r="Q47" s="8">
        <f t="shared" si="7"/>
        <v>4907000</v>
      </c>
      <c r="R47" s="7">
        <v>1</v>
      </c>
      <c r="S47" s="9">
        <v>1</v>
      </c>
      <c r="T47" s="9">
        <f>5*S47</f>
        <v>5</v>
      </c>
      <c r="U47" s="10">
        <f t="shared" si="8"/>
        <v>1137000</v>
      </c>
      <c r="V47" s="11">
        <v>30</v>
      </c>
      <c r="W47" s="12">
        <f t="shared" si="9"/>
        <v>4794769.230769231</v>
      </c>
      <c r="X47" s="13">
        <v>305</v>
      </c>
      <c r="Y47" s="14">
        <v>2</v>
      </c>
      <c r="Z47" s="15">
        <f t="shared" si="10"/>
        <v>303</v>
      </c>
      <c r="AA47" s="9"/>
      <c r="AB47" t="str">
        <f>VLOOKUP(A47,[1]VN!$A$6:$AD$221,30,0)</f>
        <v>Xưởng A</v>
      </c>
    </row>
    <row r="48" spans="1:28" ht="16.5" customHeight="1">
      <c r="A48" s="1" t="s">
        <v>150</v>
      </c>
      <c r="B48" s="2" t="s">
        <v>151</v>
      </c>
      <c r="C48" s="2"/>
      <c r="D48" s="3">
        <v>45352</v>
      </c>
      <c r="E48" s="4">
        <v>5311000</v>
      </c>
      <c r="F48" s="5"/>
      <c r="G48" s="5"/>
      <c r="H48" s="5"/>
      <c r="I48" s="5"/>
      <c r="J48" s="4">
        <v>300000</v>
      </c>
      <c r="K48" s="4">
        <v>750000</v>
      </c>
      <c r="L48" s="4"/>
      <c r="M48" s="6"/>
      <c r="N48" s="4">
        <f t="shared" si="5"/>
        <v>6361000</v>
      </c>
      <c r="O48" s="7">
        <v>56</v>
      </c>
      <c r="P48" s="8">
        <f t="shared" si="6"/>
        <v>1712576.923076923</v>
      </c>
      <c r="Q48" s="8">
        <f t="shared" si="7"/>
        <v>4689000</v>
      </c>
      <c r="R48" s="7">
        <v>1</v>
      </c>
      <c r="S48" s="9">
        <v>1</v>
      </c>
      <c r="T48" s="9">
        <f>5*S48</f>
        <v>5</v>
      </c>
      <c r="U48" s="10">
        <f t="shared" si="8"/>
        <v>1079000</v>
      </c>
      <c r="V48" s="11">
        <v>30</v>
      </c>
      <c r="W48" s="12">
        <f t="shared" si="9"/>
        <v>5322576.923076923</v>
      </c>
      <c r="X48" s="13">
        <v>305</v>
      </c>
      <c r="Y48" s="14"/>
      <c r="Z48" s="15">
        <f t="shared" si="10"/>
        <v>305</v>
      </c>
      <c r="AA48" s="9"/>
      <c r="AB48" t="str">
        <f>VLOOKUP(A48,[1]VN!$A$6:$AD$221,30,0)</f>
        <v>Xưởng A</v>
      </c>
    </row>
    <row r="49" spans="1:28" ht="16.5" customHeight="1">
      <c r="A49" s="1" t="s">
        <v>152</v>
      </c>
      <c r="B49" s="2" t="s">
        <v>153</v>
      </c>
      <c r="C49" s="2"/>
      <c r="D49" s="3">
        <v>45352</v>
      </c>
      <c r="E49" s="4">
        <v>5311000</v>
      </c>
      <c r="F49" s="5"/>
      <c r="G49" s="5"/>
      <c r="H49" s="5"/>
      <c r="I49" s="5"/>
      <c r="J49" s="4">
        <v>300000</v>
      </c>
      <c r="K49" s="4">
        <v>750000</v>
      </c>
      <c r="L49" s="4"/>
      <c r="M49" s="6"/>
      <c r="N49" s="4">
        <f t="shared" si="5"/>
        <v>6361000</v>
      </c>
      <c r="O49" s="7">
        <v>40</v>
      </c>
      <c r="P49" s="8">
        <f t="shared" si="6"/>
        <v>1223269.2307692308</v>
      </c>
      <c r="Q49" s="8">
        <f t="shared" si="7"/>
        <v>4601000</v>
      </c>
      <c r="R49" s="7">
        <v>1</v>
      </c>
      <c r="S49" s="9">
        <v>1</v>
      </c>
      <c r="T49" s="9">
        <f>5*S49</f>
        <v>5</v>
      </c>
      <c r="U49" s="10">
        <f t="shared" si="8"/>
        <v>1079000</v>
      </c>
      <c r="V49" s="11">
        <v>30</v>
      </c>
      <c r="W49" s="12">
        <f t="shared" si="9"/>
        <v>4595269.230769231</v>
      </c>
      <c r="X49" s="13">
        <v>305</v>
      </c>
      <c r="Y49" s="14">
        <v>5.6999999999999993</v>
      </c>
      <c r="Z49" s="15">
        <f t="shared" si="10"/>
        <v>299.3</v>
      </c>
      <c r="AA49" s="14">
        <v>150000</v>
      </c>
      <c r="AB49" t="str">
        <f>VLOOKUP(A49,[1]VN!$A$6:$AD$221,30,0)</f>
        <v>Xưởng A</v>
      </c>
    </row>
    <row r="50" spans="1:28" ht="16.5" customHeight="1">
      <c r="A50" s="1" t="s">
        <v>12</v>
      </c>
      <c r="B50" s="2" t="s">
        <v>13</v>
      </c>
      <c r="C50" s="2"/>
      <c r="D50" s="3">
        <v>45352</v>
      </c>
      <c r="E50" s="4">
        <v>6181000</v>
      </c>
      <c r="F50" s="5"/>
      <c r="G50" s="5">
        <v>500000</v>
      </c>
      <c r="H50" s="5"/>
      <c r="I50" s="5"/>
      <c r="J50" s="4">
        <v>300000</v>
      </c>
      <c r="K50" s="4">
        <v>750000</v>
      </c>
      <c r="L50" s="4"/>
      <c r="M50" s="5">
        <v>1000000</v>
      </c>
      <c r="N50" s="4">
        <f>+E50+F50+G50+H50+I50+J50+K50+L50+M50</f>
        <v>8731000</v>
      </c>
      <c r="O50" s="7">
        <v>15</v>
      </c>
      <c r="P50" s="8">
        <f t="shared" si="6"/>
        <v>629639.42307692312</v>
      </c>
      <c r="Q50" s="8">
        <f t="shared" si="7"/>
        <v>6494000</v>
      </c>
      <c r="R50" s="7">
        <v>1</v>
      </c>
      <c r="S50" s="9"/>
      <c r="T50" s="9"/>
      <c r="U50" s="10">
        <f t="shared" si="8"/>
        <v>0</v>
      </c>
      <c r="V50" s="11">
        <v>30</v>
      </c>
      <c r="W50" s="12">
        <f t="shared" si="9"/>
        <v>7123639.423076923</v>
      </c>
      <c r="X50" s="13">
        <v>305</v>
      </c>
      <c r="Y50" s="14">
        <v>8</v>
      </c>
      <c r="Z50" s="15">
        <f t="shared" si="10"/>
        <v>297</v>
      </c>
      <c r="AA50" s="9"/>
      <c r="AB50" t="str">
        <f>VLOOKUP(A50,[1]VN!$A$6:$AD$221,30,0)</f>
        <v>Kinh Doanh</v>
      </c>
    </row>
    <row r="51" spans="1:28" ht="16.5" customHeight="1">
      <c r="A51" s="1" t="s">
        <v>154</v>
      </c>
      <c r="B51" s="2" t="s">
        <v>155</v>
      </c>
      <c r="C51" s="2"/>
      <c r="D51" s="3">
        <v>45352</v>
      </c>
      <c r="E51" s="4">
        <v>5311000</v>
      </c>
      <c r="F51" s="5"/>
      <c r="G51" s="5"/>
      <c r="H51" s="5"/>
      <c r="I51" s="5"/>
      <c r="J51" s="4">
        <v>300000</v>
      </c>
      <c r="K51" s="4">
        <v>750000</v>
      </c>
      <c r="L51" s="4"/>
      <c r="M51" s="6"/>
      <c r="N51" s="4">
        <f t="shared" ref="N51:N82" si="11">+E51+F51+G51+H51+I51+J51+K51+L51</f>
        <v>6361000</v>
      </c>
      <c r="O51" s="7">
        <v>70.5</v>
      </c>
      <c r="P51" s="8">
        <f t="shared" si="6"/>
        <v>2156012.0192307695</v>
      </c>
      <c r="Q51" s="8">
        <f t="shared" si="7"/>
        <v>4689000</v>
      </c>
      <c r="R51" s="7">
        <v>1</v>
      </c>
      <c r="S51" s="9">
        <v>1</v>
      </c>
      <c r="T51" s="9">
        <f>5*S51</f>
        <v>5</v>
      </c>
      <c r="U51" s="10">
        <f t="shared" si="8"/>
        <v>1079000</v>
      </c>
      <c r="V51" s="11">
        <v>30</v>
      </c>
      <c r="W51" s="12">
        <f t="shared" si="9"/>
        <v>5766012.0192307699</v>
      </c>
      <c r="X51" s="13">
        <v>305</v>
      </c>
      <c r="Y51" s="14"/>
      <c r="Z51" s="15">
        <f t="shared" si="10"/>
        <v>305</v>
      </c>
      <c r="AA51" s="9"/>
      <c r="AB51" t="str">
        <f>VLOOKUP(A51,[1]VN!$A$6:$AD$221,30,0)</f>
        <v>Xưởng A</v>
      </c>
    </row>
    <row r="52" spans="1:28" ht="16.5" customHeight="1">
      <c r="A52" s="1" t="s">
        <v>156</v>
      </c>
      <c r="B52" s="2" t="s">
        <v>157</v>
      </c>
      <c r="C52" s="2"/>
      <c r="D52" s="3">
        <v>45362</v>
      </c>
      <c r="E52" s="4">
        <v>5311000</v>
      </c>
      <c r="F52" s="5"/>
      <c r="G52" s="5"/>
      <c r="H52" s="5"/>
      <c r="I52" s="5"/>
      <c r="J52" s="4">
        <v>300000</v>
      </c>
      <c r="K52" s="4">
        <v>750000</v>
      </c>
      <c r="L52" s="4"/>
      <c r="M52" s="6"/>
      <c r="N52" s="4">
        <f t="shared" si="11"/>
        <v>6361000</v>
      </c>
      <c r="O52" s="7"/>
      <c r="P52" s="8">
        <f t="shared" si="6"/>
        <v>0</v>
      </c>
      <c r="Q52" s="8">
        <f t="shared" si="7"/>
        <v>4258000</v>
      </c>
      <c r="R52" s="7">
        <v>1</v>
      </c>
      <c r="S52" s="9"/>
      <c r="T52" s="9"/>
      <c r="U52" s="10">
        <f t="shared" si="8"/>
        <v>0</v>
      </c>
      <c r="V52" s="11">
        <v>30</v>
      </c>
      <c r="W52" s="12">
        <f t="shared" si="9"/>
        <v>4208000</v>
      </c>
      <c r="X52" s="13">
        <v>295</v>
      </c>
      <c r="Y52" s="14">
        <v>18</v>
      </c>
      <c r="Z52" s="15">
        <f t="shared" si="10"/>
        <v>277</v>
      </c>
      <c r="AA52" s="12">
        <v>50000</v>
      </c>
      <c r="AB52" t="str">
        <f>VLOOKUP(A52,[1]VN!$A$6:$AD$221,30,0)</f>
        <v>Xưởng A</v>
      </c>
    </row>
    <row r="53" spans="1:28" ht="16.5" customHeight="1">
      <c r="A53" s="1" t="s">
        <v>14</v>
      </c>
      <c r="B53" s="2" t="s">
        <v>15</v>
      </c>
      <c r="C53" s="2"/>
      <c r="D53" s="3">
        <v>45383</v>
      </c>
      <c r="E53" s="4">
        <v>5931000</v>
      </c>
      <c r="F53" s="5"/>
      <c r="G53" s="5">
        <v>300000</v>
      </c>
      <c r="H53" s="5"/>
      <c r="I53" s="5"/>
      <c r="J53" s="4">
        <v>300000</v>
      </c>
      <c r="K53" s="4">
        <v>750000</v>
      </c>
      <c r="L53" s="4"/>
      <c r="M53" s="6"/>
      <c r="N53" s="4">
        <f t="shared" si="11"/>
        <v>7281000</v>
      </c>
      <c r="O53" s="7">
        <v>7</v>
      </c>
      <c r="P53" s="8">
        <f t="shared" si="6"/>
        <v>245033.65384615387</v>
      </c>
      <c r="Q53" s="8">
        <f t="shared" si="7"/>
        <v>4813000</v>
      </c>
      <c r="R53" s="7">
        <v>1</v>
      </c>
      <c r="S53" s="9"/>
      <c r="T53" s="9"/>
      <c r="U53" s="10">
        <f t="shared" si="8"/>
        <v>0</v>
      </c>
      <c r="V53" s="11">
        <v>30</v>
      </c>
      <c r="W53" s="12">
        <f t="shared" si="9"/>
        <v>5058033.653846154</v>
      </c>
      <c r="X53" s="13">
        <v>274</v>
      </c>
      <c r="Y53" s="14">
        <v>5</v>
      </c>
      <c r="Z53" s="15">
        <f t="shared" si="10"/>
        <v>269</v>
      </c>
      <c r="AA53" s="9"/>
      <c r="AB53" t="str">
        <f>VLOOKUP(A53,[1]VN!$A$6:$AD$221,30,0)</f>
        <v>Kinh Doanh</v>
      </c>
    </row>
    <row r="54" spans="1:28" ht="16.5" customHeight="1">
      <c r="A54" s="1" t="s">
        <v>28</v>
      </c>
      <c r="B54" s="2" t="s">
        <v>29</v>
      </c>
      <c r="C54" s="2"/>
      <c r="D54" s="3">
        <v>45387</v>
      </c>
      <c r="E54" s="4">
        <v>6181000</v>
      </c>
      <c r="F54" s="5"/>
      <c r="G54" s="5">
        <v>500000</v>
      </c>
      <c r="H54" s="5"/>
      <c r="I54" s="5">
        <v>300000</v>
      </c>
      <c r="J54" s="4">
        <v>2700000</v>
      </c>
      <c r="K54" s="4">
        <v>750000</v>
      </c>
      <c r="L54" s="4">
        <v>1569000</v>
      </c>
      <c r="M54" s="6"/>
      <c r="N54" s="4">
        <f t="shared" si="11"/>
        <v>12000000</v>
      </c>
      <c r="O54" s="7">
        <v>4</v>
      </c>
      <c r="P54" s="8">
        <f t="shared" si="6"/>
        <v>230769.23076923078</v>
      </c>
      <c r="Q54" s="8">
        <f t="shared" si="7"/>
        <v>8168000</v>
      </c>
      <c r="R54" s="7">
        <v>1</v>
      </c>
      <c r="S54" s="9"/>
      <c r="T54" s="9"/>
      <c r="U54" s="10">
        <f t="shared" si="8"/>
        <v>0</v>
      </c>
      <c r="V54" s="11">
        <v>30</v>
      </c>
      <c r="W54" s="12">
        <f t="shared" si="9"/>
        <v>8398769.2307692301</v>
      </c>
      <c r="X54" s="13">
        <v>270</v>
      </c>
      <c r="Y54" s="14">
        <v>5</v>
      </c>
      <c r="Z54" s="15">
        <f t="shared" si="10"/>
        <v>265</v>
      </c>
      <c r="AA54" s="9"/>
      <c r="AB54" t="str">
        <f>VLOOKUP(A54,[1]VN!$A$6:$AD$221,30,0)</f>
        <v>IT</v>
      </c>
    </row>
    <row r="55" spans="1:28" ht="16.5" customHeight="1">
      <c r="A55" s="1" t="s">
        <v>120</v>
      </c>
      <c r="B55" s="2" t="s">
        <v>121</v>
      </c>
      <c r="C55" s="2"/>
      <c r="D55" s="3">
        <v>45547</v>
      </c>
      <c r="E55" s="4">
        <v>5311000</v>
      </c>
      <c r="F55" s="5"/>
      <c r="G55" s="5"/>
      <c r="H55" s="5"/>
      <c r="I55" s="5"/>
      <c r="J55" s="4">
        <v>300000</v>
      </c>
      <c r="K55" s="4">
        <v>750000</v>
      </c>
      <c r="L55" s="4"/>
      <c r="M55" s="6"/>
      <c r="N55" s="4">
        <f t="shared" si="11"/>
        <v>6361000</v>
      </c>
      <c r="O55" s="7">
        <v>1</v>
      </c>
      <c r="P55" s="8">
        <f t="shared" si="6"/>
        <v>30581.73076923077</v>
      </c>
      <c r="Q55" s="8">
        <f t="shared" si="7"/>
        <v>1553000</v>
      </c>
      <c r="R55" s="7">
        <v>1</v>
      </c>
      <c r="S55" s="9"/>
      <c r="T55" s="9"/>
      <c r="U55" s="10">
        <f t="shared" si="8"/>
        <v>0</v>
      </c>
      <c r="V55" s="11">
        <v>30</v>
      </c>
      <c r="W55" s="12">
        <f t="shared" si="9"/>
        <v>1583581.7307692308</v>
      </c>
      <c r="X55" s="13">
        <v>110</v>
      </c>
      <c r="Y55" s="14">
        <v>9</v>
      </c>
      <c r="Z55" s="15">
        <f t="shared" si="10"/>
        <v>101</v>
      </c>
      <c r="AA55" s="9"/>
      <c r="AB55" t="str">
        <f>VLOOKUP(A55,[1]VN!$A$6:$AD$221,30,0)</f>
        <v>Gia Công</v>
      </c>
    </row>
    <row r="56" spans="1:28" ht="16.5" customHeight="1">
      <c r="A56" s="1" t="s">
        <v>158</v>
      </c>
      <c r="B56" s="2" t="s">
        <v>159</v>
      </c>
      <c r="C56" s="2"/>
      <c r="D56" s="3">
        <v>45397</v>
      </c>
      <c r="E56" s="4">
        <v>5311000</v>
      </c>
      <c r="F56" s="5"/>
      <c r="G56" s="5"/>
      <c r="H56" s="5"/>
      <c r="I56" s="5"/>
      <c r="J56" s="4">
        <v>300000</v>
      </c>
      <c r="K56" s="4">
        <v>750000</v>
      </c>
      <c r="L56" s="4"/>
      <c r="M56" s="6"/>
      <c r="N56" s="4">
        <f t="shared" si="11"/>
        <v>6361000</v>
      </c>
      <c r="O56" s="7">
        <v>56</v>
      </c>
      <c r="P56" s="8">
        <f t="shared" si="6"/>
        <v>1712576.923076923</v>
      </c>
      <c r="Q56" s="8">
        <f t="shared" si="7"/>
        <v>3997000</v>
      </c>
      <c r="R56" s="7">
        <v>1</v>
      </c>
      <c r="S56" s="9">
        <v>2</v>
      </c>
      <c r="T56" s="9">
        <f>5*S56</f>
        <v>10</v>
      </c>
      <c r="U56" s="10">
        <f t="shared" si="8"/>
        <v>2158000</v>
      </c>
      <c r="V56" s="11">
        <v>30</v>
      </c>
      <c r="W56" s="12">
        <f t="shared" si="9"/>
        <v>3551576.923076923</v>
      </c>
      <c r="X56" s="13">
        <v>260</v>
      </c>
      <c r="Y56" s="14"/>
      <c r="Z56" s="15">
        <f t="shared" si="10"/>
        <v>260</v>
      </c>
      <c r="AA56" s="9"/>
      <c r="AB56" t="str">
        <f>VLOOKUP(A56,[1]VN!$A$6:$AD$221,30,0)</f>
        <v>Xưởng A</v>
      </c>
    </row>
    <row r="57" spans="1:28" ht="16.5" customHeight="1">
      <c r="A57" s="1" t="s">
        <v>160</v>
      </c>
      <c r="B57" s="2" t="s">
        <v>161</v>
      </c>
      <c r="C57" s="2"/>
      <c r="D57" s="3">
        <v>45398</v>
      </c>
      <c r="E57" s="4">
        <v>5311000</v>
      </c>
      <c r="F57" s="5"/>
      <c r="G57" s="5"/>
      <c r="H57" s="5"/>
      <c r="I57" s="5"/>
      <c r="J57" s="4">
        <v>300000</v>
      </c>
      <c r="K57" s="4">
        <v>750000</v>
      </c>
      <c r="L57" s="4"/>
      <c r="M57" s="6"/>
      <c r="N57" s="4">
        <f t="shared" si="11"/>
        <v>6361000</v>
      </c>
      <c r="O57" s="7">
        <v>54.5</v>
      </c>
      <c r="P57" s="8">
        <f t="shared" si="6"/>
        <v>1666704.326923077</v>
      </c>
      <c r="Q57" s="8">
        <f t="shared" si="7"/>
        <v>3982000</v>
      </c>
      <c r="R57" s="7">
        <v>1</v>
      </c>
      <c r="S57" s="9">
        <v>1</v>
      </c>
      <c r="T57" s="9">
        <f>5*S57</f>
        <v>5</v>
      </c>
      <c r="U57" s="10">
        <f t="shared" si="8"/>
        <v>1079000</v>
      </c>
      <c r="V57" s="11">
        <v>30</v>
      </c>
      <c r="W57" s="12">
        <f t="shared" si="9"/>
        <v>4569704.326923077</v>
      </c>
      <c r="X57" s="13">
        <v>259</v>
      </c>
      <c r="Y57" s="14"/>
      <c r="Z57" s="15">
        <f t="shared" si="10"/>
        <v>259</v>
      </c>
      <c r="AA57" s="9"/>
      <c r="AB57" t="str">
        <f>VLOOKUP(A57,[1]VN!$A$6:$AD$221,30,0)</f>
        <v>Xưởng A</v>
      </c>
    </row>
    <row r="58" spans="1:28" ht="16.5" customHeight="1">
      <c r="A58" s="1" t="s">
        <v>34</v>
      </c>
      <c r="B58" s="2" t="s">
        <v>35</v>
      </c>
      <c r="C58" s="2"/>
      <c r="D58" s="3">
        <v>45399</v>
      </c>
      <c r="E58" s="4">
        <v>5311000</v>
      </c>
      <c r="F58" s="5"/>
      <c r="G58" s="5">
        <v>300000</v>
      </c>
      <c r="H58" s="5"/>
      <c r="I58" s="5"/>
      <c r="J58" s="4">
        <v>500000</v>
      </c>
      <c r="K58" s="4">
        <v>750000</v>
      </c>
      <c r="L58" s="4"/>
      <c r="M58" s="6"/>
      <c r="N58" s="4">
        <f t="shared" si="11"/>
        <v>6861000</v>
      </c>
      <c r="O58" s="7">
        <v>25</v>
      </c>
      <c r="P58" s="8">
        <f t="shared" si="6"/>
        <v>824639.42307692301</v>
      </c>
      <c r="Q58" s="8">
        <f t="shared" si="7"/>
        <v>3985000</v>
      </c>
      <c r="R58" s="7">
        <v>1</v>
      </c>
      <c r="S58" s="9">
        <v>1</v>
      </c>
      <c r="T58" s="9">
        <f>5*S58</f>
        <v>5</v>
      </c>
      <c r="U58" s="10">
        <f t="shared" si="8"/>
        <v>1175000</v>
      </c>
      <c r="V58" s="11">
        <v>30</v>
      </c>
      <c r="W58" s="12">
        <f t="shared" si="9"/>
        <v>3284639.423076923</v>
      </c>
      <c r="X58" s="13">
        <v>258</v>
      </c>
      <c r="Y58" s="14">
        <v>20</v>
      </c>
      <c r="Z58" s="15">
        <f t="shared" si="10"/>
        <v>238</v>
      </c>
      <c r="AA58" s="12">
        <v>350000</v>
      </c>
      <c r="AB58" t="str">
        <f>VLOOKUP(A58,[1]VN!$A$6:$AD$221,30,0)</f>
        <v>Vận chuyển</v>
      </c>
    </row>
    <row r="59" spans="1:28" ht="16.5" customHeight="1">
      <c r="A59" s="1" t="s">
        <v>162</v>
      </c>
      <c r="B59" s="2" t="s">
        <v>163</v>
      </c>
      <c r="C59" s="2"/>
      <c r="D59" s="3">
        <v>45399</v>
      </c>
      <c r="E59" s="4">
        <v>5311000</v>
      </c>
      <c r="F59" s="5"/>
      <c r="G59" s="5"/>
      <c r="H59" s="5"/>
      <c r="I59" s="5"/>
      <c r="J59" s="4">
        <v>300000</v>
      </c>
      <c r="K59" s="4">
        <v>750000</v>
      </c>
      <c r="L59" s="4"/>
      <c r="M59" s="6"/>
      <c r="N59" s="4">
        <f t="shared" si="11"/>
        <v>6361000</v>
      </c>
      <c r="O59" s="7"/>
      <c r="P59" s="8">
        <f t="shared" si="6"/>
        <v>0</v>
      </c>
      <c r="Q59" s="8">
        <f t="shared" si="7"/>
        <v>3874000</v>
      </c>
      <c r="R59" s="7">
        <v>1</v>
      </c>
      <c r="S59" s="9">
        <v>1</v>
      </c>
      <c r="T59" s="9">
        <f>5*S59</f>
        <v>5</v>
      </c>
      <c r="U59" s="10">
        <f t="shared" si="8"/>
        <v>1079000</v>
      </c>
      <c r="V59" s="11">
        <v>30</v>
      </c>
      <c r="W59" s="12">
        <f t="shared" si="9"/>
        <v>2595000</v>
      </c>
      <c r="X59" s="13">
        <v>258</v>
      </c>
      <c r="Y59" s="14">
        <v>6</v>
      </c>
      <c r="Z59" s="15">
        <f t="shared" si="10"/>
        <v>252</v>
      </c>
      <c r="AA59" s="14">
        <v>200000</v>
      </c>
      <c r="AB59" t="str">
        <f>VLOOKUP(A59,[1]VN!$A$6:$AD$221,30,0)</f>
        <v>Xưởng A</v>
      </c>
    </row>
    <row r="60" spans="1:28" ht="16.5" customHeight="1">
      <c r="A60" s="1" t="s">
        <v>36</v>
      </c>
      <c r="B60" s="2" t="s">
        <v>37</v>
      </c>
      <c r="C60" s="2"/>
      <c r="D60" s="3">
        <v>45404</v>
      </c>
      <c r="E60" s="4">
        <v>5311000</v>
      </c>
      <c r="F60" s="5"/>
      <c r="G60" s="5"/>
      <c r="H60" s="5"/>
      <c r="I60" s="5"/>
      <c r="J60" s="4">
        <v>300000</v>
      </c>
      <c r="K60" s="4">
        <v>750000</v>
      </c>
      <c r="L60" s="4"/>
      <c r="M60" s="6"/>
      <c r="N60" s="4">
        <f t="shared" si="11"/>
        <v>6361000</v>
      </c>
      <c r="O60" s="7">
        <v>15</v>
      </c>
      <c r="P60" s="8">
        <f t="shared" si="6"/>
        <v>458725.96153846156</v>
      </c>
      <c r="Q60" s="8">
        <f t="shared" si="7"/>
        <v>3859000</v>
      </c>
      <c r="R60" s="7">
        <v>1</v>
      </c>
      <c r="S60" s="9"/>
      <c r="T60" s="9"/>
      <c r="U60" s="10">
        <f t="shared" si="8"/>
        <v>0</v>
      </c>
      <c r="V60" s="11">
        <v>30</v>
      </c>
      <c r="W60" s="12">
        <f t="shared" si="9"/>
        <v>4317725.961538462</v>
      </c>
      <c r="X60" s="13">
        <v>253</v>
      </c>
      <c r="Y60" s="14">
        <v>2</v>
      </c>
      <c r="Z60" s="15">
        <f t="shared" si="10"/>
        <v>251</v>
      </c>
      <c r="AA60" s="9"/>
      <c r="AB60" t="str">
        <f>VLOOKUP(A60,[1]VN!$A$6:$AD$221,30,0)</f>
        <v>Vận chuyển</v>
      </c>
    </row>
    <row r="61" spans="1:28" ht="16.5" customHeight="1">
      <c r="A61" s="1" t="s">
        <v>16</v>
      </c>
      <c r="B61" s="2" t="s">
        <v>17</v>
      </c>
      <c r="C61" s="2"/>
      <c r="D61" s="3">
        <v>45404</v>
      </c>
      <c r="E61" s="4">
        <v>6801000</v>
      </c>
      <c r="F61" s="5">
        <v>1050000</v>
      </c>
      <c r="G61" s="5"/>
      <c r="H61" s="5"/>
      <c r="I61" s="5"/>
      <c r="J61" s="4">
        <v>300000</v>
      </c>
      <c r="K61" s="4">
        <v>750000</v>
      </c>
      <c r="L61" s="4">
        <v>4099000</v>
      </c>
      <c r="M61" s="6"/>
      <c r="N61" s="4">
        <f t="shared" si="11"/>
        <v>13000000</v>
      </c>
      <c r="O61" s="7"/>
      <c r="P61" s="8">
        <f t="shared" si="6"/>
        <v>0</v>
      </c>
      <c r="Q61" s="8">
        <f t="shared" si="7"/>
        <v>8424000</v>
      </c>
      <c r="R61" s="7">
        <v>1</v>
      </c>
      <c r="S61" s="9"/>
      <c r="T61" s="9"/>
      <c r="U61" s="10">
        <f t="shared" si="8"/>
        <v>0</v>
      </c>
      <c r="V61" s="11">
        <v>30</v>
      </c>
      <c r="W61" s="12">
        <f t="shared" si="9"/>
        <v>8424000</v>
      </c>
      <c r="X61" s="13">
        <v>253</v>
      </c>
      <c r="Y61" s="14">
        <v>2</v>
      </c>
      <c r="Z61" s="15">
        <f t="shared" si="10"/>
        <v>251</v>
      </c>
      <c r="AA61" s="9"/>
      <c r="AB61" t="str">
        <f>VLOOKUP(A61,[1]VN!$A$6:$AD$221,30,0)</f>
        <v>Kinh Doanh</v>
      </c>
    </row>
    <row r="62" spans="1:28" ht="16.5" customHeight="1">
      <c r="A62" s="1" t="s">
        <v>164</v>
      </c>
      <c r="B62" s="2" t="s">
        <v>165</v>
      </c>
      <c r="C62" s="2"/>
      <c r="D62" s="3">
        <v>45423</v>
      </c>
      <c r="E62" s="4">
        <v>5311000</v>
      </c>
      <c r="F62" s="5"/>
      <c r="G62" s="5"/>
      <c r="H62" s="5"/>
      <c r="I62" s="5"/>
      <c r="J62" s="4">
        <v>300000</v>
      </c>
      <c r="K62" s="4">
        <v>750000</v>
      </c>
      <c r="L62" s="4"/>
      <c r="M62" s="6"/>
      <c r="N62" s="4">
        <f t="shared" si="11"/>
        <v>6361000</v>
      </c>
      <c r="O62" s="7">
        <v>32</v>
      </c>
      <c r="P62" s="8">
        <f t="shared" si="6"/>
        <v>978615.38461538462</v>
      </c>
      <c r="Q62" s="8">
        <f t="shared" si="7"/>
        <v>4154669.9999999995</v>
      </c>
      <c r="R62" s="7">
        <v>1.17</v>
      </c>
      <c r="S62" s="9"/>
      <c r="T62" s="9"/>
      <c r="U62" s="10">
        <f t="shared" si="8"/>
        <v>0</v>
      </c>
      <c r="V62" s="11">
        <f>IFERROR(VLOOKUP(A62,[2]Sheet1!$B$3:$G$28,6,0),0)</f>
        <v>35</v>
      </c>
      <c r="W62" s="12">
        <f t="shared" si="9"/>
        <v>5083285.384615384</v>
      </c>
      <c r="X62" s="13">
        <v>234</v>
      </c>
      <c r="Y62" s="14">
        <v>3</v>
      </c>
      <c r="Z62" s="15">
        <f t="shared" si="10"/>
        <v>231</v>
      </c>
      <c r="AA62" s="12">
        <v>50000</v>
      </c>
      <c r="AB62" t="str">
        <f>VLOOKUP(A62,[1]VN!$A$6:$AD$221,30,0)</f>
        <v>Xưởng A</v>
      </c>
    </row>
    <row r="63" spans="1:28" ht="16.5" customHeight="1">
      <c r="A63" s="1" t="s">
        <v>166</v>
      </c>
      <c r="B63" s="2" t="s">
        <v>167</v>
      </c>
      <c r="C63" s="2"/>
      <c r="D63" s="3">
        <v>45429</v>
      </c>
      <c r="E63" s="4">
        <v>5311000</v>
      </c>
      <c r="F63" s="5"/>
      <c r="G63" s="5"/>
      <c r="H63" s="5"/>
      <c r="I63" s="5"/>
      <c r="J63" s="4">
        <v>300000</v>
      </c>
      <c r="K63" s="4">
        <v>750000</v>
      </c>
      <c r="L63" s="4"/>
      <c r="M63" s="6"/>
      <c r="N63" s="4">
        <f t="shared" si="11"/>
        <v>6361000</v>
      </c>
      <c r="O63" s="7">
        <v>31</v>
      </c>
      <c r="P63" s="8">
        <f t="shared" si="6"/>
        <v>948033.65384615387</v>
      </c>
      <c r="Q63" s="8">
        <f t="shared" si="7"/>
        <v>3490000</v>
      </c>
      <c r="R63" s="7">
        <v>1</v>
      </c>
      <c r="S63" s="9">
        <v>1</v>
      </c>
      <c r="T63" s="9">
        <f>5*S63</f>
        <v>5</v>
      </c>
      <c r="U63" s="10">
        <f t="shared" si="8"/>
        <v>1079000</v>
      </c>
      <c r="V63" s="11">
        <v>30</v>
      </c>
      <c r="W63" s="12">
        <f t="shared" si="9"/>
        <v>3359033.653846154</v>
      </c>
      <c r="X63" s="13">
        <v>228</v>
      </c>
      <c r="Y63" s="14">
        <v>1</v>
      </c>
      <c r="Z63" s="15">
        <f t="shared" si="10"/>
        <v>227</v>
      </c>
      <c r="AA63" s="9"/>
      <c r="AB63" t="str">
        <f>VLOOKUP(A63,[1]VN!$A$6:$AD$221,30,0)</f>
        <v>Xưởng A</v>
      </c>
    </row>
    <row r="64" spans="1:28" ht="16.5" customHeight="1">
      <c r="A64" s="1" t="s">
        <v>38</v>
      </c>
      <c r="B64" s="2" t="s">
        <v>39</v>
      </c>
      <c r="C64" s="2"/>
      <c r="D64" s="3">
        <v>45430</v>
      </c>
      <c r="E64" s="4">
        <v>7081000</v>
      </c>
      <c r="F64" s="5">
        <v>1100000</v>
      </c>
      <c r="G64" s="5">
        <v>1000000</v>
      </c>
      <c r="H64" s="5"/>
      <c r="I64" s="5"/>
      <c r="J64" s="4">
        <v>990000</v>
      </c>
      <c r="K64" s="4">
        <v>850000</v>
      </c>
      <c r="L64" s="4"/>
      <c r="M64" s="6"/>
      <c r="N64" s="4">
        <f t="shared" si="11"/>
        <v>11021000</v>
      </c>
      <c r="O64" s="7">
        <v>6.5</v>
      </c>
      <c r="P64" s="8">
        <f t="shared" si="6"/>
        <v>344406.25</v>
      </c>
      <c r="Q64" s="8">
        <f t="shared" si="7"/>
        <v>7270380</v>
      </c>
      <c r="R64" s="7">
        <v>1.17</v>
      </c>
      <c r="S64" s="9">
        <v>1</v>
      </c>
      <c r="T64" s="9">
        <f>5*S64</f>
        <v>5</v>
      </c>
      <c r="U64" s="10">
        <f t="shared" si="8"/>
        <v>1956000</v>
      </c>
      <c r="V64" s="11">
        <v>35</v>
      </c>
      <c r="W64" s="12">
        <f t="shared" si="9"/>
        <v>5658786.25</v>
      </c>
      <c r="X64" s="13">
        <v>227</v>
      </c>
      <c r="Y64" s="14">
        <v>4</v>
      </c>
      <c r="Z64" s="15">
        <f t="shared" si="10"/>
        <v>223</v>
      </c>
      <c r="AA64" s="9"/>
      <c r="AB64" t="str">
        <f>VLOOKUP(A64,[1]VN!$A$6:$AD$221,30,0)</f>
        <v>Vận Chuyển</v>
      </c>
    </row>
    <row r="65" spans="1:28" ht="16.5" customHeight="1">
      <c r="A65" s="1" t="s">
        <v>168</v>
      </c>
      <c r="B65" s="2" t="s">
        <v>169</v>
      </c>
      <c r="C65" s="2"/>
      <c r="D65" s="3">
        <v>45439</v>
      </c>
      <c r="E65" s="4">
        <v>5931000</v>
      </c>
      <c r="F65" s="5"/>
      <c r="G65" s="5">
        <v>300000</v>
      </c>
      <c r="H65" s="5"/>
      <c r="I65" s="5"/>
      <c r="J65" s="4">
        <v>300000</v>
      </c>
      <c r="K65" s="4">
        <v>750000</v>
      </c>
      <c r="L65" s="4"/>
      <c r="M65" s="6"/>
      <c r="N65" s="4">
        <f t="shared" si="11"/>
        <v>7281000</v>
      </c>
      <c r="O65" s="7">
        <v>13.5</v>
      </c>
      <c r="P65" s="8">
        <f t="shared" si="6"/>
        <v>472564.90384615387</v>
      </c>
      <c r="Q65" s="8">
        <f t="shared" si="7"/>
        <v>3543000</v>
      </c>
      <c r="R65" s="7">
        <v>1</v>
      </c>
      <c r="S65" s="9"/>
      <c r="T65" s="9"/>
      <c r="U65" s="10">
        <f t="shared" si="8"/>
        <v>0</v>
      </c>
      <c r="V65" s="11">
        <v>30</v>
      </c>
      <c r="W65" s="12">
        <f t="shared" si="9"/>
        <v>4015564.903846154</v>
      </c>
      <c r="X65" s="13">
        <v>218</v>
      </c>
      <c r="Y65" s="14">
        <v>20</v>
      </c>
      <c r="Z65" s="15">
        <f t="shared" si="10"/>
        <v>198</v>
      </c>
      <c r="AA65" s="9"/>
      <c r="AB65" t="str">
        <f>VLOOKUP(A65,[1]VN!$A$6:$AD$221,30,0)</f>
        <v>Xưởng A</v>
      </c>
    </row>
    <row r="66" spans="1:28" ht="16.5" customHeight="1">
      <c r="A66" s="1" t="s">
        <v>170</v>
      </c>
      <c r="B66" s="2" t="s">
        <v>171</v>
      </c>
      <c r="C66" s="2"/>
      <c r="D66" s="3">
        <v>45440</v>
      </c>
      <c r="E66" s="4">
        <v>5311000</v>
      </c>
      <c r="F66" s="5"/>
      <c r="G66" s="5"/>
      <c r="H66" s="5"/>
      <c r="I66" s="5"/>
      <c r="J66" s="4">
        <v>300000</v>
      </c>
      <c r="K66" s="4">
        <v>750000</v>
      </c>
      <c r="L66" s="4"/>
      <c r="M66" s="6"/>
      <c r="N66" s="4">
        <f t="shared" si="11"/>
        <v>6361000</v>
      </c>
      <c r="O66" s="7">
        <v>48</v>
      </c>
      <c r="P66" s="8">
        <f t="shared" ref="P66:P97" si="12">(E66+F66+G66+H66+I66+J66+K66+L66+M66)/26/8*O66</f>
        <v>1467923.076923077</v>
      </c>
      <c r="Q66" s="8">
        <f t="shared" ref="Q66:Q97" si="13">ROUND((N66-K66)/365*Z66,-3)*R66</f>
        <v>3320000</v>
      </c>
      <c r="R66" s="7">
        <v>1</v>
      </c>
      <c r="S66" s="9">
        <v>1</v>
      </c>
      <c r="T66" s="9">
        <f>5*S66</f>
        <v>5</v>
      </c>
      <c r="U66" s="10">
        <f t="shared" ref="U66:U97" si="14">ROUND((E66+F66+G66+H66+I66+J66++L66)/26*T66,-3)</f>
        <v>1079000</v>
      </c>
      <c r="V66" s="11">
        <v>30</v>
      </c>
      <c r="W66" s="12">
        <f t="shared" ref="W66:W97" si="15">+Q66+P66-U66-AA66</f>
        <v>3708923.076923077</v>
      </c>
      <c r="X66" s="13">
        <v>217</v>
      </c>
      <c r="Y66" s="14">
        <v>1</v>
      </c>
      <c r="Z66" s="15">
        <f t="shared" ref="Z66:Z97" si="16">X66-Y66</f>
        <v>216</v>
      </c>
      <c r="AA66" s="9"/>
      <c r="AB66" t="str">
        <f>VLOOKUP(A66,[1]VN!$A$6:$AD$221,30,0)</f>
        <v>Xưởng A</v>
      </c>
    </row>
    <row r="67" spans="1:28" ht="16.5" customHeight="1">
      <c r="A67" s="1" t="s">
        <v>212</v>
      </c>
      <c r="B67" s="2" t="s">
        <v>213</v>
      </c>
      <c r="C67" s="2"/>
      <c r="D67" s="3">
        <v>45444</v>
      </c>
      <c r="E67" s="4">
        <v>5581000</v>
      </c>
      <c r="F67" s="5"/>
      <c r="G67" s="5">
        <v>1000000</v>
      </c>
      <c r="H67" s="5"/>
      <c r="I67" s="5"/>
      <c r="J67" s="4">
        <v>1000000</v>
      </c>
      <c r="K67" s="4">
        <v>750000</v>
      </c>
      <c r="L67" s="4">
        <v>3169000</v>
      </c>
      <c r="M67" s="6"/>
      <c r="N67" s="4">
        <f t="shared" si="11"/>
        <v>11500000</v>
      </c>
      <c r="O67" s="7">
        <v>2.5</v>
      </c>
      <c r="P67" s="8">
        <f t="shared" si="12"/>
        <v>138221.15384615384</v>
      </c>
      <c r="Q67" s="8">
        <f t="shared" si="13"/>
        <v>7287930</v>
      </c>
      <c r="R67" s="7">
        <v>1.17</v>
      </c>
      <c r="S67" s="9"/>
      <c r="T67" s="9"/>
      <c r="U67" s="10">
        <f t="shared" si="14"/>
        <v>0</v>
      </c>
      <c r="V67" s="11">
        <f>IFERROR(VLOOKUP(A67,[2]Sheet1!$B$3:$G$28,6,0),0)</f>
        <v>35</v>
      </c>
      <c r="W67" s="12">
        <f t="shared" si="15"/>
        <v>7426151.153846154</v>
      </c>
      <c r="X67" s="13">
        <v>213</v>
      </c>
      <c r="Y67" s="14">
        <v>1.5</v>
      </c>
      <c r="Z67" s="15">
        <f t="shared" si="16"/>
        <v>211.5</v>
      </c>
      <c r="AA67" s="9"/>
      <c r="AB67" t="str">
        <f>VLOOKUP(A67,[1]VN!$A$6:$AD$221,30,0)</f>
        <v>Bảo trì</v>
      </c>
    </row>
    <row r="68" spans="1:28" ht="16.5" customHeight="1">
      <c r="A68" s="1" t="s">
        <v>172</v>
      </c>
      <c r="B68" s="2" t="s">
        <v>173</v>
      </c>
      <c r="C68" s="2"/>
      <c r="D68" s="3">
        <v>45448</v>
      </c>
      <c r="E68" s="4">
        <v>5311000</v>
      </c>
      <c r="F68" s="5"/>
      <c r="G68" s="5"/>
      <c r="H68" s="5"/>
      <c r="I68" s="5"/>
      <c r="J68" s="4">
        <v>300000</v>
      </c>
      <c r="K68" s="4">
        <v>750000</v>
      </c>
      <c r="L68" s="4"/>
      <c r="M68" s="6"/>
      <c r="N68" s="4">
        <f t="shared" si="11"/>
        <v>6361000</v>
      </c>
      <c r="O68" s="7">
        <v>7.5</v>
      </c>
      <c r="P68" s="8">
        <f t="shared" si="12"/>
        <v>229362.98076923078</v>
      </c>
      <c r="Q68" s="8">
        <f t="shared" si="13"/>
        <v>3213000</v>
      </c>
      <c r="R68" s="7">
        <v>1</v>
      </c>
      <c r="S68" s="9">
        <v>1</v>
      </c>
      <c r="T68" s="9">
        <f>5*S68</f>
        <v>5</v>
      </c>
      <c r="U68" s="10">
        <f t="shared" si="14"/>
        <v>1079000</v>
      </c>
      <c r="V68" s="11">
        <v>30</v>
      </c>
      <c r="W68" s="12">
        <f t="shared" si="15"/>
        <v>2363362.980769231</v>
      </c>
      <c r="X68" s="13">
        <v>209</v>
      </c>
      <c r="Y68" s="14"/>
      <c r="Z68" s="15">
        <f t="shared" si="16"/>
        <v>209</v>
      </c>
      <c r="AA68" s="9"/>
      <c r="AB68" t="str">
        <f>VLOOKUP(A68,[1]VN!$A$6:$AD$221,30,0)</f>
        <v>Xưởng A</v>
      </c>
    </row>
    <row r="69" spans="1:28" ht="17.25" customHeight="1">
      <c r="A69" s="1" t="s">
        <v>174</v>
      </c>
      <c r="B69" s="2" t="s">
        <v>175</v>
      </c>
      <c r="C69" s="2"/>
      <c r="D69" s="3">
        <v>45448</v>
      </c>
      <c r="E69" s="4">
        <v>5311000</v>
      </c>
      <c r="F69" s="5"/>
      <c r="G69" s="5">
        <v>300000</v>
      </c>
      <c r="H69" s="5"/>
      <c r="I69" s="5"/>
      <c r="J69" s="4">
        <v>300000</v>
      </c>
      <c r="K69" s="4">
        <v>750000</v>
      </c>
      <c r="L69" s="4"/>
      <c r="M69" s="6"/>
      <c r="N69" s="4">
        <f t="shared" si="11"/>
        <v>6661000</v>
      </c>
      <c r="O69" s="7">
        <v>39.5</v>
      </c>
      <c r="P69" s="8">
        <f t="shared" si="12"/>
        <v>1264949.5192307692</v>
      </c>
      <c r="Q69" s="8">
        <f t="shared" si="13"/>
        <v>3385000</v>
      </c>
      <c r="R69" s="7">
        <v>1</v>
      </c>
      <c r="S69" s="9"/>
      <c r="T69" s="9"/>
      <c r="U69" s="10">
        <f t="shared" si="14"/>
        <v>0</v>
      </c>
      <c r="V69" s="11">
        <v>30</v>
      </c>
      <c r="W69" s="12">
        <f t="shared" si="15"/>
        <v>4649949.519230769</v>
      </c>
      <c r="X69" s="13">
        <v>209</v>
      </c>
      <c r="Y69" s="14"/>
      <c r="Z69" s="15">
        <f t="shared" si="16"/>
        <v>209</v>
      </c>
      <c r="AA69" s="9"/>
      <c r="AB69" t="str">
        <f>VLOOKUP(A69,[1]VN!$A$6:$AD$221,30,0)</f>
        <v>Xưởng A</v>
      </c>
    </row>
    <row r="70" spans="1:28" ht="16.5" customHeight="1">
      <c r="A70" s="1" t="s">
        <v>26</v>
      </c>
      <c r="B70" s="2" t="s">
        <v>27</v>
      </c>
      <c r="C70" s="2"/>
      <c r="D70" s="3">
        <v>45448</v>
      </c>
      <c r="E70" s="4">
        <v>6181000</v>
      </c>
      <c r="F70" s="5"/>
      <c r="G70" s="5">
        <v>500000</v>
      </c>
      <c r="H70" s="5"/>
      <c r="I70" s="5"/>
      <c r="J70" s="4">
        <v>300000</v>
      </c>
      <c r="K70" s="4">
        <v>750000</v>
      </c>
      <c r="L70" s="4"/>
      <c r="M70" s="6"/>
      <c r="N70" s="4">
        <f t="shared" si="11"/>
        <v>7731000</v>
      </c>
      <c r="O70" s="7">
        <v>21</v>
      </c>
      <c r="P70" s="8">
        <f t="shared" si="12"/>
        <v>780533.65384615387</v>
      </c>
      <c r="Q70" s="8">
        <f t="shared" si="13"/>
        <v>3978000</v>
      </c>
      <c r="R70" s="7">
        <v>1</v>
      </c>
      <c r="S70" s="9"/>
      <c r="T70" s="9"/>
      <c r="U70" s="10">
        <f t="shared" si="14"/>
        <v>0</v>
      </c>
      <c r="V70" s="11">
        <v>30</v>
      </c>
      <c r="W70" s="12">
        <f t="shared" si="15"/>
        <v>4758533.653846154</v>
      </c>
      <c r="X70" s="13">
        <v>209</v>
      </c>
      <c r="Y70" s="14">
        <v>1</v>
      </c>
      <c r="Z70" s="15">
        <f t="shared" si="16"/>
        <v>208</v>
      </c>
      <c r="AA70" s="9"/>
      <c r="AB70" t="str">
        <f>VLOOKUP(A70,[1]VN!$A$6:$AD$221,30,0)</f>
        <v>Sinh Quản</v>
      </c>
    </row>
    <row r="71" spans="1:28" ht="16.5" customHeight="1">
      <c r="A71" s="1" t="s">
        <v>176</v>
      </c>
      <c r="B71" s="2" t="s">
        <v>177</v>
      </c>
      <c r="C71" s="2"/>
      <c r="D71" s="3">
        <v>45450</v>
      </c>
      <c r="E71" s="4">
        <v>5311000</v>
      </c>
      <c r="F71" s="5"/>
      <c r="G71" s="5"/>
      <c r="H71" s="5"/>
      <c r="I71" s="5"/>
      <c r="J71" s="4">
        <v>300000</v>
      </c>
      <c r="K71" s="4">
        <v>750000</v>
      </c>
      <c r="L71" s="4"/>
      <c r="M71" s="6"/>
      <c r="N71" s="4">
        <f t="shared" si="11"/>
        <v>6361000</v>
      </c>
      <c r="O71" s="7">
        <v>48</v>
      </c>
      <c r="P71" s="8">
        <f t="shared" si="12"/>
        <v>1467923.076923077</v>
      </c>
      <c r="Q71" s="8">
        <f t="shared" si="13"/>
        <v>3174000</v>
      </c>
      <c r="R71" s="7">
        <v>1</v>
      </c>
      <c r="S71" s="9"/>
      <c r="T71" s="9"/>
      <c r="U71" s="10">
        <f t="shared" si="14"/>
        <v>0</v>
      </c>
      <c r="V71" s="11">
        <v>30</v>
      </c>
      <c r="W71" s="12">
        <f t="shared" si="15"/>
        <v>4641923.076923077</v>
      </c>
      <c r="X71" s="13">
        <v>207</v>
      </c>
      <c r="Y71" s="14">
        <v>0.5</v>
      </c>
      <c r="Z71" s="15">
        <f t="shared" si="16"/>
        <v>206.5</v>
      </c>
      <c r="AA71" s="9"/>
      <c r="AB71" t="str">
        <f>VLOOKUP(A71,[1]VN!$A$6:$AD$221,30,0)</f>
        <v>Xưởng A</v>
      </c>
    </row>
    <row r="72" spans="1:28" ht="16.5" customHeight="1">
      <c r="A72" s="1" t="s">
        <v>40</v>
      </c>
      <c r="B72" s="2" t="s">
        <v>41</v>
      </c>
      <c r="C72" s="2"/>
      <c r="D72" s="3">
        <v>45453</v>
      </c>
      <c r="E72" s="4">
        <v>5311000</v>
      </c>
      <c r="F72" s="5"/>
      <c r="G72" s="5"/>
      <c r="H72" s="5"/>
      <c r="I72" s="5"/>
      <c r="J72" s="4">
        <v>300000</v>
      </c>
      <c r="K72" s="4">
        <v>750000</v>
      </c>
      <c r="L72" s="4"/>
      <c r="M72" s="6"/>
      <c r="N72" s="4">
        <f t="shared" si="11"/>
        <v>6361000</v>
      </c>
      <c r="O72" s="7">
        <v>32</v>
      </c>
      <c r="P72" s="8">
        <f t="shared" si="12"/>
        <v>978615.38461538462</v>
      </c>
      <c r="Q72" s="8">
        <f t="shared" si="13"/>
        <v>3013000</v>
      </c>
      <c r="R72" s="7">
        <v>1</v>
      </c>
      <c r="S72" s="9">
        <v>2</v>
      </c>
      <c r="T72" s="9">
        <f>5*S72</f>
        <v>10</v>
      </c>
      <c r="U72" s="10">
        <f t="shared" si="14"/>
        <v>2158000</v>
      </c>
      <c r="V72" s="11">
        <v>30</v>
      </c>
      <c r="W72" s="12">
        <f t="shared" si="15"/>
        <v>1783615.3846153845</v>
      </c>
      <c r="X72" s="13">
        <v>204</v>
      </c>
      <c r="Y72" s="14">
        <v>8</v>
      </c>
      <c r="Z72" s="15">
        <f t="shared" si="16"/>
        <v>196</v>
      </c>
      <c r="AA72" s="14">
        <v>50000</v>
      </c>
      <c r="AB72" t="str">
        <f>VLOOKUP(A72,[1]VN!$A$6:$AD$221,30,0)</f>
        <v>Vận Chuyển</v>
      </c>
    </row>
    <row r="73" spans="1:28" ht="16.5" customHeight="1">
      <c r="A73" s="1" t="s">
        <v>178</v>
      </c>
      <c r="B73" s="2" t="s">
        <v>179</v>
      </c>
      <c r="C73" s="2"/>
      <c r="D73" s="3">
        <v>45462</v>
      </c>
      <c r="E73" s="4">
        <v>5581000</v>
      </c>
      <c r="F73" s="5"/>
      <c r="G73" s="5">
        <v>500000</v>
      </c>
      <c r="H73" s="5"/>
      <c r="I73" s="5"/>
      <c r="J73" s="4">
        <v>2169000</v>
      </c>
      <c r="K73" s="4">
        <v>750000</v>
      </c>
      <c r="L73" s="4"/>
      <c r="M73" s="6"/>
      <c r="N73" s="4">
        <f t="shared" si="11"/>
        <v>9000000</v>
      </c>
      <c r="O73" s="7">
        <v>23</v>
      </c>
      <c r="P73" s="8">
        <f t="shared" si="12"/>
        <v>995192.30769230763</v>
      </c>
      <c r="Q73" s="8">
        <f t="shared" si="13"/>
        <v>4362000</v>
      </c>
      <c r="R73" s="7">
        <v>1</v>
      </c>
      <c r="S73" s="9"/>
      <c r="T73" s="9"/>
      <c r="U73" s="10">
        <f t="shared" si="14"/>
        <v>0</v>
      </c>
      <c r="V73" s="11">
        <v>30</v>
      </c>
      <c r="W73" s="12">
        <f t="shared" si="15"/>
        <v>5357192.307692308</v>
      </c>
      <c r="X73" s="13">
        <v>195</v>
      </c>
      <c r="Y73" s="14">
        <v>2</v>
      </c>
      <c r="Z73" s="15">
        <f t="shared" si="16"/>
        <v>193</v>
      </c>
      <c r="AA73" s="9"/>
      <c r="AB73" t="str">
        <f>VLOOKUP(A73,[1]VN!$A$6:$AD$221,30,0)</f>
        <v>Xưởng A</v>
      </c>
    </row>
    <row r="74" spans="1:28" ht="16.5" customHeight="1">
      <c r="A74" s="1" t="s">
        <v>122</v>
      </c>
      <c r="B74" s="2" t="s">
        <v>123</v>
      </c>
      <c r="C74" s="2"/>
      <c r="D74" s="3">
        <v>45470</v>
      </c>
      <c r="E74" s="4">
        <v>5311000</v>
      </c>
      <c r="F74" s="5"/>
      <c r="G74" s="5"/>
      <c r="H74" s="5"/>
      <c r="I74" s="5"/>
      <c r="J74" s="4">
        <v>300000</v>
      </c>
      <c r="K74" s="4">
        <v>750000</v>
      </c>
      <c r="L74" s="4"/>
      <c r="M74" s="6"/>
      <c r="N74" s="4">
        <f t="shared" si="11"/>
        <v>6361000</v>
      </c>
      <c r="O74" s="7">
        <v>6</v>
      </c>
      <c r="P74" s="8">
        <f t="shared" si="12"/>
        <v>183490.38461538462</v>
      </c>
      <c r="Q74" s="8">
        <f t="shared" si="13"/>
        <v>2598000</v>
      </c>
      <c r="R74" s="7">
        <v>1</v>
      </c>
      <c r="S74" s="9"/>
      <c r="T74" s="9"/>
      <c r="U74" s="10">
        <f t="shared" si="14"/>
        <v>0</v>
      </c>
      <c r="V74" s="11">
        <v>30</v>
      </c>
      <c r="W74" s="12">
        <f t="shared" si="15"/>
        <v>2781490.3846153845</v>
      </c>
      <c r="X74" s="13">
        <v>187</v>
      </c>
      <c r="Y74" s="14">
        <v>18</v>
      </c>
      <c r="Z74" s="15">
        <f t="shared" si="16"/>
        <v>169</v>
      </c>
      <c r="AA74" s="9"/>
      <c r="AB74" t="str">
        <f>VLOOKUP(A74,[1]VN!$A$6:$AD$221,30,0)</f>
        <v>Gia Công</v>
      </c>
    </row>
    <row r="75" spans="1:28" ht="16.5" customHeight="1">
      <c r="A75" s="1" t="s">
        <v>42</v>
      </c>
      <c r="B75" s="2" t="s">
        <v>43</v>
      </c>
      <c r="C75" s="2"/>
      <c r="D75" s="3">
        <v>45483</v>
      </c>
      <c r="E75" s="4">
        <v>5311000</v>
      </c>
      <c r="F75" s="5"/>
      <c r="G75" s="5"/>
      <c r="H75" s="5"/>
      <c r="I75" s="5"/>
      <c r="J75" s="4">
        <v>300000</v>
      </c>
      <c r="K75" s="4">
        <v>750000</v>
      </c>
      <c r="L75" s="4"/>
      <c r="M75" s="6"/>
      <c r="N75" s="4">
        <f t="shared" si="11"/>
        <v>6361000</v>
      </c>
      <c r="O75" s="7"/>
      <c r="P75" s="8">
        <f t="shared" si="12"/>
        <v>0</v>
      </c>
      <c r="Q75" s="8">
        <f t="shared" si="13"/>
        <v>2895750</v>
      </c>
      <c r="R75" s="7">
        <v>1.17</v>
      </c>
      <c r="S75" s="9"/>
      <c r="T75" s="9"/>
      <c r="U75" s="10">
        <f t="shared" si="14"/>
        <v>0</v>
      </c>
      <c r="V75" s="11">
        <f>IFERROR(VLOOKUP(A75,[2]Sheet1!$B$3:$G$28,6,0),0)</f>
        <v>35</v>
      </c>
      <c r="W75" s="12">
        <f t="shared" si="15"/>
        <v>2745750</v>
      </c>
      <c r="X75" s="13">
        <v>174</v>
      </c>
      <c r="Y75" s="14">
        <v>13</v>
      </c>
      <c r="Z75" s="15">
        <f t="shared" si="16"/>
        <v>161</v>
      </c>
      <c r="AA75" s="12">
        <v>150000</v>
      </c>
      <c r="AB75" t="str">
        <f>VLOOKUP(A75,[1]VN!$A$6:$AD$221,30,0)</f>
        <v>Vận Chuyển</v>
      </c>
    </row>
    <row r="76" spans="1:28" ht="16.5" customHeight="1">
      <c r="A76" s="1" t="s">
        <v>180</v>
      </c>
      <c r="B76" s="2" t="s">
        <v>181</v>
      </c>
      <c r="C76" s="2"/>
      <c r="D76" s="3">
        <v>45486</v>
      </c>
      <c r="E76" s="4">
        <v>5311000</v>
      </c>
      <c r="F76" s="5"/>
      <c r="G76" s="5"/>
      <c r="H76" s="5"/>
      <c r="I76" s="5"/>
      <c r="J76" s="4">
        <v>300000</v>
      </c>
      <c r="K76" s="4">
        <v>750000</v>
      </c>
      <c r="L76" s="4"/>
      <c r="M76" s="6"/>
      <c r="N76" s="4">
        <f t="shared" si="11"/>
        <v>6361000</v>
      </c>
      <c r="O76" s="7">
        <v>8</v>
      </c>
      <c r="P76" s="8">
        <f t="shared" si="12"/>
        <v>244653.84615384616</v>
      </c>
      <c r="Q76" s="8">
        <f t="shared" si="13"/>
        <v>2583000</v>
      </c>
      <c r="R76" s="7">
        <v>1</v>
      </c>
      <c r="S76" s="9">
        <v>1</v>
      </c>
      <c r="T76" s="9">
        <f>5*S76</f>
        <v>5</v>
      </c>
      <c r="U76" s="10">
        <f t="shared" si="14"/>
        <v>1079000</v>
      </c>
      <c r="V76" s="11">
        <v>30</v>
      </c>
      <c r="W76" s="12">
        <f t="shared" si="15"/>
        <v>1748653.846153846</v>
      </c>
      <c r="X76" s="13">
        <v>171</v>
      </c>
      <c r="Y76" s="14">
        <v>3</v>
      </c>
      <c r="Z76" s="15">
        <f t="shared" si="16"/>
        <v>168</v>
      </c>
      <c r="AA76" s="9"/>
      <c r="AB76" t="str">
        <f>VLOOKUP(A76,[1]VN!$A$6:$AD$221,30,0)</f>
        <v>Xưởng A</v>
      </c>
    </row>
    <row r="77" spans="1:28" ht="16.5" customHeight="1">
      <c r="A77" s="1" t="s">
        <v>4</v>
      </c>
      <c r="B77" s="2" t="s">
        <v>5</v>
      </c>
      <c r="C77" s="2"/>
      <c r="D77" s="3">
        <v>45474</v>
      </c>
      <c r="E77" s="4">
        <v>6181000</v>
      </c>
      <c r="F77" s="5"/>
      <c r="G77" s="5">
        <v>500000</v>
      </c>
      <c r="H77" s="5"/>
      <c r="I77" s="5"/>
      <c r="J77" s="4">
        <v>300000</v>
      </c>
      <c r="K77" s="4">
        <v>750000</v>
      </c>
      <c r="L77" s="4"/>
      <c r="M77" s="6"/>
      <c r="N77" s="4">
        <f t="shared" si="11"/>
        <v>7731000</v>
      </c>
      <c r="O77" s="7"/>
      <c r="P77" s="8">
        <f t="shared" si="12"/>
        <v>0</v>
      </c>
      <c r="Q77" s="8">
        <f t="shared" si="13"/>
        <v>3500000</v>
      </c>
      <c r="R77" s="7">
        <v>1</v>
      </c>
      <c r="S77" s="9"/>
      <c r="T77" s="9"/>
      <c r="U77" s="10">
        <f t="shared" si="14"/>
        <v>0</v>
      </c>
      <c r="V77" s="11">
        <v>30</v>
      </c>
      <c r="W77" s="12">
        <f t="shared" si="15"/>
        <v>3500000</v>
      </c>
      <c r="X77" s="13">
        <v>183</v>
      </c>
      <c r="Y77" s="14"/>
      <c r="Z77" s="15">
        <f t="shared" si="16"/>
        <v>183</v>
      </c>
      <c r="AA77" s="9"/>
      <c r="AB77" t="str">
        <f>VLOOKUP(A77,[1]VN!$A$6:$AD$221,30,0)</f>
        <v>Kế toán</v>
      </c>
    </row>
    <row r="78" spans="1:28" ht="16.5" customHeight="1">
      <c r="A78" s="1" t="s">
        <v>124</v>
      </c>
      <c r="B78" s="2" t="s">
        <v>125</v>
      </c>
      <c r="C78" s="2"/>
      <c r="D78" s="3">
        <v>45498</v>
      </c>
      <c r="E78" s="4">
        <v>5311000</v>
      </c>
      <c r="F78" s="5"/>
      <c r="G78" s="5"/>
      <c r="H78" s="5"/>
      <c r="I78" s="5"/>
      <c r="J78" s="4">
        <v>300000</v>
      </c>
      <c r="K78" s="4">
        <v>750000</v>
      </c>
      <c r="L78" s="4"/>
      <c r="M78" s="6"/>
      <c r="N78" s="4">
        <f t="shared" si="11"/>
        <v>6361000</v>
      </c>
      <c r="O78" s="7"/>
      <c r="P78" s="8">
        <f t="shared" si="12"/>
        <v>0</v>
      </c>
      <c r="Q78" s="8">
        <f t="shared" si="13"/>
        <v>2398000</v>
      </c>
      <c r="R78" s="7">
        <v>1</v>
      </c>
      <c r="S78" s="9"/>
      <c r="T78" s="9"/>
      <c r="U78" s="10">
        <f t="shared" si="14"/>
        <v>0</v>
      </c>
      <c r="V78" s="11">
        <v>30</v>
      </c>
      <c r="W78" s="12">
        <f t="shared" si="15"/>
        <v>2398000</v>
      </c>
      <c r="X78" s="13">
        <v>159</v>
      </c>
      <c r="Y78" s="14">
        <v>3</v>
      </c>
      <c r="Z78" s="15">
        <f t="shared" si="16"/>
        <v>156</v>
      </c>
      <c r="AA78" s="9"/>
      <c r="AB78" t="str">
        <f>VLOOKUP(A78,[1]VN!$A$6:$AD$221,30,0)</f>
        <v>Gia Công</v>
      </c>
    </row>
    <row r="79" spans="1:28" ht="16.5" customHeight="1">
      <c r="A79" s="1" t="s">
        <v>126</v>
      </c>
      <c r="B79" s="2" t="s">
        <v>127</v>
      </c>
      <c r="C79" s="2"/>
      <c r="D79" s="3">
        <v>45498</v>
      </c>
      <c r="E79" s="4">
        <v>5311000</v>
      </c>
      <c r="F79" s="5"/>
      <c r="G79" s="5"/>
      <c r="H79" s="5"/>
      <c r="I79" s="5"/>
      <c r="J79" s="4">
        <v>300000</v>
      </c>
      <c r="K79" s="4">
        <v>750000</v>
      </c>
      <c r="L79" s="4"/>
      <c r="M79" s="6"/>
      <c r="N79" s="4">
        <f t="shared" si="11"/>
        <v>6361000</v>
      </c>
      <c r="O79" s="7">
        <v>4</v>
      </c>
      <c r="P79" s="8">
        <f t="shared" si="12"/>
        <v>122326.92307692308</v>
      </c>
      <c r="Q79" s="8">
        <f t="shared" si="13"/>
        <v>2352000</v>
      </c>
      <c r="R79" s="7">
        <v>1</v>
      </c>
      <c r="S79" s="9"/>
      <c r="T79" s="9"/>
      <c r="U79" s="10">
        <f t="shared" si="14"/>
        <v>0</v>
      </c>
      <c r="V79" s="11">
        <v>30</v>
      </c>
      <c r="W79" s="12">
        <f t="shared" si="15"/>
        <v>2474326.923076923</v>
      </c>
      <c r="X79" s="13">
        <v>159</v>
      </c>
      <c r="Y79" s="14">
        <v>6</v>
      </c>
      <c r="Z79" s="15">
        <f t="shared" si="16"/>
        <v>153</v>
      </c>
      <c r="AA79" s="9"/>
      <c r="AB79" t="str">
        <f>VLOOKUP(A79,[1]VN!$A$6:$AD$221,30,0)</f>
        <v>Gia Công</v>
      </c>
    </row>
    <row r="80" spans="1:28" ht="16.5" customHeight="1">
      <c r="A80" s="1" t="s">
        <v>82</v>
      </c>
      <c r="B80" s="2" t="s">
        <v>83</v>
      </c>
      <c r="C80" s="2"/>
      <c r="D80" s="3">
        <v>45510</v>
      </c>
      <c r="E80" s="4">
        <v>5311000</v>
      </c>
      <c r="F80" s="5"/>
      <c r="G80" s="5"/>
      <c r="H80" s="5"/>
      <c r="I80" s="5"/>
      <c r="J80" s="4">
        <v>300000</v>
      </c>
      <c r="K80" s="4">
        <v>750000</v>
      </c>
      <c r="L80" s="4"/>
      <c r="M80" s="6"/>
      <c r="N80" s="4">
        <f t="shared" si="11"/>
        <v>6361000</v>
      </c>
      <c r="O80" s="7">
        <v>20</v>
      </c>
      <c r="P80" s="8">
        <f t="shared" si="12"/>
        <v>611634.61538461538</v>
      </c>
      <c r="Q80" s="8">
        <f t="shared" si="13"/>
        <v>2260000</v>
      </c>
      <c r="R80" s="7">
        <v>1</v>
      </c>
      <c r="S80" s="9"/>
      <c r="T80" s="9"/>
      <c r="U80" s="10">
        <f t="shared" si="14"/>
        <v>0</v>
      </c>
      <c r="V80" s="11">
        <v>30</v>
      </c>
      <c r="W80" s="12">
        <f t="shared" si="15"/>
        <v>2871634.6153846155</v>
      </c>
      <c r="X80" s="13">
        <v>147</v>
      </c>
      <c r="Y80" s="14"/>
      <c r="Z80" s="15">
        <f t="shared" si="16"/>
        <v>147</v>
      </c>
      <c r="AA80" s="9"/>
      <c r="AB80" t="str">
        <f>VLOOKUP(A80,[1]VN!$A$6:$AD$221,30,0)</f>
        <v>Máy in</v>
      </c>
    </row>
    <row r="81" spans="1:28" ht="16.5" customHeight="1">
      <c r="A81" s="1" t="s">
        <v>204</v>
      </c>
      <c r="B81" s="2" t="s">
        <v>205</v>
      </c>
      <c r="C81" s="2"/>
      <c r="D81" s="3">
        <v>45527</v>
      </c>
      <c r="E81" s="4">
        <v>5311000</v>
      </c>
      <c r="F81" s="5"/>
      <c r="G81" s="5">
        <v>300000</v>
      </c>
      <c r="H81" s="5"/>
      <c r="I81" s="5"/>
      <c r="J81" s="4">
        <v>300000</v>
      </c>
      <c r="K81" s="4">
        <v>750000</v>
      </c>
      <c r="L81" s="4"/>
      <c r="M81" s="6"/>
      <c r="N81" s="4">
        <f t="shared" si="11"/>
        <v>6661000</v>
      </c>
      <c r="O81" s="7"/>
      <c r="P81" s="8">
        <f t="shared" si="12"/>
        <v>0</v>
      </c>
      <c r="Q81" s="8">
        <f t="shared" si="13"/>
        <v>2089000</v>
      </c>
      <c r="R81" s="7">
        <v>1</v>
      </c>
      <c r="S81" s="9"/>
      <c r="T81" s="9"/>
      <c r="U81" s="10">
        <f t="shared" si="14"/>
        <v>0</v>
      </c>
      <c r="V81" s="11">
        <v>30</v>
      </c>
      <c r="W81" s="12">
        <f t="shared" si="15"/>
        <v>2089000</v>
      </c>
      <c r="X81" s="13">
        <v>130</v>
      </c>
      <c r="Y81" s="14">
        <v>1</v>
      </c>
      <c r="Z81" s="15">
        <f t="shared" si="16"/>
        <v>129</v>
      </c>
      <c r="AA81" s="9"/>
      <c r="AB81" t="str">
        <f>VLOOKUP(A81,[1]VN!$A$6:$AD$221,30,0)</f>
        <v>QC</v>
      </c>
    </row>
    <row r="82" spans="1:28" ht="16.5" customHeight="1">
      <c r="A82" s="1" t="s">
        <v>182</v>
      </c>
      <c r="B82" s="2" t="s">
        <v>183</v>
      </c>
      <c r="C82" s="2"/>
      <c r="D82" s="3">
        <v>45530</v>
      </c>
      <c r="E82" s="4">
        <v>5311000</v>
      </c>
      <c r="F82" s="5"/>
      <c r="G82" s="5"/>
      <c r="H82" s="5"/>
      <c r="I82" s="5"/>
      <c r="J82" s="4">
        <v>300000</v>
      </c>
      <c r="K82" s="4">
        <v>750000</v>
      </c>
      <c r="L82" s="4"/>
      <c r="M82" s="6"/>
      <c r="N82" s="4">
        <f t="shared" si="11"/>
        <v>6361000</v>
      </c>
      <c r="O82" s="7">
        <v>16</v>
      </c>
      <c r="P82" s="8">
        <f t="shared" si="12"/>
        <v>489307.69230769231</v>
      </c>
      <c r="Q82" s="8">
        <f t="shared" si="13"/>
        <v>1906000</v>
      </c>
      <c r="R82" s="7">
        <v>1</v>
      </c>
      <c r="S82" s="9"/>
      <c r="T82" s="9"/>
      <c r="U82" s="10">
        <f t="shared" si="14"/>
        <v>0</v>
      </c>
      <c r="V82" s="11">
        <v>30</v>
      </c>
      <c r="W82" s="12">
        <f t="shared" si="15"/>
        <v>2295307.6923076925</v>
      </c>
      <c r="X82" s="13">
        <v>127</v>
      </c>
      <c r="Y82" s="14">
        <v>3</v>
      </c>
      <c r="Z82" s="15">
        <f t="shared" si="16"/>
        <v>124</v>
      </c>
      <c r="AA82" s="14">
        <v>100000</v>
      </c>
      <c r="AB82" t="str">
        <f>VLOOKUP(A82,[1]VN!$A$6:$AD$221,30,0)</f>
        <v>Xưởng A</v>
      </c>
    </row>
    <row r="83" spans="1:28" ht="16.5" customHeight="1">
      <c r="A83" s="1" t="s">
        <v>18</v>
      </c>
      <c r="B83" s="2" t="s">
        <v>19</v>
      </c>
      <c r="C83" s="2"/>
      <c r="D83" s="3">
        <v>45532</v>
      </c>
      <c r="E83" s="4">
        <v>6181000</v>
      </c>
      <c r="F83" s="5"/>
      <c r="G83" s="5">
        <v>500000</v>
      </c>
      <c r="H83" s="5"/>
      <c r="I83" s="5"/>
      <c r="J83" s="4">
        <v>300000</v>
      </c>
      <c r="K83" s="4">
        <v>750000</v>
      </c>
      <c r="L83" s="4"/>
      <c r="M83" s="6"/>
      <c r="N83" s="4">
        <f t="shared" ref="N83:N107" si="17">+E83+F83+G83+H83+I83+J83+K83+L83</f>
        <v>7731000</v>
      </c>
      <c r="O83" s="7">
        <v>19.5</v>
      </c>
      <c r="P83" s="8">
        <f t="shared" si="12"/>
        <v>724781.25000000012</v>
      </c>
      <c r="Q83" s="8">
        <f t="shared" si="13"/>
        <v>2381000</v>
      </c>
      <c r="R83" s="7">
        <v>1</v>
      </c>
      <c r="S83" s="9"/>
      <c r="T83" s="9"/>
      <c r="U83" s="10">
        <f t="shared" si="14"/>
        <v>0</v>
      </c>
      <c r="V83" s="11">
        <v>30</v>
      </c>
      <c r="W83" s="12">
        <f t="shared" si="15"/>
        <v>3105781.25</v>
      </c>
      <c r="X83" s="13">
        <v>125</v>
      </c>
      <c r="Y83" s="14">
        <v>0.5</v>
      </c>
      <c r="Z83" s="15">
        <f t="shared" si="16"/>
        <v>124.5</v>
      </c>
      <c r="AA83" s="9"/>
      <c r="AB83" t="str">
        <f>VLOOKUP(A83,[1]VN!$A$6:$AD$221,30,0)</f>
        <v>Kinh Doanh</v>
      </c>
    </row>
    <row r="84" spans="1:28" ht="16.5" customHeight="1">
      <c r="A84" s="1" t="s">
        <v>44</v>
      </c>
      <c r="B84" s="2" t="s">
        <v>45</v>
      </c>
      <c r="C84" s="2"/>
      <c r="D84" s="3">
        <v>45535</v>
      </c>
      <c r="E84" s="4">
        <v>5311000</v>
      </c>
      <c r="F84" s="5"/>
      <c r="G84" s="5"/>
      <c r="H84" s="5"/>
      <c r="I84" s="5"/>
      <c r="J84" s="4">
        <v>300000</v>
      </c>
      <c r="K84" s="4">
        <v>750000</v>
      </c>
      <c r="L84" s="4"/>
      <c r="M84" s="6"/>
      <c r="N84" s="4">
        <f t="shared" si="17"/>
        <v>6361000</v>
      </c>
      <c r="O84" s="7">
        <v>16</v>
      </c>
      <c r="P84" s="8">
        <f t="shared" si="12"/>
        <v>489307.69230769231</v>
      </c>
      <c r="Q84" s="8">
        <f t="shared" si="13"/>
        <v>1875000</v>
      </c>
      <c r="R84" s="7">
        <v>1</v>
      </c>
      <c r="S84" s="9">
        <v>2</v>
      </c>
      <c r="T84" s="9">
        <f>5*S84</f>
        <v>10</v>
      </c>
      <c r="U84" s="10">
        <f t="shared" si="14"/>
        <v>2158000</v>
      </c>
      <c r="V84" s="11">
        <v>30</v>
      </c>
      <c r="W84" s="12">
        <f t="shared" si="15"/>
        <v>206307.69230769249</v>
      </c>
      <c r="X84" s="13">
        <v>122</v>
      </c>
      <c r="Y84" s="14"/>
      <c r="Z84" s="15">
        <f t="shared" si="16"/>
        <v>122</v>
      </c>
      <c r="AA84" s="9"/>
      <c r="AB84" t="str">
        <f>VLOOKUP(A84,[1]VN!$A$6:$AD$221,30,0)</f>
        <v>Vận Chuyển</v>
      </c>
    </row>
    <row r="85" spans="1:28" ht="16.5" customHeight="1">
      <c r="A85" s="1" t="s">
        <v>134</v>
      </c>
      <c r="B85" s="2" t="s">
        <v>135</v>
      </c>
      <c r="C85" s="2"/>
      <c r="D85" s="3">
        <v>45547</v>
      </c>
      <c r="E85" s="4">
        <v>5311000</v>
      </c>
      <c r="F85" s="5"/>
      <c r="G85" s="5"/>
      <c r="H85" s="5"/>
      <c r="I85" s="5"/>
      <c r="J85" s="4">
        <v>300000</v>
      </c>
      <c r="K85" s="4">
        <v>750000</v>
      </c>
      <c r="L85" s="4"/>
      <c r="M85" s="6"/>
      <c r="N85" s="4">
        <f t="shared" si="17"/>
        <v>6361000</v>
      </c>
      <c r="O85" s="7">
        <v>8</v>
      </c>
      <c r="P85" s="8">
        <f t="shared" si="12"/>
        <v>244653.84615384616</v>
      </c>
      <c r="Q85" s="8">
        <f t="shared" si="13"/>
        <v>1676000</v>
      </c>
      <c r="R85" s="7">
        <v>1</v>
      </c>
      <c r="S85" s="9"/>
      <c r="T85" s="9"/>
      <c r="U85" s="10">
        <f t="shared" si="14"/>
        <v>0</v>
      </c>
      <c r="V85" s="11">
        <v>30</v>
      </c>
      <c r="W85" s="12">
        <f t="shared" si="15"/>
        <v>1920653.8461538462</v>
      </c>
      <c r="X85" s="13">
        <v>110</v>
      </c>
      <c r="Y85" s="14">
        <v>1</v>
      </c>
      <c r="Z85" s="15">
        <f t="shared" si="16"/>
        <v>109</v>
      </c>
      <c r="AA85" s="9"/>
      <c r="AB85" t="str">
        <f>VLOOKUP(A85,[1]VN!$A$6:$AD$221,30,0)</f>
        <v>Xưởng A</v>
      </c>
    </row>
    <row r="86" spans="1:28" ht="16.5" customHeight="1">
      <c r="A86" s="1" t="s">
        <v>136</v>
      </c>
      <c r="B86" s="2" t="s">
        <v>137</v>
      </c>
      <c r="C86" s="2"/>
      <c r="D86" s="3">
        <v>45547</v>
      </c>
      <c r="E86" s="4">
        <v>5311000</v>
      </c>
      <c r="F86" s="5"/>
      <c r="G86" s="5"/>
      <c r="H86" s="5"/>
      <c r="I86" s="5"/>
      <c r="J86" s="4">
        <v>300000</v>
      </c>
      <c r="K86" s="4">
        <v>750000</v>
      </c>
      <c r="L86" s="4"/>
      <c r="M86" s="6"/>
      <c r="N86" s="4">
        <f t="shared" si="17"/>
        <v>6361000</v>
      </c>
      <c r="O86" s="7">
        <v>16</v>
      </c>
      <c r="P86" s="8">
        <f t="shared" si="12"/>
        <v>489307.69230769231</v>
      </c>
      <c r="Q86" s="8">
        <f t="shared" si="13"/>
        <v>1660000</v>
      </c>
      <c r="R86" s="7">
        <v>1</v>
      </c>
      <c r="S86" s="9"/>
      <c r="T86" s="9"/>
      <c r="U86" s="10">
        <f t="shared" si="14"/>
        <v>0</v>
      </c>
      <c r="V86" s="11">
        <v>30</v>
      </c>
      <c r="W86" s="12">
        <f t="shared" si="15"/>
        <v>2149307.6923076925</v>
      </c>
      <c r="X86" s="13">
        <v>110</v>
      </c>
      <c r="Y86" s="14">
        <v>2</v>
      </c>
      <c r="Z86" s="15">
        <f t="shared" si="16"/>
        <v>108</v>
      </c>
      <c r="AA86" s="9"/>
      <c r="AB86" t="str">
        <f>VLOOKUP(A86,[1]VN!$A$6:$AD$221,30,0)</f>
        <v>Xưởng A</v>
      </c>
    </row>
    <row r="87" spans="1:28" ht="16.5" customHeight="1">
      <c r="A87" s="1" t="s">
        <v>94</v>
      </c>
      <c r="B87" s="2" t="s">
        <v>95</v>
      </c>
      <c r="C87" s="2"/>
      <c r="D87" s="3">
        <v>45547</v>
      </c>
      <c r="E87" s="4">
        <v>5311000</v>
      </c>
      <c r="F87" s="5"/>
      <c r="G87" s="5"/>
      <c r="H87" s="5"/>
      <c r="I87" s="5"/>
      <c r="J87" s="4">
        <v>300000</v>
      </c>
      <c r="K87" s="4">
        <v>750000</v>
      </c>
      <c r="L87" s="4"/>
      <c r="M87" s="6"/>
      <c r="N87" s="4">
        <f t="shared" si="17"/>
        <v>6361000</v>
      </c>
      <c r="O87" s="7">
        <v>15</v>
      </c>
      <c r="P87" s="8">
        <f t="shared" si="12"/>
        <v>458725.96153846156</v>
      </c>
      <c r="Q87" s="8">
        <f t="shared" si="13"/>
        <v>1599000</v>
      </c>
      <c r="R87" s="7">
        <v>1</v>
      </c>
      <c r="S87" s="9"/>
      <c r="T87" s="9"/>
      <c r="U87" s="10">
        <f t="shared" si="14"/>
        <v>0</v>
      </c>
      <c r="V87" s="11">
        <v>30</v>
      </c>
      <c r="W87" s="12">
        <f t="shared" si="15"/>
        <v>2057725.9615384615</v>
      </c>
      <c r="X87" s="13">
        <v>110</v>
      </c>
      <c r="Y87" s="14">
        <v>6</v>
      </c>
      <c r="Z87" s="15">
        <f t="shared" si="16"/>
        <v>104</v>
      </c>
      <c r="AA87" s="9"/>
      <c r="AB87" t="str">
        <f>VLOOKUP(A87,[1]VN!$A$6:$AD$221,30,0)</f>
        <v>Gia Công</v>
      </c>
    </row>
    <row r="88" spans="1:28" ht="16.5" customHeight="1">
      <c r="A88" s="1" t="s">
        <v>184</v>
      </c>
      <c r="B88" s="2" t="s">
        <v>185</v>
      </c>
      <c r="C88" s="2"/>
      <c r="D88" s="3">
        <v>45551</v>
      </c>
      <c r="E88" s="4">
        <v>5311000</v>
      </c>
      <c r="F88" s="5"/>
      <c r="G88" s="5"/>
      <c r="H88" s="5"/>
      <c r="I88" s="5"/>
      <c r="J88" s="4">
        <v>300000</v>
      </c>
      <c r="K88" s="4">
        <v>750000</v>
      </c>
      <c r="L88" s="4"/>
      <c r="M88" s="6"/>
      <c r="N88" s="4">
        <f t="shared" si="17"/>
        <v>6361000</v>
      </c>
      <c r="O88" s="7"/>
      <c r="P88" s="8">
        <f t="shared" si="12"/>
        <v>0</v>
      </c>
      <c r="Q88" s="8">
        <f t="shared" si="13"/>
        <v>1583000</v>
      </c>
      <c r="R88" s="7">
        <v>1</v>
      </c>
      <c r="S88" s="9"/>
      <c r="T88" s="9"/>
      <c r="U88" s="10">
        <f t="shared" si="14"/>
        <v>0</v>
      </c>
      <c r="V88" s="11">
        <v>30</v>
      </c>
      <c r="W88" s="12">
        <f t="shared" si="15"/>
        <v>1583000</v>
      </c>
      <c r="X88" s="13">
        <v>106</v>
      </c>
      <c r="Y88" s="14">
        <v>3</v>
      </c>
      <c r="Z88" s="15">
        <f t="shared" si="16"/>
        <v>103</v>
      </c>
      <c r="AA88" s="9"/>
      <c r="AB88" t="str">
        <f>VLOOKUP(A88,[1]VN!$A$6:$AD$221,30,0)</f>
        <v>Xưởng A</v>
      </c>
    </row>
    <row r="89" spans="1:28" ht="16.5" customHeight="1">
      <c r="A89" s="1" t="s">
        <v>186</v>
      </c>
      <c r="B89" s="2" t="s">
        <v>187</v>
      </c>
      <c r="C89" s="2"/>
      <c r="D89" s="3">
        <v>45555</v>
      </c>
      <c r="E89" s="4">
        <v>5311000</v>
      </c>
      <c r="F89" s="5"/>
      <c r="G89" s="5"/>
      <c r="H89" s="5"/>
      <c r="I89" s="5"/>
      <c r="J89" s="4">
        <v>300000</v>
      </c>
      <c r="K89" s="4">
        <v>750000</v>
      </c>
      <c r="L89" s="4"/>
      <c r="M89" s="6"/>
      <c r="N89" s="4">
        <f t="shared" si="17"/>
        <v>6361000</v>
      </c>
      <c r="O89" s="7">
        <v>16</v>
      </c>
      <c r="P89" s="8">
        <f t="shared" si="12"/>
        <v>489307.69230769231</v>
      </c>
      <c r="Q89" s="8">
        <f t="shared" si="13"/>
        <v>1491000</v>
      </c>
      <c r="R89" s="7">
        <v>1</v>
      </c>
      <c r="S89" s="9"/>
      <c r="T89" s="9"/>
      <c r="U89" s="10">
        <f t="shared" si="14"/>
        <v>0</v>
      </c>
      <c r="V89" s="11">
        <v>30</v>
      </c>
      <c r="W89" s="12">
        <f t="shared" si="15"/>
        <v>1980307.6923076923</v>
      </c>
      <c r="X89" s="13">
        <v>102</v>
      </c>
      <c r="Y89" s="14">
        <v>5</v>
      </c>
      <c r="Z89" s="15">
        <f t="shared" si="16"/>
        <v>97</v>
      </c>
      <c r="AA89" s="9"/>
      <c r="AB89" t="str">
        <f>VLOOKUP(A89,[1]VN!$A$6:$AD$221,30,0)</f>
        <v>Xưởng A</v>
      </c>
    </row>
    <row r="90" spans="1:28" ht="16.5" customHeight="1">
      <c r="A90" s="1" t="s">
        <v>188</v>
      </c>
      <c r="B90" s="2" t="s">
        <v>189</v>
      </c>
      <c r="C90" s="2"/>
      <c r="D90" s="3">
        <v>45555</v>
      </c>
      <c r="E90" s="4">
        <v>5311000</v>
      </c>
      <c r="F90" s="5"/>
      <c r="G90" s="5"/>
      <c r="H90" s="5"/>
      <c r="I90" s="5"/>
      <c r="J90" s="4">
        <v>300000</v>
      </c>
      <c r="K90" s="4">
        <v>750000</v>
      </c>
      <c r="L90" s="4"/>
      <c r="M90" s="6"/>
      <c r="N90" s="4">
        <f t="shared" si="17"/>
        <v>6361000</v>
      </c>
      <c r="O90" s="7">
        <v>8</v>
      </c>
      <c r="P90" s="8">
        <f t="shared" si="12"/>
        <v>244653.84615384616</v>
      </c>
      <c r="Q90" s="8">
        <f t="shared" si="13"/>
        <v>1522000</v>
      </c>
      <c r="R90" s="7">
        <v>1</v>
      </c>
      <c r="S90" s="9"/>
      <c r="T90" s="9"/>
      <c r="U90" s="10">
        <f t="shared" si="14"/>
        <v>0</v>
      </c>
      <c r="V90" s="11">
        <v>30</v>
      </c>
      <c r="W90" s="12">
        <f t="shared" si="15"/>
        <v>1616653.8461538462</v>
      </c>
      <c r="X90" s="13">
        <v>102</v>
      </c>
      <c r="Y90" s="14">
        <v>3</v>
      </c>
      <c r="Z90" s="15">
        <f t="shared" si="16"/>
        <v>99</v>
      </c>
      <c r="AA90" s="14">
        <v>150000</v>
      </c>
      <c r="AB90" t="str">
        <f>VLOOKUP(A90,[1]VN!$A$6:$AD$221,30,0)</f>
        <v>Xưởng A</v>
      </c>
    </row>
    <row r="91" spans="1:28" ht="16.5" customHeight="1">
      <c r="A91" s="1" t="s">
        <v>46</v>
      </c>
      <c r="B91" s="2" t="s">
        <v>47</v>
      </c>
      <c r="C91" s="2"/>
      <c r="D91" s="3">
        <v>45560</v>
      </c>
      <c r="E91" s="4">
        <v>5311000</v>
      </c>
      <c r="F91" s="5"/>
      <c r="G91" s="5"/>
      <c r="H91" s="5"/>
      <c r="I91" s="5"/>
      <c r="J91" s="4">
        <v>300000</v>
      </c>
      <c r="K91" s="4">
        <v>750000</v>
      </c>
      <c r="L91" s="4"/>
      <c r="M91" s="6"/>
      <c r="N91" s="4">
        <f t="shared" si="17"/>
        <v>6361000</v>
      </c>
      <c r="O91" s="7">
        <v>16</v>
      </c>
      <c r="P91" s="8">
        <f t="shared" si="12"/>
        <v>489307.69230769231</v>
      </c>
      <c r="Q91" s="8">
        <f t="shared" si="13"/>
        <v>1491000</v>
      </c>
      <c r="R91" s="7">
        <v>1</v>
      </c>
      <c r="S91" s="9"/>
      <c r="T91" s="9"/>
      <c r="U91" s="10">
        <f t="shared" si="14"/>
        <v>0</v>
      </c>
      <c r="V91" s="11">
        <v>30</v>
      </c>
      <c r="W91" s="12">
        <f t="shared" si="15"/>
        <v>1980307.6923076923</v>
      </c>
      <c r="X91" s="13">
        <v>97</v>
      </c>
      <c r="Y91" s="14"/>
      <c r="Z91" s="15">
        <f t="shared" si="16"/>
        <v>97</v>
      </c>
      <c r="AA91" s="9"/>
      <c r="AB91" t="str">
        <f>VLOOKUP(A91,[1]VN!$A$6:$AD$221,30,0)</f>
        <v>Vận Chuyển</v>
      </c>
    </row>
    <row r="92" spans="1:28" ht="16.5" customHeight="1">
      <c r="A92" s="1" t="s">
        <v>128</v>
      </c>
      <c r="B92" s="2" t="s">
        <v>129</v>
      </c>
      <c r="C92" s="2"/>
      <c r="D92" s="3">
        <v>45565</v>
      </c>
      <c r="E92" s="4">
        <v>5311000</v>
      </c>
      <c r="F92" s="5"/>
      <c r="G92" s="5"/>
      <c r="H92" s="5"/>
      <c r="I92" s="5"/>
      <c r="J92" s="4">
        <v>300000</v>
      </c>
      <c r="K92" s="4">
        <v>750000</v>
      </c>
      <c r="L92" s="4"/>
      <c r="M92" s="6"/>
      <c r="N92" s="4">
        <f t="shared" si="17"/>
        <v>6361000</v>
      </c>
      <c r="O92" s="7">
        <v>8</v>
      </c>
      <c r="P92" s="8">
        <f t="shared" si="12"/>
        <v>244653.84615384616</v>
      </c>
      <c r="Q92" s="8">
        <f t="shared" si="13"/>
        <v>1414000</v>
      </c>
      <c r="R92" s="7">
        <v>1</v>
      </c>
      <c r="S92" s="9"/>
      <c r="T92" s="9"/>
      <c r="U92" s="10">
        <f t="shared" si="14"/>
        <v>0</v>
      </c>
      <c r="V92" s="11">
        <v>30</v>
      </c>
      <c r="W92" s="12">
        <f t="shared" si="15"/>
        <v>1658653.8461538462</v>
      </c>
      <c r="X92" s="13">
        <v>92</v>
      </c>
      <c r="Y92" s="14"/>
      <c r="Z92" s="15">
        <f t="shared" si="16"/>
        <v>92</v>
      </c>
      <c r="AA92" s="9"/>
      <c r="AB92" t="str">
        <f>VLOOKUP(A92,[1]VN!$A$6:$AD$221,30,0)</f>
        <v>Gia Công</v>
      </c>
    </row>
    <row r="93" spans="1:28" ht="16.5" customHeight="1">
      <c r="A93" s="1" t="s">
        <v>214</v>
      </c>
      <c r="B93" s="2" t="s">
        <v>215</v>
      </c>
      <c r="C93" s="2"/>
      <c r="D93" s="3">
        <v>45575</v>
      </c>
      <c r="E93" s="4">
        <v>5311000</v>
      </c>
      <c r="F93" s="5"/>
      <c r="G93" s="5">
        <v>300000</v>
      </c>
      <c r="H93" s="5"/>
      <c r="I93" s="5"/>
      <c r="J93" s="4">
        <v>300000</v>
      </c>
      <c r="K93" s="4">
        <v>750000</v>
      </c>
      <c r="L93" s="4"/>
      <c r="M93" s="6"/>
      <c r="N93" s="4">
        <f t="shared" si="17"/>
        <v>6661000</v>
      </c>
      <c r="O93" s="7">
        <v>8</v>
      </c>
      <c r="P93" s="8">
        <f t="shared" si="12"/>
        <v>256192.30769230769</v>
      </c>
      <c r="Q93" s="8">
        <f t="shared" si="13"/>
        <v>1279000</v>
      </c>
      <c r="R93" s="7">
        <v>1</v>
      </c>
      <c r="S93" s="9"/>
      <c r="T93" s="9"/>
      <c r="U93" s="10">
        <f t="shared" si="14"/>
        <v>0</v>
      </c>
      <c r="V93" s="11">
        <v>30</v>
      </c>
      <c r="W93" s="12">
        <f t="shared" si="15"/>
        <v>1485192.3076923077</v>
      </c>
      <c r="X93" s="13">
        <v>82</v>
      </c>
      <c r="Y93" s="14">
        <v>3</v>
      </c>
      <c r="Z93" s="15">
        <f t="shared" si="16"/>
        <v>79</v>
      </c>
      <c r="AA93" s="14">
        <v>50000</v>
      </c>
      <c r="AB93" t="str">
        <f>VLOOKUP(A93,[1]VN!$A$6:$AD$221,30,0)</f>
        <v>Bảo Trì</v>
      </c>
    </row>
    <row r="94" spans="1:28" ht="16.5" customHeight="1">
      <c r="A94" s="1" t="s">
        <v>190</v>
      </c>
      <c r="B94" s="2" t="s">
        <v>191</v>
      </c>
      <c r="C94" s="2"/>
      <c r="D94" s="3">
        <v>45576</v>
      </c>
      <c r="E94" s="4">
        <v>5311000</v>
      </c>
      <c r="F94" s="5"/>
      <c r="G94" s="5"/>
      <c r="H94" s="5"/>
      <c r="I94" s="5"/>
      <c r="J94" s="4">
        <v>300000</v>
      </c>
      <c r="K94" s="4">
        <v>750000</v>
      </c>
      <c r="L94" s="4"/>
      <c r="M94" s="6"/>
      <c r="N94" s="4">
        <f t="shared" si="17"/>
        <v>6361000</v>
      </c>
      <c r="O94" s="7">
        <v>16</v>
      </c>
      <c r="P94" s="8">
        <f t="shared" si="12"/>
        <v>489307.69230769231</v>
      </c>
      <c r="Q94" s="8">
        <f t="shared" si="13"/>
        <v>1245000</v>
      </c>
      <c r="R94" s="7">
        <v>1</v>
      </c>
      <c r="S94" s="9"/>
      <c r="T94" s="9"/>
      <c r="U94" s="10">
        <f t="shared" si="14"/>
        <v>0</v>
      </c>
      <c r="V94" s="11">
        <v>30</v>
      </c>
      <c r="W94" s="12">
        <f t="shared" si="15"/>
        <v>1734307.6923076923</v>
      </c>
      <c r="X94" s="13">
        <v>81</v>
      </c>
      <c r="Y94" s="14"/>
      <c r="Z94" s="15">
        <f t="shared" si="16"/>
        <v>81</v>
      </c>
      <c r="AA94" s="9"/>
      <c r="AB94" t="str">
        <f>VLOOKUP(A94,[1]VN!$A$6:$AD$221,30,0)</f>
        <v>Xưởng A</v>
      </c>
    </row>
    <row r="95" spans="1:28" ht="16.5" customHeight="1">
      <c r="A95" s="1" t="s">
        <v>48</v>
      </c>
      <c r="B95" s="2" t="s">
        <v>49</v>
      </c>
      <c r="C95" s="2"/>
      <c r="D95" s="3">
        <v>45579</v>
      </c>
      <c r="E95" s="4">
        <v>5311000</v>
      </c>
      <c r="F95" s="5"/>
      <c r="G95" s="5">
        <v>300000</v>
      </c>
      <c r="H95" s="5"/>
      <c r="I95" s="5"/>
      <c r="J95" s="4">
        <v>300000</v>
      </c>
      <c r="K95" s="4">
        <v>750000</v>
      </c>
      <c r="L95" s="4"/>
      <c r="M95" s="6"/>
      <c r="N95" s="4">
        <f t="shared" si="17"/>
        <v>6661000</v>
      </c>
      <c r="O95" s="7"/>
      <c r="P95" s="8">
        <f t="shared" si="12"/>
        <v>0</v>
      </c>
      <c r="Q95" s="8">
        <f t="shared" si="13"/>
        <v>1215000</v>
      </c>
      <c r="R95" s="7">
        <v>1</v>
      </c>
      <c r="S95" s="9"/>
      <c r="T95" s="9"/>
      <c r="U95" s="10">
        <f t="shared" si="14"/>
        <v>0</v>
      </c>
      <c r="V95" s="11">
        <v>30</v>
      </c>
      <c r="W95" s="12">
        <f t="shared" si="15"/>
        <v>1215000</v>
      </c>
      <c r="X95" s="13">
        <v>78</v>
      </c>
      <c r="Y95" s="14">
        <v>3</v>
      </c>
      <c r="Z95" s="15">
        <f t="shared" si="16"/>
        <v>75</v>
      </c>
      <c r="AA95" s="9"/>
      <c r="AB95" t="str">
        <f>VLOOKUP(A95,[1]VN!$A$6:$AD$221,30,0)</f>
        <v>Vận Chuyển</v>
      </c>
    </row>
    <row r="96" spans="1:28" ht="16.5" customHeight="1">
      <c r="A96" s="1" t="s">
        <v>192</v>
      </c>
      <c r="B96" s="2" t="s">
        <v>193</v>
      </c>
      <c r="C96" s="2"/>
      <c r="D96" s="3">
        <v>45579</v>
      </c>
      <c r="E96" s="4">
        <v>5581000</v>
      </c>
      <c r="F96" s="5">
        <v>500000</v>
      </c>
      <c r="G96" s="5">
        <v>700000</v>
      </c>
      <c r="H96" s="5"/>
      <c r="I96" s="5"/>
      <c r="J96" s="4">
        <v>1469000</v>
      </c>
      <c r="K96" s="4">
        <v>750000</v>
      </c>
      <c r="L96" s="4"/>
      <c r="M96" s="6"/>
      <c r="N96" s="4">
        <f t="shared" si="17"/>
        <v>9000000</v>
      </c>
      <c r="O96" s="7">
        <v>16</v>
      </c>
      <c r="P96" s="8">
        <f t="shared" si="12"/>
        <v>692307.69230769225</v>
      </c>
      <c r="Q96" s="8">
        <f t="shared" si="13"/>
        <v>2062709.9999999998</v>
      </c>
      <c r="R96" s="7">
        <v>1.17</v>
      </c>
      <c r="S96" s="9"/>
      <c r="T96" s="9"/>
      <c r="U96" s="10">
        <f t="shared" si="14"/>
        <v>0</v>
      </c>
      <c r="V96" s="11">
        <f>IFERROR(VLOOKUP(A96,[2]Sheet1!$B$3:$G$28,6,0),0)</f>
        <v>35</v>
      </c>
      <c r="W96" s="12">
        <f t="shared" si="15"/>
        <v>2755017.692307692</v>
      </c>
      <c r="X96" s="13">
        <v>78</v>
      </c>
      <c r="Y96" s="14"/>
      <c r="Z96" s="15">
        <f t="shared" si="16"/>
        <v>78</v>
      </c>
      <c r="AA96" s="9"/>
      <c r="AB96" t="str">
        <f>VLOOKUP(A96,[1]VN!$A$6:$AD$221,30,0)</f>
        <v>Xưởng A</v>
      </c>
    </row>
    <row r="97" spans="1:28" ht="16.5" customHeight="1">
      <c r="A97" s="1" t="s">
        <v>50</v>
      </c>
      <c r="B97" s="2" t="s">
        <v>51</v>
      </c>
      <c r="C97" s="2"/>
      <c r="D97" s="3">
        <v>45580</v>
      </c>
      <c r="E97" s="4">
        <v>5311000</v>
      </c>
      <c r="F97" s="5"/>
      <c r="G97" s="5"/>
      <c r="H97" s="5"/>
      <c r="I97" s="5"/>
      <c r="J97" s="4">
        <v>300000</v>
      </c>
      <c r="K97" s="4">
        <v>750000</v>
      </c>
      <c r="L97" s="4"/>
      <c r="M97" s="6"/>
      <c r="N97" s="4">
        <f t="shared" si="17"/>
        <v>6361000</v>
      </c>
      <c r="O97" s="7">
        <v>16</v>
      </c>
      <c r="P97" s="8">
        <f t="shared" si="12"/>
        <v>489307.69230769231</v>
      </c>
      <c r="Q97" s="8">
        <f t="shared" si="13"/>
        <v>1153000</v>
      </c>
      <c r="R97" s="7">
        <v>1</v>
      </c>
      <c r="S97" s="9"/>
      <c r="T97" s="9"/>
      <c r="U97" s="10">
        <f t="shared" si="14"/>
        <v>0</v>
      </c>
      <c r="V97" s="11">
        <v>30</v>
      </c>
      <c r="W97" s="12">
        <f t="shared" si="15"/>
        <v>1642307.6923076923</v>
      </c>
      <c r="X97" s="13">
        <v>77</v>
      </c>
      <c r="Y97" s="14">
        <v>2</v>
      </c>
      <c r="Z97" s="15">
        <f t="shared" si="16"/>
        <v>75</v>
      </c>
      <c r="AA97" s="9"/>
      <c r="AB97" t="str">
        <f>VLOOKUP(A97,[1]VN!$A$6:$AD$221,30,0)</f>
        <v>Vận Chuyển</v>
      </c>
    </row>
    <row r="98" spans="1:28" ht="16.5" customHeight="1">
      <c r="A98" s="1" t="s">
        <v>20</v>
      </c>
      <c r="B98" s="2" t="s">
        <v>21</v>
      </c>
      <c r="C98" s="2"/>
      <c r="D98" s="3">
        <v>45581</v>
      </c>
      <c r="E98" s="4">
        <v>6181000</v>
      </c>
      <c r="F98" s="5"/>
      <c r="G98" s="5">
        <v>500000</v>
      </c>
      <c r="H98" s="5"/>
      <c r="I98" s="5"/>
      <c r="J98" s="4">
        <v>300000</v>
      </c>
      <c r="K98" s="4">
        <v>750000</v>
      </c>
      <c r="L98" s="4"/>
      <c r="M98" s="6"/>
      <c r="N98" s="4">
        <f t="shared" si="17"/>
        <v>7731000</v>
      </c>
      <c r="O98" s="7">
        <v>8</v>
      </c>
      <c r="P98" s="8">
        <f t="shared" ref="P98:P107" si="18">(E98+F98+G98+H98+I98+J98+K98+L98+M98)/26/8*O98</f>
        <v>297346.15384615387</v>
      </c>
      <c r="Q98" s="8">
        <f t="shared" ref="Q98:Q107" si="19">ROUND((N98-K98)/365*Z98,-3)*R98</f>
        <v>1368000</v>
      </c>
      <c r="R98" s="7">
        <v>1</v>
      </c>
      <c r="S98" s="9"/>
      <c r="T98" s="9"/>
      <c r="U98" s="10">
        <f t="shared" ref="U98:U107" si="20">ROUND((E98+F98+G98+H98+I98+J98++L98)/26*T98,-3)</f>
        <v>0</v>
      </c>
      <c r="V98" s="11">
        <v>30</v>
      </c>
      <c r="W98" s="12">
        <f t="shared" ref="W98:W107" si="21">+Q98+P98-U98-AA98</f>
        <v>1665346.153846154</v>
      </c>
      <c r="X98" s="13">
        <v>76</v>
      </c>
      <c r="Y98" s="14">
        <v>4.5</v>
      </c>
      <c r="Z98" s="15">
        <f t="shared" ref="Z98:Z107" si="22">X98-Y98</f>
        <v>71.5</v>
      </c>
      <c r="AA98" s="9"/>
      <c r="AB98" t="str">
        <f>VLOOKUP(A98,[1]VN!$A$6:$AD$221,30,0)</f>
        <v>Kinh Doanh</v>
      </c>
    </row>
    <row r="99" spans="1:28" ht="16.5" customHeight="1">
      <c r="A99" s="1" t="s">
        <v>194</v>
      </c>
      <c r="B99" s="2" t="s">
        <v>195</v>
      </c>
      <c r="C99" s="2"/>
      <c r="D99" s="3">
        <v>45582</v>
      </c>
      <c r="E99" s="4">
        <v>5311000</v>
      </c>
      <c r="F99" s="5"/>
      <c r="G99" s="5"/>
      <c r="H99" s="5"/>
      <c r="I99" s="5"/>
      <c r="J99" s="4">
        <v>300000</v>
      </c>
      <c r="K99" s="4">
        <v>750000</v>
      </c>
      <c r="L99" s="4"/>
      <c r="M99" s="6"/>
      <c r="N99" s="4">
        <f t="shared" si="17"/>
        <v>6361000</v>
      </c>
      <c r="O99" s="7">
        <v>8</v>
      </c>
      <c r="P99" s="8">
        <f t="shared" si="18"/>
        <v>244653.84615384616</v>
      </c>
      <c r="Q99" s="8">
        <f t="shared" si="19"/>
        <v>1122000</v>
      </c>
      <c r="R99" s="7">
        <v>1</v>
      </c>
      <c r="S99" s="9"/>
      <c r="T99" s="9"/>
      <c r="U99" s="10">
        <f t="shared" si="20"/>
        <v>0</v>
      </c>
      <c r="V99" s="11">
        <v>30</v>
      </c>
      <c r="W99" s="12">
        <f t="shared" si="21"/>
        <v>1366653.8461538462</v>
      </c>
      <c r="X99" s="13">
        <v>75</v>
      </c>
      <c r="Y99" s="14">
        <v>2</v>
      </c>
      <c r="Z99" s="15">
        <f t="shared" si="22"/>
        <v>73</v>
      </c>
      <c r="AA99" s="9"/>
      <c r="AB99" t="str">
        <f>VLOOKUP(A99,[1]VN!$A$6:$AD$221,30,0)</f>
        <v>Xưởng A</v>
      </c>
    </row>
    <row r="100" spans="1:28" ht="16.5" customHeight="1">
      <c r="A100" s="1" t="s">
        <v>196</v>
      </c>
      <c r="B100" s="2" t="s">
        <v>197</v>
      </c>
      <c r="C100" s="2"/>
      <c r="D100" s="3">
        <v>45598</v>
      </c>
      <c r="E100" s="4">
        <v>5311000</v>
      </c>
      <c r="F100" s="5"/>
      <c r="G100" s="5"/>
      <c r="H100" s="5"/>
      <c r="I100" s="5"/>
      <c r="J100" s="4">
        <v>300000</v>
      </c>
      <c r="K100" s="4">
        <v>750000</v>
      </c>
      <c r="L100" s="4"/>
      <c r="M100" s="6"/>
      <c r="N100" s="4">
        <f t="shared" si="17"/>
        <v>6361000</v>
      </c>
      <c r="O100" s="7">
        <v>8</v>
      </c>
      <c r="P100" s="8">
        <f t="shared" si="18"/>
        <v>244653.84615384616</v>
      </c>
      <c r="Q100" s="8">
        <f t="shared" si="19"/>
        <v>723000</v>
      </c>
      <c r="R100" s="7">
        <v>1</v>
      </c>
      <c r="S100" s="9"/>
      <c r="T100" s="9"/>
      <c r="U100" s="10">
        <f t="shared" si="20"/>
        <v>0</v>
      </c>
      <c r="V100" s="11">
        <v>30</v>
      </c>
      <c r="W100" s="12">
        <f t="shared" si="21"/>
        <v>967653.84615384613</v>
      </c>
      <c r="X100" s="13">
        <v>59</v>
      </c>
      <c r="Y100" s="14">
        <v>12</v>
      </c>
      <c r="Z100" s="15">
        <f t="shared" si="22"/>
        <v>47</v>
      </c>
      <c r="AA100" s="9"/>
      <c r="AB100" t="str">
        <f>VLOOKUP(A100,[1]VN!$A$6:$AD$221,30,0)</f>
        <v>Xưởng A</v>
      </c>
    </row>
    <row r="101" spans="1:28" ht="16.5" customHeight="1">
      <c r="A101" s="1" t="s">
        <v>198</v>
      </c>
      <c r="B101" s="2" t="s">
        <v>199</v>
      </c>
      <c r="C101" s="2"/>
      <c r="D101" s="3">
        <v>45601</v>
      </c>
      <c r="E101" s="4">
        <v>5311000</v>
      </c>
      <c r="F101" s="5"/>
      <c r="G101" s="5">
        <v>300000</v>
      </c>
      <c r="H101" s="5"/>
      <c r="I101" s="5"/>
      <c r="J101" s="4">
        <v>300000</v>
      </c>
      <c r="K101" s="4">
        <v>750000</v>
      </c>
      <c r="L101" s="4"/>
      <c r="M101" s="6"/>
      <c r="N101" s="4">
        <f t="shared" si="17"/>
        <v>6661000</v>
      </c>
      <c r="O101" s="7">
        <v>8</v>
      </c>
      <c r="P101" s="8">
        <f t="shared" si="18"/>
        <v>256192.30769230769</v>
      </c>
      <c r="Q101" s="8">
        <f t="shared" si="19"/>
        <v>794000</v>
      </c>
      <c r="R101" s="7">
        <v>1</v>
      </c>
      <c r="S101" s="9"/>
      <c r="T101" s="9"/>
      <c r="U101" s="10">
        <f t="shared" si="20"/>
        <v>0</v>
      </c>
      <c r="V101" s="11">
        <v>30</v>
      </c>
      <c r="W101" s="12">
        <f t="shared" si="21"/>
        <v>1050192.3076923077</v>
      </c>
      <c r="X101" s="13">
        <v>56</v>
      </c>
      <c r="Y101" s="14">
        <v>7</v>
      </c>
      <c r="Z101" s="15">
        <f t="shared" si="22"/>
        <v>49</v>
      </c>
      <c r="AA101" s="9"/>
      <c r="AB101" t="str">
        <f>VLOOKUP(A101,[1]VN!$A$6:$AD$221,30,0)</f>
        <v>Xưởng A</v>
      </c>
    </row>
    <row r="102" spans="1:28" ht="16.5" customHeight="1">
      <c r="A102" s="1" t="s">
        <v>2</v>
      </c>
      <c r="B102" s="2" t="s">
        <v>3</v>
      </c>
      <c r="C102" s="2"/>
      <c r="D102" s="3">
        <v>45597</v>
      </c>
      <c r="E102" s="4">
        <v>24000000</v>
      </c>
      <c r="F102" s="5">
        <v>3000000</v>
      </c>
      <c r="G102" s="5">
        <v>5000000</v>
      </c>
      <c r="H102" s="5"/>
      <c r="I102" s="5">
        <v>500000</v>
      </c>
      <c r="J102" s="4">
        <v>5000000</v>
      </c>
      <c r="K102" s="4"/>
      <c r="L102" s="4">
        <v>7100000</v>
      </c>
      <c r="M102" s="6"/>
      <c r="N102" s="4">
        <f t="shared" si="17"/>
        <v>44600000</v>
      </c>
      <c r="O102" s="7"/>
      <c r="P102" s="8">
        <f t="shared" si="18"/>
        <v>0</v>
      </c>
      <c r="Q102" s="8">
        <f t="shared" si="19"/>
        <v>29815000</v>
      </c>
      <c r="R102" s="7">
        <v>1</v>
      </c>
      <c r="S102" s="9"/>
      <c r="T102" s="9"/>
      <c r="U102" s="10">
        <f t="shared" si="20"/>
        <v>0</v>
      </c>
      <c r="V102" s="11">
        <v>30</v>
      </c>
      <c r="W102" s="12">
        <f t="shared" si="21"/>
        <v>29815000</v>
      </c>
      <c r="X102" s="13">
        <v>244</v>
      </c>
      <c r="Y102" s="14"/>
      <c r="Z102" s="15">
        <f t="shared" si="22"/>
        <v>244</v>
      </c>
      <c r="AA102" s="9"/>
      <c r="AB102" t="str">
        <f>VLOOKUP(A102,[1]VN!$A$6:$AD$221,30,0)</f>
        <v>GĐSX</v>
      </c>
    </row>
    <row r="103" spans="1:28" ht="16.5" customHeight="1">
      <c r="A103" s="1" t="s">
        <v>88</v>
      </c>
      <c r="B103" s="2" t="s">
        <v>89</v>
      </c>
      <c r="C103" s="2"/>
      <c r="D103" s="3">
        <v>45615</v>
      </c>
      <c r="E103" s="4">
        <v>4961000</v>
      </c>
      <c r="F103" s="5"/>
      <c r="G103" s="5"/>
      <c r="H103" s="5"/>
      <c r="I103" s="5"/>
      <c r="J103" s="4">
        <v>300000</v>
      </c>
      <c r="K103" s="4">
        <v>750000</v>
      </c>
      <c r="L103" s="4"/>
      <c r="M103" s="6"/>
      <c r="N103" s="4">
        <f t="shared" si="17"/>
        <v>6011000</v>
      </c>
      <c r="O103" s="7"/>
      <c r="P103" s="8">
        <f t="shared" si="18"/>
        <v>0</v>
      </c>
      <c r="Q103" s="8">
        <f t="shared" si="19"/>
        <v>591000</v>
      </c>
      <c r="R103" s="7">
        <v>1</v>
      </c>
      <c r="S103" s="9"/>
      <c r="T103" s="9"/>
      <c r="U103" s="10">
        <f t="shared" si="20"/>
        <v>0</v>
      </c>
      <c r="V103" s="11">
        <v>30</v>
      </c>
      <c r="W103" s="12">
        <f t="shared" si="21"/>
        <v>591000</v>
      </c>
      <c r="X103" s="13">
        <v>42</v>
      </c>
      <c r="Y103" s="14">
        <v>1</v>
      </c>
      <c r="Z103" s="15">
        <f t="shared" si="22"/>
        <v>41</v>
      </c>
      <c r="AA103" s="9"/>
      <c r="AB103" t="str">
        <f>VLOOKUP(A103,[1]VN!$A$6:$AD$221,30,0)</f>
        <v xml:space="preserve">Máy in </v>
      </c>
    </row>
    <row r="104" spans="1:28" ht="16.5" customHeight="1">
      <c r="A104" s="1" t="s">
        <v>206</v>
      </c>
      <c r="B104" s="2" t="s">
        <v>207</v>
      </c>
      <c r="C104" s="2"/>
      <c r="D104" s="3">
        <v>45615</v>
      </c>
      <c r="E104" s="4">
        <v>4961000</v>
      </c>
      <c r="F104" s="5"/>
      <c r="G104" s="5"/>
      <c r="H104" s="5"/>
      <c r="I104" s="5"/>
      <c r="J104" s="4">
        <v>300000</v>
      </c>
      <c r="K104" s="4">
        <v>750000</v>
      </c>
      <c r="L104" s="4"/>
      <c r="M104" s="6"/>
      <c r="N104" s="4">
        <f t="shared" si="17"/>
        <v>6011000</v>
      </c>
      <c r="O104" s="7"/>
      <c r="P104" s="8">
        <f t="shared" si="18"/>
        <v>0</v>
      </c>
      <c r="Q104" s="8">
        <f t="shared" si="19"/>
        <v>605000</v>
      </c>
      <c r="R104" s="7">
        <v>1</v>
      </c>
      <c r="S104" s="9"/>
      <c r="T104" s="9"/>
      <c r="U104" s="10">
        <f t="shared" si="20"/>
        <v>0</v>
      </c>
      <c r="V104" s="11">
        <v>30</v>
      </c>
      <c r="W104" s="12">
        <f t="shared" si="21"/>
        <v>605000</v>
      </c>
      <c r="X104" s="13">
        <v>42</v>
      </c>
      <c r="Y104" s="14"/>
      <c r="Z104" s="15">
        <f t="shared" si="22"/>
        <v>42</v>
      </c>
      <c r="AA104" s="9"/>
      <c r="AB104" t="str">
        <f>VLOOKUP(A104,[1]VN!$A$6:$AD$221,30,0)</f>
        <v>Qc</v>
      </c>
    </row>
    <row r="105" spans="1:28" ht="16.5" customHeight="1">
      <c r="A105" s="1" t="s">
        <v>22</v>
      </c>
      <c r="B105" s="2" t="s">
        <v>23</v>
      </c>
      <c r="C105" s="2"/>
      <c r="D105" s="3">
        <v>45615</v>
      </c>
      <c r="E105" s="4">
        <v>5541000</v>
      </c>
      <c r="F105" s="5"/>
      <c r="G105" s="5"/>
      <c r="H105" s="5"/>
      <c r="I105" s="5"/>
      <c r="J105" s="4">
        <v>300000</v>
      </c>
      <c r="K105" s="4">
        <v>750000</v>
      </c>
      <c r="L105" s="4"/>
      <c r="M105" s="6"/>
      <c r="N105" s="4">
        <f t="shared" si="17"/>
        <v>6591000</v>
      </c>
      <c r="O105" s="7"/>
      <c r="P105" s="8">
        <f t="shared" si="18"/>
        <v>0</v>
      </c>
      <c r="Q105" s="8">
        <f t="shared" si="19"/>
        <v>672000</v>
      </c>
      <c r="R105" s="7">
        <v>1</v>
      </c>
      <c r="S105" s="9"/>
      <c r="T105" s="9"/>
      <c r="U105" s="10">
        <f t="shared" si="20"/>
        <v>0</v>
      </c>
      <c r="V105" s="11">
        <v>30</v>
      </c>
      <c r="W105" s="12">
        <f t="shared" si="21"/>
        <v>672000</v>
      </c>
      <c r="X105" s="13">
        <v>42</v>
      </c>
      <c r="Y105" s="14"/>
      <c r="Z105" s="15">
        <f t="shared" si="22"/>
        <v>42</v>
      </c>
      <c r="AA105" s="9"/>
      <c r="AB105" t="str">
        <f>VLOOKUP(A105,[1]VN!$A$6:$AD$221,30,0)</f>
        <v>Kinh Doanh</v>
      </c>
    </row>
    <row r="106" spans="1:28" ht="16.5" customHeight="1">
      <c r="A106" s="1" t="s">
        <v>208</v>
      </c>
      <c r="B106" s="2" t="s">
        <v>209</v>
      </c>
      <c r="C106" s="2"/>
      <c r="D106" s="3">
        <v>45621</v>
      </c>
      <c r="E106" s="4">
        <v>4961000</v>
      </c>
      <c r="F106" s="5"/>
      <c r="G106" s="5"/>
      <c r="H106" s="5"/>
      <c r="I106" s="5"/>
      <c r="J106" s="4">
        <v>300000</v>
      </c>
      <c r="K106" s="4">
        <v>750000</v>
      </c>
      <c r="L106" s="4"/>
      <c r="M106" s="6"/>
      <c r="N106" s="4">
        <f t="shared" si="17"/>
        <v>6011000</v>
      </c>
      <c r="O106" s="7"/>
      <c r="P106" s="8">
        <f t="shared" si="18"/>
        <v>0</v>
      </c>
      <c r="Q106" s="8">
        <f t="shared" si="19"/>
        <v>519000</v>
      </c>
      <c r="R106" s="7">
        <v>1</v>
      </c>
      <c r="S106" s="9"/>
      <c r="T106" s="9"/>
      <c r="U106" s="10">
        <f t="shared" si="20"/>
        <v>0</v>
      </c>
      <c r="V106" s="11">
        <v>30</v>
      </c>
      <c r="W106" s="12">
        <f t="shared" si="21"/>
        <v>519000</v>
      </c>
      <c r="X106" s="13">
        <v>36</v>
      </c>
      <c r="Y106" s="14"/>
      <c r="Z106" s="15">
        <f t="shared" si="22"/>
        <v>36</v>
      </c>
      <c r="AA106" s="9"/>
      <c r="AB106" t="str">
        <f>VLOOKUP(A106,[1]VN!$A$6:$AD$221,30,0)</f>
        <v>Xưởng A</v>
      </c>
    </row>
    <row r="107" spans="1:28" ht="16.5" customHeight="1">
      <c r="A107" s="1" t="s">
        <v>52</v>
      </c>
      <c r="B107" s="2" t="s">
        <v>53</v>
      </c>
      <c r="C107" s="2"/>
      <c r="D107" s="3">
        <v>45638</v>
      </c>
      <c r="E107" s="4">
        <v>4961000</v>
      </c>
      <c r="F107" s="5"/>
      <c r="G107" s="5"/>
      <c r="H107" s="5"/>
      <c r="I107" s="5"/>
      <c r="J107" s="4">
        <v>300000</v>
      </c>
      <c r="K107" s="4">
        <v>750000</v>
      </c>
      <c r="L107" s="4"/>
      <c r="M107" s="6"/>
      <c r="N107" s="4">
        <f t="shared" si="17"/>
        <v>6011000</v>
      </c>
      <c r="O107" s="7"/>
      <c r="P107" s="8">
        <f t="shared" si="18"/>
        <v>0</v>
      </c>
      <c r="Q107" s="8">
        <f t="shared" si="19"/>
        <v>274000</v>
      </c>
      <c r="R107" s="7">
        <v>1</v>
      </c>
      <c r="S107" s="9"/>
      <c r="T107" s="9"/>
      <c r="U107" s="10">
        <f t="shared" si="20"/>
        <v>0</v>
      </c>
      <c r="V107" s="11">
        <v>30</v>
      </c>
      <c r="W107" s="12">
        <f t="shared" si="21"/>
        <v>274000</v>
      </c>
      <c r="X107" s="13">
        <v>19</v>
      </c>
      <c r="Y107" s="14"/>
      <c r="Z107" s="15">
        <f t="shared" si="22"/>
        <v>19</v>
      </c>
      <c r="AA107" s="9"/>
      <c r="AB107" t="str">
        <f>VLOOKUP(A107,[1]VN!$A$6:$AD$221,30,0)</f>
        <v>Vận Chuyển</v>
      </c>
    </row>
    <row r="109" spans="1:28" ht="16.5" customHeight="1">
      <c r="A109" s="1" t="s">
        <v>130</v>
      </c>
      <c r="B109" s="2" t="s">
        <v>131</v>
      </c>
      <c r="C109" s="2"/>
      <c r="D109" s="3">
        <v>44621</v>
      </c>
      <c r="E109" s="4">
        <v>8000000</v>
      </c>
      <c r="F109" s="5">
        <v>16800000</v>
      </c>
      <c r="G109" s="5">
        <v>5000000</v>
      </c>
      <c r="H109" s="5"/>
      <c r="I109" s="5">
        <v>200000</v>
      </c>
      <c r="J109" s="4">
        <v>1000000</v>
      </c>
      <c r="K109" s="4">
        <v>550000</v>
      </c>
      <c r="L109" s="4">
        <v>6950000</v>
      </c>
      <c r="M109" s="6"/>
      <c r="N109" s="4">
        <f>+E109+F109+G109+H109+I109+J109+K109+L109</f>
        <v>38500000</v>
      </c>
      <c r="O109" s="7"/>
      <c r="P109" s="8">
        <f>(E109+F109+G109+H109+I109+J109+K109+L109+M109)/26/8*O109</f>
        <v>0</v>
      </c>
      <c r="Q109" s="8">
        <f>ROUND((N109-K109)/365*Z109,-3)*R109</f>
        <v>37950000</v>
      </c>
      <c r="R109" s="7">
        <v>1</v>
      </c>
      <c r="S109" s="9"/>
      <c r="T109" s="9"/>
      <c r="U109" s="10">
        <f>ROUND((E109+F109+G109+H109+I109+J109++L109)/26*T109,-3)</f>
        <v>0</v>
      </c>
      <c r="V109" s="11">
        <f>IFERROR(VLOOKUP(A109,[2]Sheet1!$B$3:$G$28,6,0),0)</f>
        <v>30</v>
      </c>
      <c r="W109" s="12">
        <f>+Q109+P109-U109-AA109</f>
        <v>37950000</v>
      </c>
      <c r="X109" s="13">
        <v>365</v>
      </c>
      <c r="Y109" s="14"/>
      <c r="Z109" s="15">
        <f>X109-Y109</f>
        <v>365</v>
      </c>
      <c r="AA109" s="9"/>
      <c r="AB109" t="str">
        <f>VLOOKUP(A109,[1]VN!$A$6:$AD$221,30,0)</f>
        <v>Chủ quản xưởng A</v>
      </c>
    </row>
    <row r="113" spans="22:25" ht="12.75" customHeight="1">
      <c r="Y113" t="s">
        <v>216</v>
      </c>
    </row>
    <row r="114" spans="22:25">
      <c r="V114" s="16"/>
    </row>
    <row r="117" spans="22:25">
      <c r="V1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Văn Tùng</cp:lastModifiedBy>
  <cp:lastPrinted>2025-01-23T03:53:24Z</cp:lastPrinted>
  <dcterms:created xsi:type="dcterms:W3CDTF">2025-01-23T03:02:12Z</dcterms:created>
  <dcterms:modified xsi:type="dcterms:W3CDTF">2025-06-27T06:22:03Z</dcterms:modified>
</cp:coreProperties>
</file>