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nguyen/Documents/repos/mec-capstone/"/>
    </mc:Choice>
  </mc:AlternateContent>
  <xr:revisionPtr revIDLastSave="0" documentId="13_ncr:1_{D9666EF7-F05B-0240-8479-4DB3A86EEBD8}" xr6:coauthVersionLast="45" xr6:coauthVersionMax="45" xr10:uidLastSave="{00000000-0000-0000-0000-000000000000}"/>
  <bookViews>
    <workbookView xWindow="0" yWindow="760" windowWidth="34560" windowHeight="19820" activeTab="4" xr2:uid="{FCB33023-3F82-2347-A57C-137D11096206}"/>
  </bookViews>
  <sheets>
    <sheet name="Results_Round_1" sheetId="2" r:id="rId1"/>
    <sheet name="Results_Round_2" sheetId="3" r:id="rId2"/>
    <sheet name="Results_Round_3" sheetId="5" r:id="rId3"/>
    <sheet name="Results_Round_4" sheetId="6" r:id="rId4"/>
    <sheet name="Scaled_Prototype" sheetId="8" r:id="rId5"/>
  </sheets>
  <definedNames>
    <definedName name="_xlnm._FilterDatabase" localSheetId="0" hidden="1">Results_Round_1!$A$4:$L$4</definedName>
    <definedName name="_xlnm._FilterDatabase" localSheetId="1" hidden="1">Results_Round_2!$A$4:$M$4</definedName>
    <definedName name="_xlnm._FilterDatabase" localSheetId="2" hidden="1">Results_Round_3!$A$4:$H$4</definedName>
    <definedName name="_xlnm._FilterDatabase" localSheetId="3" hidden="1">Results_Round_4!$A$4:$H$4</definedName>
    <definedName name="_xlnm._FilterDatabase" localSheetId="4" hidden="1">Scaled_Prototype!$A$4:$D$4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8" l="1"/>
  <c r="G17" i="8"/>
  <c r="G16" i="8"/>
  <c r="G14" i="8"/>
  <c r="G13" i="8"/>
  <c r="G12" i="8"/>
  <c r="G9" i="8"/>
  <c r="G8" i="8"/>
  <c r="D22" i="8"/>
  <c r="F9" i="8" l="1"/>
  <c r="G6" i="8"/>
  <c r="G10" i="8"/>
  <c r="F14" i="8"/>
  <c r="G7" i="8"/>
  <c r="G11" i="8"/>
  <c r="G15" i="8"/>
  <c r="C20" i="8"/>
  <c r="D20" i="8"/>
  <c r="D23" i="8"/>
  <c r="F17" i="8"/>
  <c r="C21" i="8"/>
  <c r="D21" i="8"/>
  <c r="C22" i="8"/>
  <c r="F7" i="8"/>
  <c r="F12" i="8"/>
  <c r="F5" i="8"/>
  <c r="F10" i="8"/>
  <c r="F15" i="8"/>
  <c r="G5" i="8"/>
  <c r="F8" i="8"/>
  <c r="F13" i="8"/>
  <c r="F18" i="8"/>
  <c r="F6" i="8"/>
  <c r="F11" i="8"/>
  <c r="F16" i="8"/>
  <c r="D20" i="6"/>
  <c r="D21" i="6"/>
  <c r="D22" i="6"/>
  <c r="D23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H22" i="6"/>
  <c r="G22" i="6"/>
  <c r="F22" i="6"/>
  <c r="E22" i="6"/>
  <c r="H21" i="6"/>
  <c r="G21" i="6"/>
  <c r="F21" i="6"/>
  <c r="E21" i="6"/>
  <c r="H20" i="6"/>
  <c r="G20" i="6"/>
  <c r="F20" i="6"/>
  <c r="E20" i="6"/>
  <c r="C18" i="6"/>
  <c r="K18" i="6" s="1"/>
  <c r="C17" i="6"/>
  <c r="K17" i="6" s="1"/>
  <c r="C16" i="6"/>
  <c r="K16" i="6" s="1"/>
  <c r="C15" i="6"/>
  <c r="K15" i="6" s="1"/>
  <c r="C14" i="6"/>
  <c r="C13" i="6"/>
  <c r="C12" i="6"/>
  <c r="K12" i="6" s="1"/>
  <c r="C11" i="6"/>
  <c r="K11" i="6" s="1"/>
  <c r="C10" i="6"/>
  <c r="K10" i="6" s="1"/>
  <c r="C9" i="6"/>
  <c r="J9" i="6" s="1"/>
  <c r="C8" i="6"/>
  <c r="K8" i="6" s="1"/>
  <c r="C7" i="6"/>
  <c r="K7" i="6" s="1"/>
  <c r="C6" i="6"/>
  <c r="K6" i="6" s="1"/>
  <c r="C5" i="6"/>
  <c r="C23" i="8" l="1"/>
  <c r="K13" i="6"/>
  <c r="K14" i="6"/>
  <c r="J16" i="6"/>
  <c r="J6" i="6"/>
  <c r="C20" i="6"/>
  <c r="K9" i="6"/>
  <c r="J17" i="6"/>
  <c r="C21" i="6"/>
  <c r="C22" i="6"/>
  <c r="J13" i="6"/>
  <c r="J10" i="6"/>
  <c r="J7" i="6"/>
  <c r="J14" i="6"/>
  <c r="J11" i="6"/>
  <c r="J8" i="6"/>
  <c r="J18" i="6"/>
  <c r="J5" i="6"/>
  <c r="J15" i="6"/>
  <c r="K5" i="6"/>
  <c r="J12" i="6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C18" i="5"/>
  <c r="K18" i="5" s="1"/>
  <c r="C17" i="5"/>
  <c r="K17" i="5" s="1"/>
  <c r="C16" i="5"/>
  <c r="J16" i="5" s="1"/>
  <c r="C15" i="5"/>
  <c r="K15" i="5" s="1"/>
  <c r="C14" i="5"/>
  <c r="K14" i="5" s="1"/>
  <c r="C13" i="5"/>
  <c r="K13" i="5" s="1"/>
  <c r="C12" i="5"/>
  <c r="K12" i="5" s="1"/>
  <c r="C11" i="5"/>
  <c r="K11" i="5" s="1"/>
  <c r="C10" i="5"/>
  <c r="K10" i="5" s="1"/>
  <c r="C9" i="5"/>
  <c r="K9" i="5" s="1"/>
  <c r="C8" i="5"/>
  <c r="K8" i="5" s="1"/>
  <c r="C7" i="5"/>
  <c r="K7" i="5" s="1"/>
  <c r="K6" i="5"/>
  <c r="C6" i="5"/>
  <c r="J6" i="5" s="1"/>
  <c r="C5" i="5"/>
  <c r="F23" i="6" l="1"/>
  <c r="C23" i="6"/>
  <c r="G23" i="6"/>
  <c r="H23" i="6"/>
  <c r="E23" i="6"/>
  <c r="K16" i="5"/>
  <c r="C22" i="5"/>
  <c r="C23" i="5" s="1"/>
  <c r="J13" i="5"/>
  <c r="D23" i="5"/>
  <c r="E23" i="5"/>
  <c r="F23" i="5"/>
  <c r="G23" i="5"/>
  <c r="H23" i="5"/>
  <c r="J10" i="5"/>
  <c r="J7" i="5"/>
  <c r="J17" i="5"/>
  <c r="J14" i="5"/>
  <c r="J11" i="5"/>
  <c r="J8" i="5"/>
  <c r="J18" i="5"/>
  <c r="J5" i="5"/>
  <c r="J15" i="5"/>
  <c r="K5" i="5"/>
  <c r="J12" i="5"/>
  <c r="C20" i="5"/>
  <c r="J9" i="5"/>
  <c r="C21" i="5"/>
  <c r="C20" i="3"/>
  <c r="C21" i="3"/>
  <c r="C22" i="3"/>
  <c r="D23" i="3" s="1"/>
  <c r="C5" i="3"/>
  <c r="C6" i="3"/>
  <c r="O6" i="3" s="1"/>
  <c r="C7" i="3"/>
  <c r="O7" i="3" s="1"/>
  <c r="C8" i="3"/>
  <c r="P8" i="3" s="1"/>
  <c r="C9" i="3"/>
  <c r="P9" i="3" s="1"/>
  <c r="C10" i="3"/>
  <c r="P10" i="3" s="1"/>
  <c r="C11" i="3"/>
  <c r="O11" i="3" s="1"/>
  <c r="C12" i="3"/>
  <c r="P12" i="3" s="1"/>
  <c r="C13" i="3"/>
  <c r="C14" i="3"/>
  <c r="O14" i="3" s="1"/>
  <c r="C15" i="3"/>
  <c r="C16" i="3"/>
  <c r="O16" i="3" s="1"/>
  <c r="C17" i="3"/>
  <c r="O17" i="3" s="1"/>
  <c r="C18" i="3"/>
  <c r="D20" i="3"/>
  <c r="D21" i="3"/>
  <c r="D22" i="3"/>
  <c r="M22" i="3"/>
  <c r="L22" i="3"/>
  <c r="K22" i="3"/>
  <c r="J22" i="3"/>
  <c r="I22" i="3"/>
  <c r="H22" i="3"/>
  <c r="G22" i="3"/>
  <c r="F22" i="3"/>
  <c r="E22" i="3"/>
  <c r="M21" i="3"/>
  <c r="L21" i="3"/>
  <c r="K21" i="3"/>
  <c r="J21" i="3"/>
  <c r="I21" i="3"/>
  <c r="H21" i="3"/>
  <c r="G21" i="3"/>
  <c r="F21" i="3"/>
  <c r="E21" i="3"/>
  <c r="M20" i="3"/>
  <c r="L20" i="3"/>
  <c r="K20" i="3"/>
  <c r="J20" i="3"/>
  <c r="I20" i="3"/>
  <c r="H20" i="3"/>
  <c r="G20" i="3"/>
  <c r="F20" i="3"/>
  <c r="E20" i="3"/>
  <c r="P18" i="3"/>
  <c r="O18" i="3"/>
  <c r="P17" i="3"/>
  <c r="P16" i="3"/>
  <c r="P15" i="3"/>
  <c r="O15" i="3"/>
  <c r="P13" i="3"/>
  <c r="O13" i="3"/>
  <c r="P5" i="3"/>
  <c r="O5" i="3"/>
  <c r="P7" i="3" l="1"/>
  <c r="O8" i="3"/>
  <c r="O9" i="3"/>
  <c r="P14" i="3"/>
  <c r="P6" i="3"/>
  <c r="P11" i="3"/>
  <c r="O12" i="3"/>
  <c r="O10" i="3"/>
  <c r="J23" i="3"/>
  <c r="C23" i="3"/>
  <c r="E23" i="3"/>
  <c r="F23" i="3"/>
  <c r="G23" i="3"/>
  <c r="H23" i="3"/>
  <c r="I23" i="3"/>
  <c r="K23" i="3"/>
  <c r="L23" i="3"/>
  <c r="M23" i="3"/>
  <c r="L23" i="2"/>
  <c r="K23" i="2"/>
  <c r="J23" i="2"/>
  <c r="I23" i="2"/>
  <c r="H23" i="2"/>
  <c r="G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L21" i="2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</calcChain>
</file>

<file path=xl/sharedStrings.xml><?xml version="1.0" encoding="utf-8"?>
<sst xmlns="http://schemas.openxmlformats.org/spreadsheetml/2006/main" count="180" uniqueCount="65">
  <si>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</si>
  <si>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</si>
  <si>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</si>
  <si>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</si>
  <si>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</si>
  <si>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</si>
  <si>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</si>
  <si>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</si>
  <si>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</si>
  <si>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</si>
  <si>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</si>
  <si>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Pleural_Thickening</t>
  </si>
  <si>
    <t>Pneumonia</t>
  </si>
  <si>
    <t>Pneumothorax</t>
  </si>
  <si>
    <t>Disease</t>
  </si>
  <si>
    <t>AVG</t>
  </si>
  <si>
    <t>MAX</t>
  </si>
  <si>
    <t>MIN</t>
  </si>
  <si>
    <t>Label Freq</t>
  </si>
  <si>
    <t>Conclusions</t>
  </si>
  <si>
    <r>
      <t>*</t>
    </r>
    <r>
      <rPr>
        <b/>
        <sz val="10"/>
        <color rgb="FF00B050"/>
        <rFont val="Arial"/>
        <family val="2"/>
      </rPr>
      <t>Green</t>
    </r>
    <r>
      <rPr>
        <sz val="10"/>
        <color theme="1"/>
        <rFont val="Arial"/>
        <family val="2"/>
      </rPr>
      <t xml:space="preserve"> = Row Maximum</t>
    </r>
  </si>
  <si>
    <r>
      <t>*</t>
    </r>
    <r>
      <rPr>
        <b/>
        <sz val="10"/>
        <color theme="7"/>
        <rFont val="Arial"/>
        <family val="2"/>
      </rPr>
      <t>Yellow</t>
    </r>
    <r>
      <rPr>
        <sz val="10"/>
        <color theme="1"/>
        <rFont val="Arial"/>
        <family val="2"/>
      </rPr>
      <t xml:space="preserve"> = Row Minimum</t>
    </r>
  </si>
  <si>
    <t>Baseline
Block1-3 Frozen</t>
  </si>
  <si>
    <t>Baseline
None Frozen</t>
  </si>
  <si>
    <t>Sample Weights
Block1-3 Frozen</t>
  </si>
  <si>
    <t>Weighted Loss
Block1-3 Frozen</t>
  </si>
  <si>
    <t>Weighted Loss
Block1-3 Frozen
No Weight Norm.</t>
  </si>
  <si>
    <t>Weighted Loss
No Layers Frozen</t>
  </si>
  <si>
    <t>Weighted Loss
Stratified Sampling
Block1-3 Frozen</t>
  </si>
  <si>
    <t>Weighted Loss
Stratified Sampling
None Frozen</t>
  </si>
  <si>
    <t>Weighted Loss
Stratified Sampling
Block1-3 Frozen
GlobalAvgPooling</t>
  </si>
  <si>
    <t>Weighted Loss
Block1-3 Frozen
GlobalAvgPooling</t>
  </si>
  <si>
    <t>Rank by Avg</t>
  </si>
  <si>
    <t>&gt; Models using weighted loss perform, on average, better than models without it.</t>
  </si>
  <si>
    <t>&gt; With no standardization or normalization, the models pulling stratified data do not seem to learn properly.</t>
  </si>
  <si>
    <t>&gt; The best performing model is the baseline weighted loss model with no layers frozen, though the model with weighted loss + initial layers frozen is not too far behind.</t>
  </si>
  <si>
    <t>&gt; Freezing the initial layers results in a 25% reduction in training time without sacrificing too much accuracy. This may be a good trade-off, depending on the use-case.</t>
  </si>
  <si>
    <t>Rescaling</t>
  </si>
  <si>
    <t>Samplewise Centering</t>
  </si>
  <si>
    <t>Samplewise Centering + Standardization</t>
  </si>
  <si>
    <t>Featurewise Centering</t>
  </si>
  <si>
    <t>Featurewise Centering + Standardization</t>
  </si>
  <si>
    <t>without VGG16's preprocess_input</t>
  </si>
  <si>
    <t>-</t>
  </si>
  <si>
    <t>with VGG16's preprocess_input</t>
  </si>
  <si>
    <t>Best Model
Round 1</t>
  </si>
  <si>
    <t>&gt; In general, it seems using preprocess_input alone is still the best performing model. This is followed by a simple rescaling by 1./255.</t>
  </si>
  <si>
    <t>Model 6 + ImageNet input_shape</t>
  </si>
  <si>
    <t>Model 6.1 + GlobalAvgPooling</t>
  </si>
  <si>
    <t>Model 6
+ Stratified Data
+ Higher Initial LR</t>
  </si>
  <si>
    <t>Baseline Xception</t>
  </si>
  <si>
    <t>Xception with Stratified Data</t>
  </si>
  <si>
    <t>&gt; The Xception model performed better than the VGG16 model on most labels</t>
  </si>
  <si>
    <t>&gt; However, since the model performed exactly the same on both the normal dataset as well as the stratified dataset, it seems it is not learning much from the dataset &amp; relying on its preset weights</t>
  </si>
  <si>
    <t>Model 6 + Continue Training on Low AUC</t>
  </si>
  <si>
    <t>Inception</t>
  </si>
  <si>
    <t>DenseNet169</t>
  </si>
  <si>
    <t>DenseNet201</t>
  </si>
  <si>
    <t xml:space="preserve">&gt; Taking the best model from Round 1 &amp; continuing to train seems to give mixed results; some labels get better, and some get worse. </t>
  </si>
  <si>
    <t>Best Model
Round 1 (VGG16)</t>
  </si>
  <si>
    <t>Best Model
Round 3 (Xception)</t>
  </si>
  <si>
    <t>&gt; The best performing model, on average, is the DenseNet169 model. Xception comes in at a close 2nd place. Thus, both Xception and DenseNet169 will be trained on the full dataset (e.g. scaled)</t>
  </si>
  <si>
    <t>Tuning Studies - ROC AUC on Test Data</t>
  </si>
  <si>
    <t>Xception</t>
  </si>
  <si>
    <t>Scaled Prototype (Trained on Full Dataset) - AUC on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</si>
</sst>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7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959005</xdr:colOff>
      <xdr:row>15</xdr:row>
      <xdr:rowOff>138538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05C29-DD13-4C42-B5C3-CA12C1013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0244" y="1208049"/>
          <a:ext cx="3886200" cy="26475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11</xdr:col>
      <xdr:colOff>935566</xdr:colOff>
      <xdr:row>15</xdr:row>
      <xdr:rowOff>101112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589024-68BD-B746-8689-47E918AF9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8400" y="1206500"/>
          <a:ext cx="3869266" cy="25776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11</xdr:col>
      <xdr:colOff>935566</xdr:colOff>
      <xdr:row>28</xdr:row>
      <xdr:rowOff>306600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DFDC91-DD0E-DF46-B075-5C407FAE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18400" y="3873500"/>
          <a:ext cx="3869266" cy="2592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16</xdr:col>
      <xdr:colOff>959005</xdr:colOff>
      <xdr:row>28</xdr:row>
      <xdr:rowOff>344515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7428040-91B4-5247-8932-091E256A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07900" y="3873500"/>
          <a:ext cx="3892705" cy="263051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11</xdr:col>
      <xdr:colOff>932246</xdr:colOff>
      <xdr:row>42</xdr:row>
      <xdr:rowOff>180044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8C4D1C-9380-3E48-9158-5B134FE90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0362" y="6598478"/>
          <a:ext cx="3858768" cy="269243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16</xdr:col>
      <xdr:colOff>932247</xdr:colOff>
      <xdr:row>42</xdr:row>
      <xdr:rowOff>178741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061937-BF8B-D44F-908C-3D1E0242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77899" y="6598478"/>
          <a:ext cx="3858768" cy="2691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BD1B-DDBB-8247-9306-98F1F94F5EEA}">
  <dimension ref="A1:O36"/>
  <sheetViews>
    <sheetView showGridLines="0" zoomScale="150" zoomScaleNormal="137" workbookViewId="0"/>
  </sheetViews>
  <sheetFormatPr baseColWidth="10" defaultColWidth="12.83203125" defaultRowHeight="15" customHeight="1" x14ac:dyDescent="0.2"/>
  <cols>
    <col min="1" max="2" width="12.83203125" style="1"/>
    <col min="3" max="12" width="15.83203125" style="1" customWidth="1"/>
    <col min="13" max="13" width="2.83203125" style="1" customWidth="1"/>
    <col min="14" max="16384" width="12.83203125" style="1"/>
  </cols>
  <sheetData>
    <row r="1" spans="1:15" ht="30" customHeight="1" x14ac:dyDescent="0.2">
      <c r="A1" s="2" t="s">
        <v>62</v>
      </c>
      <c r="B1" s="2"/>
    </row>
    <row r="3" spans="1:15" ht="50" customHeight="1" x14ac:dyDescent="0.2"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31</v>
      </c>
      <c r="L3" s="3" t="s">
        <v>30</v>
      </c>
    </row>
    <row r="4" spans="1:15" ht="30" customHeight="1" x14ac:dyDescent="0.2">
      <c r="A4" s="10" t="s">
        <v>14</v>
      </c>
      <c r="B4" s="11" t="s">
        <v>18</v>
      </c>
      <c r="C4" s="10">
        <v>1</v>
      </c>
      <c r="D4" s="20">
        <v>2</v>
      </c>
      <c r="E4" s="11">
        <v>3</v>
      </c>
      <c r="F4" s="20">
        <v>4</v>
      </c>
      <c r="G4" s="11">
        <v>5</v>
      </c>
      <c r="H4" s="20">
        <v>6</v>
      </c>
      <c r="I4" s="11">
        <v>7</v>
      </c>
      <c r="J4" s="20">
        <v>8</v>
      </c>
      <c r="K4" s="11">
        <v>9</v>
      </c>
      <c r="L4" s="20">
        <v>10</v>
      </c>
      <c r="N4" s="10" t="s">
        <v>16</v>
      </c>
      <c r="O4" s="20" t="s">
        <v>17</v>
      </c>
    </row>
    <row r="5" spans="1:15" ht="15" customHeight="1" x14ac:dyDescent="0.2">
      <c r="A5" s="12" t="s">
        <v>0</v>
      </c>
      <c r="B5" s="6">
        <v>5230</v>
      </c>
      <c r="C5" s="7">
        <v>0.54800000000000004</v>
      </c>
      <c r="D5" s="21">
        <v>0.71250000000000002</v>
      </c>
      <c r="E5" s="8">
        <v>0.66769999999999996</v>
      </c>
      <c r="F5" s="21">
        <v>0.73080000000000001</v>
      </c>
      <c r="G5" s="8">
        <v>0.67849999999999999</v>
      </c>
      <c r="H5" s="21">
        <v>0.72160000000000002</v>
      </c>
      <c r="I5" s="8">
        <v>0.5</v>
      </c>
      <c r="J5" s="21">
        <v>0.55159999999999998</v>
      </c>
      <c r="K5" s="8">
        <v>0.55159999999999998</v>
      </c>
      <c r="L5" s="21">
        <v>0.5</v>
      </c>
      <c r="M5" s="9"/>
      <c r="N5" s="7">
        <f>MAX(C5:L5)</f>
        <v>0.73080000000000001</v>
      </c>
      <c r="O5" s="21">
        <f>MIN(C5:L5)</f>
        <v>0.5</v>
      </c>
    </row>
    <row r="6" spans="1:15" ht="15" customHeight="1" x14ac:dyDescent="0.2">
      <c r="A6" s="13" t="s">
        <v>1</v>
      </c>
      <c r="B6" s="14">
        <v>1652</v>
      </c>
      <c r="C6" s="4">
        <v>0.55530000000000002</v>
      </c>
      <c r="D6" s="22">
        <v>0.80869999999999997</v>
      </c>
      <c r="E6" s="15">
        <v>0.75949999999999995</v>
      </c>
      <c r="F6" s="22">
        <v>0.83460000000000001</v>
      </c>
      <c r="G6" s="15">
        <v>0.80349999999999999</v>
      </c>
      <c r="H6" s="22">
        <v>0.85589999999999999</v>
      </c>
      <c r="I6" s="15">
        <v>0.504</v>
      </c>
      <c r="J6" s="22">
        <v>0.50470000000000004</v>
      </c>
      <c r="K6" s="15">
        <v>0.51239999999999997</v>
      </c>
      <c r="L6" s="22">
        <v>0.5</v>
      </c>
      <c r="M6" s="24"/>
      <c r="N6" s="4">
        <f t="shared" ref="N6:N18" si="0">MAX(C6:L6)</f>
        <v>0.85589999999999999</v>
      </c>
      <c r="O6" s="22">
        <f t="shared" ref="O6:O18" si="1">MIN(C6:L6)</f>
        <v>0.5</v>
      </c>
    </row>
    <row r="7" spans="1:15" ht="15" customHeight="1" x14ac:dyDescent="0.2">
      <c r="A7" s="13" t="s">
        <v>2</v>
      </c>
      <c r="B7" s="14">
        <v>2816</v>
      </c>
      <c r="C7" s="4">
        <v>0.59740000000000004</v>
      </c>
      <c r="D7" s="22">
        <v>0.71719999999999995</v>
      </c>
      <c r="E7" s="15">
        <v>0.69179999999999997</v>
      </c>
      <c r="F7" s="22">
        <v>0.7268</v>
      </c>
      <c r="G7" s="15">
        <v>0.71330000000000005</v>
      </c>
      <c r="H7" s="22">
        <v>0.73680000000000001</v>
      </c>
      <c r="I7" s="15">
        <v>0.5</v>
      </c>
      <c r="J7" s="22">
        <v>2.0799999999999999E-2</v>
      </c>
      <c r="K7" s="15">
        <v>0.52080000000000004</v>
      </c>
      <c r="L7" s="22">
        <v>0.5</v>
      </c>
      <c r="M7" s="24"/>
      <c r="N7" s="4">
        <f t="shared" si="0"/>
        <v>0.73680000000000001</v>
      </c>
      <c r="O7" s="22">
        <f t="shared" si="1"/>
        <v>2.0799999999999999E-2</v>
      </c>
    </row>
    <row r="8" spans="1:15" ht="15" customHeight="1" x14ac:dyDescent="0.2">
      <c r="A8" s="13" t="s">
        <v>3</v>
      </c>
      <c r="B8" s="14">
        <v>1536</v>
      </c>
      <c r="C8" s="4">
        <v>0.65649999999999997</v>
      </c>
      <c r="D8" s="22">
        <v>0.82369999999999999</v>
      </c>
      <c r="E8" s="15">
        <v>0.78810000000000002</v>
      </c>
      <c r="F8" s="22">
        <v>0.84260000000000002</v>
      </c>
      <c r="G8" s="15">
        <v>0.83289999999999997</v>
      </c>
      <c r="H8" s="22">
        <v>0.84399999999999997</v>
      </c>
      <c r="I8" s="15">
        <v>0.5</v>
      </c>
      <c r="J8" s="22">
        <v>0.51029999999999998</v>
      </c>
      <c r="K8" s="15">
        <v>0.51029999999999998</v>
      </c>
      <c r="L8" s="22">
        <v>0.5</v>
      </c>
      <c r="M8" s="24"/>
      <c r="N8" s="4">
        <f t="shared" si="0"/>
        <v>0.84399999999999997</v>
      </c>
      <c r="O8" s="22">
        <f t="shared" si="1"/>
        <v>0.5</v>
      </c>
    </row>
    <row r="9" spans="1:15" ht="15" customHeight="1" x14ac:dyDescent="0.2">
      <c r="A9" s="13" t="s">
        <v>4</v>
      </c>
      <c r="B9" s="14">
        <v>6418</v>
      </c>
      <c r="C9" s="4">
        <v>0.56230000000000002</v>
      </c>
      <c r="D9" s="22">
        <v>0.79579999999999995</v>
      </c>
      <c r="E9" s="15">
        <v>0.7802</v>
      </c>
      <c r="F9" s="22">
        <v>0.80179999999999996</v>
      </c>
      <c r="G9" s="15">
        <v>0.77829999999999999</v>
      </c>
      <c r="H9" s="22">
        <v>0.80579999999999996</v>
      </c>
      <c r="I9" s="15">
        <v>0.5</v>
      </c>
      <c r="J9" s="22">
        <v>0.55940000000000001</v>
      </c>
      <c r="K9" s="15">
        <v>0.55940000000000001</v>
      </c>
      <c r="L9" s="22">
        <v>0.5</v>
      </c>
      <c r="M9" s="24"/>
      <c r="N9" s="4">
        <f t="shared" si="0"/>
        <v>0.80579999999999996</v>
      </c>
      <c r="O9" s="22">
        <f t="shared" si="1"/>
        <v>0.5</v>
      </c>
    </row>
    <row r="10" spans="1:15" ht="15" customHeight="1" x14ac:dyDescent="0.2">
      <c r="A10" s="13" t="s">
        <v>5</v>
      </c>
      <c r="B10" s="14">
        <v>1604</v>
      </c>
      <c r="C10" s="4">
        <v>0.51600000000000001</v>
      </c>
      <c r="D10" s="22">
        <v>0.58860000000000001</v>
      </c>
      <c r="E10" s="15">
        <v>0.56659999999999999</v>
      </c>
      <c r="F10" s="22">
        <v>0.64770000000000005</v>
      </c>
      <c r="G10" s="15">
        <v>0.5796</v>
      </c>
      <c r="H10" s="22">
        <v>0.65590000000000004</v>
      </c>
      <c r="I10" s="15">
        <v>0.50049999999999994</v>
      </c>
      <c r="J10" s="22">
        <v>0.48620000000000002</v>
      </c>
      <c r="K10" s="15">
        <v>0.51119999999999999</v>
      </c>
      <c r="L10" s="22">
        <v>0.5</v>
      </c>
      <c r="M10" s="24"/>
      <c r="N10" s="4">
        <f t="shared" si="0"/>
        <v>0.65590000000000004</v>
      </c>
      <c r="O10" s="22">
        <f t="shared" si="1"/>
        <v>0.48620000000000002</v>
      </c>
    </row>
    <row r="11" spans="1:15" ht="15" customHeight="1" x14ac:dyDescent="0.2">
      <c r="A11" s="13" t="s">
        <v>6</v>
      </c>
      <c r="B11" s="14">
        <v>1105</v>
      </c>
      <c r="C11" s="4">
        <v>0.4244</v>
      </c>
      <c r="D11" s="22">
        <v>0.65449999999999997</v>
      </c>
      <c r="E11" s="15">
        <v>0.60019999999999996</v>
      </c>
      <c r="F11" s="22">
        <v>0.65149999999999997</v>
      </c>
      <c r="G11" s="15">
        <v>0.61890000000000001</v>
      </c>
      <c r="H11" s="22">
        <v>0.6431</v>
      </c>
      <c r="I11" s="15">
        <v>0.55969999999999998</v>
      </c>
      <c r="J11" s="22">
        <v>0.27910000000000001</v>
      </c>
      <c r="K11" s="15">
        <v>0.50749999999999995</v>
      </c>
      <c r="L11" s="22">
        <v>0.5</v>
      </c>
      <c r="M11" s="24"/>
      <c r="N11" s="4">
        <f t="shared" si="0"/>
        <v>0.65449999999999997</v>
      </c>
      <c r="O11" s="22">
        <f t="shared" si="1"/>
        <v>0.27910000000000001</v>
      </c>
    </row>
    <row r="12" spans="1:15" ht="15" customHeight="1" x14ac:dyDescent="0.2">
      <c r="A12" s="13" t="s">
        <v>7</v>
      </c>
      <c r="B12" s="14">
        <v>170</v>
      </c>
      <c r="C12" s="4">
        <v>0.53210000000000002</v>
      </c>
      <c r="D12" s="22">
        <v>0.67090000000000005</v>
      </c>
      <c r="E12" s="15">
        <v>0.70889999999999997</v>
      </c>
      <c r="F12" s="22">
        <v>0.74529999999999996</v>
      </c>
      <c r="G12" s="15">
        <v>0.69530000000000003</v>
      </c>
      <c r="H12" s="22">
        <v>0.7167</v>
      </c>
      <c r="I12" s="15">
        <v>0.5</v>
      </c>
      <c r="J12" s="22">
        <v>0.501</v>
      </c>
      <c r="K12" s="15">
        <v>0.501</v>
      </c>
      <c r="L12" s="22">
        <v>0.5</v>
      </c>
      <c r="M12" s="24"/>
      <c r="N12" s="4">
        <f t="shared" si="0"/>
        <v>0.74529999999999996</v>
      </c>
      <c r="O12" s="22">
        <f t="shared" si="1"/>
        <v>0.5</v>
      </c>
    </row>
    <row r="13" spans="1:15" ht="15" customHeight="1" x14ac:dyDescent="0.2">
      <c r="A13" s="13" t="s">
        <v>8</v>
      </c>
      <c r="B13" s="14">
        <v>6885</v>
      </c>
      <c r="C13" s="4">
        <v>0.57320000000000004</v>
      </c>
      <c r="D13" s="22">
        <v>0.6452</v>
      </c>
      <c r="E13" s="15">
        <v>0.63439999999999996</v>
      </c>
      <c r="F13" s="22">
        <v>0.66</v>
      </c>
      <c r="G13" s="15">
        <v>0.62660000000000005</v>
      </c>
      <c r="H13" s="22">
        <v>0.65010000000000001</v>
      </c>
      <c r="I13" s="15">
        <v>0.5</v>
      </c>
      <c r="J13" s="22">
        <v>0.5887</v>
      </c>
      <c r="K13" s="15">
        <v>0.5887</v>
      </c>
      <c r="L13" s="22">
        <v>0.5</v>
      </c>
      <c r="M13" s="24"/>
      <c r="N13" s="4">
        <f t="shared" si="0"/>
        <v>0.66</v>
      </c>
      <c r="O13" s="22">
        <f t="shared" si="1"/>
        <v>0.5</v>
      </c>
    </row>
    <row r="14" spans="1:15" ht="15" customHeight="1" x14ac:dyDescent="0.2">
      <c r="A14" s="13" t="s">
        <v>9</v>
      </c>
      <c r="B14" s="14">
        <v>3061</v>
      </c>
      <c r="C14" s="4">
        <v>0.4904</v>
      </c>
      <c r="D14" s="22">
        <v>0.54790000000000005</v>
      </c>
      <c r="E14" s="15">
        <v>0.54239999999999999</v>
      </c>
      <c r="F14" s="22">
        <v>0.58040000000000003</v>
      </c>
      <c r="G14" s="15">
        <v>0.52229999999999999</v>
      </c>
      <c r="H14" s="22">
        <v>0.61</v>
      </c>
      <c r="I14" s="15">
        <v>0.5</v>
      </c>
      <c r="J14" s="22">
        <v>0.52580000000000005</v>
      </c>
      <c r="K14" s="15">
        <v>0.52580000000000005</v>
      </c>
      <c r="L14" s="22">
        <v>0.5</v>
      </c>
      <c r="M14" s="24"/>
      <c r="N14" s="4">
        <f t="shared" si="0"/>
        <v>0.61</v>
      </c>
      <c r="O14" s="22">
        <f t="shared" si="1"/>
        <v>0.4904</v>
      </c>
    </row>
    <row r="15" spans="1:15" ht="15" customHeight="1" x14ac:dyDescent="0.2">
      <c r="A15" s="13" t="s">
        <v>10</v>
      </c>
      <c r="B15" s="14">
        <v>3005</v>
      </c>
      <c r="C15" s="4">
        <v>0.46189999999999998</v>
      </c>
      <c r="D15" s="22">
        <v>0.55620000000000003</v>
      </c>
      <c r="E15" s="15">
        <v>0.53320000000000001</v>
      </c>
      <c r="F15" s="22">
        <v>0.5635</v>
      </c>
      <c r="G15" s="15">
        <v>0.54039999999999999</v>
      </c>
      <c r="H15" s="22">
        <v>0.56010000000000004</v>
      </c>
      <c r="I15" s="15">
        <v>0.5</v>
      </c>
      <c r="J15" s="22">
        <v>0.5282</v>
      </c>
      <c r="K15" s="15">
        <v>0.5282</v>
      </c>
      <c r="L15" s="22">
        <v>0.5</v>
      </c>
      <c r="M15" s="24"/>
      <c r="N15" s="4">
        <f t="shared" si="0"/>
        <v>0.5635</v>
      </c>
      <c r="O15" s="22">
        <f t="shared" si="1"/>
        <v>0.46189999999999998</v>
      </c>
    </row>
    <row r="16" spans="1:15" ht="15" customHeight="1" x14ac:dyDescent="0.2">
      <c r="A16" s="13" t="s">
        <v>11</v>
      </c>
      <c r="B16" s="14">
        <v>2058</v>
      </c>
      <c r="C16" s="4">
        <v>0.47889999999999999</v>
      </c>
      <c r="D16" s="22">
        <v>0.59660000000000002</v>
      </c>
      <c r="E16" s="15">
        <v>0.51770000000000005</v>
      </c>
      <c r="F16" s="22">
        <v>0.60750000000000004</v>
      </c>
      <c r="G16" s="15">
        <v>0.56740000000000002</v>
      </c>
      <c r="H16" s="22">
        <v>0.61829999999999996</v>
      </c>
      <c r="I16" s="15">
        <v>0.5</v>
      </c>
      <c r="J16" s="22">
        <v>0.5151</v>
      </c>
      <c r="K16" s="15">
        <v>0.5151</v>
      </c>
      <c r="L16" s="22">
        <v>0.5</v>
      </c>
      <c r="M16" s="24"/>
      <c r="N16" s="4">
        <f t="shared" si="0"/>
        <v>0.61829999999999996</v>
      </c>
      <c r="O16" s="22">
        <f t="shared" si="1"/>
        <v>0.47889999999999999</v>
      </c>
    </row>
    <row r="17" spans="1:15" ht="15" customHeight="1" x14ac:dyDescent="0.2">
      <c r="A17" s="13" t="s">
        <v>12</v>
      </c>
      <c r="B17" s="14">
        <v>1019</v>
      </c>
      <c r="C17" s="4">
        <v>0.55810000000000004</v>
      </c>
      <c r="D17" s="22">
        <v>0.4819</v>
      </c>
      <c r="E17" s="15">
        <v>0.50360000000000005</v>
      </c>
      <c r="F17" s="22">
        <v>0.49669999999999997</v>
      </c>
      <c r="G17" s="15">
        <v>0.46360000000000001</v>
      </c>
      <c r="H17" s="22">
        <v>0.52990000000000004</v>
      </c>
      <c r="I17" s="15">
        <v>0.5</v>
      </c>
      <c r="J17" s="22">
        <v>0.50639999999999996</v>
      </c>
      <c r="K17" s="15">
        <v>0.50639999999999996</v>
      </c>
      <c r="L17" s="22">
        <v>0.5</v>
      </c>
      <c r="M17" s="24"/>
      <c r="N17" s="4">
        <f t="shared" si="0"/>
        <v>0.55810000000000004</v>
      </c>
      <c r="O17" s="22">
        <f t="shared" si="1"/>
        <v>0.46360000000000001</v>
      </c>
    </row>
    <row r="18" spans="1:15" ht="15" customHeight="1" x14ac:dyDescent="0.2">
      <c r="A18" s="16" t="s">
        <v>13</v>
      </c>
      <c r="B18" s="17">
        <v>2814</v>
      </c>
      <c r="C18" s="18">
        <v>0.51800000000000002</v>
      </c>
      <c r="D18" s="23">
        <v>0.63490000000000002</v>
      </c>
      <c r="E18" s="19">
        <v>0.60250000000000004</v>
      </c>
      <c r="F18" s="23">
        <v>0.66039999999999999</v>
      </c>
      <c r="G18" s="19">
        <v>0.62529999999999997</v>
      </c>
      <c r="H18" s="23">
        <v>0.69310000000000005</v>
      </c>
      <c r="I18" s="19">
        <v>0.5</v>
      </c>
      <c r="J18" s="23">
        <v>0.124</v>
      </c>
      <c r="K18" s="19">
        <v>5.7099999999999998E-2</v>
      </c>
      <c r="L18" s="23">
        <v>0.49259999999999998</v>
      </c>
      <c r="M18" s="25"/>
      <c r="N18" s="18">
        <f t="shared" si="0"/>
        <v>0.69310000000000005</v>
      </c>
      <c r="O18" s="23">
        <f t="shared" si="1"/>
        <v>5.7099999999999998E-2</v>
      </c>
    </row>
    <row r="19" spans="1:15" ht="15" customHeight="1" x14ac:dyDescent="0.2">
      <c r="C19" s="5"/>
      <c r="D19" s="24"/>
      <c r="E19" s="24"/>
      <c r="F19" s="24"/>
      <c r="G19" s="24"/>
      <c r="H19" s="24"/>
      <c r="I19" s="24"/>
      <c r="J19" s="24"/>
      <c r="K19" s="24"/>
      <c r="L19" s="26"/>
    </row>
    <row r="20" spans="1:15" ht="15" customHeight="1" x14ac:dyDescent="0.2">
      <c r="B20" s="10" t="s">
        <v>16</v>
      </c>
      <c r="C20" s="7">
        <f>MAX(C5:C18)</f>
        <v>0.65649999999999997</v>
      </c>
      <c r="D20" s="21">
        <f t="shared" ref="D20:L20" si="2">MAX(D5:D18)</f>
        <v>0.82369999999999999</v>
      </c>
      <c r="E20" s="8">
        <f t="shared" si="2"/>
        <v>0.78810000000000002</v>
      </c>
      <c r="F20" s="35">
        <f t="shared" si="2"/>
        <v>0.84260000000000002</v>
      </c>
      <c r="G20" s="28">
        <f t="shared" si="2"/>
        <v>0.83289999999999997</v>
      </c>
      <c r="H20" s="35">
        <f t="shared" si="2"/>
        <v>0.85589999999999999</v>
      </c>
      <c r="I20" s="8">
        <f t="shared" si="2"/>
        <v>0.55969999999999998</v>
      </c>
      <c r="J20" s="21">
        <f t="shared" si="2"/>
        <v>0.5887</v>
      </c>
      <c r="K20" s="8">
        <f t="shared" si="2"/>
        <v>0.5887</v>
      </c>
      <c r="L20" s="21">
        <f t="shared" si="2"/>
        <v>0.5</v>
      </c>
    </row>
    <row r="21" spans="1:15" ht="15" customHeight="1" x14ac:dyDescent="0.2">
      <c r="B21" s="30" t="s">
        <v>17</v>
      </c>
      <c r="C21" s="31">
        <f>MIN(C5:C18)</f>
        <v>0.4244</v>
      </c>
      <c r="D21" s="34">
        <f t="shared" ref="D21:L21" si="3">MIN(D5:D18)</f>
        <v>0.4819</v>
      </c>
      <c r="E21" s="32">
        <f t="shared" si="3"/>
        <v>0.50360000000000005</v>
      </c>
      <c r="F21" s="36">
        <f t="shared" si="3"/>
        <v>0.49669999999999997</v>
      </c>
      <c r="G21" s="33">
        <f t="shared" si="3"/>
        <v>0.46360000000000001</v>
      </c>
      <c r="H21" s="36">
        <f t="shared" si="3"/>
        <v>0.52990000000000004</v>
      </c>
      <c r="I21" s="32">
        <f t="shared" si="3"/>
        <v>0.5</v>
      </c>
      <c r="J21" s="34">
        <f t="shared" si="3"/>
        <v>2.0799999999999999E-2</v>
      </c>
      <c r="K21" s="32">
        <f t="shared" si="3"/>
        <v>5.7099999999999998E-2</v>
      </c>
      <c r="L21" s="34">
        <f t="shared" si="3"/>
        <v>0.49259999999999998</v>
      </c>
    </row>
    <row r="22" spans="1:15" ht="15" customHeight="1" x14ac:dyDescent="0.2">
      <c r="B22" s="29" t="s">
        <v>15</v>
      </c>
      <c r="C22" s="18">
        <f>AVERAGE(C5:C18)</f>
        <v>0.53374999999999995</v>
      </c>
      <c r="D22" s="23">
        <f t="shared" ref="D22:L22" si="4">AVERAGE(D5:D18)</f>
        <v>0.65961428571428571</v>
      </c>
      <c r="E22" s="19">
        <f t="shared" si="4"/>
        <v>0.63548571428571421</v>
      </c>
      <c r="F22" s="37">
        <f t="shared" si="4"/>
        <v>0.68211428571428567</v>
      </c>
      <c r="G22" s="27">
        <f t="shared" si="4"/>
        <v>0.64613571428571426</v>
      </c>
      <c r="H22" s="37">
        <f t="shared" si="4"/>
        <v>0.68866428571428562</v>
      </c>
      <c r="I22" s="19">
        <f t="shared" si="4"/>
        <v>0.5045857142857143</v>
      </c>
      <c r="J22" s="23">
        <f t="shared" si="4"/>
        <v>0.44295000000000007</v>
      </c>
      <c r="K22" s="19">
        <f t="shared" si="4"/>
        <v>0.49253571428571435</v>
      </c>
      <c r="L22" s="23">
        <f t="shared" si="4"/>
        <v>0.49947142857142862</v>
      </c>
    </row>
    <row r="23" spans="1:15" ht="15" customHeight="1" x14ac:dyDescent="0.2">
      <c r="B23" s="38" t="s">
        <v>32</v>
      </c>
      <c r="C23" s="39">
        <f>RANK(C22,$C$22:$L$22)</f>
        <v>6</v>
      </c>
      <c r="D23" s="39">
        <f t="shared" ref="D23:L23" si="5">RANK(D22,$C$22:$L$22)</f>
        <v>3</v>
      </c>
      <c r="E23" s="39">
        <f t="shared" si="5"/>
        <v>5</v>
      </c>
      <c r="F23" s="39">
        <f t="shared" si="5"/>
        <v>2</v>
      </c>
      <c r="G23" s="39">
        <f t="shared" si="5"/>
        <v>4</v>
      </c>
      <c r="H23" s="39">
        <f t="shared" si="5"/>
        <v>1</v>
      </c>
      <c r="I23" s="39">
        <f t="shared" si="5"/>
        <v>7</v>
      </c>
      <c r="J23" s="39">
        <f t="shared" si="5"/>
        <v>10</v>
      </c>
      <c r="K23" s="39">
        <f t="shared" si="5"/>
        <v>9</v>
      </c>
      <c r="L23" s="39">
        <f t="shared" si="5"/>
        <v>8</v>
      </c>
    </row>
    <row r="24" spans="1:15" ht="15" customHeight="1" x14ac:dyDescent="0.2">
      <c r="F24" s="40"/>
      <c r="H24" s="40"/>
    </row>
    <row r="25" spans="1:15" ht="15" customHeight="1" x14ac:dyDescent="0.2">
      <c r="A25" s="1" t="s">
        <v>20</v>
      </c>
    </row>
    <row r="26" spans="1:15" ht="15" customHeight="1" x14ac:dyDescent="0.2">
      <c r="A26" s="1" t="s">
        <v>21</v>
      </c>
    </row>
    <row r="29" spans="1:15" ht="30" customHeight="1" x14ac:dyDescent="0.2">
      <c r="A29" s="2" t="s">
        <v>19</v>
      </c>
    </row>
    <row r="30" spans="1:15" ht="15" customHeight="1" x14ac:dyDescent="0.2">
      <c r="A30" s="1" t="s">
        <v>33</v>
      </c>
    </row>
    <row r="32" spans="1:15" ht="15" customHeight="1" x14ac:dyDescent="0.2">
      <c r="A32" s="1" t="s">
        <v>34</v>
      </c>
    </row>
    <row r="34" spans="1:1" ht="15" customHeight="1" x14ac:dyDescent="0.2">
      <c r="A34" s="1" t="s">
        <v>35</v>
      </c>
    </row>
    <row r="36" spans="1:1" ht="15" customHeight="1" x14ac:dyDescent="0.2">
      <c r="A36" s="1" t="s">
        <v>36</v>
      </c>
    </row>
  </sheetData>
  <autoFilter ref="A4:L4" xr:uid="{AECFDD5C-34D9-094C-973C-E4C58DD849FA}">
    <sortState xmlns:xlrd2="http://schemas.microsoft.com/office/spreadsheetml/2017/richdata2" ref="A5:L18">
      <sortCondition ref="A4:A18"/>
    </sortState>
  </autoFilter>
  <conditionalFormatting sqref="C5:L5">
    <cfRule type="cellIs" dxfId="17" priority="3" operator="equal">
      <formula>$O5</formula>
    </cfRule>
    <cfRule type="cellIs" dxfId="16" priority="4" operator="equal">
      <formula>$N5</formula>
    </cfRule>
  </conditionalFormatting>
  <conditionalFormatting sqref="C6:L18">
    <cfRule type="cellIs" dxfId="15" priority="1" operator="equal">
      <formula>$O6</formula>
    </cfRule>
    <cfRule type="cellIs" dxfId="14" priority="2" operator="equal">
      <formula>$N6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985-A888-7C4B-8486-BF6E7D6A3B88}">
  <dimension ref="A1:P30"/>
  <sheetViews>
    <sheetView showGridLines="0" zoomScale="150" zoomScaleNormal="137" workbookViewId="0"/>
  </sheetViews>
  <sheetFormatPr baseColWidth="10" defaultColWidth="12.83203125" defaultRowHeight="15" customHeight="1" x14ac:dyDescent="0.2"/>
  <cols>
    <col min="1" max="2" width="12.83203125" style="1"/>
    <col min="3" max="13" width="15.83203125" style="1" customWidth="1"/>
    <col min="14" max="14" width="2.83203125" style="1" customWidth="1"/>
    <col min="15" max="16384" width="12.83203125" style="1"/>
  </cols>
  <sheetData>
    <row r="1" spans="1:16" ht="30" customHeight="1" x14ac:dyDescent="0.2">
      <c r="A1" s="2" t="s">
        <v>62</v>
      </c>
      <c r="B1" s="2"/>
    </row>
    <row r="2" spans="1:16" ht="15" customHeight="1" x14ac:dyDescent="0.2">
      <c r="D2" s="52" t="s">
        <v>44</v>
      </c>
      <c r="E2" s="53"/>
      <c r="F2" s="53"/>
      <c r="G2" s="53"/>
      <c r="H2" s="54"/>
      <c r="I2" s="52" t="s">
        <v>42</v>
      </c>
      <c r="J2" s="53"/>
      <c r="K2" s="53"/>
      <c r="L2" s="53"/>
      <c r="M2" s="54"/>
    </row>
    <row r="3" spans="1:16" ht="50" customHeight="1" x14ac:dyDescent="0.2">
      <c r="C3" s="3" t="s">
        <v>45</v>
      </c>
      <c r="D3" s="42" t="s">
        <v>37</v>
      </c>
      <c r="E3" s="43" t="s">
        <v>38</v>
      </c>
      <c r="F3" s="43" t="s">
        <v>39</v>
      </c>
      <c r="G3" s="43" t="s">
        <v>40</v>
      </c>
      <c r="H3" s="44" t="s">
        <v>41</v>
      </c>
      <c r="I3" s="42" t="s">
        <v>37</v>
      </c>
      <c r="J3" s="43" t="s">
        <v>38</v>
      </c>
      <c r="K3" s="43" t="s">
        <v>39</v>
      </c>
      <c r="L3" s="43" t="s">
        <v>40</v>
      </c>
      <c r="M3" s="43" t="s">
        <v>41</v>
      </c>
    </row>
    <row r="4" spans="1:16" ht="30" customHeight="1" x14ac:dyDescent="0.2">
      <c r="A4" s="10" t="s">
        <v>14</v>
      </c>
      <c r="B4" s="11" t="s">
        <v>18</v>
      </c>
      <c r="C4" s="41" t="s">
        <v>43</v>
      </c>
      <c r="D4" s="10">
        <v>1</v>
      </c>
      <c r="E4" s="20">
        <v>2</v>
      </c>
      <c r="F4" s="11">
        <v>3</v>
      </c>
      <c r="G4" s="20">
        <v>4</v>
      </c>
      <c r="H4" s="11">
        <v>5</v>
      </c>
      <c r="I4" s="20">
        <v>6</v>
      </c>
      <c r="J4" s="11">
        <v>7</v>
      </c>
      <c r="K4" s="20">
        <v>8</v>
      </c>
      <c r="L4" s="11">
        <v>9</v>
      </c>
      <c r="M4" s="20">
        <v>10</v>
      </c>
      <c r="O4" s="10" t="s">
        <v>16</v>
      </c>
      <c r="P4" s="20" t="s">
        <v>17</v>
      </c>
    </row>
    <row r="5" spans="1:16" ht="15" customHeight="1" x14ac:dyDescent="0.2">
      <c r="A5" s="12" t="s">
        <v>0</v>
      </c>
      <c r="B5" s="6">
        <v>5230</v>
      </c>
      <c r="C5" s="7">
        <f>Results_Round_1!H5</f>
        <v>0.72160000000000002</v>
      </c>
      <c r="D5" s="7">
        <v>0.7016</v>
      </c>
      <c r="E5" s="21">
        <v>0.74580000000000002</v>
      </c>
      <c r="F5" s="8">
        <v>0.5</v>
      </c>
      <c r="G5" s="21">
        <v>0.63919999999999999</v>
      </c>
      <c r="H5" s="8">
        <v>0.71799999999999997</v>
      </c>
      <c r="I5" s="21">
        <v>0.72860000000000003</v>
      </c>
      <c r="J5" s="8">
        <v>0.69299999999999995</v>
      </c>
      <c r="K5" s="21">
        <v>0.71350000000000002</v>
      </c>
      <c r="L5" s="8">
        <v>0.67700000000000005</v>
      </c>
      <c r="M5" s="21">
        <v>0.69989999999999997</v>
      </c>
      <c r="N5" s="9"/>
      <c r="O5" s="7">
        <f>MAX(C5:M5)</f>
        <v>0.74580000000000002</v>
      </c>
      <c r="P5" s="21">
        <f>MIN(C5:M5)</f>
        <v>0.5</v>
      </c>
    </row>
    <row r="6" spans="1:16" ht="15" customHeight="1" x14ac:dyDescent="0.2">
      <c r="A6" s="13" t="s">
        <v>1</v>
      </c>
      <c r="B6" s="14">
        <v>1652</v>
      </c>
      <c r="C6" s="4">
        <f>Results_Round_1!H6</f>
        <v>0.85589999999999999</v>
      </c>
      <c r="D6" s="4">
        <v>0.68620000000000003</v>
      </c>
      <c r="E6" s="22">
        <v>0.83799999999999997</v>
      </c>
      <c r="F6" s="15">
        <v>0.5</v>
      </c>
      <c r="G6" s="22">
        <v>0.58279999999999998</v>
      </c>
      <c r="H6" s="15">
        <v>0.78029999999999999</v>
      </c>
      <c r="I6" s="22">
        <v>0.84</v>
      </c>
      <c r="J6" s="15">
        <v>0.752</v>
      </c>
      <c r="K6" s="22">
        <v>0.80840000000000001</v>
      </c>
      <c r="L6" s="15">
        <v>0.66720000000000002</v>
      </c>
      <c r="M6" s="22">
        <v>0.7238</v>
      </c>
      <c r="N6" s="24"/>
      <c r="O6" s="4">
        <f t="shared" ref="O6:O18" si="0">MAX(C6:M6)</f>
        <v>0.85589999999999999</v>
      </c>
      <c r="P6" s="22">
        <f t="shared" ref="P6:P18" si="1">MIN(C6:M6)</f>
        <v>0.5</v>
      </c>
    </row>
    <row r="7" spans="1:16" ht="15" customHeight="1" x14ac:dyDescent="0.2">
      <c r="A7" s="13" t="s">
        <v>2</v>
      </c>
      <c r="B7" s="14">
        <v>2816</v>
      </c>
      <c r="C7" s="4">
        <f>Results_Round_1!H7</f>
        <v>0.73680000000000001</v>
      </c>
      <c r="D7" s="4">
        <v>0.7107</v>
      </c>
      <c r="E7" s="22">
        <v>0.73509999999999998</v>
      </c>
      <c r="F7" s="15">
        <v>0.5</v>
      </c>
      <c r="G7" s="22">
        <v>0.69189999999999996</v>
      </c>
      <c r="H7" s="15">
        <v>0.71960000000000002</v>
      </c>
      <c r="I7" s="22">
        <v>0.72640000000000005</v>
      </c>
      <c r="J7" s="15">
        <v>0.71679999999999999</v>
      </c>
      <c r="K7" s="22">
        <v>0.72970000000000002</v>
      </c>
      <c r="L7" s="15">
        <v>0.71960000000000002</v>
      </c>
      <c r="M7" s="22">
        <v>0.71499999999999997</v>
      </c>
      <c r="N7" s="24"/>
      <c r="O7" s="4">
        <f t="shared" si="0"/>
        <v>0.73680000000000001</v>
      </c>
      <c r="P7" s="22">
        <f t="shared" si="1"/>
        <v>0.5</v>
      </c>
    </row>
    <row r="8" spans="1:16" ht="15" customHeight="1" x14ac:dyDescent="0.2">
      <c r="A8" s="13" t="s">
        <v>3</v>
      </c>
      <c r="B8" s="14">
        <v>1536</v>
      </c>
      <c r="C8" s="4">
        <f>Results_Round_1!H8</f>
        <v>0.84399999999999997</v>
      </c>
      <c r="D8" s="4">
        <v>0.81210000000000004</v>
      </c>
      <c r="E8" s="22">
        <v>0.84199999999999997</v>
      </c>
      <c r="F8" s="15">
        <v>0.5</v>
      </c>
      <c r="G8" s="22">
        <v>0.78120000000000001</v>
      </c>
      <c r="H8" s="15">
        <v>0.82530000000000003</v>
      </c>
      <c r="I8" s="22">
        <v>0.83860000000000001</v>
      </c>
      <c r="J8" s="15">
        <v>0.80110000000000003</v>
      </c>
      <c r="K8" s="22">
        <v>0.83009999999999995</v>
      </c>
      <c r="L8" s="15">
        <v>0.82150000000000001</v>
      </c>
      <c r="M8" s="22">
        <v>0.79969999999999997</v>
      </c>
      <c r="N8" s="24"/>
      <c r="O8" s="4">
        <f t="shared" si="0"/>
        <v>0.84399999999999997</v>
      </c>
      <c r="P8" s="22">
        <f t="shared" si="1"/>
        <v>0.5</v>
      </c>
    </row>
    <row r="9" spans="1:16" ht="15" customHeight="1" x14ac:dyDescent="0.2">
      <c r="A9" s="13" t="s">
        <v>4</v>
      </c>
      <c r="B9" s="14">
        <v>6418</v>
      </c>
      <c r="C9" s="4">
        <f>Results_Round_1!H9</f>
        <v>0.80579999999999996</v>
      </c>
      <c r="D9" s="4">
        <v>0.73440000000000005</v>
      </c>
      <c r="E9" s="22">
        <v>0.80840000000000001</v>
      </c>
      <c r="F9" s="15">
        <v>0.5</v>
      </c>
      <c r="G9" s="22">
        <v>0.66010000000000002</v>
      </c>
      <c r="H9" s="15">
        <v>0.78310000000000002</v>
      </c>
      <c r="I9" s="22">
        <v>0.80449999999999999</v>
      </c>
      <c r="J9" s="15">
        <v>0.74629999999999996</v>
      </c>
      <c r="K9" s="22">
        <v>0.78</v>
      </c>
      <c r="L9" s="15">
        <v>0.71889999999999998</v>
      </c>
      <c r="M9" s="22">
        <v>0.74829999999999997</v>
      </c>
      <c r="N9" s="24"/>
      <c r="O9" s="4">
        <f t="shared" si="0"/>
        <v>0.80840000000000001</v>
      </c>
      <c r="P9" s="22">
        <f t="shared" si="1"/>
        <v>0.5</v>
      </c>
    </row>
    <row r="10" spans="1:16" ht="15" customHeight="1" x14ac:dyDescent="0.2">
      <c r="A10" s="13" t="s">
        <v>5</v>
      </c>
      <c r="B10" s="14">
        <v>1604</v>
      </c>
      <c r="C10" s="4">
        <f>Results_Round_1!H10</f>
        <v>0.65590000000000004</v>
      </c>
      <c r="D10" s="4">
        <v>0.52339999999999998</v>
      </c>
      <c r="E10" s="22">
        <v>0.63329999999999997</v>
      </c>
      <c r="F10" s="15">
        <v>0.5</v>
      </c>
      <c r="G10" s="22">
        <v>0.5272</v>
      </c>
      <c r="H10" s="15">
        <v>0.58289999999999997</v>
      </c>
      <c r="I10" s="22">
        <v>0.65510000000000002</v>
      </c>
      <c r="J10" s="15">
        <v>0.51949999999999996</v>
      </c>
      <c r="K10" s="22">
        <v>0.56730000000000003</v>
      </c>
      <c r="L10" s="15">
        <v>0.5081</v>
      </c>
      <c r="M10" s="22">
        <v>0.57320000000000004</v>
      </c>
      <c r="N10" s="24"/>
      <c r="O10" s="4">
        <f t="shared" si="0"/>
        <v>0.65590000000000004</v>
      </c>
      <c r="P10" s="22">
        <f t="shared" si="1"/>
        <v>0.5</v>
      </c>
    </row>
    <row r="11" spans="1:16" ht="15" customHeight="1" x14ac:dyDescent="0.2">
      <c r="A11" s="13" t="s">
        <v>6</v>
      </c>
      <c r="B11" s="14">
        <v>1105</v>
      </c>
      <c r="C11" s="4">
        <f>Results_Round_1!H11</f>
        <v>0.6431</v>
      </c>
      <c r="D11" s="4">
        <v>0.58979999999999999</v>
      </c>
      <c r="E11" s="22">
        <v>0.61509999999999998</v>
      </c>
      <c r="F11" s="15">
        <v>0.5</v>
      </c>
      <c r="G11" s="22">
        <v>0.63839999999999997</v>
      </c>
      <c r="H11" s="15">
        <v>0.62570000000000003</v>
      </c>
      <c r="I11" s="22">
        <v>0.63009999999999999</v>
      </c>
      <c r="J11" s="15">
        <v>0.5887</v>
      </c>
      <c r="K11" s="22">
        <v>0.61499999999999999</v>
      </c>
      <c r="L11" s="15">
        <v>0.57110000000000005</v>
      </c>
      <c r="M11" s="22">
        <v>0.60350000000000004</v>
      </c>
      <c r="N11" s="24"/>
      <c r="O11" s="4">
        <f t="shared" si="0"/>
        <v>0.6431</v>
      </c>
      <c r="P11" s="22">
        <f t="shared" si="1"/>
        <v>0.5</v>
      </c>
    </row>
    <row r="12" spans="1:16" ht="15" customHeight="1" x14ac:dyDescent="0.2">
      <c r="A12" s="13" t="s">
        <v>7</v>
      </c>
      <c r="B12" s="14">
        <v>170</v>
      </c>
      <c r="C12" s="4">
        <f>Results_Round_1!H12</f>
        <v>0.7167</v>
      </c>
      <c r="D12" s="4">
        <v>0.72460000000000002</v>
      </c>
      <c r="E12" s="22">
        <v>0.65439999999999998</v>
      </c>
      <c r="F12" s="15">
        <v>0.5</v>
      </c>
      <c r="G12" s="22">
        <v>0.65090000000000003</v>
      </c>
      <c r="H12" s="15">
        <v>0.74</v>
      </c>
      <c r="I12" s="22">
        <v>0.70450000000000002</v>
      </c>
      <c r="J12" s="15">
        <v>0.64429999999999998</v>
      </c>
      <c r="K12" s="22">
        <v>0.67490000000000006</v>
      </c>
      <c r="L12" s="15">
        <v>0.6179</v>
      </c>
      <c r="M12" s="22">
        <v>0.65210000000000001</v>
      </c>
      <c r="N12" s="24"/>
      <c r="O12" s="4">
        <f t="shared" si="0"/>
        <v>0.74</v>
      </c>
      <c r="P12" s="22">
        <f t="shared" si="1"/>
        <v>0.5</v>
      </c>
    </row>
    <row r="13" spans="1:16" ht="15" customHeight="1" x14ac:dyDescent="0.2">
      <c r="A13" s="13" t="s">
        <v>8</v>
      </c>
      <c r="B13" s="14">
        <v>6885</v>
      </c>
      <c r="C13" s="4">
        <f>Results_Round_1!H13</f>
        <v>0.65010000000000001</v>
      </c>
      <c r="D13" s="4">
        <v>0.61019999999999996</v>
      </c>
      <c r="E13" s="22">
        <v>0.64690000000000003</v>
      </c>
      <c r="F13" s="15">
        <v>0.5</v>
      </c>
      <c r="G13" s="22">
        <v>0.61460000000000004</v>
      </c>
      <c r="H13" s="15">
        <v>0.63949999999999996</v>
      </c>
      <c r="I13" s="22">
        <v>0.64490000000000003</v>
      </c>
      <c r="J13" s="15">
        <v>0.64229999999999998</v>
      </c>
      <c r="K13" s="22">
        <v>0.65290000000000004</v>
      </c>
      <c r="L13" s="15">
        <v>0.64400000000000002</v>
      </c>
      <c r="M13" s="22">
        <v>0.62680000000000002</v>
      </c>
      <c r="N13" s="24"/>
      <c r="O13" s="4">
        <f t="shared" si="0"/>
        <v>0.65290000000000004</v>
      </c>
      <c r="P13" s="22">
        <f t="shared" si="1"/>
        <v>0.5</v>
      </c>
    </row>
    <row r="14" spans="1:16" ht="15" customHeight="1" x14ac:dyDescent="0.2">
      <c r="A14" s="13" t="s">
        <v>9</v>
      </c>
      <c r="B14" s="14">
        <v>3061</v>
      </c>
      <c r="C14" s="4">
        <f>Results_Round_1!H14</f>
        <v>0.61</v>
      </c>
      <c r="D14" s="4">
        <v>0.48220000000000002</v>
      </c>
      <c r="E14" s="22">
        <v>0.57840000000000003</v>
      </c>
      <c r="F14" s="15">
        <v>0.5</v>
      </c>
      <c r="G14" s="22">
        <v>0.52529999999999999</v>
      </c>
      <c r="H14" s="15">
        <v>0.5806</v>
      </c>
      <c r="I14" s="22">
        <v>0.6</v>
      </c>
      <c r="J14" s="15">
        <v>0.51470000000000005</v>
      </c>
      <c r="K14" s="22">
        <v>0.57130000000000003</v>
      </c>
      <c r="L14" s="15">
        <v>0.4995</v>
      </c>
      <c r="M14" s="22">
        <v>0.57609999999999995</v>
      </c>
      <c r="N14" s="24"/>
      <c r="O14" s="4">
        <f t="shared" si="0"/>
        <v>0.61</v>
      </c>
      <c r="P14" s="22">
        <f t="shared" si="1"/>
        <v>0.48220000000000002</v>
      </c>
    </row>
    <row r="15" spans="1:16" ht="15" customHeight="1" x14ac:dyDescent="0.2">
      <c r="A15" s="13" t="s">
        <v>10</v>
      </c>
      <c r="B15" s="14">
        <v>3005</v>
      </c>
      <c r="C15" s="4">
        <f>Results_Round_1!H15</f>
        <v>0.56010000000000004</v>
      </c>
      <c r="D15" s="4">
        <v>0.49530000000000002</v>
      </c>
      <c r="E15" s="22">
        <v>0.53300000000000003</v>
      </c>
      <c r="F15" s="15">
        <v>0.5</v>
      </c>
      <c r="G15" s="22">
        <v>0.54690000000000005</v>
      </c>
      <c r="H15" s="15">
        <v>0.54849999999999999</v>
      </c>
      <c r="I15" s="22">
        <v>0.55230000000000001</v>
      </c>
      <c r="J15" s="15">
        <v>0.51919999999999999</v>
      </c>
      <c r="K15" s="22">
        <v>0.51600000000000001</v>
      </c>
      <c r="L15" s="15">
        <v>0.52380000000000004</v>
      </c>
      <c r="M15" s="22">
        <v>0.51390000000000002</v>
      </c>
      <c r="N15" s="24"/>
      <c r="O15" s="4">
        <f t="shared" si="0"/>
        <v>0.56010000000000004</v>
      </c>
      <c r="P15" s="22">
        <f t="shared" si="1"/>
        <v>0.49530000000000002</v>
      </c>
    </row>
    <row r="16" spans="1:16" ht="15" customHeight="1" x14ac:dyDescent="0.2">
      <c r="A16" s="13" t="s">
        <v>11</v>
      </c>
      <c r="B16" s="14">
        <v>2058</v>
      </c>
      <c r="C16" s="4">
        <f>Results_Round_1!H16</f>
        <v>0.61829999999999996</v>
      </c>
      <c r="D16" s="4">
        <v>0.51</v>
      </c>
      <c r="E16" s="22">
        <v>0.60329999999999995</v>
      </c>
      <c r="F16" s="15">
        <v>0.5</v>
      </c>
      <c r="G16" s="22">
        <v>0.56100000000000005</v>
      </c>
      <c r="H16" s="15">
        <v>0.60150000000000003</v>
      </c>
      <c r="I16" s="22">
        <v>0.61119999999999997</v>
      </c>
      <c r="J16" s="15">
        <v>0.55069999999999997</v>
      </c>
      <c r="K16" s="22">
        <v>0.58199999999999996</v>
      </c>
      <c r="L16" s="15">
        <v>0.50949999999999995</v>
      </c>
      <c r="M16" s="22">
        <v>0.55520000000000003</v>
      </c>
      <c r="N16" s="24"/>
      <c r="O16" s="4">
        <f t="shared" si="0"/>
        <v>0.61829999999999996</v>
      </c>
      <c r="P16" s="22">
        <f t="shared" si="1"/>
        <v>0.5</v>
      </c>
    </row>
    <row r="17" spans="1:16" ht="15" customHeight="1" x14ac:dyDescent="0.2">
      <c r="A17" s="13" t="s">
        <v>12</v>
      </c>
      <c r="B17" s="14">
        <v>1019</v>
      </c>
      <c r="C17" s="4">
        <f>Results_Round_1!H17</f>
        <v>0.52990000000000004</v>
      </c>
      <c r="D17" s="4">
        <v>0.49759999999999999</v>
      </c>
      <c r="E17" s="22">
        <v>0.46820000000000001</v>
      </c>
      <c r="F17" s="15">
        <v>0.5</v>
      </c>
      <c r="G17" s="22">
        <v>0.50690000000000002</v>
      </c>
      <c r="H17" s="15">
        <v>0.45950000000000002</v>
      </c>
      <c r="I17" s="22">
        <v>0.46179999999999999</v>
      </c>
      <c r="J17" s="15">
        <v>0.4284</v>
      </c>
      <c r="K17" s="22">
        <v>0.53549999999999998</v>
      </c>
      <c r="L17" s="15">
        <v>0.45610000000000001</v>
      </c>
      <c r="M17" s="22">
        <v>0.46050000000000002</v>
      </c>
      <c r="N17" s="24"/>
      <c r="O17" s="4">
        <f t="shared" si="0"/>
        <v>0.53549999999999998</v>
      </c>
      <c r="P17" s="22">
        <f t="shared" si="1"/>
        <v>0.4284</v>
      </c>
    </row>
    <row r="18" spans="1:16" ht="15" customHeight="1" x14ac:dyDescent="0.2">
      <c r="A18" s="16" t="s">
        <v>13</v>
      </c>
      <c r="B18" s="17">
        <v>2814</v>
      </c>
      <c r="C18" s="18">
        <f>Results_Round_1!H18</f>
        <v>0.69310000000000005</v>
      </c>
      <c r="D18" s="18">
        <v>0.56479999999999997</v>
      </c>
      <c r="E18" s="23">
        <v>0.68959999999999999</v>
      </c>
      <c r="F18" s="19">
        <v>0.5</v>
      </c>
      <c r="G18" s="23">
        <v>0.55100000000000005</v>
      </c>
      <c r="H18" s="19">
        <v>0.66539999999999999</v>
      </c>
      <c r="I18" s="23">
        <v>0.71089999999999998</v>
      </c>
      <c r="J18" s="19">
        <v>0.61960000000000004</v>
      </c>
      <c r="K18" s="23">
        <v>0.66590000000000005</v>
      </c>
      <c r="L18" s="19">
        <v>0.58030000000000004</v>
      </c>
      <c r="M18" s="23">
        <v>0.63029999999999997</v>
      </c>
      <c r="N18" s="25"/>
      <c r="O18" s="18">
        <f t="shared" si="0"/>
        <v>0.71089999999999998</v>
      </c>
      <c r="P18" s="23">
        <f t="shared" si="1"/>
        <v>0.5</v>
      </c>
    </row>
    <row r="19" spans="1:16" ht="15" customHeight="1" x14ac:dyDescent="0.2">
      <c r="C19" s="5"/>
      <c r="D19" s="24"/>
      <c r="E19" s="24"/>
      <c r="F19" s="24"/>
      <c r="G19" s="24"/>
      <c r="H19" s="24"/>
      <c r="I19" s="24"/>
      <c r="J19" s="24"/>
      <c r="K19" s="24"/>
      <c r="L19" s="24"/>
      <c r="M19" s="26"/>
    </row>
    <row r="20" spans="1:16" ht="15" customHeight="1" x14ac:dyDescent="0.2">
      <c r="B20" s="10" t="s">
        <v>16</v>
      </c>
      <c r="C20" s="7">
        <f>MAX(C5:C18)</f>
        <v>0.85589999999999999</v>
      </c>
      <c r="D20" s="7">
        <f>MAX(D5:D18)</f>
        <v>0.81210000000000004</v>
      </c>
      <c r="E20" s="21">
        <f t="shared" ref="E20:M20" si="2">MAX(E5:E18)</f>
        <v>0.84199999999999997</v>
      </c>
      <c r="F20" s="8">
        <f t="shared" si="2"/>
        <v>0.5</v>
      </c>
      <c r="G20" s="35">
        <f t="shared" si="2"/>
        <v>0.78120000000000001</v>
      </c>
      <c r="H20" s="28">
        <f t="shared" si="2"/>
        <v>0.82530000000000003</v>
      </c>
      <c r="I20" s="35">
        <f t="shared" si="2"/>
        <v>0.84</v>
      </c>
      <c r="J20" s="8">
        <f t="shared" si="2"/>
        <v>0.80110000000000003</v>
      </c>
      <c r="K20" s="21">
        <f t="shared" si="2"/>
        <v>0.83009999999999995</v>
      </c>
      <c r="L20" s="8">
        <f t="shared" si="2"/>
        <v>0.82150000000000001</v>
      </c>
      <c r="M20" s="21">
        <f t="shared" si="2"/>
        <v>0.79969999999999997</v>
      </c>
    </row>
    <row r="21" spans="1:16" ht="15" customHeight="1" x14ac:dyDescent="0.2">
      <c r="B21" s="30" t="s">
        <v>17</v>
      </c>
      <c r="C21" s="31">
        <f>MIN(C5:C18)</f>
        <v>0.52990000000000004</v>
      </c>
      <c r="D21" s="31">
        <f>MIN(D5:D18)</f>
        <v>0.48220000000000002</v>
      </c>
      <c r="E21" s="34">
        <f t="shared" ref="E21:M21" si="3">MIN(E5:E18)</f>
        <v>0.46820000000000001</v>
      </c>
      <c r="F21" s="32">
        <f t="shared" si="3"/>
        <v>0.5</v>
      </c>
      <c r="G21" s="36">
        <f t="shared" si="3"/>
        <v>0.50690000000000002</v>
      </c>
      <c r="H21" s="33">
        <f t="shared" si="3"/>
        <v>0.45950000000000002</v>
      </c>
      <c r="I21" s="36">
        <f t="shared" si="3"/>
        <v>0.46179999999999999</v>
      </c>
      <c r="J21" s="32">
        <f t="shared" si="3"/>
        <v>0.4284</v>
      </c>
      <c r="K21" s="34">
        <f t="shared" si="3"/>
        <v>0.51600000000000001</v>
      </c>
      <c r="L21" s="32">
        <f t="shared" si="3"/>
        <v>0.45610000000000001</v>
      </c>
      <c r="M21" s="34">
        <f t="shared" si="3"/>
        <v>0.46050000000000002</v>
      </c>
    </row>
    <row r="22" spans="1:16" ht="15" customHeight="1" x14ac:dyDescent="0.2">
      <c r="B22" s="29" t="s">
        <v>15</v>
      </c>
      <c r="C22" s="18">
        <f>AVERAGE(C5:C18)</f>
        <v>0.68866428571428562</v>
      </c>
      <c r="D22" s="18">
        <f>AVERAGE(D5:D18)</f>
        <v>0.61734999999999995</v>
      </c>
      <c r="E22" s="23">
        <f t="shared" ref="E22:M22" si="4">AVERAGE(E5:E18)</f>
        <v>0.67082142857142857</v>
      </c>
      <c r="F22" s="19">
        <f t="shared" si="4"/>
        <v>0.5</v>
      </c>
      <c r="G22" s="37">
        <f t="shared" si="4"/>
        <v>0.60552857142857142</v>
      </c>
      <c r="H22" s="27">
        <f t="shared" si="4"/>
        <v>0.66213571428571438</v>
      </c>
      <c r="I22" s="37">
        <f t="shared" si="4"/>
        <v>0.67920714285714279</v>
      </c>
      <c r="J22" s="19">
        <f t="shared" si="4"/>
        <v>0.62404285714285723</v>
      </c>
      <c r="K22" s="23">
        <f t="shared" si="4"/>
        <v>0.6601785714285715</v>
      </c>
      <c r="L22" s="19">
        <f t="shared" si="4"/>
        <v>0.60817857142857146</v>
      </c>
      <c r="M22" s="23">
        <f t="shared" si="4"/>
        <v>0.63416428571428585</v>
      </c>
    </row>
    <row r="23" spans="1:16" ht="15" customHeight="1" x14ac:dyDescent="0.2">
      <c r="B23" s="38" t="s">
        <v>32</v>
      </c>
      <c r="C23" s="39">
        <f>RANK(C22,$C$22:$M$22)</f>
        <v>1</v>
      </c>
      <c r="D23" s="39">
        <f>RANK(D22,$C$22:$M$22)</f>
        <v>8</v>
      </c>
      <c r="E23" s="39">
        <f t="shared" ref="E23:M23" si="5">RANK(E22,$C$22:$M$22)</f>
        <v>3</v>
      </c>
      <c r="F23" s="39">
        <f t="shared" si="5"/>
        <v>11</v>
      </c>
      <c r="G23" s="39">
        <f t="shared" si="5"/>
        <v>10</v>
      </c>
      <c r="H23" s="39">
        <f t="shared" si="5"/>
        <v>4</v>
      </c>
      <c r="I23" s="39">
        <f t="shared" si="5"/>
        <v>2</v>
      </c>
      <c r="J23" s="39">
        <f t="shared" si="5"/>
        <v>7</v>
      </c>
      <c r="K23" s="39">
        <f t="shared" si="5"/>
        <v>5</v>
      </c>
      <c r="L23" s="39">
        <f t="shared" si="5"/>
        <v>9</v>
      </c>
      <c r="M23" s="39">
        <f t="shared" si="5"/>
        <v>6</v>
      </c>
    </row>
    <row r="24" spans="1:16" ht="15" customHeight="1" x14ac:dyDescent="0.2">
      <c r="G24" s="40"/>
      <c r="I24" s="40"/>
    </row>
    <row r="25" spans="1:16" ht="15" customHeight="1" x14ac:dyDescent="0.2">
      <c r="A25" s="1" t="s">
        <v>20</v>
      </c>
    </row>
    <row r="26" spans="1:16" ht="15" customHeight="1" x14ac:dyDescent="0.2">
      <c r="A26" s="1" t="s">
        <v>21</v>
      </c>
    </row>
    <row r="29" spans="1:16" ht="30" customHeight="1" x14ac:dyDescent="0.2">
      <c r="A29" s="2" t="s">
        <v>19</v>
      </c>
    </row>
    <row r="30" spans="1:16" ht="15" customHeight="1" x14ac:dyDescent="0.2">
      <c r="A30" s="1" t="s">
        <v>46</v>
      </c>
    </row>
  </sheetData>
  <autoFilter ref="A4:M4" xr:uid="{AECFDD5C-34D9-094C-973C-E4C58DD849FA}">
    <sortState xmlns:xlrd2="http://schemas.microsoft.com/office/spreadsheetml/2017/richdata2" ref="A5:M18">
      <sortCondition ref="A4:A18"/>
    </sortState>
  </autoFilter>
  <mergeCells count="2">
    <mergeCell ref="I2:M2"/>
    <mergeCell ref="D2:H2"/>
  </mergeCells>
  <conditionalFormatting sqref="C5:M5">
    <cfRule type="cellIs" dxfId="13" priority="3" operator="equal">
      <formula>$P5</formula>
    </cfRule>
    <cfRule type="cellIs" dxfId="12" priority="4" operator="equal">
      <formula>$O5</formula>
    </cfRule>
  </conditionalFormatting>
  <conditionalFormatting sqref="C6:M18">
    <cfRule type="cellIs" dxfId="11" priority="1" operator="equal">
      <formula>$P6</formula>
    </cfRule>
    <cfRule type="cellIs" dxfId="10" priority="2" operator="equal">
      <formula>$O6</formula>
    </cfRule>
  </conditionalFormatting>
  <pageMargins left="0.7" right="0.7" top="0.75" bottom="0.75" header="0.3" footer="0.3"/>
  <ignoredErrors>
    <ignoredError sqref="D20:M22 O5:P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17CC-B422-5245-A875-54506DF24F8E}">
  <dimension ref="A1:K31"/>
  <sheetViews>
    <sheetView showGridLines="0" zoomScale="178" zoomScaleNormal="137" workbookViewId="0"/>
  </sheetViews>
  <sheetFormatPr baseColWidth="10" defaultColWidth="12.83203125" defaultRowHeight="15" customHeight="1" x14ac:dyDescent="0.2"/>
  <cols>
    <col min="1" max="2" width="12.83203125" style="1"/>
    <col min="3" max="8" width="15.83203125" style="1" customWidth="1"/>
    <col min="9" max="9" width="2.83203125" style="1" customWidth="1"/>
    <col min="10" max="16384" width="12.83203125" style="1"/>
  </cols>
  <sheetData>
    <row r="1" spans="1:11" ht="30" customHeight="1" x14ac:dyDescent="0.2">
      <c r="A1" s="2" t="s">
        <v>62</v>
      </c>
      <c r="B1" s="2"/>
    </row>
    <row r="3" spans="1:11" ht="50" customHeight="1" x14ac:dyDescent="0.2">
      <c r="C3" s="3" t="s">
        <v>45</v>
      </c>
      <c r="D3" s="47" t="s">
        <v>47</v>
      </c>
      <c r="E3" s="48" t="s">
        <v>48</v>
      </c>
      <c r="F3" s="48" t="s">
        <v>49</v>
      </c>
      <c r="G3" s="48" t="s">
        <v>50</v>
      </c>
      <c r="H3" s="49" t="s">
        <v>51</v>
      </c>
    </row>
    <row r="4" spans="1:11" ht="30" customHeight="1" x14ac:dyDescent="0.2">
      <c r="A4" s="10" t="s">
        <v>14</v>
      </c>
      <c r="B4" s="11" t="s">
        <v>18</v>
      </c>
      <c r="C4" s="41" t="s">
        <v>43</v>
      </c>
      <c r="D4" s="10">
        <v>6.1</v>
      </c>
      <c r="E4" s="20">
        <v>6.2</v>
      </c>
      <c r="F4" s="11">
        <v>6.3</v>
      </c>
      <c r="G4" s="20">
        <v>11</v>
      </c>
      <c r="H4" s="20">
        <v>11.1</v>
      </c>
      <c r="J4" s="10" t="s">
        <v>16</v>
      </c>
      <c r="K4" s="20" t="s">
        <v>17</v>
      </c>
    </row>
    <row r="5" spans="1:11" ht="15" customHeight="1" x14ac:dyDescent="0.2">
      <c r="A5" s="12" t="s">
        <v>0</v>
      </c>
      <c r="B5" s="6">
        <v>5230</v>
      </c>
      <c r="C5" s="7">
        <f>Results_Round_1!H5</f>
        <v>0.72160000000000002</v>
      </c>
      <c r="D5" s="7">
        <v>0.72499999999999998</v>
      </c>
      <c r="E5" s="21">
        <v>0.74339999999999995</v>
      </c>
      <c r="F5" s="8">
        <v>0.5</v>
      </c>
      <c r="G5" s="21">
        <v>0.77629999999999999</v>
      </c>
      <c r="H5" s="21">
        <v>0.77629999999999999</v>
      </c>
      <c r="I5" s="9"/>
      <c r="J5" s="7">
        <f t="shared" ref="J5:J18" si="0">MAX(C5:H5)</f>
        <v>0.77629999999999999</v>
      </c>
      <c r="K5" s="21">
        <f t="shared" ref="K5:K18" si="1">MIN(C5:H5)</f>
        <v>0.5</v>
      </c>
    </row>
    <row r="6" spans="1:11" ht="15" customHeight="1" x14ac:dyDescent="0.2">
      <c r="A6" s="13" t="s">
        <v>1</v>
      </c>
      <c r="B6" s="14">
        <v>1652</v>
      </c>
      <c r="C6" s="4">
        <f>Results_Round_1!H6</f>
        <v>0.85589999999999999</v>
      </c>
      <c r="D6" s="4">
        <v>0.70760000000000001</v>
      </c>
      <c r="E6" s="22">
        <v>0.86080000000000001</v>
      </c>
      <c r="F6" s="15">
        <v>0.5</v>
      </c>
      <c r="G6" s="22">
        <v>0.86329999999999996</v>
      </c>
      <c r="H6" s="22">
        <v>0.86329999999999996</v>
      </c>
      <c r="I6" s="24"/>
      <c r="J6" s="4">
        <f t="shared" si="0"/>
        <v>0.86329999999999996</v>
      </c>
      <c r="K6" s="22">
        <f t="shared" si="1"/>
        <v>0.5</v>
      </c>
    </row>
    <row r="7" spans="1:11" ht="15" customHeight="1" x14ac:dyDescent="0.2">
      <c r="A7" s="13" t="s">
        <v>2</v>
      </c>
      <c r="B7" s="14">
        <v>2816</v>
      </c>
      <c r="C7" s="4">
        <f>Results_Round_1!H7</f>
        <v>0.73680000000000001</v>
      </c>
      <c r="D7" s="4">
        <v>0.72060000000000002</v>
      </c>
      <c r="E7" s="22">
        <v>0.73029999999999995</v>
      </c>
      <c r="F7" s="15">
        <v>0.5</v>
      </c>
      <c r="G7" s="22">
        <v>0.72619999999999996</v>
      </c>
      <c r="H7" s="22">
        <v>0.72619999999999996</v>
      </c>
      <c r="I7" s="24"/>
      <c r="J7" s="4">
        <f t="shared" si="0"/>
        <v>0.73680000000000001</v>
      </c>
      <c r="K7" s="22">
        <f t="shared" si="1"/>
        <v>0.5</v>
      </c>
    </row>
    <row r="8" spans="1:11" ht="15" customHeight="1" x14ac:dyDescent="0.2">
      <c r="A8" s="13" t="s">
        <v>3</v>
      </c>
      <c r="B8" s="14">
        <v>1536</v>
      </c>
      <c r="C8" s="4">
        <f>Results_Round_1!H8</f>
        <v>0.84399999999999997</v>
      </c>
      <c r="D8" s="4">
        <v>0.81679999999999997</v>
      </c>
      <c r="E8" s="22">
        <v>0.85240000000000005</v>
      </c>
      <c r="F8" s="15">
        <v>0.5</v>
      </c>
      <c r="G8" s="22">
        <v>0.88280000000000003</v>
      </c>
      <c r="H8" s="22">
        <v>0.88280000000000003</v>
      </c>
      <c r="I8" s="24"/>
      <c r="J8" s="4">
        <f t="shared" si="0"/>
        <v>0.88280000000000003</v>
      </c>
      <c r="K8" s="22">
        <f t="shared" si="1"/>
        <v>0.5</v>
      </c>
    </row>
    <row r="9" spans="1:11" ht="15" customHeight="1" x14ac:dyDescent="0.2">
      <c r="A9" s="13" t="s">
        <v>4</v>
      </c>
      <c r="B9" s="14">
        <v>6418</v>
      </c>
      <c r="C9" s="4">
        <f>Results_Round_1!H9</f>
        <v>0.80579999999999996</v>
      </c>
      <c r="D9" s="4">
        <v>0.77600000000000002</v>
      </c>
      <c r="E9" s="22">
        <v>0.82210000000000005</v>
      </c>
      <c r="F9" s="15">
        <v>0.49959999999999999</v>
      </c>
      <c r="G9" s="22">
        <v>0.84009999999999996</v>
      </c>
      <c r="H9" s="22">
        <v>0.84009999999999996</v>
      </c>
      <c r="I9" s="24"/>
      <c r="J9" s="4">
        <f t="shared" si="0"/>
        <v>0.84009999999999996</v>
      </c>
      <c r="K9" s="22">
        <f t="shared" si="1"/>
        <v>0.49959999999999999</v>
      </c>
    </row>
    <row r="10" spans="1:11" ht="15" customHeight="1" x14ac:dyDescent="0.2">
      <c r="A10" s="13" t="s">
        <v>5</v>
      </c>
      <c r="B10" s="14">
        <v>1604</v>
      </c>
      <c r="C10" s="4">
        <f>Results_Round_1!H10</f>
        <v>0.65590000000000004</v>
      </c>
      <c r="D10" s="4">
        <v>0.50229999999999997</v>
      </c>
      <c r="E10" s="22">
        <v>0.6532</v>
      </c>
      <c r="F10" s="15">
        <v>0.50319999999999998</v>
      </c>
      <c r="G10" s="22">
        <v>0.85129999999999995</v>
      </c>
      <c r="H10" s="22">
        <v>0.85129999999999995</v>
      </c>
      <c r="I10" s="24"/>
      <c r="J10" s="4">
        <f t="shared" si="0"/>
        <v>0.85129999999999995</v>
      </c>
      <c r="K10" s="22">
        <f t="shared" si="1"/>
        <v>0.50229999999999997</v>
      </c>
    </row>
    <row r="11" spans="1:11" ht="15" customHeight="1" x14ac:dyDescent="0.2">
      <c r="A11" s="13" t="s">
        <v>6</v>
      </c>
      <c r="B11" s="14">
        <v>1105</v>
      </c>
      <c r="C11" s="4">
        <f>Results_Round_1!H11</f>
        <v>0.6431</v>
      </c>
      <c r="D11" s="4">
        <v>0.60799999999999998</v>
      </c>
      <c r="E11" s="22">
        <v>0.65649999999999997</v>
      </c>
      <c r="F11" s="15">
        <v>0.5</v>
      </c>
      <c r="G11" s="22">
        <v>0.75580000000000003</v>
      </c>
      <c r="H11" s="22">
        <v>0.75580000000000003</v>
      </c>
      <c r="I11" s="24"/>
      <c r="J11" s="4">
        <f t="shared" si="0"/>
        <v>0.75580000000000003</v>
      </c>
      <c r="K11" s="22">
        <f t="shared" si="1"/>
        <v>0.5</v>
      </c>
    </row>
    <row r="12" spans="1:11" ht="15" customHeight="1" x14ac:dyDescent="0.2">
      <c r="A12" s="13" t="s">
        <v>7</v>
      </c>
      <c r="B12" s="14">
        <v>170</v>
      </c>
      <c r="C12" s="4">
        <f>Results_Round_1!H12</f>
        <v>0.7167</v>
      </c>
      <c r="D12" s="4">
        <v>0.63419999999999999</v>
      </c>
      <c r="E12" s="22">
        <v>0.78820000000000001</v>
      </c>
      <c r="F12" s="15">
        <v>0.5</v>
      </c>
      <c r="G12" s="22">
        <v>0.78039999999999998</v>
      </c>
      <c r="H12" s="22">
        <v>0.78039999999999998</v>
      </c>
      <c r="I12" s="24"/>
      <c r="J12" s="4">
        <f t="shared" si="0"/>
        <v>0.78820000000000001</v>
      </c>
      <c r="K12" s="22">
        <f t="shared" si="1"/>
        <v>0.5</v>
      </c>
    </row>
    <row r="13" spans="1:11" ht="15" customHeight="1" x14ac:dyDescent="0.2">
      <c r="A13" s="13" t="s">
        <v>8</v>
      </c>
      <c r="B13" s="14">
        <v>6885</v>
      </c>
      <c r="C13" s="4">
        <f>Results_Round_1!H13</f>
        <v>0.65010000000000001</v>
      </c>
      <c r="D13" s="4">
        <v>0.63790000000000002</v>
      </c>
      <c r="E13" s="22">
        <v>0.64959999999999996</v>
      </c>
      <c r="F13" s="15">
        <v>0.5</v>
      </c>
      <c r="G13" s="22">
        <v>0.63570000000000004</v>
      </c>
      <c r="H13" s="22">
        <v>0.63570000000000004</v>
      </c>
      <c r="I13" s="24"/>
      <c r="J13" s="4">
        <f t="shared" si="0"/>
        <v>0.65010000000000001</v>
      </c>
      <c r="K13" s="22">
        <f t="shared" si="1"/>
        <v>0.5</v>
      </c>
    </row>
    <row r="14" spans="1:11" ht="15" customHeight="1" x14ac:dyDescent="0.2">
      <c r="A14" s="13" t="s">
        <v>9</v>
      </c>
      <c r="B14" s="14">
        <v>3061</v>
      </c>
      <c r="C14" s="4">
        <f>Results_Round_1!H14</f>
        <v>0.61</v>
      </c>
      <c r="D14" s="4">
        <v>0.52869999999999995</v>
      </c>
      <c r="E14" s="22">
        <v>0.67</v>
      </c>
      <c r="F14" s="15">
        <v>0.5</v>
      </c>
      <c r="G14" s="22">
        <v>0.77510000000000001</v>
      </c>
      <c r="H14" s="22">
        <v>0.77510000000000001</v>
      </c>
      <c r="I14" s="24"/>
      <c r="J14" s="4">
        <f t="shared" si="0"/>
        <v>0.77510000000000001</v>
      </c>
      <c r="K14" s="22">
        <f t="shared" si="1"/>
        <v>0.5</v>
      </c>
    </row>
    <row r="15" spans="1:11" ht="15" customHeight="1" x14ac:dyDescent="0.2">
      <c r="A15" s="13" t="s">
        <v>10</v>
      </c>
      <c r="B15" s="14">
        <v>3005</v>
      </c>
      <c r="C15" s="4">
        <f>Results_Round_1!H15</f>
        <v>0.56010000000000004</v>
      </c>
      <c r="D15" s="4">
        <v>0.54620000000000002</v>
      </c>
      <c r="E15" s="22">
        <v>0.56989999999999996</v>
      </c>
      <c r="F15" s="15">
        <v>0.5</v>
      </c>
      <c r="G15" s="22">
        <v>0.70889999999999997</v>
      </c>
      <c r="H15" s="22">
        <v>0.70889999999999997</v>
      </c>
      <c r="I15" s="24"/>
      <c r="J15" s="4">
        <f t="shared" si="0"/>
        <v>0.70889999999999997</v>
      </c>
      <c r="K15" s="22">
        <f t="shared" si="1"/>
        <v>0.5</v>
      </c>
    </row>
    <row r="16" spans="1:11" ht="15" customHeight="1" x14ac:dyDescent="0.2">
      <c r="A16" s="13" t="s">
        <v>11</v>
      </c>
      <c r="B16" s="14">
        <v>2058</v>
      </c>
      <c r="C16" s="4">
        <f>Results_Round_1!H16</f>
        <v>0.61829999999999996</v>
      </c>
      <c r="D16" s="4">
        <v>0.55069999999999997</v>
      </c>
      <c r="E16" s="22">
        <v>0.64880000000000004</v>
      </c>
      <c r="F16" s="15">
        <v>0.5</v>
      </c>
      <c r="G16" s="22">
        <v>0.72819999999999996</v>
      </c>
      <c r="H16" s="22">
        <v>0.72819999999999996</v>
      </c>
      <c r="I16" s="24"/>
      <c r="J16" s="4">
        <f t="shared" si="0"/>
        <v>0.72819999999999996</v>
      </c>
      <c r="K16" s="22">
        <f t="shared" si="1"/>
        <v>0.5</v>
      </c>
    </row>
    <row r="17" spans="1:11" ht="15" customHeight="1" x14ac:dyDescent="0.2">
      <c r="A17" s="13" t="s">
        <v>12</v>
      </c>
      <c r="B17" s="14">
        <v>1019</v>
      </c>
      <c r="C17" s="4">
        <f>Results_Round_1!H17</f>
        <v>0.52990000000000004</v>
      </c>
      <c r="D17" s="4">
        <v>0.45529999999999998</v>
      </c>
      <c r="E17" s="22">
        <v>0.5333</v>
      </c>
      <c r="F17" s="15">
        <v>0.5</v>
      </c>
      <c r="G17" s="22">
        <v>0.56589999999999996</v>
      </c>
      <c r="H17" s="22">
        <v>0.56589999999999996</v>
      </c>
      <c r="I17" s="24"/>
      <c r="J17" s="4">
        <f t="shared" si="0"/>
        <v>0.56589999999999996</v>
      </c>
      <c r="K17" s="22">
        <f t="shared" si="1"/>
        <v>0.45529999999999998</v>
      </c>
    </row>
    <row r="18" spans="1:11" ht="15" customHeight="1" x14ac:dyDescent="0.2">
      <c r="A18" s="16" t="s">
        <v>13</v>
      </c>
      <c r="B18" s="17">
        <v>2814</v>
      </c>
      <c r="C18" s="18">
        <f>Results_Round_1!H18</f>
        <v>0.69310000000000005</v>
      </c>
      <c r="D18" s="18">
        <v>0.58640000000000003</v>
      </c>
      <c r="E18" s="23">
        <v>0.71779999999999999</v>
      </c>
      <c r="F18" s="19">
        <v>0.5</v>
      </c>
      <c r="G18" s="23">
        <v>0.82499999999999996</v>
      </c>
      <c r="H18" s="23">
        <v>0.82499999999999996</v>
      </c>
      <c r="I18" s="25"/>
      <c r="J18" s="18">
        <f t="shared" si="0"/>
        <v>0.82499999999999996</v>
      </c>
      <c r="K18" s="23">
        <f t="shared" si="1"/>
        <v>0.5</v>
      </c>
    </row>
    <row r="19" spans="1:11" ht="15" customHeight="1" x14ac:dyDescent="0.2">
      <c r="C19" s="5"/>
      <c r="D19" s="24"/>
      <c r="E19" s="24"/>
      <c r="F19" s="24"/>
      <c r="G19" s="24"/>
      <c r="H19" s="24"/>
    </row>
    <row r="20" spans="1:11" ht="15" customHeight="1" x14ac:dyDescent="0.2">
      <c r="B20" s="10" t="s">
        <v>16</v>
      </c>
      <c r="C20" s="7">
        <f>MAX(C5:C18)</f>
        <v>0.85589999999999999</v>
      </c>
      <c r="D20" s="7">
        <f>MAX(D5:D18)</f>
        <v>0.81679999999999997</v>
      </c>
      <c r="E20" s="21">
        <f t="shared" ref="E20:H20" si="2">MAX(E5:E18)</f>
        <v>0.86080000000000001</v>
      </c>
      <c r="F20" s="8">
        <f t="shared" si="2"/>
        <v>0.50319999999999998</v>
      </c>
      <c r="G20" s="35">
        <f t="shared" si="2"/>
        <v>0.88280000000000003</v>
      </c>
      <c r="H20" s="35">
        <f t="shared" si="2"/>
        <v>0.88280000000000003</v>
      </c>
    </row>
    <row r="21" spans="1:11" ht="15" customHeight="1" x14ac:dyDescent="0.2">
      <c r="B21" s="45" t="s">
        <v>17</v>
      </c>
      <c r="C21" s="31">
        <f>MIN(C5:C18)</f>
        <v>0.52990000000000004</v>
      </c>
      <c r="D21" s="31">
        <f>MIN(D5:D18)</f>
        <v>0.45529999999999998</v>
      </c>
      <c r="E21" s="34">
        <f t="shared" ref="E21:H21" si="3">MIN(E5:E18)</f>
        <v>0.5333</v>
      </c>
      <c r="F21" s="32">
        <f t="shared" si="3"/>
        <v>0.49959999999999999</v>
      </c>
      <c r="G21" s="36">
        <f t="shared" si="3"/>
        <v>0.56589999999999996</v>
      </c>
      <c r="H21" s="36">
        <f t="shared" si="3"/>
        <v>0.56589999999999996</v>
      </c>
    </row>
    <row r="22" spans="1:11" ht="15" customHeight="1" x14ac:dyDescent="0.2">
      <c r="B22" s="29" t="s">
        <v>15</v>
      </c>
      <c r="C22" s="18">
        <f>AVERAGE(C5:C18)</f>
        <v>0.68866428571428562</v>
      </c>
      <c r="D22" s="18">
        <f>AVERAGE(D5:D18)</f>
        <v>0.62826428571428561</v>
      </c>
      <c r="E22" s="23">
        <f t="shared" ref="E22:H22" si="4">AVERAGE(E5:E18)</f>
        <v>0.70687857142857158</v>
      </c>
      <c r="F22" s="19">
        <f t="shared" si="4"/>
        <v>0.50020000000000009</v>
      </c>
      <c r="G22" s="37">
        <f t="shared" si="4"/>
        <v>0.76535714285714274</v>
      </c>
      <c r="H22" s="37">
        <f t="shared" si="4"/>
        <v>0.76535714285714274</v>
      </c>
    </row>
    <row r="23" spans="1:11" ht="15" customHeight="1" x14ac:dyDescent="0.2">
      <c r="B23" s="38" t="s">
        <v>32</v>
      </c>
      <c r="C23" s="39">
        <f t="shared" ref="C23:H23" si="5">RANK(C22,$C$22:$H$22)</f>
        <v>4</v>
      </c>
      <c r="D23" s="39">
        <f t="shared" si="5"/>
        <v>5</v>
      </c>
      <c r="E23" s="39">
        <f t="shared" si="5"/>
        <v>3</v>
      </c>
      <c r="F23" s="39">
        <f t="shared" si="5"/>
        <v>6</v>
      </c>
      <c r="G23" s="39">
        <f t="shared" si="5"/>
        <v>1</v>
      </c>
      <c r="H23" s="39">
        <f t="shared" si="5"/>
        <v>1</v>
      </c>
    </row>
    <row r="24" spans="1:11" ht="15" customHeight="1" x14ac:dyDescent="0.2">
      <c r="G24" s="40"/>
    </row>
    <row r="25" spans="1:11" ht="15" customHeight="1" x14ac:dyDescent="0.2">
      <c r="A25" s="1" t="s">
        <v>20</v>
      </c>
    </row>
    <row r="26" spans="1:11" ht="15" customHeight="1" x14ac:dyDescent="0.2">
      <c r="A26" s="1" t="s">
        <v>21</v>
      </c>
    </row>
    <row r="29" spans="1:11" ht="30" customHeight="1" x14ac:dyDescent="0.2">
      <c r="A29" s="2" t="s">
        <v>19</v>
      </c>
    </row>
    <row r="30" spans="1:11" ht="15" customHeight="1" x14ac:dyDescent="0.2">
      <c r="A30" s="1" t="s">
        <v>52</v>
      </c>
    </row>
    <row r="31" spans="1:11" ht="15" customHeight="1" x14ac:dyDescent="0.2">
      <c r="A31" s="1" t="s">
        <v>53</v>
      </c>
    </row>
  </sheetData>
  <autoFilter ref="A4:H4" xr:uid="{AECFDD5C-34D9-094C-973C-E4C58DD849FA}">
    <sortState xmlns:xlrd2="http://schemas.microsoft.com/office/spreadsheetml/2017/richdata2" ref="A5:H18">
      <sortCondition ref="A4:A18"/>
    </sortState>
  </autoFilter>
  <conditionalFormatting sqref="C5:H5">
    <cfRule type="cellIs" dxfId="9" priority="3" operator="equal">
      <formula>$K5</formula>
    </cfRule>
    <cfRule type="cellIs" dxfId="8" priority="4" operator="equal">
      <formula>$J5</formula>
    </cfRule>
  </conditionalFormatting>
  <conditionalFormatting sqref="C6:H18">
    <cfRule type="cellIs" dxfId="7" priority="1" operator="equal">
      <formula>$K6</formula>
    </cfRule>
    <cfRule type="cellIs" dxfId="6" priority="2" operator="equal">
      <formula>$J6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E412-60CF-2245-BAFC-31E4F0EB6980}">
  <dimension ref="A1:K32"/>
  <sheetViews>
    <sheetView showGridLines="0" zoomScale="178" zoomScaleNormal="137" workbookViewId="0">
      <selection activeCell="B4" sqref="B4"/>
    </sheetView>
  </sheetViews>
  <sheetFormatPr baseColWidth="10" defaultColWidth="12.83203125" defaultRowHeight="15" customHeight="1" x14ac:dyDescent="0.2"/>
  <cols>
    <col min="1" max="2" width="12.83203125" style="1"/>
    <col min="3" max="8" width="15.83203125" style="1" customWidth="1"/>
    <col min="9" max="9" width="2.83203125" style="1" customWidth="1"/>
    <col min="10" max="16384" width="12.83203125" style="1"/>
  </cols>
  <sheetData>
    <row r="1" spans="1:11" ht="30" customHeight="1" x14ac:dyDescent="0.2">
      <c r="A1" s="2" t="s">
        <v>62</v>
      </c>
      <c r="B1" s="2"/>
    </row>
    <row r="3" spans="1:11" ht="50" customHeight="1" x14ac:dyDescent="0.2">
      <c r="C3" s="3" t="s">
        <v>59</v>
      </c>
      <c r="D3" s="3" t="s">
        <v>60</v>
      </c>
      <c r="E3" s="47" t="s">
        <v>54</v>
      </c>
      <c r="F3" s="48" t="s">
        <v>55</v>
      </c>
      <c r="G3" s="48" t="s">
        <v>56</v>
      </c>
      <c r="H3" s="49" t="s">
        <v>57</v>
      </c>
    </row>
    <row r="4" spans="1:11" ht="30" customHeight="1" x14ac:dyDescent="0.2">
      <c r="A4" s="10" t="s">
        <v>14</v>
      </c>
      <c r="B4" s="11" t="s">
        <v>18</v>
      </c>
      <c r="C4" s="41" t="s">
        <v>43</v>
      </c>
      <c r="D4" s="41" t="s">
        <v>43</v>
      </c>
      <c r="E4" s="10">
        <v>6.4</v>
      </c>
      <c r="F4" s="20">
        <v>12</v>
      </c>
      <c r="G4" s="11">
        <v>13.1</v>
      </c>
      <c r="H4" s="20">
        <v>13.2</v>
      </c>
      <c r="J4" s="10" t="s">
        <v>16</v>
      </c>
      <c r="K4" s="20" t="s">
        <v>17</v>
      </c>
    </row>
    <row r="5" spans="1:11" ht="15" customHeight="1" x14ac:dyDescent="0.2">
      <c r="A5" s="12" t="s">
        <v>0</v>
      </c>
      <c r="B5" s="6">
        <v>5230</v>
      </c>
      <c r="C5" s="7">
        <f>Results_Round_1!H5</f>
        <v>0.72160000000000002</v>
      </c>
      <c r="D5" s="7">
        <f>Results_Round_3!G5</f>
        <v>0.77629999999999999</v>
      </c>
      <c r="E5" s="7">
        <v>0.70820000000000005</v>
      </c>
      <c r="F5" s="21">
        <v>0.73839999999999995</v>
      </c>
      <c r="G5" s="8">
        <v>0.78059999999999996</v>
      </c>
      <c r="H5" s="21">
        <v>0.7782</v>
      </c>
      <c r="I5" s="9"/>
      <c r="J5" s="7">
        <f t="shared" ref="J5:J18" si="0">MAX(C5:H5)</f>
        <v>0.78059999999999996</v>
      </c>
      <c r="K5" s="21">
        <f t="shared" ref="K5:K18" si="1">MIN(C5:H5)</f>
        <v>0.70820000000000005</v>
      </c>
    </row>
    <row r="6" spans="1:11" ht="15" customHeight="1" x14ac:dyDescent="0.2">
      <c r="A6" s="13" t="s">
        <v>1</v>
      </c>
      <c r="B6" s="14">
        <v>1652</v>
      </c>
      <c r="C6" s="4">
        <f>Results_Round_1!H6</f>
        <v>0.85589999999999999</v>
      </c>
      <c r="D6" s="4">
        <f>Results_Round_3!G6</f>
        <v>0.86329999999999996</v>
      </c>
      <c r="E6" s="4">
        <v>0.82110000000000005</v>
      </c>
      <c r="F6" s="22">
        <v>0.84850000000000003</v>
      </c>
      <c r="G6" s="15">
        <v>0.84060000000000001</v>
      </c>
      <c r="H6" s="22">
        <v>0.87309999999999999</v>
      </c>
      <c r="I6" s="24"/>
      <c r="J6" s="4">
        <f t="shared" si="0"/>
        <v>0.87309999999999999</v>
      </c>
      <c r="K6" s="22">
        <f t="shared" si="1"/>
        <v>0.82110000000000005</v>
      </c>
    </row>
    <row r="7" spans="1:11" ht="15" customHeight="1" x14ac:dyDescent="0.2">
      <c r="A7" s="13" t="s">
        <v>2</v>
      </c>
      <c r="B7" s="14">
        <v>2816</v>
      </c>
      <c r="C7" s="4">
        <f>Results_Round_1!H7</f>
        <v>0.73680000000000001</v>
      </c>
      <c r="D7" s="4">
        <f>Results_Round_3!G7</f>
        <v>0.72619999999999996</v>
      </c>
      <c r="E7" s="4">
        <v>0.72230000000000005</v>
      </c>
      <c r="F7" s="22">
        <v>0.73199999999999998</v>
      </c>
      <c r="G7" s="15">
        <v>0.75839999999999996</v>
      </c>
      <c r="H7" s="22">
        <v>0.7228</v>
      </c>
      <c r="I7" s="24"/>
      <c r="J7" s="4">
        <f t="shared" si="0"/>
        <v>0.75839999999999996</v>
      </c>
      <c r="K7" s="22">
        <f t="shared" si="1"/>
        <v>0.72230000000000005</v>
      </c>
    </row>
    <row r="8" spans="1:11" ht="15" customHeight="1" x14ac:dyDescent="0.2">
      <c r="A8" s="13" t="s">
        <v>3</v>
      </c>
      <c r="B8" s="14">
        <v>1536</v>
      </c>
      <c r="C8" s="4">
        <f>Results_Round_1!H8</f>
        <v>0.84399999999999997</v>
      </c>
      <c r="D8" s="4">
        <f>Results_Round_3!G8</f>
        <v>0.88280000000000003</v>
      </c>
      <c r="E8" s="4">
        <v>0.84419999999999995</v>
      </c>
      <c r="F8" s="22">
        <v>0.86040000000000005</v>
      </c>
      <c r="G8" s="15">
        <v>0.85929999999999995</v>
      </c>
      <c r="H8" s="22">
        <v>0.8458</v>
      </c>
      <c r="I8" s="24"/>
      <c r="J8" s="4">
        <f t="shared" si="0"/>
        <v>0.88280000000000003</v>
      </c>
      <c r="K8" s="22">
        <f t="shared" si="1"/>
        <v>0.84399999999999997</v>
      </c>
    </row>
    <row r="9" spans="1:11" ht="15" customHeight="1" x14ac:dyDescent="0.2">
      <c r="A9" s="13" t="s">
        <v>4</v>
      </c>
      <c r="B9" s="14">
        <v>6418</v>
      </c>
      <c r="C9" s="4">
        <f>Results_Round_1!H9</f>
        <v>0.80579999999999996</v>
      </c>
      <c r="D9" s="4">
        <f>Results_Round_3!G9</f>
        <v>0.84009999999999996</v>
      </c>
      <c r="E9" s="4">
        <v>0.7883</v>
      </c>
      <c r="F9" s="22">
        <v>0.79069999999999996</v>
      </c>
      <c r="G9" s="15">
        <v>0.84230000000000005</v>
      </c>
      <c r="H9" s="22">
        <v>0.8458</v>
      </c>
      <c r="I9" s="24"/>
      <c r="J9" s="4">
        <f t="shared" si="0"/>
        <v>0.8458</v>
      </c>
      <c r="K9" s="22">
        <f t="shared" si="1"/>
        <v>0.7883</v>
      </c>
    </row>
    <row r="10" spans="1:11" ht="15" customHeight="1" x14ac:dyDescent="0.2">
      <c r="A10" s="13" t="s">
        <v>5</v>
      </c>
      <c r="B10" s="14">
        <v>1604</v>
      </c>
      <c r="C10" s="4">
        <f>Results_Round_1!H10</f>
        <v>0.65590000000000004</v>
      </c>
      <c r="D10" s="4">
        <f>Results_Round_3!G10</f>
        <v>0.85129999999999995</v>
      </c>
      <c r="E10" s="4">
        <v>0.66969999999999996</v>
      </c>
      <c r="F10" s="22">
        <v>0.81840000000000002</v>
      </c>
      <c r="G10" s="15">
        <v>0.85250000000000004</v>
      </c>
      <c r="H10" s="22">
        <v>0.83050000000000002</v>
      </c>
      <c r="I10" s="24"/>
      <c r="J10" s="4">
        <f t="shared" si="0"/>
        <v>0.85250000000000004</v>
      </c>
      <c r="K10" s="22">
        <f t="shared" si="1"/>
        <v>0.65590000000000004</v>
      </c>
    </row>
    <row r="11" spans="1:11" ht="15" customHeight="1" x14ac:dyDescent="0.2">
      <c r="A11" s="13" t="s">
        <v>6</v>
      </c>
      <c r="B11" s="14">
        <v>1105</v>
      </c>
      <c r="C11" s="4">
        <f>Results_Round_1!H11</f>
        <v>0.6431</v>
      </c>
      <c r="D11" s="4">
        <f>Results_Round_3!G11</f>
        <v>0.75580000000000003</v>
      </c>
      <c r="E11" s="4">
        <v>0.61250000000000004</v>
      </c>
      <c r="F11" s="22">
        <v>0.70369999999999999</v>
      </c>
      <c r="G11" s="15">
        <v>0.74080000000000001</v>
      </c>
      <c r="H11" s="22">
        <v>0.72719999999999996</v>
      </c>
      <c r="I11" s="24"/>
      <c r="J11" s="4">
        <f t="shared" si="0"/>
        <v>0.75580000000000003</v>
      </c>
      <c r="K11" s="22">
        <f t="shared" si="1"/>
        <v>0.61250000000000004</v>
      </c>
    </row>
    <row r="12" spans="1:11" ht="15" customHeight="1" x14ac:dyDescent="0.2">
      <c r="A12" s="13" t="s">
        <v>7</v>
      </c>
      <c r="B12" s="14">
        <v>170</v>
      </c>
      <c r="C12" s="4">
        <f>Results_Round_1!H12</f>
        <v>0.7167</v>
      </c>
      <c r="D12" s="4">
        <f>Results_Round_3!G12</f>
        <v>0.78039999999999998</v>
      </c>
      <c r="E12" s="4">
        <v>0.59389999999999998</v>
      </c>
      <c r="F12" s="22">
        <v>0.80620000000000003</v>
      </c>
      <c r="G12" s="15">
        <v>0.84</v>
      </c>
      <c r="H12" s="22">
        <v>0.84179999999999999</v>
      </c>
      <c r="I12" s="24"/>
      <c r="J12" s="4">
        <f t="shared" si="0"/>
        <v>0.84179999999999999</v>
      </c>
      <c r="K12" s="22">
        <f t="shared" si="1"/>
        <v>0.59389999999999998</v>
      </c>
    </row>
    <row r="13" spans="1:11" ht="15" customHeight="1" x14ac:dyDescent="0.2">
      <c r="A13" s="13" t="s">
        <v>8</v>
      </c>
      <c r="B13" s="14">
        <v>6885</v>
      </c>
      <c r="C13" s="4">
        <f>Results_Round_1!H13</f>
        <v>0.65010000000000001</v>
      </c>
      <c r="D13" s="4">
        <f>Results_Round_3!G13</f>
        <v>0.63570000000000004</v>
      </c>
      <c r="E13" s="4">
        <v>0.62270000000000003</v>
      </c>
      <c r="F13" s="22">
        <v>0.67090000000000005</v>
      </c>
      <c r="G13" s="15">
        <v>0.60070000000000001</v>
      </c>
      <c r="H13" s="22">
        <v>0.60829999999999995</v>
      </c>
      <c r="I13" s="24"/>
      <c r="J13" s="4">
        <f t="shared" si="0"/>
        <v>0.67090000000000005</v>
      </c>
      <c r="K13" s="22">
        <f t="shared" si="1"/>
        <v>0.60070000000000001</v>
      </c>
    </row>
    <row r="14" spans="1:11" ht="15" customHeight="1" x14ac:dyDescent="0.2">
      <c r="A14" s="13" t="s">
        <v>9</v>
      </c>
      <c r="B14" s="14">
        <v>3061</v>
      </c>
      <c r="C14" s="4">
        <f>Results_Round_1!H14</f>
        <v>0.61</v>
      </c>
      <c r="D14" s="4">
        <f>Results_Round_3!G14</f>
        <v>0.77510000000000001</v>
      </c>
      <c r="E14" s="4">
        <v>0.64680000000000004</v>
      </c>
      <c r="F14" s="22">
        <v>0.77610000000000001</v>
      </c>
      <c r="G14" s="15">
        <v>0.80089999999999995</v>
      </c>
      <c r="H14" s="22">
        <v>0.77510000000000001</v>
      </c>
      <c r="I14" s="24"/>
      <c r="J14" s="4">
        <f t="shared" si="0"/>
        <v>0.80089999999999995</v>
      </c>
      <c r="K14" s="22">
        <f t="shared" si="1"/>
        <v>0.61</v>
      </c>
    </row>
    <row r="15" spans="1:11" ht="15" customHeight="1" x14ac:dyDescent="0.2">
      <c r="A15" s="13" t="s">
        <v>10</v>
      </c>
      <c r="B15" s="14">
        <v>3005</v>
      </c>
      <c r="C15" s="4">
        <f>Results_Round_1!H15</f>
        <v>0.56010000000000004</v>
      </c>
      <c r="D15" s="4">
        <f>Results_Round_3!G15</f>
        <v>0.70889999999999997</v>
      </c>
      <c r="E15" s="4">
        <v>0.57350000000000001</v>
      </c>
      <c r="F15" s="22">
        <v>0.70050000000000001</v>
      </c>
      <c r="G15" s="15">
        <v>0.69920000000000004</v>
      </c>
      <c r="H15" s="22">
        <v>0.67349999999999999</v>
      </c>
      <c r="I15" s="24"/>
      <c r="J15" s="4">
        <f t="shared" si="0"/>
        <v>0.70889999999999997</v>
      </c>
      <c r="K15" s="22">
        <f t="shared" si="1"/>
        <v>0.56010000000000004</v>
      </c>
    </row>
    <row r="16" spans="1:11" ht="15" customHeight="1" x14ac:dyDescent="0.2">
      <c r="A16" s="13" t="s">
        <v>11</v>
      </c>
      <c r="B16" s="14">
        <v>2058</v>
      </c>
      <c r="C16" s="4">
        <f>Results_Round_1!H16</f>
        <v>0.61829999999999996</v>
      </c>
      <c r="D16" s="4">
        <f>Results_Round_3!G16</f>
        <v>0.72819999999999996</v>
      </c>
      <c r="E16" s="4">
        <v>0.64380000000000004</v>
      </c>
      <c r="F16" s="22">
        <v>0.69620000000000004</v>
      </c>
      <c r="G16" s="15">
        <v>0.70469999999999999</v>
      </c>
      <c r="H16" s="22">
        <v>0.64390000000000003</v>
      </c>
      <c r="I16" s="24"/>
      <c r="J16" s="4">
        <f t="shared" si="0"/>
        <v>0.72819999999999996</v>
      </c>
      <c r="K16" s="22">
        <f t="shared" si="1"/>
        <v>0.61829999999999996</v>
      </c>
    </row>
    <row r="17" spans="1:11" ht="15" customHeight="1" x14ac:dyDescent="0.2">
      <c r="A17" s="13" t="s">
        <v>12</v>
      </c>
      <c r="B17" s="14">
        <v>1019</v>
      </c>
      <c r="C17" s="4">
        <f>Results_Round_1!H17</f>
        <v>0.52990000000000004</v>
      </c>
      <c r="D17" s="4">
        <f>Results_Round_3!G17</f>
        <v>0.56589999999999996</v>
      </c>
      <c r="E17" s="4">
        <v>0.63319999999999999</v>
      </c>
      <c r="F17" s="22">
        <v>0.61439999999999995</v>
      </c>
      <c r="G17" s="15">
        <v>0.61480000000000001</v>
      </c>
      <c r="H17" s="22">
        <v>0.55430000000000001</v>
      </c>
      <c r="I17" s="24"/>
      <c r="J17" s="4">
        <f t="shared" si="0"/>
        <v>0.63319999999999999</v>
      </c>
      <c r="K17" s="22">
        <f t="shared" si="1"/>
        <v>0.52990000000000004</v>
      </c>
    </row>
    <row r="18" spans="1:11" ht="15" customHeight="1" x14ac:dyDescent="0.2">
      <c r="A18" s="16" t="s">
        <v>13</v>
      </c>
      <c r="B18" s="17">
        <v>2814</v>
      </c>
      <c r="C18" s="18">
        <f>Results_Round_1!H18</f>
        <v>0.69310000000000005</v>
      </c>
      <c r="D18" s="18">
        <f>Results_Round_3!G18</f>
        <v>0.82499999999999996</v>
      </c>
      <c r="E18" s="18">
        <v>0.67449999999999999</v>
      </c>
      <c r="F18" s="23">
        <v>0.71650000000000003</v>
      </c>
      <c r="G18" s="19">
        <v>0.8165</v>
      </c>
      <c r="H18" s="23">
        <v>0.80420000000000003</v>
      </c>
      <c r="I18" s="25"/>
      <c r="J18" s="18">
        <f t="shared" si="0"/>
        <v>0.82499999999999996</v>
      </c>
      <c r="K18" s="23">
        <f t="shared" si="1"/>
        <v>0.67449999999999999</v>
      </c>
    </row>
    <row r="19" spans="1:11" ht="15" customHeight="1" x14ac:dyDescent="0.2">
      <c r="C19" s="5"/>
      <c r="D19" s="24"/>
      <c r="E19" s="24"/>
      <c r="F19" s="24"/>
      <c r="G19" s="24"/>
      <c r="H19" s="24"/>
    </row>
    <row r="20" spans="1:11" ht="15" customHeight="1" x14ac:dyDescent="0.2">
      <c r="B20" s="10" t="s">
        <v>16</v>
      </c>
      <c r="C20" s="7">
        <f>MAX(C5:C18)</f>
        <v>0.85589999999999999</v>
      </c>
      <c r="D20" s="7">
        <f>MAX(D5:D18)</f>
        <v>0.88280000000000003</v>
      </c>
      <c r="E20" s="7">
        <f>MAX(E5:E18)</f>
        <v>0.84419999999999995</v>
      </c>
      <c r="F20" s="21">
        <f t="shared" ref="F20:H20" si="2">MAX(F5:F18)</f>
        <v>0.86040000000000005</v>
      </c>
      <c r="G20" s="8">
        <f t="shared" si="2"/>
        <v>0.85929999999999995</v>
      </c>
      <c r="H20" s="35">
        <f t="shared" si="2"/>
        <v>0.87309999999999999</v>
      </c>
    </row>
    <row r="21" spans="1:11" ht="15" customHeight="1" x14ac:dyDescent="0.2">
      <c r="B21" s="46" t="s">
        <v>17</v>
      </c>
      <c r="C21" s="31">
        <f>MIN(C5:C18)</f>
        <v>0.52990000000000004</v>
      </c>
      <c r="D21" s="31">
        <f>MIN(D5:D18)</f>
        <v>0.56589999999999996</v>
      </c>
      <c r="E21" s="31">
        <f>MIN(E5:E18)</f>
        <v>0.57350000000000001</v>
      </c>
      <c r="F21" s="34">
        <f t="shared" ref="F21:H21" si="3">MIN(F5:F18)</f>
        <v>0.61439999999999995</v>
      </c>
      <c r="G21" s="32">
        <f t="shared" si="3"/>
        <v>0.60070000000000001</v>
      </c>
      <c r="H21" s="36">
        <f t="shared" si="3"/>
        <v>0.55430000000000001</v>
      </c>
    </row>
    <row r="22" spans="1:11" ht="15" customHeight="1" x14ac:dyDescent="0.2">
      <c r="B22" s="29" t="s">
        <v>15</v>
      </c>
      <c r="C22" s="18">
        <f>AVERAGE(C5:C18)</f>
        <v>0.68866428571428562</v>
      </c>
      <c r="D22" s="18">
        <f>AVERAGE(D5:D18)</f>
        <v>0.76535714285714274</v>
      </c>
      <c r="E22" s="18">
        <f>AVERAGE(E5:E18)</f>
        <v>0.68247857142857149</v>
      </c>
      <c r="F22" s="23">
        <f t="shared" ref="F22:H22" si="4">AVERAGE(F5:F18)</f>
        <v>0.74806428571428563</v>
      </c>
      <c r="G22" s="19">
        <f t="shared" si="4"/>
        <v>0.76795000000000002</v>
      </c>
      <c r="H22" s="37">
        <f t="shared" si="4"/>
        <v>0.75175000000000003</v>
      </c>
    </row>
    <row r="23" spans="1:11" ht="15" customHeight="1" x14ac:dyDescent="0.2">
      <c r="B23" s="38" t="s">
        <v>32</v>
      </c>
      <c r="C23" s="39">
        <f t="shared" ref="C23:H23" si="5">RANK(C22,$C$22:$H$22)</f>
        <v>5</v>
      </c>
      <c r="D23" s="39">
        <f t="shared" si="5"/>
        <v>2</v>
      </c>
      <c r="E23" s="39">
        <f t="shared" si="5"/>
        <v>6</v>
      </c>
      <c r="F23" s="39">
        <f t="shared" si="5"/>
        <v>4</v>
      </c>
      <c r="G23" s="39">
        <f t="shared" si="5"/>
        <v>1</v>
      </c>
      <c r="H23" s="39">
        <f t="shared" si="5"/>
        <v>3</v>
      </c>
    </row>
    <row r="24" spans="1:11" ht="15" customHeight="1" x14ac:dyDescent="0.2">
      <c r="H24" s="40"/>
    </row>
    <row r="25" spans="1:11" ht="15" customHeight="1" x14ac:dyDescent="0.2">
      <c r="A25" s="1" t="s">
        <v>20</v>
      </c>
    </row>
    <row r="26" spans="1:11" ht="15" customHeight="1" x14ac:dyDescent="0.2">
      <c r="A26" s="1" t="s">
        <v>21</v>
      </c>
    </row>
    <row r="29" spans="1:11" ht="30" customHeight="1" x14ac:dyDescent="0.2">
      <c r="A29" s="2" t="s">
        <v>19</v>
      </c>
    </row>
    <row r="30" spans="1:11" ht="15" customHeight="1" x14ac:dyDescent="0.2">
      <c r="A30" s="1" t="s">
        <v>58</v>
      </c>
    </row>
    <row r="32" spans="1:11" ht="15" customHeight="1" x14ac:dyDescent="0.2">
      <c r="A32" s="1" t="s">
        <v>61</v>
      </c>
    </row>
  </sheetData>
  <autoFilter ref="A4:H4" xr:uid="{AECFDD5C-34D9-094C-973C-E4C58DD849FA}">
    <sortState xmlns:xlrd2="http://schemas.microsoft.com/office/spreadsheetml/2017/richdata2" ref="A5:H18">
      <sortCondition ref="A4:A18"/>
    </sortState>
  </autoFilter>
  <conditionalFormatting sqref="C5:H5">
    <cfRule type="cellIs" dxfId="5" priority="3" operator="equal">
      <formula>$K5</formula>
    </cfRule>
    <cfRule type="cellIs" dxfId="4" priority="4" operator="equal">
      <formula>$J5</formula>
    </cfRule>
  </conditionalFormatting>
  <conditionalFormatting sqref="C6:H18">
    <cfRule type="cellIs" dxfId="3" priority="1" operator="equal">
      <formula>$K6</formula>
    </cfRule>
    <cfRule type="cellIs" dxfId="2" priority="2" operator="equal">
      <formula>$J6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709C-A7B4-8948-87D9-90DFF4277629}">
  <dimension ref="A1:Q29"/>
  <sheetViews>
    <sheetView showGridLines="0" tabSelected="1" topLeftCell="I23" zoomScale="211" zoomScaleNormal="89" workbookViewId="0">
      <selection activeCell="T20" sqref="T20"/>
    </sheetView>
  </sheetViews>
  <sheetFormatPr baseColWidth="10" defaultColWidth="12.83203125" defaultRowHeight="15" customHeight="1" x14ac:dyDescent="0.2"/>
  <cols>
    <col min="1" max="2" width="12.83203125" style="1"/>
    <col min="3" max="4" width="15.83203125" style="1" customWidth="1"/>
    <col min="5" max="5" width="2.83203125" style="1" customWidth="1"/>
    <col min="6" max="16384" width="12.83203125" style="1"/>
  </cols>
  <sheetData>
    <row r="1" spans="1:17" ht="30" customHeight="1" x14ac:dyDescent="0.2">
      <c r="A1" s="2" t="s">
        <v>64</v>
      </c>
      <c r="B1" s="2"/>
    </row>
    <row r="3" spans="1:17" ht="50" customHeight="1" x14ac:dyDescent="0.15">
      <c r="C3" s="3" t="s">
        <v>63</v>
      </c>
      <c r="D3" s="3" t="s">
        <v>56</v>
      </c>
      <c r="I3" s="55" t="s">
        <v>63</v>
      </c>
      <c r="J3" s="55"/>
      <c r="K3" s="55"/>
      <c r="L3" s="55"/>
      <c r="N3" s="55" t="s">
        <v>56</v>
      </c>
      <c r="O3" s="55"/>
      <c r="P3" s="55"/>
      <c r="Q3" s="55"/>
    </row>
    <row r="4" spans="1:17" ht="30" customHeight="1" x14ac:dyDescent="0.2">
      <c r="A4" s="10" t="s">
        <v>14</v>
      </c>
      <c r="B4" s="11" t="s">
        <v>18</v>
      </c>
      <c r="C4" s="41">
        <v>11</v>
      </c>
      <c r="D4" s="51">
        <v>13.1</v>
      </c>
      <c r="F4" s="10" t="s">
        <v>16</v>
      </c>
      <c r="G4" s="20" t="s">
        <v>17</v>
      </c>
    </row>
    <row r="5" spans="1:17" ht="15" customHeight="1" x14ac:dyDescent="0.2">
      <c r="A5" s="12" t="s">
        <v>0</v>
      </c>
      <c r="B5" s="6">
        <v>5230</v>
      </c>
      <c r="C5" s="7">
        <v>0.75770000000000004</v>
      </c>
      <c r="D5" s="21">
        <v>0.78879999999999995</v>
      </c>
      <c r="E5" s="9"/>
      <c r="F5" s="7">
        <f t="shared" ref="F5:F18" si="0">MAX(C5:D5)</f>
        <v>0.78879999999999995</v>
      </c>
      <c r="G5" s="21">
        <f t="shared" ref="G5:G18" si="1">MIN(C5:D5)</f>
        <v>0.75770000000000004</v>
      </c>
    </row>
    <row r="6" spans="1:17" ht="15" customHeight="1" x14ac:dyDescent="0.2">
      <c r="A6" s="13" t="s">
        <v>1</v>
      </c>
      <c r="B6" s="14">
        <v>1652</v>
      </c>
      <c r="C6" s="4">
        <v>0.88229999999999997</v>
      </c>
      <c r="D6" s="22">
        <v>0.90429999999999999</v>
      </c>
      <c r="E6" s="24"/>
      <c r="F6" s="4">
        <f t="shared" si="0"/>
        <v>0.90429999999999999</v>
      </c>
      <c r="G6" s="22">
        <f t="shared" si="1"/>
        <v>0.88229999999999997</v>
      </c>
    </row>
    <row r="7" spans="1:17" ht="15" customHeight="1" x14ac:dyDescent="0.2">
      <c r="A7" s="13" t="s">
        <v>2</v>
      </c>
      <c r="B7" s="14">
        <v>2816</v>
      </c>
      <c r="C7" s="4">
        <v>0.76749999999999996</v>
      </c>
      <c r="D7" s="22">
        <v>0.77790000000000004</v>
      </c>
      <c r="E7" s="24"/>
      <c r="F7" s="4">
        <f t="shared" si="0"/>
        <v>0.77790000000000004</v>
      </c>
      <c r="G7" s="22">
        <f t="shared" si="1"/>
        <v>0.76749999999999996</v>
      </c>
    </row>
    <row r="8" spans="1:17" ht="15" customHeight="1" x14ac:dyDescent="0.2">
      <c r="A8" s="13" t="s">
        <v>3</v>
      </c>
      <c r="B8" s="14">
        <v>1536</v>
      </c>
      <c r="C8" s="4">
        <v>0.86990000000000001</v>
      </c>
      <c r="D8" s="22">
        <v>0.88819999999999999</v>
      </c>
      <c r="E8" s="24"/>
      <c r="F8" s="4">
        <f t="shared" si="0"/>
        <v>0.88819999999999999</v>
      </c>
      <c r="G8" s="22">
        <f t="shared" si="1"/>
        <v>0.86990000000000001</v>
      </c>
    </row>
    <row r="9" spans="1:17" ht="15" customHeight="1" x14ac:dyDescent="0.2">
      <c r="A9" s="13" t="s">
        <v>4</v>
      </c>
      <c r="B9" s="14">
        <v>6418</v>
      </c>
      <c r="C9" s="4">
        <v>0.84340000000000004</v>
      </c>
      <c r="D9" s="22">
        <v>0.85450000000000004</v>
      </c>
      <c r="E9" s="24"/>
      <c r="F9" s="4">
        <f t="shared" si="0"/>
        <v>0.85450000000000004</v>
      </c>
      <c r="G9" s="22">
        <f t="shared" si="1"/>
        <v>0.84340000000000004</v>
      </c>
    </row>
    <row r="10" spans="1:17" ht="15" customHeight="1" x14ac:dyDescent="0.2">
      <c r="A10" s="13" t="s">
        <v>5</v>
      </c>
      <c r="B10" s="14">
        <v>1604</v>
      </c>
      <c r="C10" s="4">
        <v>0.90680000000000005</v>
      </c>
      <c r="D10" s="22">
        <v>0.88139999999999996</v>
      </c>
      <c r="E10" s="24"/>
      <c r="F10" s="4">
        <f t="shared" si="0"/>
        <v>0.90680000000000005</v>
      </c>
      <c r="G10" s="22">
        <f t="shared" si="1"/>
        <v>0.88139999999999996</v>
      </c>
    </row>
    <row r="11" spans="1:17" ht="15" customHeight="1" x14ac:dyDescent="0.2">
      <c r="A11" s="13" t="s">
        <v>6</v>
      </c>
      <c r="B11" s="14">
        <v>1105</v>
      </c>
      <c r="C11" s="4">
        <v>0.77280000000000004</v>
      </c>
      <c r="D11" s="22">
        <v>0.76880000000000004</v>
      </c>
      <c r="E11" s="24"/>
      <c r="F11" s="4">
        <f t="shared" si="0"/>
        <v>0.77280000000000004</v>
      </c>
      <c r="G11" s="22">
        <f t="shared" si="1"/>
        <v>0.76880000000000004</v>
      </c>
    </row>
    <row r="12" spans="1:17" ht="15" customHeight="1" x14ac:dyDescent="0.2">
      <c r="A12" s="13" t="s">
        <v>7</v>
      </c>
      <c r="B12" s="14">
        <v>170</v>
      </c>
      <c r="C12" s="4">
        <v>0.88859999999999995</v>
      </c>
      <c r="D12" s="22">
        <v>0.92279999999999995</v>
      </c>
      <c r="E12" s="24"/>
      <c r="F12" s="4">
        <f t="shared" si="0"/>
        <v>0.92279999999999995</v>
      </c>
      <c r="G12" s="22">
        <f t="shared" si="1"/>
        <v>0.88859999999999995</v>
      </c>
    </row>
    <row r="13" spans="1:17" ht="15" customHeight="1" x14ac:dyDescent="0.2">
      <c r="A13" s="13" t="s">
        <v>8</v>
      </c>
      <c r="B13" s="14">
        <v>6885</v>
      </c>
      <c r="C13" s="4">
        <v>0.61939999999999995</v>
      </c>
      <c r="D13" s="22">
        <v>0.65549999999999997</v>
      </c>
      <c r="E13" s="24"/>
      <c r="F13" s="4">
        <f t="shared" si="0"/>
        <v>0.65549999999999997</v>
      </c>
      <c r="G13" s="22">
        <f t="shared" si="1"/>
        <v>0.61939999999999995</v>
      </c>
    </row>
    <row r="14" spans="1:17" ht="15" customHeight="1" x14ac:dyDescent="0.2">
      <c r="A14" s="13" t="s">
        <v>9</v>
      </c>
      <c r="B14" s="14">
        <v>3061</v>
      </c>
      <c r="C14" s="4">
        <v>0.82909999999999995</v>
      </c>
      <c r="D14" s="22">
        <v>0.83199999999999996</v>
      </c>
      <c r="E14" s="24"/>
      <c r="F14" s="4">
        <f t="shared" si="0"/>
        <v>0.83199999999999996</v>
      </c>
      <c r="G14" s="22">
        <f t="shared" si="1"/>
        <v>0.82909999999999995</v>
      </c>
    </row>
    <row r="15" spans="1:17" ht="15" customHeight="1" x14ac:dyDescent="0.2">
      <c r="A15" s="13" t="s">
        <v>10</v>
      </c>
      <c r="B15" s="14">
        <v>3005</v>
      </c>
      <c r="C15" s="4">
        <v>0.72130000000000005</v>
      </c>
      <c r="D15" s="22">
        <v>0.72230000000000005</v>
      </c>
      <c r="E15" s="24"/>
      <c r="F15" s="4">
        <f t="shared" si="0"/>
        <v>0.72230000000000005</v>
      </c>
      <c r="G15" s="22">
        <f t="shared" si="1"/>
        <v>0.72130000000000005</v>
      </c>
    </row>
    <row r="16" spans="1:17" ht="15" customHeight="1" x14ac:dyDescent="0.2">
      <c r="A16" s="13" t="s">
        <v>11</v>
      </c>
      <c r="B16" s="14">
        <v>2058</v>
      </c>
      <c r="C16" s="4">
        <v>0.75629999999999997</v>
      </c>
      <c r="D16" s="22">
        <v>0.75949999999999995</v>
      </c>
      <c r="E16" s="24"/>
      <c r="F16" s="4">
        <f t="shared" si="0"/>
        <v>0.75949999999999995</v>
      </c>
      <c r="G16" s="22">
        <f t="shared" si="1"/>
        <v>0.75629999999999997</v>
      </c>
    </row>
    <row r="17" spans="1:7" ht="15" customHeight="1" x14ac:dyDescent="0.2">
      <c r="A17" s="13" t="s">
        <v>12</v>
      </c>
      <c r="B17" s="14">
        <v>1019</v>
      </c>
      <c r="C17" s="4">
        <v>0.69169999999999998</v>
      </c>
      <c r="D17" s="22">
        <v>0.73760000000000003</v>
      </c>
      <c r="E17" s="24"/>
      <c r="F17" s="4">
        <f t="shared" si="0"/>
        <v>0.73760000000000003</v>
      </c>
      <c r="G17" s="22">
        <f t="shared" si="1"/>
        <v>0.69169999999999998</v>
      </c>
    </row>
    <row r="18" spans="1:7" ht="15" customHeight="1" x14ac:dyDescent="0.2">
      <c r="A18" s="16" t="s">
        <v>13</v>
      </c>
      <c r="B18" s="17">
        <v>2814</v>
      </c>
      <c r="C18" s="18">
        <v>0.85829999999999995</v>
      </c>
      <c r="D18" s="23">
        <v>0.84240000000000004</v>
      </c>
      <c r="E18" s="25"/>
      <c r="F18" s="18">
        <f t="shared" si="0"/>
        <v>0.85829999999999995</v>
      </c>
      <c r="G18" s="23">
        <f t="shared" si="1"/>
        <v>0.84240000000000004</v>
      </c>
    </row>
    <row r="19" spans="1:7" ht="15" customHeight="1" x14ac:dyDescent="0.2">
      <c r="C19" s="5"/>
      <c r="D19" s="24"/>
    </row>
    <row r="20" spans="1:7" ht="15" customHeight="1" x14ac:dyDescent="0.2">
      <c r="B20" s="10" t="s">
        <v>16</v>
      </c>
      <c r="C20" s="7">
        <f>MAX(C5:C18)</f>
        <v>0.90680000000000005</v>
      </c>
      <c r="D20" s="21">
        <f>MAX(D5:D18)</f>
        <v>0.92279999999999995</v>
      </c>
    </row>
    <row r="21" spans="1:7" ht="15" customHeight="1" x14ac:dyDescent="0.2">
      <c r="B21" s="50" t="s">
        <v>17</v>
      </c>
      <c r="C21" s="31">
        <f>MIN(C5:C18)</f>
        <v>0.61939999999999995</v>
      </c>
      <c r="D21" s="34">
        <f>MIN(D5:D18)</f>
        <v>0.65549999999999997</v>
      </c>
    </row>
    <row r="22" spans="1:7" ht="15" customHeight="1" x14ac:dyDescent="0.2">
      <c r="B22" s="29" t="s">
        <v>15</v>
      </c>
      <c r="C22" s="18">
        <f>AVERAGE(C5:C18)</f>
        <v>0.79750714285714275</v>
      </c>
      <c r="D22" s="23">
        <f>AVERAGE(D5:D18)</f>
        <v>0.80971428571428572</v>
      </c>
    </row>
    <row r="23" spans="1:7" ht="15" customHeight="1" x14ac:dyDescent="0.2">
      <c r="B23" s="38" t="s">
        <v>32</v>
      </c>
      <c r="C23" s="39">
        <f>RANK(C22,$C$22:$D$22)</f>
        <v>2</v>
      </c>
      <c r="D23" s="39">
        <f>RANK(D22,$C$22:$D$22)</f>
        <v>1</v>
      </c>
    </row>
    <row r="25" spans="1:7" ht="15" customHeight="1" x14ac:dyDescent="0.2">
      <c r="A25" s="1" t="s">
        <v>20</v>
      </c>
    </row>
    <row r="29" spans="1:7" ht="30" customHeight="1" x14ac:dyDescent="0.2">
      <c r="A29" s="2"/>
    </row>
  </sheetData>
  <autoFilter ref="A4:D4" xr:uid="{AECFDD5C-34D9-094C-973C-E4C58DD849FA}">
    <sortState xmlns:xlrd2="http://schemas.microsoft.com/office/spreadsheetml/2017/richdata2" ref="A5:D18">
      <sortCondition ref="A4:A18"/>
    </sortState>
  </autoFilter>
  <mergeCells count="2">
    <mergeCell ref="I3:L3"/>
    <mergeCell ref="N3:Q3"/>
  </mergeCells>
  <conditionalFormatting sqref="C5:D5">
    <cfRule type="cellIs" dxfId="1" priority="4" operator="equal">
      <formula>$F5</formula>
    </cfRule>
  </conditionalFormatting>
  <conditionalFormatting sqref="C6:D18">
    <cfRule type="cellIs" dxfId="0" priority="2" operator="equal">
      <formula>$F6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Results_Round_1</vt:lpstr>
      <vt:lpstr>Results_Round_2</vt:lpstr>
      <vt:lpstr>Results_Round_3</vt:lpstr>
      <vt:lpstr>Results_Round_4</vt:lpstr>
      <vt:lpstr>Scaled_Prototype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Microsoft Office User</cp:lastModifiedBy>
  <dcterms:created xsi:type="dcterms:W3CDTF">2022-01-11T02:41:22Z</dcterms:created>
  <dcterms:modified xsi:type="dcterms:W3CDTF">2022-03-11T03:20:05Z</dcterms:modified>
</cp:coreProperties>
</file>