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pEC50\2-SVM\"/>
    </mc:Choice>
  </mc:AlternateContent>
  <xr:revisionPtr revIDLastSave="0" documentId="13_ncr:1_{3D7550D1-A612-4476-A227-F5C28E1296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2" l="1"/>
  <c r="P46" i="2"/>
  <c r="N46" i="2"/>
  <c r="L46" i="2"/>
  <c r="J46" i="2"/>
  <c r="H46" i="2"/>
  <c r="F46" i="2"/>
  <c r="D46" i="2"/>
  <c r="B46" i="2"/>
  <c r="R45" i="2"/>
  <c r="P45" i="2"/>
  <c r="N45" i="2"/>
  <c r="L45" i="2"/>
  <c r="J45" i="2"/>
  <c r="H45" i="2"/>
  <c r="F45" i="2"/>
  <c r="D45" i="2"/>
  <c r="B45" i="2"/>
  <c r="R44" i="2"/>
  <c r="P44" i="2"/>
  <c r="N44" i="2"/>
  <c r="L44" i="2"/>
  <c r="J44" i="2"/>
  <c r="H44" i="2"/>
  <c r="F44" i="2"/>
  <c r="D44" i="2"/>
  <c r="B44" i="2"/>
  <c r="R43" i="2"/>
  <c r="P43" i="2"/>
  <c r="N43" i="2"/>
  <c r="L43" i="2"/>
  <c r="J43" i="2"/>
  <c r="H43" i="2"/>
  <c r="F43" i="2"/>
  <c r="D43" i="2"/>
  <c r="B43" i="2"/>
  <c r="R42" i="2"/>
  <c r="P42" i="2"/>
  <c r="N42" i="2"/>
  <c r="L42" i="2"/>
  <c r="J42" i="2"/>
  <c r="H42" i="2"/>
  <c r="F42" i="2"/>
  <c r="D42" i="2"/>
  <c r="B42" i="2"/>
  <c r="R41" i="2"/>
  <c r="P41" i="2"/>
  <c r="N41" i="2"/>
  <c r="L41" i="2"/>
  <c r="J41" i="2"/>
  <c r="H41" i="2"/>
  <c r="F41" i="2"/>
  <c r="D41" i="2"/>
  <c r="B41" i="2"/>
  <c r="R40" i="2"/>
  <c r="P40" i="2"/>
  <c r="N40" i="2"/>
  <c r="L40" i="2"/>
  <c r="J40" i="2"/>
  <c r="H40" i="2"/>
  <c r="F40" i="2"/>
  <c r="D40" i="2"/>
  <c r="B40" i="2"/>
  <c r="R39" i="2"/>
  <c r="P39" i="2"/>
  <c r="N39" i="2"/>
  <c r="L39" i="2"/>
  <c r="J39" i="2"/>
  <c r="H39" i="2"/>
  <c r="F39" i="2"/>
  <c r="D39" i="2"/>
  <c r="B39" i="2"/>
  <c r="R38" i="2"/>
  <c r="P38" i="2"/>
  <c r="N38" i="2"/>
  <c r="L38" i="2"/>
  <c r="J38" i="2"/>
  <c r="H38" i="2"/>
  <c r="F38" i="2"/>
  <c r="D38" i="2"/>
  <c r="B38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AC37" i="1"/>
  <c r="AB37" i="1"/>
  <c r="AA37" i="1"/>
  <c r="AC32" i="1"/>
  <c r="AB32" i="1"/>
  <c r="AA32" i="1"/>
  <c r="AC27" i="1"/>
  <c r="AB27" i="1"/>
  <c r="AA27" i="1"/>
  <c r="AC22" i="1"/>
  <c r="AB22" i="1"/>
  <c r="AA22" i="1"/>
  <c r="AC17" i="1"/>
  <c r="AB17" i="1"/>
  <c r="AA17" i="1"/>
  <c r="AC12" i="1"/>
  <c r="AB12" i="1"/>
  <c r="AA12" i="1"/>
  <c r="AC7" i="1"/>
  <c r="AB7" i="1"/>
  <c r="AA7" i="1"/>
  <c r="AC2" i="1"/>
  <c r="AB2" i="1"/>
  <c r="AA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<sst xmlns="http://schemas.openxmlformats.org/spreadsheetml/2006/main" count="153" uniqueCount="75">
  <si>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</si>
  <si>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</si>
  <si>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</si>
  <si>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</si>
  <si>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</si>
  <si>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</si>
  <si>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</si>
  <si>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</si>
  <si>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</si>
  <si>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</si>
  <si>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</si>
  <si>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pEC50_Dmix1_seed_3295</t>
  </si>
  <si>
    <t>pEC50_Dmix1_seed_3990</t>
  </si>
  <si>
    <t>pEC50_Dmix1_seed_4275</t>
  </si>
  <si>
    <t>pEC50_Dmix1_seed_60</t>
  </si>
  <si>
    <t>pEC50_Dmix1_seed_620</t>
  </si>
  <si>
    <t>pEC50_Dmix2_seed_3295</t>
  </si>
  <si>
    <t>pEC50_Dmix2_seed_3990</t>
  </si>
  <si>
    <t>pEC50_Dmix2_seed_4275</t>
  </si>
  <si>
    <t>pEC50_Dmix2_seed_60</t>
  </si>
  <si>
    <t>pEC50_Dmix2_seed_620</t>
  </si>
  <si>
    <t>pEC50_Dmix3_seed_3295</t>
  </si>
  <si>
    <t>pEC50_Dmix3_seed_3990</t>
  </si>
  <si>
    <t>pEC50_Dmix3_seed_4275</t>
  </si>
  <si>
    <t>pEC50_Dmix3_seed_60</t>
  </si>
  <si>
    <t>pEC50_Dmix3_seed_620</t>
  </si>
  <si>
    <t>pEC50_Dmix4_seed_3295</t>
  </si>
  <si>
    <t>pEC50_Dmix4_seed_3990</t>
  </si>
  <si>
    <t>pEC50_Dmix4_seed_4275</t>
  </si>
  <si>
    <t>pEC50_Dmix4_seed_60</t>
  </si>
  <si>
    <t>pEC50_Dmix4_seed_620</t>
  </si>
  <si>
    <t>pEC50_Dmix5_seed_3295</t>
  </si>
  <si>
    <t>pEC50_Dmix5_seed_3990</t>
  </si>
  <si>
    <t>pEC50_Dmix5_seed_4275</t>
  </si>
  <si>
    <t>pEC50_Dmix5_seed_60</t>
  </si>
  <si>
    <t>pEC50_Dmix5_seed_620</t>
  </si>
  <si>
    <t>pEC50_Dmix6_seed_3295</t>
  </si>
  <si>
    <t>pEC50_Dmix6_seed_3990</t>
  </si>
  <si>
    <t>pEC50_Dmix6_seed_4275</t>
  </si>
  <si>
    <t>pEC50_Dmix6_seed_60</t>
  </si>
  <si>
    <t>pEC50_Dmix6_seed_620</t>
  </si>
  <si>
    <t>pEC50_Dmix7_seed_3295</t>
  </si>
  <si>
    <t>pEC50_Dmix7_seed_3990</t>
  </si>
  <si>
    <t>pEC50_Dmix7_seed_4275</t>
  </si>
  <si>
    <t>pEC50_Dmix7_seed_60</t>
  </si>
  <si>
    <t>pEC50_Dmix7_seed_620</t>
  </si>
  <si>
    <t>pEC50_Dmix8_seed_3295</t>
  </si>
  <si>
    <t>pEC50_Dmix8_seed_3990</t>
  </si>
  <si>
    <t>pEC50_Dmix8_seed_4275</t>
  </si>
  <si>
    <t>pEC50_Dmix8_seed_60</t>
  </si>
  <si>
    <t>pEC50_Dmix8_seed_620</t>
  </si>
  <si>
    <t>pEC50_Dmix9_seed_3295</t>
  </si>
  <si>
    <t>pEC50_Dmix9_seed_3990</t>
  </si>
  <si>
    <t>pEC50_Dmix9_seed_4275</t>
  </si>
  <si>
    <t>pEC50_Dmix9_seed_60</t>
  </si>
  <si>
    <t>pEC50_Dmix9_seed_620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</si>
  <si>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</si>
  <si>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</si>
  <si>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</si>
  <si>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</si>
  <si>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</si>
  <si>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</si>
  <si>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</si>
  <si>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Adj_R2_CV</t>
  </si>
  <si>
    <t>Adj_R2_train</t>
  </si>
  <si>
    <t>SD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</si>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</sst>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3295</v>
      </c>
      <c r="C2">
        <v>0.977811262932611</v>
      </c>
      <c r="D2">
        <v>0.96137945458451901</v>
      </c>
      <c r="E2">
        <v>0.991811779462619</v>
      </c>
      <c r="F2">
        <v>2.9333616751866999E-2</v>
      </c>
      <c r="G2">
        <v>3.3301039787030903E-2</v>
      </c>
      <c r="H2">
        <v>3.4968875077111397E-2</v>
      </c>
      <c r="I2">
        <v>2.6280316267446001E-2</v>
      </c>
      <c r="J2">
        <v>2.7578439195385E-2</v>
      </c>
      <c r="K2">
        <v>2.8465925938729101E-2</v>
      </c>
      <c r="L2" s="1">
        <f>AVERAGE(C2:C6)</f>
        <v>0.96414265970762936</v>
      </c>
      <c r="M2" s="1">
        <f>_xlfn.STDEV.P(C2:C6)</f>
        <v>2.0334697122861043E-2</v>
      </c>
      <c r="N2" s="1">
        <f>AVERAGE(D2:D6)</f>
        <v>0.95547523672299428</v>
      </c>
      <c r="O2" s="1">
        <f>_xlfn.STDEV.P(D2:D6)</f>
        <v>6.3704838704724308E-3</v>
      </c>
      <c r="P2" s="1">
        <f>AVERAGE(E2:E6)</f>
        <v>0.9913506015807183</v>
      </c>
      <c r="Q2" s="1">
        <f>_xlfn.STDEV.P(E2:E6)</f>
        <v>1.2603171408939295E-3</v>
      </c>
      <c r="R2" s="1">
        <f>AVERAGE(F2:F6)</f>
        <v>3.3649331074605174E-2</v>
      </c>
      <c r="S2" s="1">
        <f>_xlfn.STDEV.P(F2:F6)</f>
        <v>5.8811305129642302E-3</v>
      </c>
      <c r="T2" s="1">
        <f>AVERAGE(G2:G6)</f>
        <v>3.5294149673355223E-2</v>
      </c>
      <c r="U2" s="1">
        <f>_xlfn.STDEV.P(G2:G6)</f>
        <v>2.2642624868951418E-3</v>
      </c>
      <c r="V2" s="1">
        <f>AVERAGE(H2:H6)</f>
        <v>3.5755613305762844E-2</v>
      </c>
      <c r="W2" s="1">
        <f>_xlfn.STDEV.P(H2:H6)</f>
        <v>2.5138631198753044E-3</v>
      </c>
      <c r="X2" s="1">
        <f>AVERAGE(I2:I6)</f>
        <v>2.6645385685729661E-2</v>
      </c>
      <c r="Y2" s="1">
        <f>_xlfn.STDEV.P(I2:I6)</f>
        <v>1.3775519299283948E-3</v>
      </c>
      <c r="Z2" s="1">
        <f>AVERAGE(J2:J6)</f>
        <v>2.8347028611246002E-2</v>
      </c>
      <c r="AA2" s="1">
        <f>_xlfn.STDEV.P(J2:J6)</f>
        <v>2.2448681915700551E-3</v>
      </c>
      <c r="AB2" s="1">
        <f>AVERAGE(K2:K6)</f>
        <v>2.9435231034614383E-2</v>
      </c>
      <c r="AC2" s="1">
        <f>_xlfn.STDEV.P(K2:K6)</f>
        <v>2.92884048652013E-3</v>
      </c>
    </row>
    <row r="3" spans="1:29" x14ac:dyDescent="0.3">
      <c r="A3" t="s">
        <v>12</v>
      </c>
      <c r="B3">
        <v>3990</v>
      </c>
      <c r="C3">
        <v>0.97025242974611403</v>
      </c>
      <c r="D3">
        <v>0.96058488891502303</v>
      </c>
      <c r="E3">
        <v>0.99188848045086198</v>
      </c>
      <c r="F3">
        <v>2.98670489195559E-2</v>
      </c>
      <c r="G3">
        <v>3.3603630244620701E-2</v>
      </c>
      <c r="H3">
        <v>3.5177058866023403E-2</v>
      </c>
      <c r="I3">
        <v>2.6816654556488601E-2</v>
      </c>
      <c r="J3">
        <v>2.7685175646926199E-2</v>
      </c>
      <c r="K3">
        <v>2.83864619183033E-2</v>
      </c>
    </row>
    <row r="4" spans="1:29" x14ac:dyDescent="0.3">
      <c r="A4" t="s">
        <v>13</v>
      </c>
      <c r="B4">
        <v>4275</v>
      </c>
      <c r="C4">
        <v>0.96740635005933895</v>
      </c>
      <c r="D4">
        <v>0.95840635021595399</v>
      </c>
      <c r="E4">
        <v>0.99160411888609301</v>
      </c>
      <c r="F4">
        <v>2.9977669414745601E-2</v>
      </c>
      <c r="G4">
        <v>3.3535966214894602E-2</v>
      </c>
      <c r="H4">
        <v>3.5232405148526699E-2</v>
      </c>
      <c r="I4">
        <v>2.4328409845446201E-2</v>
      </c>
      <c r="J4">
        <v>2.7388148594176199E-2</v>
      </c>
      <c r="K4">
        <v>2.9331142214364701E-2</v>
      </c>
    </row>
    <row r="5" spans="1:29" x14ac:dyDescent="0.3">
      <c r="A5" t="s">
        <v>14</v>
      </c>
      <c r="B5">
        <v>60</v>
      </c>
      <c r="C5">
        <v>0.92462859743875903</v>
      </c>
      <c r="D5">
        <v>0.94425278728671203</v>
      </c>
      <c r="E5">
        <v>0.99253970099181599</v>
      </c>
      <c r="F5">
        <v>4.4885043549637398E-2</v>
      </c>
      <c r="G5">
        <v>3.7341926100416999E-2</v>
      </c>
      <c r="H5">
        <v>3.29191963047996E-2</v>
      </c>
      <c r="I5">
        <v>2.7266241842323801E-2</v>
      </c>
      <c r="J5">
        <v>2.63483760682445E-2</v>
      </c>
      <c r="K5">
        <v>2.6103793825862E-2</v>
      </c>
    </row>
    <row r="6" spans="1:29" x14ac:dyDescent="0.3">
      <c r="A6" t="s">
        <v>15</v>
      </c>
      <c r="B6">
        <v>620</v>
      </c>
      <c r="C6">
        <v>0.980614658361324</v>
      </c>
      <c r="D6">
        <v>0.95275270261276301</v>
      </c>
      <c r="E6">
        <v>0.98890892811220199</v>
      </c>
      <c r="F6">
        <v>3.4183276737219999E-2</v>
      </c>
      <c r="G6">
        <v>3.8688186019812901E-2</v>
      </c>
      <c r="H6">
        <v>4.0480531132353101E-2</v>
      </c>
      <c r="I6">
        <v>2.8535305916943698E-2</v>
      </c>
      <c r="J6">
        <v>3.2735003551498103E-2</v>
      </c>
      <c r="K6">
        <v>3.4888831275812798E-2</v>
      </c>
    </row>
    <row r="7" spans="1:29" x14ac:dyDescent="0.3">
      <c r="A7" t="s">
        <v>16</v>
      </c>
      <c r="B7">
        <v>3295</v>
      </c>
      <c r="C7">
        <v>0.97727916148782801</v>
      </c>
      <c r="D7">
        <v>0.95654179216985102</v>
      </c>
      <c r="E7">
        <v>0.99107151143164296</v>
      </c>
      <c r="F7">
        <v>2.9886937983963299E-2</v>
      </c>
      <c r="G7">
        <v>3.4175558514303803E-2</v>
      </c>
      <c r="H7">
        <v>3.6125231637574702E-2</v>
      </c>
      <c r="I7">
        <v>2.8053893591635799E-2</v>
      </c>
      <c r="J7">
        <v>2.92394985766696E-2</v>
      </c>
      <c r="K7">
        <v>3.02162723450306E-2</v>
      </c>
      <c r="L7" s="1">
        <f>AVERAGE(C7:C11)</f>
        <v>0.96670837275111032</v>
      </c>
      <c r="M7" s="1">
        <f>_xlfn.STDEV.P(C7:C11)</f>
        <v>1.4086140633950014E-2</v>
      </c>
      <c r="N7" s="1">
        <f>AVERAGE(D7:D11)</f>
        <v>0.95283578968514626</v>
      </c>
      <c r="O7" s="1">
        <f>_xlfn.STDEV.P(D7:D11)</f>
        <v>5.0022164391682047E-3</v>
      </c>
      <c r="P7" s="1">
        <f>AVERAGE(E7:E11)</f>
        <v>0.99113125249110001</v>
      </c>
      <c r="Q7" s="1">
        <f>_xlfn.STDEV.P(E7:E11)</f>
        <v>6.1039822124827237E-4</v>
      </c>
      <c r="R7" s="1">
        <f>AVERAGE(F7:F11)</f>
        <v>3.300938778473704E-2</v>
      </c>
      <c r="S7" s="1">
        <f>_xlfn.STDEV.P(F7:F11)</f>
        <v>4.6744616247865406E-3</v>
      </c>
      <c r="T7" s="1">
        <f>AVERAGE(G7:G11)</f>
        <v>3.5144989383265116E-2</v>
      </c>
      <c r="U7" s="1">
        <f>_xlfn.STDEV.P(G7:G11)</f>
        <v>1.5854956705657381E-3</v>
      </c>
      <c r="V7" s="1">
        <f>AVERAGE(H7:H11)</f>
        <v>3.6065877849042097E-2</v>
      </c>
      <c r="W7" s="1">
        <f>_xlfn.STDEV.P(H7:H11)</f>
        <v>8.8767272842583738E-4</v>
      </c>
      <c r="X7" s="1">
        <f>AVERAGE(I7:I11)</f>
        <v>2.8578436334912638E-2</v>
      </c>
      <c r="Y7" s="1">
        <f>_xlfn.STDEV.P(I7:I11)</f>
        <v>2.9546339692739444E-3</v>
      </c>
      <c r="Z7" s="1">
        <f>AVERAGE(J7:J11)</f>
        <v>2.9889414179377481E-2</v>
      </c>
      <c r="AA7" s="1">
        <f>_xlfn.STDEV.P(J7:J11)</f>
        <v>1.2462532570321121E-3</v>
      </c>
      <c r="AB7" s="1">
        <f>AVERAGE(K7:K11)</f>
        <v>3.0877799278861178E-2</v>
      </c>
      <c r="AC7" s="1">
        <f>_xlfn.STDEV.P(K7:K11)</f>
        <v>1.0587308345804333E-3</v>
      </c>
    </row>
    <row r="8" spans="1:29" x14ac:dyDescent="0.3">
      <c r="A8" t="s">
        <v>17</v>
      </c>
      <c r="B8">
        <v>3990</v>
      </c>
      <c r="C8">
        <v>0.96520438402669895</v>
      </c>
      <c r="D8">
        <v>0.95467992888428699</v>
      </c>
      <c r="E8">
        <v>0.99168745952409398</v>
      </c>
      <c r="F8">
        <v>3.3000877833348798E-2</v>
      </c>
      <c r="G8">
        <v>3.45401427078968E-2</v>
      </c>
      <c r="H8">
        <v>3.5340207845575199E-2</v>
      </c>
      <c r="I8">
        <v>3.0800350945828298E-2</v>
      </c>
      <c r="J8">
        <v>2.99275086152395E-2</v>
      </c>
      <c r="K8">
        <v>2.9902374780049399E-2</v>
      </c>
    </row>
    <row r="9" spans="1:29" x14ac:dyDescent="0.3">
      <c r="A9" t="s">
        <v>18</v>
      </c>
      <c r="B9">
        <v>4275</v>
      </c>
      <c r="C9">
        <v>0.97973459466866597</v>
      </c>
      <c r="D9">
        <v>0.95893826049055697</v>
      </c>
      <c r="E9">
        <v>0.991466793792951</v>
      </c>
      <c r="F9">
        <v>2.6886944182584999E-2</v>
      </c>
      <c r="G9">
        <v>3.3041931690462198E-2</v>
      </c>
      <c r="H9">
        <v>3.5731712072354399E-2</v>
      </c>
      <c r="I9">
        <v>2.3014723514351399E-2</v>
      </c>
      <c r="J9">
        <v>2.81400212115035E-2</v>
      </c>
      <c r="K9">
        <v>3.0999710620827001E-2</v>
      </c>
    </row>
    <row r="10" spans="1:29" x14ac:dyDescent="0.3">
      <c r="A10" t="s">
        <v>19</v>
      </c>
      <c r="B10">
        <v>60</v>
      </c>
      <c r="C10">
        <v>0.94042440847607001</v>
      </c>
      <c r="D10">
        <v>0.94581706910906704</v>
      </c>
      <c r="E10">
        <v>0.99145392627501205</v>
      </c>
      <c r="F10">
        <v>4.0734971498212799E-2</v>
      </c>
      <c r="G10">
        <v>3.71825263234076E-2</v>
      </c>
      <c r="H10">
        <v>3.5383421575108903E-2</v>
      </c>
      <c r="I10">
        <v>3.05751020962878E-2</v>
      </c>
      <c r="J10">
        <v>3.0205772273471699E-2</v>
      </c>
      <c r="K10">
        <v>3.0399813668625E-2</v>
      </c>
    </row>
    <row r="11" spans="1:29" x14ac:dyDescent="0.3">
      <c r="A11" t="s">
        <v>20</v>
      </c>
      <c r="B11">
        <v>620</v>
      </c>
      <c r="C11">
        <v>0.97089931509628902</v>
      </c>
      <c r="D11">
        <v>0.94820189777196895</v>
      </c>
      <c r="E11">
        <v>0.98997657143179996</v>
      </c>
      <c r="F11">
        <v>3.4537207425575298E-2</v>
      </c>
      <c r="G11">
        <v>3.6784787680255199E-2</v>
      </c>
      <c r="H11">
        <v>3.7748816114597301E-2</v>
      </c>
      <c r="I11">
        <v>3.04481115264599E-2</v>
      </c>
      <c r="J11">
        <v>3.19342702200031E-2</v>
      </c>
      <c r="K11">
        <v>3.2870824979773901E-2</v>
      </c>
    </row>
    <row r="12" spans="1:29" x14ac:dyDescent="0.3">
      <c r="A12" t="s">
        <v>21</v>
      </c>
      <c r="B12">
        <v>3295</v>
      </c>
      <c r="C12">
        <v>0.971323589623035</v>
      </c>
      <c r="D12">
        <v>0.95382766897652005</v>
      </c>
      <c r="E12">
        <v>0.99030621580582601</v>
      </c>
      <c r="F12">
        <v>3.08936323499777E-2</v>
      </c>
      <c r="G12">
        <v>3.5808872207487498E-2</v>
      </c>
      <c r="H12">
        <v>3.7912491669723901E-2</v>
      </c>
      <c r="I12">
        <v>2.5851118602697402E-2</v>
      </c>
      <c r="J12">
        <v>2.9467099966827E-2</v>
      </c>
      <c r="K12">
        <v>3.1553765765324697E-2</v>
      </c>
      <c r="L12" s="1">
        <f>AVERAGE(C12:C16)</f>
        <v>0.95994939244691246</v>
      </c>
      <c r="M12" s="1">
        <f>_xlfn.STDEV.P(C12:C16)</f>
        <v>9.7267936219637054E-3</v>
      </c>
      <c r="N12" s="1">
        <f>AVERAGE(D12:D16)</f>
        <v>0.94962604793545169</v>
      </c>
      <c r="O12" s="1">
        <f>_xlfn.STDEV.P(D12:D16)</f>
        <v>4.7228921372244699E-3</v>
      </c>
      <c r="P12" s="1">
        <f>AVERAGE(E12:E16)</f>
        <v>0.99027390779874946</v>
      </c>
      <c r="Q12" s="1">
        <f>_xlfn.STDEV.P(E12:E16)</f>
        <v>2.1598692487684568E-3</v>
      </c>
      <c r="R12" s="1">
        <f>AVERAGE(F12:F16)</f>
        <v>3.4664640911963238E-2</v>
      </c>
      <c r="S12" s="1">
        <f>_xlfn.STDEV.P(F12:F16)</f>
        <v>2.2306775679493858E-3</v>
      </c>
      <c r="T12" s="1">
        <f>AVERAGE(G12:G16)</f>
        <v>3.6909703415623017E-2</v>
      </c>
      <c r="U12" s="1">
        <f>_xlfn.STDEV.P(G12:G16)</f>
        <v>2.4648849326021002E-3</v>
      </c>
      <c r="V12" s="1">
        <f>AVERAGE(H12:H16)</f>
        <v>3.7786303001353064E-2</v>
      </c>
      <c r="W12" s="1">
        <f>_xlfn.STDEV.P(H12:H16)</f>
        <v>3.7073482561192431E-3</v>
      </c>
      <c r="X12" s="1">
        <f>AVERAGE(I12:I16)</f>
        <v>2.8233780760370981E-2</v>
      </c>
      <c r="Y12" s="1">
        <f>_xlfn.STDEV.P(I12:I16)</f>
        <v>2.5066673068509316E-3</v>
      </c>
      <c r="Z12" s="1">
        <f>AVERAGE(J12:J16)</f>
        <v>3.0481518816531376E-2</v>
      </c>
      <c r="AA12" s="1">
        <f>_xlfn.STDEV.P(J12:J16)</f>
        <v>1.2544354514004937E-3</v>
      </c>
      <c r="AB12" s="1">
        <f>AVERAGE(K12:K16)</f>
        <v>3.1873816064662316E-2</v>
      </c>
      <c r="AC12" s="1">
        <f>_xlfn.STDEV.P(K12:K16)</f>
        <v>2.4628498018803924E-3</v>
      </c>
    </row>
    <row r="13" spans="1:29" x14ac:dyDescent="0.3">
      <c r="A13" t="s">
        <v>22</v>
      </c>
      <c r="B13">
        <v>3990</v>
      </c>
      <c r="C13">
        <v>0.95492112062211598</v>
      </c>
      <c r="D13">
        <v>0.95031654953941802</v>
      </c>
      <c r="E13">
        <v>0.99147680235029001</v>
      </c>
      <c r="F13">
        <v>3.5516654020554102E-2</v>
      </c>
      <c r="G13">
        <v>3.5673992115285401E-2</v>
      </c>
      <c r="H13">
        <v>3.57979916768945E-2</v>
      </c>
      <c r="I13">
        <v>3.2279220785654497E-2</v>
      </c>
      <c r="J13">
        <v>3.0273950956517099E-2</v>
      </c>
      <c r="K13">
        <v>2.9711103287582599E-2</v>
      </c>
    </row>
    <row r="14" spans="1:29" x14ac:dyDescent="0.3">
      <c r="A14" t="s">
        <v>23</v>
      </c>
      <c r="B14">
        <v>4275</v>
      </c>
      <c r="C14">
        <v>0.94809022154590294</v>
      </c>
      <c r="D14">
        <v>0.95052482268361504</v>
      </c>
      <c r="E14">
        <v>0.99182102628158897</v>
      </c>
      <c r="F14">
        <v>3.73380407032829E-2</v>
      </c>
      <c r="G14">
        <v>3.5128232788587399E-2</v>
      </c>
      <c r="H14">
        <v>3.41615888404933E-2</v>
      </c>
      <c r="I14">
        <v>2.9363858523883402E-2</v>
      </c>
      <c r="J14">
        <v>2.95638251783426E-2</v>
      </c>
      <c r="K14">
        <v>3.0073491144878301E-2</v>
      </c>
    </row>
    <row r="15" spans="1:29" x14ac:dyDescent="0.3">
      <c r="A15" t="s">
        <v>24</v>
      </c>
      <c r="B15">
        <v>60</v>
      </c>
      <c r="C15">
        <v>0.95369050583040205</v>
      </c>
      <c r="D15">
        <v>0.95288783467792104</v>
      </c>
      <c r="E15">
        <v>0.99167675389582099</v>
      </c>
      <c r="F15">
        <v>3.59613116258422E-2</v>
      </c>
      <c r="G15">
        <v>3.6141447773999302E-2</v>
      </c>
      <c r="H15">
        <v>3.6254115716950398E-2</v>
      </c>
      <c r="I15">
        <v>2.8285997818591799E-2</v>
      </c>
      <c r="J15">
        <v>3.0197727969799901E-2</v>
      </c>
      <c r="K15">
        <v>3.1452666579875901E-2</v>
      </c>
    </row>
    <row r="16" spans="1:29" x14ac:dyDescent="0.3">
      <c r="A16" t="s">
        <v>25</v>
      </c>
      <c r="B16">
        <v>620</v>
      </c>
      <c r="C16">
        <v>0.97172152461310601</v>
      </c>
      <c r="D16">
        <v>0.94057336379978396</v>
      </c>
      <c r="E16">
        <v>0.98608874066022101</v>
      </c>
      <c r="F16">
        <v>3.3613565860159303E-2</v>
      </c>
      <c r="G16">
        <v>4.17959721927555E-2</v>
      </c>
      <c r="H16">
        <v>4.4805327102703199E-2</v>
      </c>
      <c r="I16">
        <v>2.5388708071027801E-2</v>
      </c>
      <c r="J16">
        <v>3.2904990011170303E-2</v>
      </c>
      <c r="K16">
        <v>3.6578053545650101E-2</v>
      </c>
    </row>
    <row r="17" spans="1:29" x14ac:dyDescent="0.3">
      <c r="A17" t="s">
        <v>26</v>
      </c>
      <c r="B17">
        <v>3295</v>
      </c>
      <c r="C17">
        <v>0.34604813055579903</v>
      </c>
      <c r="D17">
        <v>0.32676315105496501</v>
      </c>
      <c r="E17">
        <v>5.3276087183398303E-2</v>
      </c>
      <c r="F17">
        <v>0.15084106675412201</v>
      </c>
      <c r="G17">
        <v>0.148613379490382</v>
      </c>
      <c r="H17">
        <v>0.36106668427592498</v>
      </c>
      <c r="I17">
        <v>0.102386105183807</v>
      </c>
      <c r="J17">
        <v>0.103673555958306</v>
      </c>
      <c r="K17">
        <v>0.168045504236431</v>
      </c>
      <c r="L17" s="1">
        <f>AVERAGE(C17:C21)</f>
        <v>0.83883944943256272</v>
      </c>
      <c r="M17" s="1">
        <f>_xlfn.STDEV.P(C17:C21)</f>
        <v>0.24664486764952084</v>
      </c>
      <c r="N17" s="1">
        <f>AVERAGE(D17:D21)</f>
        <v>0.82441232809955589</v>
      </c>
      <c r="O17" s="1">
        <f>_xlfn.STDEV.P(D17:D21)</f>
        <v>0.24885510942742947</v>
      </c>
      <c r="P17" s="1">
        <f>AVERAGE(E17:E21)</f>
        <v>0.6545839523553727</v>
      </c>
      <c r="Q17" s="1">
        <f>_xlfn.STDEV.P(E17:E21)</f>
        <v>0.35293580403352215</v>
      </c>
      <c r="R17" s="1">
        <f>AVERAGE(F17:F21)</f>
        <v>5.8892933843203321E-2</v>
      </c>
      <c r="S17" s="1">
        <f>_xlfn.STDEV.P(F17:F21)</f>
        <v>4.6166525817635952E-2</v>
      </c>
      <c r="T17" s="1">
        <f>AVERAGE(G17:G21)</f>
        <v>6.0927144346486696E-2</v>
      </c>
      <c r="U17" s="1">
        <f>_xlfn.STDEV.P(G17:G21)</f>
        <v>4.3922492468529244E-2</v>
      </c>
      <c r="V17" s="1">
        <f>AVERAGE(H17:H21)</f>
        <v>0.20172167641370392</v>
      </c>
      <c r="W17" s="1">
        <f>_xlfn.STDEV.P(H17:H21)</f>
        <v>0.11003796969214079</v>
      </c>
      <c r="X17" s="1">
        <f>AVERAGE(I17:I21)</f>
        <v>4.5420454296080062E-2</v>
      </c>
      <c r="Y17" s="1">
        <f>_xlfn.STDEV.P(I17:I21)</f>
        <v>2.8670091938648234E-2</v>
      </c>
      <c r="Z17" s="1">
        <f>AVERAGE(J17:J21)</f>
        <v>4.7377836519064381E-2</v>
      </c>
      <c r="AA17" s="1">
        <f>_xlfn.STDEV.P(J17:J21)</f>
        <v>2.8235065497186535E-2</v>
      </c>
      <c r="AB17" s="1">
        <f>AVERAGE(K17:K21)</f>
        <v>7.7318651125124774E-2</v>
      </c>
      <c r="AC17" s="1">
        <f>_xlfn.STDEV.P(K17:K21)</f>
        <v>4.7299639154880564E-2</v>
      </c>
    </row>
    <row r="18" spans="1:29" x14ac:dyDescent="0.3">
      <c r="A18" t="s">
        <v>27</v>
      </c>
      <c r="B18">
        <v>3990</v>
      </c>
      <c r="C18">
        <v>0.95734346045306495</v>
      </c>
      <c r="D18">
        <v>0.949868386538951</v>
      </c>
      <c r="E18">
        <v>0.90664781199581301</v>
      </c>
      <c r="F18">
        <v>3.80032516267617E-2</v>
      </c>
      <c r="G18">
        <v>4.08265354232401E-2</v>
      </c>
      <c r="H18">
        <v>0.15952332585273299</v>
      </c>
      <c r="I18">
        <v>3.4416153173071097E-2</v>
      </c>
      <c r="J18">
        <v>3.5250427437408999E-2</v>
      </c>
      <c r="K18">
        <v>5.6365303530848697E-2</v>
      </c>
    </row>
    <row r="19" spans="1:29" x14ac:dyDescent="0.3">
      <c r="A19" t="s">
        <v>28</v>
      </c>
      <c r="B19">
        <v>4275</v>
      </c>
      <c r="C19">
        <v>0.97098155324796398</v>
      </c>
      <c r="D19">
        <v>0.95533518720330102</v>
      </c>
      <c r="E19">
        <v>0.99094678049680596</v>
      </c>
      <c r="F19">
        <v>2.87116675071384E-2</v>
      </c>
      <c r="G19">
        <v>3.3933938996995497E-2</v>
      </c>
      <c r="H19">
        <v>3.6249260200942497E-2</v>
      </c>
      <c r="I19">
        <v>2.5896020836409399E-2</v>
      </c>
      <c r="J19">
        <v>2.9149887617375601E-2</v>
      </c>
      <c r="K19">
        <v>3.10903937888449E-2</v>
      </c>
    </row>
    <row r="20" spans="1:29" x14ac:dyDescent="0.3">
      <c r="A20" t="s">
        <v>29</v>
      </c>
      <c r="B20">
        <v>60</v>
      </c>
      <c r="C20">
        <v>0.94404883014954999</v>
      </c>
      <c r="D20">
        <v>0.94364436616841896</v>
      </c>
      <c r="E20">
        <v>0.86655818339231505</v>
      </c>
      <c r="F20">
        <v>4.1578571429879897E-2</v>
      </c>
      <c r="G20">
        <v>4.1136383865821101E-2</v>
      </c>
      <c r="H20">
        <v>0.176785515478182</v>
      </c>
      <c r="I20">
        <v>3.4754647784823199E-2</v>
      </c>
      <c r="J20">
        <v>3.5150367896362E-2</v>
      </c>
      <c r="K20">
        <v>5.8417438895202699E-2</v>
      </c>
    </row>
    <row r="21" spans="1:29" x14ac:dyDescent="0.3">
      <c r="A21" t="s">
        <v>30</v>
      </c>
      <c r="B21">
        <v>620</v>
      </c>
      <c r="C21">
        <v>0.97577527275643605</v>
      </c>
      <c r="D21">
        <v>0.94645054953214303</v>
      </c>
      <c r="E21">
        <v>0.45549089870853099</v>
      </c>
      <c r="F21">
        <v>3.5330111898114601E-2</v>
      </c>
      <c r="G21">
        <v>4.0125483955994801E-2</v>
      </c>
      <c r="H21">
        <v>0.27498359626073698</v>
      </c>
      <c r="I21">
        <v>2.96493445022896E-2</v>
      </c>
      <c r="J21">
        <v>3.3664943685869302E-2</v>
      </c>
      <c r="K21">
        <v>7.2674615174296603E-2</v>
      </c>
    </row>
    <row r="22" spans="1:29" x14ac:dyDescent="0.3">
      <c r="A22" t="s">
        <v>31</v>
      </c>
      <c r="B22">
        <v>3295</v>
      </c>
      <c r="C22">
        <v>0.97713375631011201</v>
      </c>
      <c r="D22">
        <v>0.96361478531056</v>
      </c>
      <c r="E22">
        <v>0.99278350892047795</v>
      </c>
      <c r="F22">
        <v>2.5933465201943801E-2</v>
      </c>
      <c r="G22">
        <v>3.01590377664386E-2</v>
      </c>
      <c r="H22">
        <v>3.2307495457636302E-2</v>
      </c>
      <c r="I22">
        <v>2.35537630141462E-2</v>
      </c>
      <c r="J22">
        <v>2.43990019469606E-2</v>
      </c>
      <c r="K22">
        <v>2.5493070585829499E-2</v>
      </c>
      <c r="L22" s="1">
        <f>AVERAGE(C22:C26)</f>
        <v>0.97347869007368426</v>
      </c>
      <c r="M22" s="1">
        <f>_xlfn.STDEV.P(C22:C26)</f>
        <v>5.4938139855245814E-3</v>
      </c>
      <c r="N22" s="1">
        <f>AVERAGE(D22:D26)</f>
        <v>0.96215827172057433</v>
      </c>
      <c r="O22" s="1">
        <f>_xlfn.STDEV.P(D22:D26)</f>
        <v>2.1929733765828868E-3</v>
      </c>
      <c r="P22" s="1">
        <f>AVERAGE(E22:E26)</f>
        <v>0.99272911686150034</v>
      </c>
      <c r="Q22" s="1">
        <f>_xlfn.STDEV.P(E22:E26)</f>
        <v>2.9937511289005191E-4</v>
      </c>
      <c r="R22" s="1">
        <f>AVERAGE(F22:F26)</f>
        <v>2.7172356977660177E-2</v>
      </c>
      <c r="S22" s="1">
        <f>_xlfn.STDEV.P(F22:F26)</f>
        <v>2.6886688096361589E-3</v>
      </c>
      <c r="T22" s="1">
        <f>AVERAGE(G22:G26)</f>
        <v>3.0825184920310923E-2</v>
      </c>
      <c r="U22" s="1">
        <f>_xlfn.STDEV.P(G22:G26)</f>
        <v>9.5670899052367026E-4</v>
      </c>
      <c r="V22" s="1">
        <f>AVERAGE(H22:H26)</f>
        <v>3.2674891076141542E-2</v>
      </c>
      <c r="W22" s="1">
        <f>_xlfn.STDEV.P(H22:H26)</f>
        <v>7.2819178730262749E-4</v>
      </c>
      <c r="X22" s="1">
        <f>AVERAGE(I22:I26)</f>
        <v>2.3136784127858599E-2</v>
      </c>
      <c r="Y22" s="1">
        <f>_xlfn.STDEV.P(I22:I26)</f>
        <v>2.0480390690196647E-3</v>
      </c>
      <c r="Z22" s="1">
        <f>AVERAGE(J22:J26)</f>
        <v>2.510365384753762E-2</v>
      </c>
      <c r="AA22" s="1">
        <f>_xlfn.STDEV.P(J22:J26)</f>
        <v>7.952507632194211E-4</v>
      </c>
      <c r="AB22" s="1">
        <f>AVERAGE(K22:K26)</f>
        <v>2.6671877541748899E-2</v>
      </c>
      <c r="AC22" s="1">
        <f>_xlfn.STDEV.P(K22:K26)</f>
        <v>9.2481433752709301E-4</v>
      </c>
    </row>
    <row r="23" spans="1:29" x14ac:dyDescent="0.3">
      <c r="A23" t="s">
        <v>32</v>
      </c>
      <c r="B23">
        <v>3990</v>
      </c>
      <c r="C23">
        <v>0.97472814058687995</v>
      </c>
      <c r="D23">
        <v>0.96479419294748603</v>
      </c>
      <c r="E23">
        <v>0.99305170703271295</v>
      </c>
      <c r="F23">
        <v>2.6556164150648001E-2</v>
      </c>
      <c r="G23">
        <v>3.0143674813997101E-2</v>
      </c>
      <c r="H23">
        <v>3.2055023010821797E-2</v>
      </c>
      <c r="I23">
        <v>2.2346553242100699E-2</v>
      </c>
      <c r="J23">
        <v>2.4508146661592099E-2</v>
      </c>
      <c r="K23">
        <v>2.62053229780503E-2</v>
      </c>
    </row>
    <row r="24" spans="1:29" x14ac:dyDescent="0.3">
      <c r="A24" t="s">
        <v>33</v>
      </c>
      <c r="B24">
        <v>4275</v>
      </c>
      <c r="C24">
        <v>0.97247342534356296</v>
      </c>
      <c r="D24">
        <v>0.96302559066903004</v>
      </c>
      <c r="E24">
        <v>0.99287487300429</v>
      </c>
      <c r="F24">
        <v>2.4778069751511301E-2</v>
      </c>
      <c r="G24">
        <v>2.9906909148661499E-2</v>
      </c>
      <c r="H24">
        <v>3.2397068640525897E-2</v>
      </c>
      <c r="I24">
        <v>2.1416220321023902E-2</v>
      </c>
      <c r="J24">
        <v>2.45284796557243E-2</v>
      </c>
      <c r="K24">
        <v>2.66615764329401E-2</v>
      </c>
    </row>
    <row r="25" spans="1:29" x14ac:dyDescent="0.3">
      <c r="A25" t="s">
        <v>34</v>
      </c>
      <c r="B25">
        <v>60</v>
      </c>
      <c r="C25">
        <v>0.97950956168083403</v>
      </c>
      <c r="D25">
        <v>0.96065929435744501</v>
      </c>
      <c r="E25">
        <v>0.992165066473089</v>
      </c>
      <c r="F25">
        <v>2.6177029942107799E-2</v>
      </c>
      <c r="G25">
        <v>3.1599127925895497E-2</v>
      </c>
      <c r="H25">
        <v>3.40994864340224E-2</v>
      </c>
      <c r="I25">
        <v>2.1443107078123899E-2</v>
      </c>
      <c r="J25">
        <v>2.5708384329792E-2</v>
      </c>
      <c r="K25">
        <v>2.8305448674954499E-2</v>
      </c>
    </row>
    <row r="26" spans="1:29" x14ac:dyDescent="0.3">
      <c r="A26" t="s">
        <v>35</v>
      </c>
      <c r="B26">
        <v>620</v>
      </c>
      <c r="C26">
        <v>0.96354856644703302</v>
      </c>
      <c r="D26">
        <v>0.95869749531835102</v>
      </c>
      <c r="E26">
        <v>0.99277042887693101</v>
      </c>
      <c r="F26">
        <v>3.2417055842090002E-2</v>
      </c>
      <c r="G26">
        <v>3.2317174946561902E-2</v>
      </c>
      <c r="H26">
        <v>3.25153818377013E-2</v>
      </c>
      <c r="I26">
        <v>2.69242769838983E-2</v>
      </c>
      <c r="J26">
        <v>2.6374256643619101E-2</v>
      </c>
      <c r="K26">
        <v>2.6693969036970099E-2</v>
      </c>
    </row>
    <row r="27" spans="1:29" x14ac:dyDescent="0.3">
      <c r="A27" t="s">
        <v>36</v>
      </c>
      <c r="B27">
        <v>3295</v>
      </c>
      <c r="C27">
        <v>0.97715120722867199</v>
      </c>
      <c r="D27">
        <v>0.962528714789186</v>
      </c>
      <c r="E27">
        <v>0.99229278824404499</v>
      </c>
      <c r="F27">
        <v>2.9064974723604E-2</v>
      </c>
      <c r="G27">
        <v>3.2295810747094998E-2</v>
      </c>
      <c r="H27">
        <v>3.3836168484659E-2</v>
      </c>
      <c r="I27">
        <v>2.61338787510134E-2</v>
      </c>
      <c r="J27">
        <v>2.6443610519227299E-2</v>
      </c>
      <c r="K27">
        <v>2.7073655738859899E-2</v>
      </c>
      <c r="L27" s="1">
        <f>AVERAGE(C27:C31)</f>
        <v>0.96359952322521369</v>
      </c>
      <c r="M27" s="1">
        <f>_xlfn.STDEV.P(C27:C31)</f>
        <v>2.1644562014149167E-2</v>
      </c>
      <c r="N27" s="1">
        <f>AVERAGE(D27:D31)</f>
        <v>0.95540722900780461</v>
      </c>
      <c r="O27" s="1">
        <f>_xlfn.STDEV.P(D27:D31)</f>
        <v>6.8358000891044499E-3</v>
      </c>
      <c r="P27" s="1">
        <f>AVERAGE(E27:E31)</f>
        <v>0.99146112133439668</v>
      </c>
      <c r="Q27" s="1">
        <f>_xlfn.STDEV.P(E27:E31)</f>
        <v>1.2664959475667751E-3</v>
      </c>
      <c r="R27" s="1">
        <f>AVERAGE(F27:F31)</f>
        <v>3.3575542506759183E-2</v>
      </c>
      <c r="S27" s="1">
        <f>_xlfn.STDEV.P(F27:F31)</f>
        <v>6.2073165515720641E-3</v>
      </c>
      <c r="T27" s="1">
        <f>AVERAGE(G27:G31)</f>
        <v>3.5103327525908924E-2</v>
      </c>
      <c r="U27" s="1">
        <f>_xlfn.STDEV.P(G27:G31)</f>
        <v>2.3893224752667619E-3</v>
      </c>
      <c r="V27" s="1">
        <f>AVERAGE(H27:H31)</f>
        <v>3.5555465864333342E-2</v>
      </c>
      <c r="W27" s="1">
        <f>_xlfn.STDEV.P(H27:H31)</f>
        <v>2.4627116124192007E-3</v>
      </c>
      <c r="X27" s="1">
        <f>AVERAGE(I27:I31)</f>
        <v>2.6605780484352297E-2</v>
      </c>
      <c r="Y27" s="1">
        <f>_xlfn.STDEV.P(I27:I31)</f>
        <v>1.2258965782115179E-3</v>
      </c>
      <c r="Z27" s="1">
        <f>AVERAGE(J27:J31)</f>
        <v>2.8176413897018797E-2</v>
      </c>
      <c r="AA27" s="1">
        <f>_xlfn.STDEV.P(J27:J31)</f>
        <v>2.1664968643156095E-3</v>
      </c>
      <c r="AB27" s="1">
        <f>AVERAGE(K27:K31)</f>
        <v>2.9272531299912717E-2</v>
      </c>
      <c r="AC27" s="1">
        <f>_xlfn.STDEV.P(K27:K31)</f>
        <v>2.8815174403124429E-3</v>
      </c>
    </row>
    <row r="28" spans="1:29" x14ac:dyDescent="0.3">
      <c r="A28" t="s">
        <v>37</v>
      </c>
      <c r="B28">
        <v>3990</v>
      </c>
      <c r="C28">
        <v>0.97017957920957798</v>
      </c>
      <c r="D28">
        <v>0.95992955041253603</v>
      </c>
      <c r="E28">
        <v>0.99174167725042806</v>
      </c>
      <c r="F28">
        <v>2.9993403774291601E-2</v>
      </c>
      <c r="G28">
        <v>3.3785167669206001E-2</v>
      </c>
      <c r="H28">
        <v>3.5559553305618302E-2</v>
      </c>
      <c r="I28">
        <v>2.7175441566888999E-2</v>
      </c>
      <c r="J28">
        <v>2.7897365256505002E-2</v>
      </c>
      <c r="K28">
        <v>2.8732610086543899E-2</v>
      </c>
    </row>
    <row r="29" spans="1:29" x14ac:dyDescent="0.3">
      <c r="A29" t="s">
        <v>38</v>
      </c>
      <c r="B29">
        <v>4275</v>
      </c>
      <c r="C29">
        <v>0.96614116817540097</v>
      </c>
      <c r="D29">
        <v>0.95808053496943801</v>
      </c>
      <c r="E29">
        <v>0.99183700829795896</v>
      </c>
      <c r="F29">
        <v>3.0291082471294601E-2</v>
      </c>
      <c r="G29">
        <v>3.3510920710602202E-2</v>
      </c>
      <c r="H29">
        <v>3.4807516406499497E-2</v>
      </c>
      <c r="I29">
        <v>2.44197829134634E-2</v>
      </c>
      <c r="J29">
        <v>2.73712291866989E-2</v>
      </c>
      <c r="K29">
        <v>2.8919620603889799E-2</v>
      </c>
    </row>
    <row r="30" spans="1:29" x14ac:dyDescent="0.3">
      <c r="A30" t="s">
        <v>39</v>
      </c>
      <c r="B30">
        <v>60</v>
      </c>
      <c r="C30">
        <v>0.921832673867783</v>
      </c>
      <c r="D30">
        <v>0.94310875830713403</v>
      </c>
      <c r="E30">
        <v>0.99244928352686301</v>
      </c>
      <c r="F30">
        <v>4.5743682755656302E-2</v>
      </c>
      <c r="G30">
        <v>3.7819864966818002E-2</v>
      </c>
      <c r="H30">
        <v>3.3339166740203999E-2</v>
      </c>
      <c r="I30">
        <v>2.75868429053449E-2</v>
      </c>
      <c r="J30">
        <v>2.6776739137395301E-2</v>
      </c>
      <c r="K30">
        <v>2.6850685976252502E-2</v>
      </c>
    </row>
    <row r="31" spans="1:29" x14ac:dyDescent="0.3">
      <c r="A31" t="s">
        <v>40</v>
      </c>
      <c r="B31">
        <v>620</v>
      </c>
      <c r="C31">
        <v>0.98269298764463398</v>
      </c>
      <c r="D31">
        <v>0.953388586560729</v>
      </c>
      <c r="E31">
        <v>0.98898484935268804</v>
      </c>
      <c r="F31">
        <v>3.2784568808949401E-2</v>
      </c>
      <c r="G31">
        <v>3.8104873535823397E-2</v>
      </c>
      <c r="H31">
        <v>4.0234924384685899E-2</v>
      </c>
      <c r="I31">
        <v>2.7712956285050799E-2</v>
      </c>
      <c r="J31">
        <v>3.23931253852675E-2</v>
      </c>
      <c r="K31">
        <v>3.4786084094017497E-2</v>
      </c>
    </row>
    <row r="32" spans="1:29" x14ac:dyDescent="0.3">
      <c r="A32" t="s">
        <v>41</v>
      </c>
      <c r="B32">
        <v>3295</v>
      </c>
      <c r="C32">
        <v>0.97361152244401905</v>
      </c>
      <c r="D32">
        <v>0.95692215307551098</v>
      </c>
      <c r="E32">
        <v>0.99114711430220404</v>
      </c>
      <c r="F32">
        <v>3.0038546926058798E-2</v>
      </c>
      <c r="G32">
        <v>3.4314299503690797E-2</v>
      </c>
      <c r="H32">
        <v>3.6238436375070897E-2</v>
      </c>
      <c r="I32">
        <v>2.6963047693604501E-2</v>
      </c>
      <c r="J32">
        <v>2.8731064431609998E-2</v>
      </c>
      <c r="K32">
        <v>2.9992921992380399E-2</v>
      </c>
      <c r="L32" s="1">
        <f>AVERAGE(C32:C36)</f>
        <v>0.95728858735911282</v>
      </c>
      <c r="M32" s="1">
        <f>_xlfn.STDEV.P(C32:C36)</f>
        <v>1.4952097630814145E-2</v>
      </c>
      <c r="N32" s="1">
        <f>AVERAGE(D32:D36)</f>
        <v>0.94774463047292823</v>
      </c>
      <c r="O32" s="1">
        <f>_xlfn.STDEV.P(D32:D36)</f>
        <v>8.6635029389885744E-3</v>
      </c>
      <c r="P32" s="1">
        <f>AVERAGE(E32:E36)</f>
        <v>0.98490694626736919</v>
      </c>
      <c r="Q32" s="1">
        <f>_xlfn.STDEV.P(E32:E36)</f>
        <v>1.3228398502231294E-2</v>
      </c>
      <c r="R32" s="1">
        <f>AVERAGE(F32:F36)</f>
        <v>3.5471491512256627E-2</v>
      </c>
      <c r="S32" s="1">
        <f>_xlfn.STDEV.P(F32:F36)</f>
        <v>4.1032716214038133E-3</v>
      </c>
      <c r="T32" s="1">
        <f>AVERAGE(G32:G36)</f>
        <v>3.7103777688039061E-2</v>
      </c>
      <c r="U32" s="1">
        <f>_xlfn.STDEV.P(G32:G36)</f>
        <v>2.8506159085734581E-3</v>
      </c>
      <c r="V32" s="1">
        <f>AVERAGE(H32:H36)</f>
        <v>5.1894650612541102E-2</v>
      </c>
      <c r="W32" s="1">
        <f>_xlfn.STDEV.P(H32:H36)</f>
        <v>3.2208522532023262E-2</v>
      </c>
      <c r="X32" s="1">
        <f>AVERAGE(I32:I36)</f>
        <v>3.0331344804347481E-2</v>
      </c>
      <c r="Y32" s="1">
        <f>_xlfn.STDEV.P(I32:I36)</f>
        <v>4.006499425240566E-3</v>
      </c>
      <c r="Z32" s="1">
        <f>AVERAGE(J32:J36)</f>
        <v>3.1492802720636835E-2</v>
      </c>
      <c r="AA32" s="1">
        <f>_xlfn.STDEV.P(J32:J36)</f>
        <v>2.0233024290524952E-3</v>
      </c>
      <c r="AB32" s="1">
        <f>AVERAGE(K32:K36)</f>
        <v>3.51536172714286E-2</v>
      </c>
      <c r="AC32" s="1">
        <f>_xlfn.STDEV.P(K32:K36)</f>
        <v>8.2736877739553651E-3</v>
      </c>
    </row>
    <row r="33" spans="1:29" x14ac:dyDescent="0.3">
      <c r="A33" t="s">
        <v>42</v>
      </c>
      <c r="B33">
        <v>3990</v>
      </c>
      <c r="C33">
        <v>0.95766874508036803</v>
      </c>
      <c r="D33">
        <v>0.95209113091846098</v>
      </c>
      <c r="E33">
        <v>0.991643128505729</v>
      </c>
      <c r="F33">
        <v>3.5070654430903701E-2</v>
      </c>
      <c r="G33">
        <v>3.5444180440121403E-2</v>
      </c>
      <c r="H33">
        <v>3.56731492624262E-2</v>
      </c>
      <c r="I33">
        <v>3.18768670646188E-2</v>
      </c>
      <c r="J33">
        <v>3.0150839706336099E-2</v>
      </c>
      <c r="K33">
        <v>2.9717008798395599E-2</v>
      </c>
    </row>
    <row r="34" spans="1:29" x14ac:dyDescent="0.3">
      <c r="A34" t="s">
        <v>43</v>
      </c>
      <c r="B34">
        <v>4275</v>
      </c>
      <c r="C34">
        <v>0.92976886404424097</v>
      </c>
      <c r="D34">
        <v>0.942727324242983</v>
      </c>
      <c r="E34">
        <v>0.99170815013054903</v>
      </c>
      <c r="F34">
        <v>4.2758203307845903E-2</v>
      </c>
      <c r="G34">
        <v>3.7404215037206E-2</v>
      </c>
      <c r="H34">
        <v>3.4615573159792301E-2</v>
      </c>
      <c r="I34">
        <v>3.7506917023300897E-2</v>
      </c>
      <c r="J34">
        <v>3.3578436960414598E-2</v>
      </c>
      <c r="K34">
        <v>3.19489237868366E-2</v>
      </c>
    </row>
    <row r="35" spans="1:29" x14ac:dyDescent="0.3">
      <c r="A35" t="s">
        <v>44</v>
      </c>
      <c r="B35">
        <v>60</v>
      </c>
      <c r="C35">
        <v>0.95848926259679401</v>
      </c>
      <c r="D35">
        <v>0.95375789154905</v>
      </c>
      <c r="E35">
        <v>0.99158326184336398</v>
      </c>
      <c r="F35">
        <v>3.4323742113052301E-2</v>
      </c>
      <c r="G35">
        <v>3.5907107418098397E-2</v>
      </c>
      <c r="H35">
        <v>3.6648878594277103E-2</v>
      </c>
      <c r="I35">
        <v>2.8251212518456598E-2</v>
      </c>
      <c r="J35">
        <v>3.0976298155608699E-2</v>
      </c>
      <c r="K35">
        <v>3.2552972998625397E-2</v>
      </c>
    </row>
    <row r="36" spans="1:29" x14ac:dyDescent="0.3">
      <c r="A36" t="s">
        <v>45</v>
      </c>
      <c r="B36">
        <v>620</v>
      </c>
      <c r="C36">
        <v>0.96690454263014103</v>
      </c>
      <c r="D36">
        <v>0.93322465257863596</v>
      </c>
      <c r="E36">
        <v>0.95845307655500001</v>
      </c>
      <c r="F36">
        <v>3.5166310783422403E-2</v>
      </c>
      <c r="G36">
        <v>4.24490860410787E-2</v>
      </c>
      <c r="H36">
        <v>0.116297215671139</v>
      </c>
      <c r="I36">
        <v>2.7058679721756601E-2</v>
      </c>
      <c r="J36">
        <v>3.4027374349214802E-2</v>
      </c>
      <c r="K36">
        <v>5.1556258780905001E-2</v>
      </c>
    </row>
    <row r="37" spans="1:29" x14ac:dyDescent="0.3">
      <c r="A37" t="s">
        <v>46</v>
      </c>
      <c r="B37">
        <v>3295</v>
      </c>
      <c r="C37">
        <v>0.96440962159882604</v>
      </c>
      <c r="D37">
        <v>0.95236537421892098</v>
      </c>
      <c r="E37">
        <v>0.99106667808577897</v>
      </c>
      <c r="F37">
        <v>3.2480701308343102E-2</v>
      </c>
      <c r="G37">
        <v>3.4805694882270102E-2</v>
      </c>
      <c r="H37">
        <v>3.59291925036761E-2</v>
      </c>
      <c r="I37">
        <v>2.86575232992968E-2</v>
      </c>
      <c r="J37">
        <v>2.96827386138762E-2</v>
      </c>
      <c r="K37">
        <v>3.05532762671018E-2</v>
      </c>
      <c r="L37" s="1">
        <f>AVERAGE(C37:C41)</f>
        <v>0.95431644202701693</v>
      </c>
      <c r="M37" s="1">
        <f>_xlfn.STDEV.P(C37:C41)</f>
        <v>2.3339482909918916E-2</v>
      </c>
      <c r="N37" s="1">
        <f>AVERAGE(D37:D41)</f>
        <v>0.95084081222010908</v>
      </c>
      <c r="O37" s="1">
        <f>_xlfn.STDEV.P(D37:D41)</f>
        <v>4.899887971375378E-3</v>
      </c>
      <c r="P37" s="1">
        <f>AVERAGE(E37:E41)</f>
        <v>0.99162751187152764</v>
      </c>
      <c r="Q37" s="1">
        <f>_xlfn.STDEV.P(E37:E41)</f>
        <v>7.7295329740623782E-4</v>
      </c>
      <c r="R37" s="1">
        <f>AVERAGE(F37:F41)</f>
        <v>3.4960615181769482E-2</v>
      </c>
      <c r="S37" s="1">
        <f>_xlfn.STDEV.P(F37:F41)</f>
        <v>6.0186182614228546E-3</v>
      </c>
      <c r="T37" s="1">
        <f>AVERAGE(G37:G41)</f>
        <v>3.528175635320726E-2</v>
      </c>
      <c r="U37" s="1">
        <f>_xlfn.STDEV.P(G37:G41)</f>
        <v>9.2870331556425172E-4</v>
      </c>
      <c r="V37" s="1">
        <f>AVERAGE(H37:H41)</f>
        <v>3.51742907971897E-2</v>
      </c>
      <c r="W37" s="1">
        <f>_xlfn.STDEV.P(H37:H41)</f>
        <v>1.7982222786033443E-3</v>
      </c>
      <c r="X37" s="1">
        <f>AVERAGE(I37:I41)</f>
        <v>3.0238661159835856E-2</v>
      </c>
      <c r="Y37" s="1">
        <f>_xlfn.STDEV.P(I37:I41)</f>
        <v>5.0319309093890541E-3</v>
      </c>
      <c r="Z37" s="1">
        <f>AVERAGE(J37:J41)</f>
        <v>3.0168742221691802E-2</v>
      </c>
      <c r="AA37" s="1">
        <f>_xlfn.STDEV.P(J37:J41)</f>
        <v>7.7041337703699761E-4</v>
      </c>
      <c r="AB37" s="1">
        <f>AVERAGE(K37:K41)</f>
        <v>3.0417631083655201E-2</v>
      </c>
      <c r="AC37" s="1">
        <f>_xlfn.STDEV.P(K37:K41)</f>
        <v>1.5955158802481218E-3</v>
      </c>
    </row>
    <row r="38" spans="1:29" x14ac:dyDescent="0.3">
      <c r="A38" t="s">
        <v>47</v>
      </c>
      <c r="B38">
        <v>3990</v>
      </c>
      <c r="C38">
        <v>0.95441244396526403</v>
      </c>
      <c r="D38">
        <v>0.95116717866317002</v>
      </c>
      <c r="E38">
        <v>0.99173979077533203</v>
      </c>
      <c r="F38">
        <v>3.6234538478434199E-2</v>
      </c>
      <c r="G38">
        <v>3.5536629539468498E-2</v>
      </c>
      <c r="H38">
        <v>3.5269601569178202E-2</v>
      </c>
      <c r="I38">
        <v>3.3012854336711098E-2</v>
      </c>
      <c r="J38">
        <v>3.0371880537767501E-2</v>
      </c>
      <c r="K38">
        <v>2.95093470276514E-2</v>
      </c>
    </row>
    <row r="39" spans="1:29" x14ac:dyDescent="0.3">
      <c r="A39" t="s">
        <v>48</v>
      </c>
      <c r="B39">
        <v>4275</v>
      </c>
      <c r="C39">
        <v>0.91209831332163804</v>
      </c>
      <c r="D39">
        <v>0.94180017782579994</v>
      </c>
      <c r="E39">
        <v>0.99301607512388401</v>
      </c>
      <c r="F39">
        <v>4.5372325160236697E-2</v>
      </c>
      <c r="G39">
        <v>3.6798947524596101E-2</v>
      </c>
      <c r="H39">
        <v>3.1726735827191099E-2</v>
      </c>
      <c r="I39">
        <v>3.8216224677075E-2</v>
      </c>
      <c r="J39">
        <v>3.12241965994547E-2</v>
      </c>
      <c r="K39">
        <v>2.7884701635251599E-2</v>
      </c>
    </row>
    <row r="40" spans="1:29" x14ac:dyDescent="0.3">
      <c r="A40" t="s">
        <v>49</v>
      </c>
      <c r="B40">
        <v>60</v>
      </c>
      <c r="C40">
        <v>0.95755440002638803</v>
      </c>
      <c r="D40">
        <v>0.95219572097559901</v>
      </c>
      <c r="E40">
        <v>0.99153844543606795</v>
      </c>
      <c r="F40">
        <v>3.3717043796250998E-2</v>
      </c>
      <c r="G40">
        <v>3.5296768327810799E-2</v>
      </c>
      <c r="H40">
        <v>3.6066559037109702E-2</v>
      </c>
      <c r="I40">
        <v>2.7967855372417302E-2</v>
      </c>
      <c r="J40">
        <v>3.0581756218563402E-2</v>
      </c>
      <c r="K40">
        <v>3.2124510186490499E-2</v>
      </c>
    </row>
    <row r="41" spans="1:29" x14ac:dyDescent="0.3">
      <c r="A41" t="s">
        <v>50</v>
      </c>
      <c r="B41">
        <v>620</v>
      </c>
      <c r="C41">
        <v>0.98310743122296895</v>
      </c>
      <c r="D41">
        <v>0.95667560941705598</v>
      </c>
      <c r="E41">
        <v>0.99077656993657603</v>
      </c>
      <c r="F41">
        <v>2.69984671655824E-2</v>
      </c>
      <c r="G41">
        <v>3.3970741491890798E-2</v>
      </c>
      <c r="H41">
        <v>3.6879365048793397E-2</v>
      </c>
      <c r="I41">
        <v>2.33388481136791E-2</v>
      </c>
      <c r="J41">
        <v>2.8983139138797201E-2</v>
      </c>
      <c r="K41">
        <v>3.2016320301780699E-2</v>
      </c>
    </row>
    <row r="42" spans="1:29" x14ac:dyDescent="0.3">
      <c r="A42" t="s">
        <v>51</v>
      </c>
      <c r="B42">
        <v>3295</v>
      </c>
      <c r="C42">
        <v>0.97018434747457505</v>
      </c>
      <c r="D42">
        <v>0.95626404611240001</v>
      </c>
      <c r="E42">
        <v>0.99149138088266298</v>
      </c>
      <c r="F42">
        <v>2.95653914297157E-2</v>
      </c>
      <c r="G42">
        <v>3.3316070858459501E-2</v>
      </c>
      <c r="H42">
        <v>3.5091939554179802E-2</v>
      </c>
      <c r="I42">
        <v>2.4498309455561799E-2</v>
      </c>
      <c r="J42">
        <v>2.7772600425128101E-2</v>
      </c>
      <c r="K42">
        <v>2.97846578015484E-2</v>
      </c>
      <c r="L42" s="1">
        <f>AVERAGE(C42:C46)</f>
        <v>0.96628281091639145</v>
      </c>
      <c r="M42" s="1">
        <f>_xlfn.STDEV.P(C42:C46)</f>
        <v>8.8659879323862625E-3</v>
      </c>
      <c r="N42" s="1">
        <f>AVERAGE(D42:D46)</f>
        <v>0.94572725468713426</v>
      </c>
      <c r="O42" s="1">
        <f>_xlfn.STDEV.P(D42:D46)</f>
        <v>1.0524313758560987E-2</v>
      </c>
      <c r="P42" s="1">
        <f>AVERAGE(E42,E43,E46)</f>
        <v>0.99029415206475935</v>
      </c>
      <c r="Q42" s="1">
        <f>_xlfn.STDEV.P(E42:E46)</f>
        <v>4.5756110371718613E-3</v>
      </c>
      <c r="R42" s="1">
        <f>AVERAGE(F42:F46)</f>
        <v>3.2452450210112636E-2</v>
      </c>
      <c r="S42" s="1">
        <f>_xlfn.STDEV.P(F42:F46)</f>
        <v>3.400524692837198E-3</v>
      </c>
      <c r="T42" s="1">
        <f>AVERAGE(G42:G46)</f>
        <v>3.6742297894729256E-2</v>
      </c>
      <c r="U42" s="1">
        <f>_xlfn.STDEV.P(G42:G46)</f>
        <v>3.1836140234385011E-3</v>
      </c>
      <c r="V42" s="1">
        <f>AVERAGE(H42:H46)</f>
        <v>5.218275042675876E-2</v>
      </c>
      <c r="W42" s="1">
        <f>_xlfn.STDEV.P(H42:H46)</f>
        <v>1.7145937824624098E-2</v>
      </c>
      <c r="X42" s="1">
        <f>AVERAGE(I42:I46)</f>
        <v>2.6705683773350742E-2</v>
      </c>
      <c r="Y42" s="1">
        <f>_xlfn.STDEV.P(I42:I46)</f>
        <v>2.1668910150701528E-3</v>
      </c>
      <c r="Z42" s="1">
        <f>AVERAGE(J42:J46)</f>
        <v>3.050794343185028E-2</v>
      </c>
      <c r="AA42" s="1">
        <f>_xlfn.STDEV.P(J42:J46)</f>
        <v>2.4879560818028552E-3</v>
      </c>
      <c r="AB42" s="1">
        <f>AVERAGE(K42:K46)</f>
        <v>3.6057170974175864E-2</v>
      </c>
      <c r="AC42" s="1">
        <f>_xlfn.STDEV.P(K42:K46)</f>
        <v>5.6208149516037316E-3</v>
      </c>
    </row>
    <row r="43" spans="1:29" x14ac:dyDescent="0.3">
      <c r="A43" t="s">
        <v>52</v>
      </c>
      <c r="B43">
        <v>3990</v>
      </c>
      <c r="C43">
        <v>0.95946459043589005</v>
      </c>
      <c r="D43">
        <v>0.93574367514645496</v>
      </c>
      <c r="E43">
        <v>0.98763546284522796</v>
      </c>
      <c r="F43">
        <v>3.3374477666019503E-2</v>
      </c>
      <c r="G43">
        <v>3.9918579474948097E-2</v>
      </c>
      <c r="H43">
        <v>4.58908018703044E-2</v>
      </c>
      <c r="I43">
        <v>2.6701179894179E-2</v>
      </c>
      <c r="J43">
        <v>3.2891090999714302E-2</v>
      </c>
      <c r="K43">
        <v>3.7782083618013301E-2</v>
      </c>
    </row>
    <row r="44" spans="1:29" x14ac:dyDescent="0.3">
      <c r="A44" t="s">
        <v>53</v>
      </c>
      <c r="B44">
        <v>4275</v>
      </c>
      <c r="C44">
        <v>0.96502211352024603</v>
      </c>
      <c r="D44">
        <v>0.94615446969633399</v>
      </c>
      <c r="E44">
        <v>0.98187766770181995</v>
      </c>
      <c r="F44">
        <v>2.8337950561959101E-2</v>
      </c>
      <c r="G44">
        <v>3.5223804366271899E-2</v>
      </c>
      <c r="H44">
        <v>7.1636998950013603E-2</v>
      </c>
      <c r="I44">
        <v>2.49030837995208E-2</v>
      </c>
      <c r="J44">
        <v>2.9796607103687599E-2</v>
      </c>
      <c r="K44">
        <v>4.0194124173217001E-2</v>
      </c>
    </row>
    <row r="45" spans="1:29" x14ac:dyDescent="0.3">
      <c r="A45" t="s">
        <v>54</v>
      </c>
      <c r="B45">
        <v>60</v>
      </c>
      <c r="C45">
        <v>0.95570256364093498</v>
      </c>
      <c r="D45">
        <v>0.93215180269928499</v>
      </c>
      <c r="E45">
        <v>0.98103851685726695</v>
      </c>
      <c r="F45">
        <v>3.8063513240841E-2</v>
      </c>
      <c r="G45">
        <v>4.11606144465827E-2</v>
      </c>
      <c r="H45">
        <v>7.3538332574037302E-2</v>
      </c>
      <c r="I45">
        <v>3.0623050804024599E-2</v>
      </c>
      <c r="J45">
        <v>3.3930780427315899E-2</v>
      </c>
      <c r="K45">
        <v>4.3278524894309799E-2</v>
      </c>
    </row>
    <row r="46" spans="1:29" x14ac:dyDescent="0.3">
      <c r="A46" t="s">
        <v>55</v>
      </c>
      <c r="B46">
        <v>620</v>
      </c>
      <c r="C46">
        <v>0.98104043951031095</v>
      </c>
      <c r="D46">
        <v>0.958322279781197</v>
      </c>
      <c r="E46">
        <v>0.99175561246638699</v>
      </c>
      <c r="F46">
        <v>3.2920918152027898E-2</v>
      </c>
      <c r="G46">
        <v>3.4092420327384097E-2</v>
      </c>
      <c r="H46">
        <v>3.4755679185258702E-2</v>
      </c>
      <c r="I46">
        <v>2.6802794913467501E-2</v>
      </c>
      <c r="J46">
        <v>2.8148638203405501E-2</v>
      </c>
      <c r="K46">
        <v>2.9246464383790801E-2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9FBC-ABB5-49B0-B0D4-423C2229A60C}">
  <dimension ref="A1:S46"/>
  <sheetViews>
    <sheetView tabSelected="1" topLeftCell="A22" workbookViewId="0">
      <selection activeCell="A37" sqref="A37:XFD46"/>
    </sheetView>
  </sheetViews>
  <sheetFormatPr defaultRowHeight="14.4" x14ac:dyDescent="0.3"/>
  <cols>
    <col min="1" max="1" width="11.5546875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0.96414265970762936</v>
      </c>
      <c r="C2" s="1">
        <v>2.0334697122861043E-2</v>
      </c>
      <c r="D2" s="1">
        <v>0.95547523672299428</v>
      </c>
      <c r="E2" s="1">
        <v>6.3704838704724308E-3</v>
      </c>
      <c r="F2" s="1">
        <v>0.9913506015807183</v>
      </c>
      <c r="G2" s="1">
        <v>1.2603171408939295E-3</v>
      </c>
      <c r="H2" s="1">
        <v>3.3649331074605174E-2</v>
      </c>
      <c r="I2" s="1">
        <v>5.8811305129642302E-3</v>
      </c>
      <c r="J2" s="1">
        <v>3.5294149673355223E-2</v>
      </c>
      <c r="K2" s="1">
        <v>2.2642624868951418E-3</v>
      </c>
      <c r="L2" s="1">
        <v>3.5755613305762844E-2</v>
      </c>
      <c r="M2" s="1">
        <v>2.5138631198753044E-3</v>
      </c>
      <c r="N2" s="1">
        <v>2.6645385685729661E-2</v>
      </c>
      <c r="O2" s="1">
        <v>1.3775519299283948E-3</v>
      </c>
      <c r="P2" s="1">
        <v>2.8347028611246002E-2</v>
      </c>
      <c r="Q2" s="1">
        <v>2.2448681915700551E-3</v>
      </c>
      <c r="R2" s="1">
        <v>2.9435231034614383E-2</v>
      </c>
      <c r="S2" s="1">
        <v>2.92884048652013E-3</v>
      </c>
    </row>
    <row r="3" spans="1:19" x14ac:dyDescent="0.3">
      <c r="A3" t="s">
        <v>16</v>
      </c>
      <c r="B3" s="1">
        <v>0.96670837275111032</v>
      </c>
      <c r="C3" s="1">
        <v>1.4086140633950014E-2</v>
      </c>
      <c r="D3" s="1">
        <v>0.95283578968514626</v>
      </c>
      <c r="E3" s="1">
        <v>5.0022164391682047E-3</v>
      </c>
      <c r="F3" s="1">
        <v>0.99113125249110001</v>
      </c>
      <c r="G3" s="1">
        <v>6.1039822124827237E-4</v>
      </c>
      <c r="H3" s="1">
        <v>3.300938778473704E-2</v>
      </c>
      <c r="I3" s="1">
        <v>4.6744616247865406E-3</v>
      </c>
      <c r="J3" s="1">
        <v>3.5144989383265116E-2</v>
      </c>
      <c r="K3" s="1">
        <v>1.5854956705657381E-3</v>
      </c>
      <c r="L3" s="1">
        <v>3.6065877849042097E-2</v>
      </c>
      <c r="M3" s="1">
        <v>8.8767272842583738E-4</v>
      </c>
      <c r="N3" s="1">
        <v>2.8578436334912638E-2</v>
      </c>
      <c r="O3" s="1">
        <v>2.9546339692739444E-3</v>
      </c>
      <c r="P3" s="1">
        <v>2.9889414179377481E-2</v>
      </c>
      <c r="Q3" s="1">
        <v>1.2462532570321121E-3</v>
      </c>
      <c r="R3" s="1">
        <v>3.0877799278861178E-2</v>
      </c>
      <c r="S3" s="1">
        <v>1.0587308345804333E-3</v>
      </c>
    </row>
    <row r="4" spans="1:19" x14ac:dyDescent="0.3">
      <c r="A4" t="s">
        <v>21</v>
      </c>
      <c r="B4" s="1">
        <v>0.95994939244691246</v>
      </c>
      <c r="C4" s="1">
        <v>9.7267936219637054E-3</v>
      </c>
      <c r="D4" s="1">
        <v>0.94962604793545169</v>
      </c>
      <c r="E4" s="1">
        <v>4.7228921372244699E-3</v>
      </c>
      <c r="F4" s="1">
        <v>0.99027390779874946</v>
      </c>
      <c r="G4" s="1">
        <v>2.1598692487684568E-3</v>
      </c>
      <c r="H4" s="1">
        <v>3.4664640911963238E-2</v>
      </c>
      <c r="I4" s="1">
        <v>2.2306775679493858E-3</v>
      </c>
      <c r="J4" s="1">
        <v>3.6909703415623017E-2</v>
      </c>
      <c r="K4" s="1">
        <v>2.4648849326021002E-3</v>
      </c>
      <c r="L4" s="1">
        <v>3.7786303001353064E-2</v>
      </c>
      <c r="M4" s="1">
        <v>3.7073482561192431E-3</v>
      </c>
      <c r="N4" s="1">
        <v>2.8233780760370981E-2</v>
      </c>
      <c r="O4" s="1">
        <v>2.5066673068509316E-3</v>
      </c>
      <c r="P4" s="1">
        <v>3.0481518816531376E-2</v>
      </c>
      <c r="Q4" s="1">
        <v>1.2544354514004937E-3</v>
      </c>
      <c r="R4" s="1">
        <v>3.1873816064662316E-2</v>
      </c>
      <c r="S4" s="1">
        <v>2.4628498018803924E-3</v>
      </c>
    </row>
    <row r="5" spans="1:19" x14ac:dyDescent="0.3">
      <c r="A5" t="s">
        <v>26</v>
      </c>
      <c r="B5" s="1">
        <v>0.83883944943256272</v>
      </c>
      <c r="C5" s="1">
        <v>0.24664486764952084</v>
      </c>
      <c r="D5" s="1">
        <v>0.82441232809955589</v>
      </c>
      <c r="E5" s="1">
        <v>0.24885510942742947</v>
      </c>
      <c r="F5" s="1">
        <v>0.6545839523553727</v>
      </c>
      <c r="G5" s="1">
        <v>0.35293580403352215</v>
      </c>
      <c r="H5" s="1">
        <v>5.8892933843203321E-2</v>
      </c>
      <c r="I5" s="1">
        <v>4.6166525817635952E-2</v>
      </c>
      <c r="J5" s="1">
        <v>6.0927144346486696E-2</v>
      </c>
      <c r="K5" s="1">
        <v>4.3922492468529244E-2</v>
      </c>
      <c r="L5" s="1">
        <v>0.20172167641370392</v>
      </c>
      <c r="M5" s="1">
        <v>0.11003796969214079</v>
      </c>
      <c r="N5" s="1">
        <v>4.5420454296080062E-2</v>
      </c>
      <c r="O5" s="1">
        <v>2.8670091938648234E-2</v>
      </c>
      <c r="P5" s="1">
        <v>4.7377836519064381E-2</v>
      </c>
      <c r="Q5" s="1">
        <v>2.8235065497186535E-2</v>
      </c>
      <c r="R5" s="1">
        <v>7.7318651125124774E-2</v>
      </c>
      <c r="S5" s="1">
        <v>4.7299639154880564E-2</v>
      </c>
    </row>
    <row r="6" spans="1:19" x14ac:dyDescent="0.3">
      <c r="A6" t="s">
        <v>31</v>
      </c>
      <c r="B6" s="1">
        <v>0.97347869007368426</v>
      </c>
      <c r="C6" s="1">
        <v>5.4938139855245814E-3</v>
      </c>
      <c r="D6" s="1">
        <v>0.96215827172057433</v>
      </c>
      <c r="E6" s="1">
        <v>2.1929733765828868E-3</v>
      </c>
      <c r="F6" s="1">
        <v>0.99272911686150034</v>
      </c>
      <c r="G6" s="1">
        <v>2.9937511289005191E-4</v>
      </c>
      <c r="H6" s="1">
        <v>2.7172356977660177E-2</v>
      </c>
      <c r="I6" s="1">
        <v>2.6886688096361589E-3</v>
      </c>
      <c r="J6" s="1">
        <v>3.0825184920310923E-2</v>
      </c>
      <c r="K6" s="1">
        <v>9.5670899052367026E-4</v>
      </c>
      <c r="L6" s="1">
        <v>3.2674891076141542E-2</v>
      </c>
      <c r="M6" s="1">
        <v>7.2819178730262749E-4</v>
      </c>
      <c r="N6" s="1">
        <v>2.3136784127858599E-2</v>
      </c>
      <c r="O6" s="1">
        <v>2.0480390690196647E-3</v>
      </c>
      <c r="P6" s="1">
        <v>2.510365384753762E-2</v>
      </c>
      <c r="Q6" s="1">
        <v>7.952507632194211E-4</v>
      </c>
      <c r="R6" s="1">
        <v>2.6671877541748899E-2</v>
      </c>
      <c r="S6" s="1">
        <v>9.2481433752709301E-4</v>
      </c>
    </row>
    <row r="7" spans="1:19" x14ac:dyDescent="0.3">
      <c r="A7" t="s">
        <v>36</v>
      </c>
      <c r="B7" s="1">
        <v>0.96359952322521369</v>
      </c>
      <c r="C7" s="1">
        <v>2.1644562014149167E-2</v>
      </c>
      <c r="D7" s="1">
        <v>0.95540722900780461</v>
      </c>
      <c r="E7" s="1">
        <v>6.8358000891044499E-3</v>
      </c>
      <c r="F7" s="1">
        <v>0.99146112133439668</v>
      </c>
      <c r="G7" s="1">
        <v>1.2664959475667751E-3</v>
      </c>
      <c r="H7" s="1">
        <v>3.3575542506759183E-2</v>
      </c>
      <c r="I7" s="1">
        <v>6.2073165515720641E-3</v>
      </c>
      <c r="J7" s="1">
        <v>3.5103327525908924E-2</v>
      </c>
      <c r="K7" s="1">
        <v>2.3893224752667619E-3</v>
      </c>
      <c r="L7" s="1">
        <v>3.5555465864333342E-2</v>
      </c>
      <c r="M7" s="1">
        <v>2.4627116124192007E-3</v>
      </c>
      <c r="N7" s="1">
        <v>2.6605780484352297E-2</v>
      </c>
      <c r="O7" s="1">
        <v>1.2258965782115179E-3</v>
      </c>
      <c r="P7" s="1">
        <v>2.8176413897018797E-2</v>
      </c>
      <c r="Q7" s="1">
        <v>2.1664968643156095E-3</v>
      </c>
      <c r="R7" s="1">
        <v>2.9272531299912717E-2</v>
      </c>
      <c r="S7" s="1">
        <v>2.8815174403124429E-3</v>
      </c>
    </row>
    <row r="8" spans="1:19" x14ac:dyDescent="0.3">
      <c r="A8" t="s">
        <v>41</v>
      </c>
      <c r="B8" s="1">
        <v>0.95728858735911282</v>
      </c>
      <c r="C8" s="1">
        <v>1.4952097630814145E-2</v>
      </c>
      <c r="D8" s="1">
        <v>0.94774463047292823</v>
      </c>
      <c r="E8" s="1">
        <v>8.6635029389885744E-3</v>
      </c>
      <c r="F8" s="1">
        <v>0.98490694626736919</v>
      </c>
      <c r="G8" s="1">
        <v>1.3228398502231294E-2</v>
      </c>
      <c r="H8" s="1">
        <v>3.5471491512256627E-2</v>
      </c>
      <c r="I8" s="1">
        <v>4.1032716214038133E-3</v>
      </c>
      <c r="J8" s="1">
        <v>3.7103777688039061E-2</v>
      </c>
      <c r="K8" s="1">
        <v>2.8506159085734581E-3</v>
      </c>
      <c r="L8" s="1">
        <v>5.1894650612541102E-2</v>
      </c>
      <c r="M8" s="1">
        <v>3.2208522532023262E-2</v>
      </c>
      <c r="N8" s="1">
        <v>3.0331344804347481E-2</v>
      </c>
      <c r="O8" s="1">
        <v>4.006499425240566E-3</v>
      </c>
      <c r="P8" s="1">
        <v>3.1492802720636835E-2</v>
      </c>
      <c r="Q8" s="1">
        <v>2.0233024290524952E-3</v>
      </c>
      <c r="R8" s="1">
        <v>3.51536172714286E-2</v>
      </c>
      <c r="S8" s="1">
        <v>8.2736877739553651E-3</v>
      </c>
    </row>
    <row r="9" spans="1:19" x14ac:dyDescent="0.3">
      <c r="A9" t="s">
        <v>46</v>
      </c>
      <c r="B9" s="1">
        <v>0.95431644202701693</v>
      </c>
      <c r="C9" s="1">
        <v>2.3339482909918916E-2</v>
      </c>
      <c r="D9" s="1">
        <v>0.95084081222010908</v>
      </c>
      <c r="E9" s="1">
        <v>4.899887971375378E-3</v>
      </c>
      <c r="F9" s="1">
        <v>0.99162751187152764</v>
      </c>
      <c r="G9" s="1">
        <v>7.7295329740623782E-4</v>
      </c>
      <c r="H9" s="1">
        <v>3.4960615181769482E-2</v>
      </c>
      <c r="I9" s="1">
        <v>6.0186182614228546E-3</v>
      </c>
      <c r="J9" s="1">
        <v>3.528175635320726E-2</v>
      </c>
      <c r="K9" s="1">
        <v>9.2870331556425172E-4</v>
      </c>
      <c r="L9" s="1">
        <v>3.51742907971897E-2</v>
      </c>
      <c r="M9" s="1">
        <v>1.7982222786033443E-3</v>
      </c>
      <c r="N9" s="1">
        <v>3.0238661159835856E-2</v>
      </c>
      <c r="O9" s="1">
        <v>5.0319309093890541E-3</v>
      </c>
      <c r="P9" s="1">
        <v>3.0168742221691802E-2</v>
      </c>
      <c r="Q9" s="1">
        <v>7.7041337703699761E-4</v>
      </c>
      <c r="R9" s="1">
        <v>3.0417631083655201E-2</v>
      </c>
      <c r="S9" s="1">
        <v>1.5955158802481218E-3</v>
      </c>
    </row>
    <row r="10" spans="1:19" x14ac:dyDescent="0.3">
      <c r="A10" t="s">
        <v>51</v>
      </c>
      <c r="B10" s="1">
        <v>0.96628281091639145</v>
      </c>
      <c r="C10" s="1">
        <v>8.8659879323862625E-3</v>
      </c>
      <c r="D10" s="1">
        <v>0.94572725468713426</v>
      </c>
      <c r="E10" s="1">
        <v>1.0524313758560987E-2</v>
      </c>
      <c r="F10" s="1">
        <v>0.99029415206475935</v>
      </c>
      <c r="G10" s="1">
        <v>4.5756110371718613E-3</v>
      </c>
      <c r="H10" s="1">
        <v>3.2452450210112636E-2</v>
      </c>
      <c r="I10" s="1">
        <v>3.400524692837198E-3</v>
      </c>
      <c r="J10" s="1">
        <v>3.6742297894729256E-2</v>
      </c>
      <c r="K10" s="1">
        <v>3.1836140234385011E-3</v>
      </c>
      <c r="L10" s="1">
        <v>5.218275042675876E-2</v>
      </c>
      <c r="M10" s="1">
        <v>1.7145937824624098E-2</v>
      </c>
      <c r="N10" s="1">
        <v>2.6705683773350742E-2</v>
      </c>
      <c r="O10" s="1">
        <v>2.1668910150701528E-3</v>
      </c>
      <c r="P10" s="1">
        <v>3.050794343185028E-2</v>
      </c>
      <c r="Q10" s="1">
        <v>2.4879560818028552E-3</v>
      </c>
      <c r="R10" s="1">
        <v>3.6057170974175864E-2</v>
      </c>
      <c r="S10" s="1">
        <v>5.6208149516037316E-3</v>
      </c>
    </row>
    <row r="13" spans="1:19" x14ac:dyDescent="0.3">
      <c r="A13" t="s">
        <v>0</v>
      </c>
      <c r="B13" t="s">
        <v>62</v>
      </c>
      <c r="C13" t="s">
        <v>65</v>
      </c>
      <c r="D13" t="s">
        <v>63</v>
      </c>
      <c r="E13" t="s">
        <v>65</v>
      </c>
      <c r="F13" t="s">
        <v>64</v>
      </c>
      <c r="G13" t="s">
        <v>61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1-(1-B2)*24/(24-16-1)</f>
        <v>0.87706054756901497</v>
      </c>
      <c r="C14" s="1">
        <v>2.0334697122861043E-2</v>
      </c>
      <c r="D14" s="1">
        <f>1-(1-D2)*76/(76-16-1)</f>
        <v>0.94264606764317904</v>
      </c>
      <c r="E14" s="1">
        <v>6.3704838704724308E-3</v>
      </c>
      <c r="F14" s="1">
        <f>1-(1-F2)*52/(52-16-1)</f>
        <v>0.98714946520563862</v>
      </c>
      <c r="G14" s="1">
        <v>1.2603171408939295E-3</v>
      </c>
      <c r="H14" s="1">
        <v>3.3649331074605174E-2</v>
      </c>
      <c r="I14" s="1">
        <v>5.8811305129642302E-3</v>
      </c>
      <c r="J14" s="1">
        <v>3.5294149673355223E-2</v>
      </c>
      <c r="K14" s="1">
        <v>2.2642624868951418E-3</v>
      </c>
      <c r="L14" s="1">
        <v>3.5755613305762844E-2</v>
      </c>
      <c r="M14" s="1">
        <v>2.5138631198753044E-3</v>
      </c>
      <c r="N14" s="1">
        <v>2.6645385685729661E-2</v>
      </c>
      <c r="O14" s="1">
        <v>1.3775519299283948E-3</v>
      </c>
      <c r="P14" s="1">
        <v>2.8347028611246002E-2</v>
      </c>
      <c r="Q14" s="1">
        <v>2.2448681915700551E-3</v>
      </c>
      <c r="R14" s="1">
        <v>2.9435231034614383E-2</v>
      </c>
      <c r="S14" s="1">
        <v>2.92884048652013E-3</v>
      </c>
    </row>
    <row r="15" spans="1:19" x14ac:dyDescent="0.3">
      <c r="A15" t="s">
        <v>16</v>
      </c>
      <c r="B15" s="1">
        <f t="shared" ref="B15:B22" si="0">1-(1-B3)*24/(24-16-1)</f>
        <v>0.88585727800380687</v>
      </c>
      <c r="C15" s="1">
        <v>1.4086140633950014E-2</v>
      </c>
      <c r="D15" s="1">
        <f t="shared" ref="D15:D22" si="1">1-(1-D3)*76/(76-16-1)</f>
        <v>0.93924610196730707</v>
      </c>
      <c r="E15" s="1">
        <v>5.0022164391682047E-3</v>
      </c>
      <c r="F15" s="1">
        <f t="shared" ref="F15:F22" si="2">1-(1-F3)*52/(52-16-1)</f>
        <v>0.98682357512963426</v>
      </c>
      <c r="G15" s="1">
        <v>6.1039822124827237E-4</v>
      </c>
      <c r="H15" s="1">
        <v>3.300938778473704E-2</v>
      </c>
      <c r="I15" s="1">
        <v>4.6744616247865406E-3</v>
      </c>
      <c r="J15" s="1">
        <v>3.5144989383265116E-2</v>
      </c>
      <c r="K15" s="1">
        <v>1.5854956705657381E-3</v>
      </c>
      <c r="L15" s="1">
        <v>3.6065877849042097E-2</v>
      </c>
      <c r="M15" s="1">
        <v>8.8767272842583738E-4</v>
      </c>
      <c r="N15" s="1">
        <v>2.8578436334912638E-2</v>
      </c>
      <c r="O15" s="1">
        <v>2.9546339692739444E-3</v>
      </c>
      <c r="P15" s="1">
        <v>2.9889414179377481E-2</v>
      </c>
      <c r="Q15" s="1">
        <v>1.2462532570321121E-3</v>
      </c>
      <c r="R15" s="1">
        <v>3.0877799278861178E-2</v>
      </c>
      <c r="S15" s="1">
        <v>1.0587308345804333E-3</v>
      </c>
    </row>
    <row r="16" spans="1:19" x14ac:dyDescent="0.3">
      <c r="A16" t="s">
        <v>21</v>
      </c>
      <c r="B16" s="1">
        <f t="shared" si="0"/>
        <v>0.862683631246557</v>
      </c>
      <c r="C16" s="1">
        <v>9.7267936219637054E-3</v>
      </c>
      <c r="D16" s="1">
        <f t="shared" si="1"/>
        <v>0.93511151937448012</v>
      </c>
      <c r="E16" s="1">
        <v>4.7228921372244699E-3</v>
      </c>
      <c r="F16" s="1">
        <f t="shared" si="2"/>
        <v>0.9855498058724278</v>
      </c>
      <c r="G16" s="1">
        <v>2.1598692487684568E-3</v>
      </c>
      <c r="H16" s="1">
        <v>3.4664640911963238E-2</v>
      </c>
      <c r="I16" s="1">
        <v>2.2306775679493858E-3</v>
      </c>
      <c r="J16" s="1">
        <v>3.6909703415623017E-2</v>
      </c>
      <c r="K16" s="1">
        <v>2.4648849326021002E-3</v>
      </c>
      <c r="L16" s="1">
        <v>3.7786303001353064E-2</v>
      </c>
      <c r="M16" s="1">
        <v>3.7073482561192431E-3</v>
      </c>
      <c r="N16" s="1">
        <v>2.8233780760370981E-2</v>
      </c>
      <c r="O16" s="1">
        <v>2.5066673068509316E-3</v>
      </c>
      <c r="P16" s="1">
        <v>3.0481518816531376E-2</v>
      </c>
      <c r="Q16" s="1">
        <v>1.2544354514004937E-3</v>
      </c>
      <c r="R16" s="1">
        <v>3.1873816064662316E-2</v>
      </c>
      <c r="S16" s="1">
        <v>2.4628498018803924E-3</v>
      </c>
    </row>
    <row r="17" spans="1:19" x14ac:dyDescent="0.3">
      <c r="A17" t="s">
        <v>26</v>
      </c>
      <c r="B17" s="1">
        <f t="shared" si="0"/>
        <v>0.44744954091164357</v>
      </c>
      <c r="C17" s="1">
        <v>0.24664486764952084</v>
      </c>
      <c r="D17" s="1">
        <f t="shared" si="1"/>
        <v>0.77381927009434315</v>
      </c>
      <c r="E17" s="1">
        <v>0.24885510942742947</v>
      </c>
      <c r="F17" s="1">
        <f t="shared" si="2"/>
        <v>0.48681044349941094</v>
      </c>
      <c r="G17" s="1">
        <v>0.35293580403352215</v>
      </c>
      <c r="H17" s="1">
        <v>5.8892933843203321E-2</v>
      </c>
      <c r="I17" s="1">
        <v>4.6166525817635952E-2</v>
      </c>
      <c r="J17" s="1">
        <v>6.0927144346486696E-2</v>
      </c>
      <c r="K17" s="1">
        <v>4.3922492468529244E-2</v>
      </c>
      <c r="L17" s="1">
        <v>0.20172167641370392</v>
      </c>
      <c r="M17" s="1">
        <v>0.11003796969214079</v>
      </c>
      <c r="N17" s="1">
        <v>4.5420454296080062E-2</v>
      </c>
      <c r="O17" s="1">
        <v>2.8670091938648234E-2</v>
      </c>
      <c r="P17" s="1">
        <v>4.7377836519064381E-2</v>
      </c>
      <c r="Q17" s="1">
        <v>2.8235065497186535E-2</v>
      </c>
      <c r="R17" s="1">
        <v>7.7318651125124774E-2</v>
      </c>
      <c r="S17" s="1">
        <v>4.7299639154880564E-2</v>
      </c>
    </row>
    <row r="18" spans="1:19" x14ac:dyDescent="0.3">
      <c r="A18" t="s">
        <v>31</v>
      </c>
      <c r="B18" s="1">
        <f t="shared" si="0"/>
        <v>0.90906979453834602</v>
      </c>
      <c r="C18" s="1">
        <v>5.4938139855245814E-3</v>
      </c>
      <c r="D18" s="1">
        <f t="shared" si="1"/>
        <v>0.95125472289429913</v>
      </c>
      <c r="E18" s="1">
        <v>2.1929733765828868E-3</v>
      </c>
      <c r="F18" s="1">
        <f t="shared" si="2"/>
        <v>0.98919754505137192</v>
      </c>
      <c r="G18" s="1">
        <v>2.9937511289005191E-4</v>
      </c>
      <c r="H18" s="1">
        <v>2.7172356977660177E-2</v>
      </c>
      <c r="I18" s="1">
        <v>2.6886688096361589E-3</v>
      </c>
      <c r="J18" s="1">
        <v>3.0825184920310923E-2</v>
      </c>
      <c r="K18" s="1">
        <v>9.5670899052367026E-4</v>
      </c>
      <c r="L18" s="1">
        <v>3.2674891076141542E-2</v>
      </c>
      <c r="M18" s="1">
        <v>7.2819178730262749E-4</v>
      </c>
      <c r="N18" s="1">
        <v>2.3136784127858599E-2</v>
      </c>
      <c r="O18" s="1">
        <v>2.0480390690196647E-3</v>
      </c>
      <c r="P18" s="1">
        <v>2.510365384753762E-2</v>
      </c>
      <c r="Q18" s="1">
        <v>7.952507632194211E-4</v>
      </c>
      <c r="R18" s="1">
        <v>2.6671877541748899E-2</v>
      </c>
      <c r="S18" s="1">
        <v>9.2481433752709301E-4</v>
      </c>
    </row>
    <row r="19" spans="1:19" x14ac:dyDescent="0.3">
      <c r="A19" t="s">
        <v>36</v>
      </c>
      <c r="B19" s="1">
        <f t="shared" si="0"/>
        <v>0.87519836534358986</v>
      </c>
      <c r="C19" s="1">
        <v>2.1644562014149167E-2</v>
      </c>
      <c r="D19" s="1">
        <f t="shared" si="1"/>
        <v>0.94255846448462965</v>
      </c>
      <c r="E19" s="1">
        <v>6.8358000891044499E-3</v>
      </c>
      <c r="F19" s="1">
        <f t="shared" si="2"/>
        <v>0.98731366598253223</v>
      </c>
      <c r="G19" s="1">
        <v>1.2664959475667751E-3</v>
      </c>
      <c r="H19" s="1">
        <v>3.3575542506759183E-2</v>
      </c>
      <c r="I19" s="1">
        <v>6.2073165515720641E-3</v>
      </c>
      <c r="J19" s="1">
        <v>3.5103327525908924E-2</v>
      </c>
      <c r="K19" s="1">
        <v>2.3893224752667619E-3</v>
      </c>
      <c r="L19" s="1">
        <v>3.5555465864333342E-2</v>
      </c>
      <c r="M19" s="1">
        <v>2.4627116124192007E-3</v>
      </c>
      <c r="N19" s="1">
        <v>2.6605780484352297E-2</v>
      </c>
      <c r="O19" s="1">
        <v>1.2258965782115179E-3</v>
      </c>
      <c r="P19" s="1">
        <v>2.8176413897018797E-2</v>
      </c>
      <c r="Q19" s="1">
        <v>2.1664968643156095E-3</v>
      </c>
      <c r="R19" s="1">
        <v>2.9272531299912717E-2</v>
      </c>
      <c r="S19" s="1">
        <v>2.8815174403124429E-3</v>
      </c>
    </row>
    <row r="20" spans="1:19" x14ac:dyDescent="0.3">
      <c r="A20" t="s">
        <v>41</v>
      </c>
      <c r="B20" s="1">
        <f t="shared" si="0"/>
        <v>0.85356087094552968</v>
      </c>
      <c r="C20" s="1">
        <v>1.4952097630814145E-2</v>
      </c>
      <c r="D20" s="1">
        <f t="shared" si="1"/>
        <v>0.93268799857529738</v>
      </c>
      <c r="E20" s="1">
        <v>8.6635029389885744E-3</v>
      </c>
      <c r="F20" s="1">
        <f t="shared" si="2"/>
        <v>0.97757603445437713</v>
      </c>
      <c r="G20" s="1">
        <v>1.3228398502231294E-2</v>
      </c>
      <c r="H20" s="1">
        <v>3.5471491512256627E-2</v>
      </c>
      <c r="I20" s="1">
        <v>4.1032716214038133E-3</v>
      </c>
      <c r="J20" s="1">
        <v>3.7103777688039061E-2</v>
      </c>
      <c r="K20" s="1">
        <v>2.8506159085734581E-3</v>
      </c>
      <c r="L20" s="1">
        <v>5.1894650612541102E-2</v>
      </c>
      <c r="M20" s="1">
        <v>3.2208522532023262E-2</v>
      </c>
      <c r="N20" s="1">
        <v>3.0331344804347481E-2</v>
      </c>
      <c r="O20" s="1">
        <v>4.006499425240566E-3</v>
      </c>
      <c r="P20" s="1">
        <v>3.1492802720636835E-2</v>
      </c>
      <c r="Q20" s="1">
        <v>2.0233024290524952E-3</v>
      </c>
      <c r="R20" s="1">
        <v>3.51536172714286E-2</v>
      </c>
      <c r="S20" s="1">
        <v>8.2736877739553651E-3</v>
      </c>
    </row>
    <row r="21" spans="1:19" x14ac:dyDescent="0.3">
      <c r="A21" t="s">
        <v>46</v>
      </c>
      <c r="B21" s="1">
        <f t="shared" si="0"/>
        <v>0.8433706583783438</v>
      </c>
      <c r="C21" s="1">
        <v>2.3339482909918916E-2</v>
      </c>
      <c r="D21" s="1">
        <f t="shared" si="1"/>
        <v>0.93667630048692019</v>
      </c>
      <c r="E21" s="1">
        <v>4.899887971375378E-3</v>
      </c>
      <c r="F21" s="1">
        <f t="shared" si="2"/>
        <v>0.98756087478055532</v>
      </c>
      <c r="G21" s="1">
        <v>7.7295329740623782E-4</v>
      </c>
      <c r="H21" s="1">
        <v>3.4960615181769482E-2</v>
      </c>
      <c r="I21" s="1">
        <v>6.0186182614228546E-3</v>
      </c>
      <c r="J21" s="1">
        <v>3.528175635320726E-2</v>
      </c>
      <c r="K21" s="1">
        <v>9.2870331556425172E-4</v>
      </c>
      <c r="L21" s="1">
        <v>3.51742907971897E-2</v>
      </c>
      <c r="M21" s="1">
        <v>1.7982222786033443E-3</v>
      </c>
      <c r="N21" s="1">
        <v>3.0238661159835856E-2</v>
      </c>
      <c r="O21" s="1">
        <v>5.0319309093890541E-3</v>
      </c>
      <c r="P21" s="1">
        <v>3.0168742221691802E-2</v>
      </c>
      <c r="Q21" s="1">
        <v>7.7041337703699761E-4</v>
      </c>
      <c r="R21" s="1">
        <v>3.0417631083655201E-2</v>
      </c>
      <c r="S21" s="1">
        <v>1.5955158802481218E-3</v>
      </c>
    </row>
    <row r="22" spans="1:19" x14ac:dyDescent="0.3">
      <c r="A22" t="s">
        <v>51</v>
      </c>
      <c r="B22" s="1">
        <f t="shared" si="0"/>
        <v>0.88439820885619924</v>
      </c>
      <c r="C22" s="1">
        <v>8.8659879323862625E-3</v>
      </c>
      <c r="D22" s="1">
        <f t="shared" si="1"/>
        <v>0.93008934502071527</v>
      </c>
      <c r="E22" s="1">
        <v>1.0524313758560987E-2</v>
      </c>
      <c r="F22" s="1">
        <f t="shared" si="2"/>
        <v>0.98557988306764244</v>
      </c>
      <c r="G22" s="1">
        <v>4.5756110371718613E-3</v>
      </c>
      <c r="H22" s="1">
        <v>3.2452450210112636E-2</v>
      </c>
      <c r="I22" s="1">
        <v>3.400524692837198E-3</v>
      </c>
      <c r="J22" s="1">
        <v>3.6742297894729256E-2</v>
      </c>
      <c r="K22" s="1">
        <v>3.1836140234385011E-3</v>
      </c>
      <c r="L22" s="1">
        <v>5.218275042675876E-2</v>
      </c>
      <c r="M22" s="1">
        <v>1.7145937824624098E-2</v>
      </c>
      <c r="N22" s="1">
        <v>2.6705683773350742E-2</v>
      </c>
      <c r="O22" s="1">
        <v>2.1668910150701528E-3</v>
      </c>
      <c r="P22" s="1">
        <v>3.050794343185028E-2</v>
      </c>
      <c r="Q22" s="1">
        <v>2.4879560818028552E-3</v>
      </c>
      <c r="R22" s="1">
        <v>3.6057170974175864E-2</v>
      </c>
      <c r="S22" s="1">
        <v>5.6208149516037316E-3</v>
      </c>
    </row>
    <row r="25" spans="1:19" x14ac:dyDescent="0.3">
      <c r="A25" t="s">
        <v>0</v>
      </c>
      <c r="B25" t="s">
        <v>62</v>
      </c>
      <c r="C25" t="s">
        <v>65</v>
      </c>
      <c r="D25" t="s">
        <v>63</v>
      </c>
      <c r="E25" t="s">
        <v>65</v>
      </c>
      <c r="F25" t="s">
        <v>64</v>
      </c>
      <c r="G25" t="s">
        <v>65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0.877</v>
      </c>
      <c r="C26" s="1">
        <f t="shared" ref="C26:S34" si="3">ROUND(C14,3)</f>
        <v>0.02</v>
      </c>
      <c r="D26" s="1">
        <f t="shared" si="3"/>
        <v>0.94299999999999995</v>
      </c>
      <c r="E26" s="1">
        <f t="shared" si="3"/>
        <v>6.0000000000000001E-3</v>
      </c>
      <c r="F26" s="1">
        <f t="shared" si="3"/>
        <v>0.98699999999999999</v>
      </c>
      <c r="G26" s="1">
        <f t="shared" si="3"/>
        <v>1E-3</v>
      </c>
      <c r="H26" s="1">
        <f t="shared" si="3"/>
        <v>3.4000000000000002E-2</v>
      </c>
      <c r="I26" s="1">
        <f t="shared" si="3"/>
        <v>6.0000000000000001E-3</v>
      </c>
      <c r="J26" s="1">
        <f t="shared" si="3"/>
        <v>3.5000000000000003E-2</v>
      </c>
      <c r="K26" s="1">
        <f t="shared" si="3"/>
        <v>2E-3</v>
      </c>
      <c r="L26" s="1">
        <f t="shared" si="3"/>
        <v>3.5999999999999997E-2</v>
      </c>
      <c r="M26" s="1">
        <f t="shared" si="3"/>
        <v>3.0000000000000001E-3</v>
      </c>
      <c r="N26" s="1">
        <f t="shared" si="3"/>
        <v>2.7E-2</v>
      </c>
      <c r="O26" s="1">
        <f t="shared" si="3"/>
        <v>1E-3</v>
      </c>
      <c r="P26" s="1">
        <f t="shared" si="3"/>
        <v>2.8000000000000001E-2</v>
      </c>
      <c r="Q26" s="1">
        <f t="shared" si="3"/>
        <v>2E-3</v>
      </c>
      <c r="R26" s="1">
        <f t="shared" si="3"/>
        <v>2.9000000000000001E-2</v>
      </c>
      <c r="S26" s="1">
        <f t="shared" si="3"/>
        <v>3.0000000000000001E-3</v>
      </c>
    </row>
    <row r="27" spans="1:19" x14ac:dyDescent="0.3">
      <c r="A27" t="s">
        <v>67</v>
      </c>
      <c r="B27" s="1">
        <f t="shared" ref="B27:P34" si="4">ROUND(B15,3)</f>
        <v>0.88600000000000001</v>
      </c>
      <c r="C27" s="1">
        <f t="shared" si="4"/>
        <v>1.4E-2</v>
      </c>
      <c r="D27" s="1">
        <f t="shared" si="4"/>
        <v>0.93899999999999995</v>
      </c>
      <c r="E27" s="1">
        <f t="shared" si="4"/>
        <v>5.0000000000000001E-3</v>
      </c>
      <c r="F27" s="1">
        <f t="shared" si="4"/>
        <v>0.98699999999999999</v>
      </c>
      <c r="G27" s="1">
        <f t="shared" si="4"/>
        <v>1E-3</v>
      </c>
      <c r="H27" s="1">
        <f t="shared" si="4"/>
        <v>3.3000000000000002E-2</v>
      </c>
      <c r="I27" s="1">
        <f t="shared" si="4"/>
        <v>5.0000000000000001E-3</v>
      </c>
      <c r="J27" s="1">
        <f t="shared" si="4"/>
        <v>3.5000000000000003E-2</v>
      </c>
      <c r="K27" s="1">
        <f t="shared" si="4"/>
        <v>2E-3</v>
      </c>
      <c r="L27" s="1">
        <f t="shared" si="4"/>
        <v>3.5999999999999997E-2</v>
      </c>
      <c r="M27" s="1">
        <f t="shared" si="4"/>
        <v>1E-3</v>
      </c>
      <c r="N27" s="1">
        <f t="shared" si="4"/>
        <v>2.9000000000000001E-2</v>
      </c>
      <c r="O27" s="1">
        <f t="shared" si="4"/>
        <v>3.0000000000000001E-3</v>
      </c>
      <c r="P27" s="1">
        <f t="shared" si="4"/>
        <v>0.03</v>
      </c>
      <c r="Q27" s="1">
        <f t="shared" si="3"/>
        <v>1E-3</v>
      </c>
      <c r="R27" s="1">
        <f t="shared" si="3"/>
        <v>3.1E-2</v>
      </c>
      <c r="S27" s="1">
        <f t="shared" si="3"/>
        <v>1E-3</v>
      </c>
    </row>
    <row r="28" spans="1:19" x14ac:dyDescent="0.3">
      <c r="A28" t="s">
        <v>68</v>
      </c>
      <c r="B28" s="1">
        <f t="shared" si="4"/>
        <v>0.86299999999999999</v>
      </c>
      <c r="C28" s="1">
        <f t="shared" si="4"/>
        <v>0.01</v>
      </c>
      <c r="D28" s="1">
        <f t="shared" si="4"/>
        <v>0.93500000000000005</v>
      </c>
      <c r="E28" s="1">
        <f t="shared" si="4"/>
        <v>5.0000000000000001E-3</v>
      </c>
      <c r="F28" s="1">
        <f t="shared" si="4"/>
        <v>0.98599999999999999</v>
      </c>
      <c r="G28" s="1">
        <f t="shared" si="4"/>
        <v>2E-3</v>
      </c>
      <c r="H28" s="1">
        <f t="shared" si="4"/>
        <v>3.5000000000000003E-2</v>
      </c>
      <c r="I28" s="1">
        <f t="shared" si="4"/>
        <v>2E-3</v>
      </c>
      <c r="J28" s="1">
        <f t="shared" si="4"/>
        <v>3.6999999999999998E-2</v>
      </c>
      <c r="K28" s="1">
        <f t="shared" si="4"/>
        <v>2E-3</v>
      </c>
      <c r="L28" s="1">
        <f t="shared" si="4"/>
        <v>3.7999999999999999E-2</v>
      </c>
      <c r="M28" s="1">
        <f t="shared" si="4"/>
        <v>4.0000000000000001E-3</v>
      </c>
      <c r="N28" s="1">
        <f t="shared" si="4"/>
        <v>2.8000000000000001E-2</v>
      </c>
      <c r="O28" s="1">
        <f t="shared" si="4"/>
        <v>3.0000000000000001E-3</v>
      </c>
      <c r="P28" s="1">
        <f t="shared" si="4"/>
        <v>0.03</v>
      </c>
      <c r="Q28" s="1">
        <f t="shared" si="3"/>
        <v>1E-3</v>
      </c>
      <c r="R28" s="1">
        <f t="shared" si="3"/>
        <v>3.2000000000000001E-2</v>
      </c>
      <c r="S28" s="1">
        <f t="shared" si="3"/>
        <v>2E-3</v>
      </c>
    </row>
    <row r="29" spans="1:19" x14ac:dyDescent="0.3">
      <c r="A29" t="s">
        <v>69</v>
      </c>
      <c r="B29" s="1">
        <f t="shared" si="4"/>
        <v>0.44700000000000001</v>
      </c>
      <c r="C29" s="1">
        <f t="shared" si="4"/>
        <v>0.247</v>
      </c>
      <c r="D29" s="1">
        <f t="shared" si="4"/>
        <v>0.77400000000000002</v>
      </c>
      <c r="E29" s="1">
        <f t="shared" si="4"/>
        <v>0.249</v>
      </c>
      <c r="F29" s="1">
        <f t="shared" si="4"/>
        <v>0.48699999999999999</v>
      </c>
      <c r="G29" s="1">
        <f t="shared" si="4"/>
        <v>0.35299999999999998</v>
      </c>
      <c r="H29" s="1">
        <f t="shared" si="4"/>
        <v>5.8999999999999997E-2</v>
      </c>
      <c r="I29" s="1">
        <f t="shared" si="4"/>
        <v>4.5999999999999999E-2</v>
      </c>
      <c r="J29" s="1">
        <f t="shared" si="4"/>
        <v>6.0999999999999999E-2</v>
      </c>
      <c r="K29" s="1">
        <f t="shared" si="4"/>
        <v>4.3999999999999997E-2</v>
      </c>
      <c r="L29" s="1">
        <f t="shared" si="4"/>
        <v>0.20200000000000001</v>
      </c>
      <c r="M29" s="1">
        <f t="shared" si="4"/>
        <v>0.11</v>
      </c>
      <c r="N29" s="1">
        <f t="shared" si="4"/>
        <v>4.4999999999999998E-2</v>
      </c>
      <c r="O29" s="1">
        <f t="shared" si="4"/>
        <v>2.9000000000000001E-2</v>
      </c>
      <c r="P29" s="1">
        <f t="shared" si="4"/>
        <v>4.7E-2</v>
      </c>
      <c r="Q29" s="1">
        <f t="shared" si="3"/>
        <v>2.8000000000000001E-2</v>
      </c>
      <c r="R29" s="1">
        <f t="shared" si="3"/>
        <v>7.6999999999999999E-2</v>
      </c>
      <c r="S29" s="1">
        <f t="shared" si="3"/>
        <v>4.7E-2</v>
      </c>
    </row>
    <row r="30" spans="1:19" x14ac:dyDescent="0.3">
      <c r="A30" s="2" t="s">
        <v>70</v>
      </c>
      <c r="B30" s="1">
        <f t="shared" si="4"/>
        <v>0.90900000000000003</v>
      </c>
      <c r="C30" s="1">
        <f t="shared" si="4"/>
        <v>5.0000000000000001E-3</v>
      </c>
      <c r="D30" s="1">
        <f t="shared" si="4"/>
        <v>0.95099999999999996</v>
      </c>
      <c r="E30" s="1">
        <f t="shared" si="4"/>
        <v>2E-3</v>
      </c>
      <c r="F30" s="1">
        <f t="shared" si="4"/>
        <v>0.98899999999999999</v>
      </c>
      <c r="G30" s="1">
        <f t="shared" si="4"/>
        <v>0</v>
      </c>
      <c r="H30" s="1">
        <f t="shared" si="4"/>
        <v>2.7E-2</v>
      </c>
      <c r="I30" s="1">
        <f t="shared" si="4"/>
        <v>3.0000000000000001E-3</v>
      </c>
      <c r="J30" s="1">
        <f t="shared" si="4"/>
        <v>3.1E-2</v>
      </c>
      <c r="K30" s="1">
        <f t="shared" si="4"/>
        <v>1E-3</v>
      </c>
      <c r="L30" s="1">
        <f t="shared" si="4"/>
        <v>3.3000000000000002E-2</v>
      </c>
      <c r="M30" s="1">
        <f t="shared" si="4"/>
        <v>1E-3</v>
      </c>
      <c r="N30" s="1">
        <f t="shared" si="4"/>
        <v>2.3E-2</v>
      </c>
      <c r="O30" s="1">
        <f t="shared" si="4"/>
        <v>2E-3</v>
      </c>
      <c r="P30" s="1">
        <f t="shared" si="4"/>
        <v>2.5000000000000001E-2</v>
      </c>
      <c r="Q30" s="1">
        <f t="shared" si="3"/>
        <v>1E-3</v>
      </c>
      <c r="R30" s="1">
        <f t="shared" si="3"/>
        <v>2.7E-2</v>
      </c>
      <c r="S30" s="1">
        <f t="shared" si="3"/>
        <v>1E-3</v>
      </c>
    </row>
    <row r="31" spans="1:19" x14ac:dyDescent="0.3">
      <c r="A31" t="s">
        <v>71</v>
      </c>
      <c r="B31" s="1">
        <f t="shared" si="4"/>
        <v>0.875</v>
      </c>
      <c r="C31" s="1">
        <f t="shared" si="4"/>
        <v>2.1999999999999999E-2</v>
      </c>
      <c r="D31" s="1">
        <f t="shared" si="4"/>
        <v>0.94299999999999995</v>
      </c>
      <c r="E31" s="1">
        <f t="shared" si="4"/>
        <v>7.0000000000000001E-3</v>
      </c>
      <c r="F31" s="1">
        <f t="shared" si="4"/>
        <v>0.98699999999999999</v>
      </c>
      <c r="G31" s="1">
        <f t="shared" si="4"/>
        <v>1E-3</v>
      </c>
      <c r="H31" s="1">
        <f t="shared" si="4"/>
        <v>3.4000000000000002E-2</v>
      </c>
      <c r="I31" s="1">
        <f t="shared" si="4"/>
        <v>6.0000000000000001E-3</v>
      </c>
      <c r="J31" s="1">
        <f t="shared" si="4"/>
        <v>3.5000000000000003E-2</v>
      </c>
      <c r="K31" s="1">
        <f t="shared" si="4"/>
        <v>2E-3</v>
      </c>
      <c r="L31" s="1">
        <f t="shared" si="4"/>
        <v>3.5999999999999997E-2</v>
      </c>
      <c r="M31" s="1">
        <f t="shared" si="4"/>
        <v>2E-3</v>
      </c>
      <c r="N31" s="1">
        <f t="shared" si="4"/>
        <v>2.7E-2</v>
      </c>
      <c r="O31" s="1">
        <f t="shared" si="4"/>
        <v>1E-3</v>
      </c>
      <c r="P31" s="1">
        <f t="shared" si="4"/>
        <v>2.8000000000000001E-2</v>
      </c>
      <c r="Q31" s="1">
        <f t="shared" si="3"/>
        <v>2E-3</v>
      </c>
      <c r="R31" s="1">
        <f t="shared" si="3"/>
        <v>2.9000000000000001E-2</v>
      </c>
      <c r="S31" s="1">
        <f t="shared" si="3"/>
        <v>3.0000000000000001E-3</v>
      </c>
    </row>
    <row r="32" spans="1:19" x14ac:dyDescent="0.3">
      <c r="A32" t="s">
        <v>72</v>
      </c>
      <c r="B32" s="1">
        <f t="shared" si="4"/>
        <v>0.85399999999999998</v>
      </c>
      <c r="C32" s="1">
        <f t="shared" si="4"/>
        <v>1.4999999999999999E-2</v>
      </c>
      <c r="D32" s="1">
        <f t="shared" si="4"/>
        <v>0.93300000000000005</v>
      </c>
      <c r="E32" s="1">
        <f t="shared" si="4"/>
        <v>8.9999999999999993E-3</v>
      </c>
      <c r="F32" s="1">
        <f t="shared" si="4"/>
        <v>0.97799999999999998</v>
      </c>
      <c r="G32" s="1">
        <f t="shared" si="4"/>
        <v>1.2999999999999999E-2</v>
      </c>
      <c r="H32" s="1">
        <f t="shared" si="4"/>
        <v>3.5000000000000003E-2</v>
      </c>
      <c r="I32" s="1">
        <f t="shared" si="4"/>
        <v>4.0000000000000001E-3</v>
      </c>
      <c r="J32" s="1">
        <f t="shared" si="4"/>
        <v>3.6999999999999998E-2</v>
      </c>
      <c r="K32" s="1">
        <f t="shared" si="4"/>
        <v>3.0000000000000001E-3</v>
      </c>
      <c r="L32" s="1">
        <f t="shared" si="4"/>
        <v>5.1999999999999998E-2</v>
      </c>
      <c r="M32" s="1">
        <f t="shared" si="4"/>
        <v>3.2000000000000001E-2</v>
      </c>
      <c r="N32" s="1">
        <f t="shared" si="4"/>
        <v>0.03</v>
      </c>
      <c r="O32" s="1">
        <f t="shared" si="4"/>
        <v>4.0000000000000001E-3</v>
      </c>
      <c r="P32" s="1">
        <f t="shared" si="4"/>
        <v>3.1E-2</v>
      </c>
      <c r="Q32" s="1">
        <f t="shared" si="3"/>
        <v>2E-3</v>
      </c>
      <c r="R32" s="1">
        <f t="shared" si="3"/>
        <v>3.5000000000000003E-2</v>
      </c>
      <c r="S32" s="1">
        <f t="shared" si="3"/>
        <v>8.0000000000000002E-3</v>
      </c>
    </row>
    <row r="33" spans="1:19" x14ac:dyDescent="0.3">
      <c r="A33" t="s">
        <v>73</v>
      </c>
      <c r="B33" s="1">
        <f t="shared" si="4"/>
        <v>0.84299999999999997</v>
      </c>
      <c r="C33" s="1">
        <f t="shared" si="4"/>
        <v>2.3E-2</v>
      </c>
      <c r="D33" s="1">
        <f t="shared" si="4"/>
        <v>0.93700000000000006</v>
      </c>
      <c r="E33" s="1">
        <f t="shared" si="4"/>
        <v>5.0000000000000001E-3</v>
      </c>
      <c r="F33" s="1">
        <f t="shared" si="4"/>
        <v>0.98799999999999999</v>
      </c>
      <c r="G33" s="1">
        <f t="shared" si="4"/>
        <v>1E-3</v>
      </c>
      <c r="H33" s="1">
        <f t="shared" si="4"/>
        <v>3.5000000000000003E-2</v>
      </c>
      <c r="I33" s="1">
        <f t="shared" si="4"/>
        <v>6.0000000000000001E-3</v>
      </c>
      <c r="J33" s="1">
        <f t="shared" si="4"/>
        <v>3.5000000000000003E-2</v>
      </c>
      <c r="K33" s="1">
        <f t="shared" si="4"/>
        <v>1E-3</v>
      </c>
      <c r="L33" s="1">
        <f t="shared" si="4"/>
        <v>3.5000000000000003E-2</v>
      </c>
      <c r="M33" s="1">
        <f t="shared" si="4"/>
        <v>2E-3</v>
      </c>
      <c r="N33" s="1">
        <f t="shared" si="4"/>
        <v>0.03</v>
      </c>
      <c r="O33" s="1">
        <f t="shared" si="4"/>
        <v>5.0000000000000001E-3</v>
      </c>
      <c r="P33" s="1">
        <f t="shared" si="4"/>
        <v>0.03</v>
      </c>
      <c r="Q33" s="1">
        <f t="shared" si="3"/>
        <v>1E-3</v>
      </c>
      <c r="R33" s="1">
        <f t="shared" si="3"/>
        <v>0.03</v>
      </c>
      <c r="S33" s="1">
        <f t="shared" si="3"/>
        <v>2E-3</v>
      </c>
    </row>
    <row r="34" spans="1:19" x14ac:dyDescent="0.3">
      <c r="A34" t="s">
        <v>74</v>
      </c>
      <c r="B34" s="1">
        <f t="shared" si="4"/>
        <v>0.88400000000000001</v>
      </c>
      <c r="C34" s="1">
        <f t="shared" si="4"/>
        <v>8.9999999999999993E-3</v>
      </c>
      <c r="D34" s="1">
        <f t="shared" si="4"/>
        <v>0.93</v>
      </c>
      <c r="E34" s="1">
        <f t="shared" si="4"/>
        <v>1.0999999999999999E-2</v>
      </c>
      <c r="F34" s="1">
        <f t="shared" si="4"/>
        <v>0.98599999999999999</v>
      </c>
      <c r="G34" s="1">
        <f t="shared" si="4"/>
        <v>5.0000000000000001E-3</v>
      </c>
      <c r="H34" s="1">
        <f t="shared" si="4"/>
        <v>3.2000000000000001E-2</v>
      </c>
      <c r="I34" s="1">
        <f t="shared" si="4"/>
        <v>3.0000000000000001E-3</v>
      </c>
      <c r="J34" s="1">
        <f t="shared" si="4"/>
        <v>3.6999999999999998E-2</v>
      </c>
      <c r="K34" s="1">
        <f t="shared" si="4"/>
        <v>3.0000000000000001E-3</v>
      </c>
      <c r="L34" s="1">
        <f t="shared" si="4"/>
        <v>5.1999999999999998E-2</v>
      </c>
      <c r="M34" s="1">
        <f t="shared" si="4"/>
        <v>1.7000000000000001E-2</v>
      </c>
      <c r="N34" s="1">
        <f t="shared" si="4"/>
        <v>2.7E-2</v>
      </c>
      <c r="O34" s="1">
        <f t="shared" si="4"/>
        <v>2E-3</v>
      </c>
      <c r="P34" s="1">
        <f t="shared" si="4"/>
        <v>3.1E-2</v>
      </c>
      <c r="Q34" s="1">
        <f t="shared" si="3"/>
        <v>2E-3</v>
      </c>
      <c r="R34" s="1">
        <f t="shared" si="3"/>
        <v>3.5999999999999997E-2</v>
      </c>
      <c r="S34" s="1">
        <f t="shared" si="3"/>
        <v>6.0000000000000001E-3</v>
      </c>
    </row>
    <row r="37" spans="1:19" x14ac:dyDescent="0.3">
      <c r="A37" t="s">
        <v>0</v>
      </c>
      <c r="B37" t="s">
        <v>62</v>
      </c>
      <c r="D37" t="s">
        <v>63</v>
      </c>
      <c r="F37" t="s">
        <v>64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0.877 ± 0.02</v>
      </c>
      <c r="D38" t="str">
        <f>D26&amp;" ± "&amp;E26</f>
        <v>0.943 ± 0.006</v>
      </c>
      <c r="F38" t="str">
        <f>F26&amp;" ± "&amp;G26</f>
        <v>0.987 ± 0.001</v>
      </c>
      <c r="H38" t="str">
        <f>H26&amp;" ± "&amp;I26</f>
        <v>0.034 ± 0.006</v>
      </c>
      <c r="J38" t="str">
        <f>J26&amp;" ± "&amp;K26</f>
        <v>0.035 ± 0.002</v>
      </c>
      <c r="L38" t="str">
        <f>L26&amp;" ± "&amp;M26</f>
        <v>0.036 ± 0.003</v>
      </c>
      <c r="N38" t="str">
        <f>N26&amp;" ± "&amp;O26</f>
        <v>0.027 ± 0.001</v>
      </c>
      <c r="P38" t="str">
        <f>P26&amp;" ± "&amp;Q26</f>
        <v>0.028 ± 0.002</v>
      </c>
      <c r="R38" t="str">
        <f>R26&amp;" ± "&amp;S26</f>
        <v>0.029 ± 0.003</v>
      </c>
    </row>
    <row r="39" spans="1:19" x14ac:dyDescent="0.3">
      <c r="A39" t="s">
        <v>67</v>
      </c>
      <c r="B39" t="str">
        <f>B27&amp;" ± "&amp;C27</f>
        <v>0.886 ± 0.014</v>
      </c>
      <c r="D39" t="str">
        <f>D27&amp;" ± "&amp;E27</f>
        <v>0.939 ± 0.005</v>
      </c>
      <c r="F39" t="str">
        <f>F27&amp;" ± "&amp;G27</f>
        <v>0.987 ± 0.001</v>
      </c>
      <c r="H39" t="str">
        <f t="shared" ref="H39:H46" si="5">H27&amp;" ± "&amp;I27</f>
        <v>0.033 ± 0.005</v>
      </c>
      <c r="J39" t="str">
        <f>J27&amp;" ± "&amp;K27</f>
        <v>0.035 ± 0.002</v>
      </c>
      <c r="L39" t="str">
        <f>L27&amp;" ± "&amp;M27</f>
        <v>0.036 ± 0.001</v>
      </c>
      <c r="N39" t="str">
        <f>N27&amp;" ± "&amp;O27</f>
        <v>0.029 ± 0.003</v>
      </c>
      <c r="P39" t="str">
        <f>P27&amp;" ± "&amp;Q27</f>
        <v>0.03 ± 0.001</v>
      </c>
      <c r="R39" t="str">
        <f>R27&amp;" ± "&amp;S27</f>
        <v>0.031 ± 0.001</v>
      </c>
    </row>
    <row r="40" spans="1:19" x14ac:dyDescent="0.3">
      <c r="A40" t="s">
        <v>68</v>
      </c>
      <c r="B40" t="str">
        <f t="shared" ref="B40:D46" si="6">B28&amp;" ± "&amp;C28</f>
        <v>0.863 ± 0.01</v>
      </c>
      <c r="D40" t="str">
        <f t="shared" si="6"/>
        <v>0.935 ± 0.005</v>
      </c>
      <c r="F40" t="str">
        <f t="shared" ref="F40:F46" si="7">F28&amp;" ± "&amp;G28</f>
        <v>0.986 ± 0.002</v>
      </c>
      <c r="H40" t="str">
        <f t="shared" si="5"/>
        <v>0.035 ± 0.002</v>
      </c>
      <c r="J40" t="str">
        <f t="shared" ref="J40:L46" si="8">J28&amp;" ± "&amp;K28</f>
        <v>0.037 ± 0.002</v>
      </c>
      <c r="L40" t="str">
        <f t="shared" si="8"/>
        <v>0.038 ± 0.004</v>
      </c>
      <c r="N40" t="str">
        <f t="shared" ref="N40:N46" si="9">N28&amp;" ± "&amp;O28</f>
        <v>0.028 ± 0.003</v>
      </c>
      <c r="P40" t="str">
        <f t="shared" ref="P40:R46" si="10">P28&amp;" ± "&amp;Q28</f>
        <v>0.03 ± 0.001</v>
      </c>
      <c r="R40" t="str">
        <f t="shared" si="10"/>
        <v>0.032 ± 0.002</v>
      </c>
    </row>
    <row r="41" spans="1:19" x14ac:dyDescent="0.3">
      <c r="A41" t="s">
        <v>69</v>
      </c>
      <c r="B41" t="str">
        <f t="shared" si="6"/>
        <v>0.447 ± 0.247</v>
      </c>
      <c r="D41" t="str">
        <f t="shared" si="6"/>
        <v>0.774 ± 0.249</v>
      </c>
      <c r="F41" t="str">
        <f t="shared" si="7"/>
        <v>0.487 ± 0.353</v>
      </c>
      <c r="H41" t="str">
        <f t="shared" si="5"/>
        <v>0.059 ± 0.046</v>
      </c>
      <c r="J41" t="str">
        <f t="shared" si="8"/>
        <v>0.061 ± 0.044</v>
      </c>
      <c r="L41" t="str">
        <f t="shared" si="8"/>
        <v>0.202 ± 0.11</v>
      </c>
      <c r="N41" t="str">
        <f t="shared" si="9"/>
        <v>0.045 ± 0.029</v>
      </c>
      <c r="P41" t="str">
        <f t="shared" si="10"/>
        <v>0.047 ± 0.028</v>
      </c>
      <c r="R41" t="str">
        <f t="shared" si="10"/>
        <v>0.077 ± 0.047</v>
      </c>
    </row>
    <row r="42" spans="1:19" x14ac:dyDescent="0.3">
      <c r="A42" s="2" t="s">
        <v>70</v>
      </c>
      <c r="B42" t="str">
        <f t="shared" si="6"/>
        <v>0.909 ± 0.005</v>
      </c>
      <c r="D42" t="str">
        <f t="shared" si="6"/>
        <v>0.951 ± 0.002</v>
      </c>
      <c r="F42" t="str">
        <f t="shared" si="7"/>
        <v>0.989 ± 0</v>
      </c>
      <c r="H42" t="str">
        <f t="shared" si="5"/>
        <v>0.027 ± 0.003</v>
      </c>
      <c r="J42" t="str">
        <f t="shared" si="8"/>
        <v>0.031 ± 0.001</v>
      </c>
      <c r="L42" t="str">
        <f t="shared" si="8"/>
        <v>0.033 ± 0.001</v>
      </c>
      <c r="N42" t="str">
        <f t="shared" si="9"/>
        <v>0.023 ± 0.002</v>
      </c>
      <c r="P42" t="str">
        <f t="shared" si="10"/>
        <v>0.025 ± 0.001</v>
      </c>
      <c r="R42" t="str">
        <f t="shared" si="10"/>
        <v>0.027 ± 0.001</v>
      </c>
    </row>
    <row r="43" spans="1:19" x14ac:dyDescent="0.3">
      <c r="A43" t="s">
        <v>71</v>
      </c>
      <c r="B43" t="str">
        <f t="shared" si="6"/>
        <v>0.875 ± 0.022</v>
      </c>
      <c r="D43" t="str">
        <f t="shared" si="6"/>
        <v>0.943 ± 0.007</v>
      </c>
      <c r="F43" t="str">
        <f t="shared" si="7"/>
        <v>0.987 ± 0.001</v>
      </c>
      <c r="H43" t="str">
        <f t="shared" si="5"/>
        <v>0.034 ± 0.006</v>
      </c>
      <c r="J43" t="str">
        <f t="shared" si="8"/>
        <v>0.035 ± 0.002</v>
      </c>
      <c r="L43" t="str">
        <f t="shared" si="8"/>
        <v>0.036 ± 0.002</v>
      </c>
      <c r="N43" t="str">
        <f t="shared" si="9"/>
        <v>0.027 ± 0.001</v>
      </c>
      <c r="P43" t="str">
        <f t="shared" si="10"/>
        <v>0.028 ± 0.002</v>
      </c>
      <c r="R43" t="str">
        <f t="shared" si="10"/>
        <v>0.029 ± 0.003</v>
      </c>
    </row>
    <row r="44" spans="1:19" x14ac:dyDescent="0.3">
      <c r="A44" t="s">
        <v>72</v>
      </c>
      <c r="B44" t="str">
        <f t="shared" si="6"/>
        <v>0.854 ± 0.015</v>
      </c>
      <c r="D44" t="str">
        <f t="shared" si="6"/>
        <v>0.933 ± 0.009</v>
      </c>
      <c r="F44" t="str">
        <f t="shared" si="7"/>
        <v>0.978 ± 0.013</v>
      </c>
      <c r="H44" t="str">
        <f t="shared" si="5"/>
        <v>0.035 ± 0.004</v>
      </c>
      <c r="J44" t="str">
        <f t="shared" si="8"/>
        <v>0.037 ± 0.003</v>
      </c>
      <c r="L44" t="str">
        <f t="shared" si="8"/>
        <v>0.052 ± 0.032</v>
      </c>
      <c r="N44" t="str">
        <f t="shared" si="9"/>
        <v>0.03 ± 0.004</v>
      </c>
      <c r="P44" t="str">
        <f t="shared" si="10"/>
        <v>0.031 ± 0.002</v>
      </c>
      <c r="R44" t="str">
        <f t="shared" si="10"/>
        <v>0.035 ± 0.008</v>
      </c>
    </row>
    <row r="45" spans="1:19" x14ac:dyDescent="0.3">
      <c r="A45" t="s">
        <v>73</v>
      </c>
      <c r="B45" t="str">
        <f t="shared" si="6"/>
        <v>0.843 ± 0.023</v>
      </c>
      <c r="D45" t="str">
        <f t="shared" si="6"/>
        <v>0.937 ± 0.005</v>
      </c>
      <c r="F45" t="str">
        <f t="shared" si="7"/>
        <v>0.988 ± 0.001</v>
      </c>
      <c r="H45" t="str">
        <f t="shared" si="5"/>
        <v>0.035 ± 0.006</v>
      </c>
      <c r="J45" t="str">
        <f t="shared" si="8"/>
        <v>0.035 ± 0.001</v>
      </c>
      <c r="L45" t="str">
        <f t="shared" si="8"/>
        <v>0.035 ± 0.002</v>
      </c>
      <c r="N45" t="str">
        <f t="shared" si="9"/>
        <v>0.03 ± 0.005</v>
      </c>
      <c r="P45" t="str">
        <f t="shared" si="10"/>
        <v>0.03 ± 0.001</v>
      </c>
      <c r="R45" t="str">
        <f t="shared" si="10"/>
        <v>0.03 ± 0.002</v>
      </c>
    </row>
    <row r="46" spans="1:19" x14ac:dyDescent="0.3">
      <c r="A46" t="s">
        <v>74</v>
      </c>
      <c r="B46" t="str">
        <f t="shared" si="6"/>
        <v>0.884 ± 0.009</v>
      </c>
      <c r="D46" t="str">
        <f t="shared" si="6"/>
        <v>0.93 ± 0.011</v>
      </c>
      <c r="F46" t="str">
        <f t="shared" si="7"/>
        <v>0.986 ± 0.005</v>
      </c>
      <c r="H46" t="str">
        <f t="shared" si="5"/>
        <v>0.032 ± 0.003</v>
      </c>
      <c r="J46" t="str">
        <f t="shared" si="8"/>
        <v>0.037 ± 0.003</v>
      </c>
      <c r="L46" t="str">
        <f t="shared" si="8"/>
        <v>0.052 ± 0.017</v>
      </c>
      <c r="N46" t="str">
        <f t="shared" si="9"/>
        <v>0.027 ± 0.002</v>
      </c>
      <c r="P46" t="str">
        <f t="shared" si="10"/>
        <v>0.031 ± 0.002</v>
      </c>
      <c r="R46" t="str">
        <f t="shared" si="10"/>
        <v>0.036 ± 0.006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2021-11-06T12:11:29Z</dcterms:created>
  <dcterms:modified xsi:type="dcterms:W3CDTF">2021-11-06T04:00:52Z</dcterms:modified>
</cp:coreProperties>
</file>