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ass_fraction\pEC50\3-ANN\"/>
    </mc:Choice>
  </mc:AlternateContent>
  <xr:revisionPtr revIDLastSave="0" documentId="13_ncr:1_{B775DA95-A2F8-41C7-A052-CDA7A514FF2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erformanc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6" i="2" l="1"/>
  <c r="P46" i="2"/>
  <c r="N46" i="2"/>
  <c r="L46" i="2"/>
  <c r="J46" i="2"/>
  <c r="H46" i="2"/>
  <c r="F46" i="2"/>
  <c r="D46" i="2"/>
  <c r="B46" i="2"/>
  <c r="R45" i="2"/>
  <c r="P45" i="2"/>
  <c r="N45" i="2"/>
  <c r="L45" i="2"/>
  <c r="J45" i="2"/>
  <c r="H45" i="2"/>
  <c r="F45" i="2"/>
  <c r="D45" i="2"/>
  <c r="B45" i="2"/>
  <c r="R44" i="2"/>
  <c r="P44" i="2"/>
  <c r="N44" i="2"/>
  <c r="L44" i="2"/>
  <c r="J44" i="2"/>
  <c r="H44" i="2"/>
  <c r="F44" i="2"/>
  <c r="D44" i="2"/>
  <c r="B44" i="2"/>
  <c r="R43" i="2"/>
  <c r="P43" i="2"/>
  <c r="N43" i="2"/>
  <c r="L43" i="2"/>
  <c r="J43" i="2"/>
  <c r="H43" i="2"/>
  <c r="F43" i="2"/>
  <c r="D43" i="2"/>
  <c r="B43" i="2"/>
  <c r="R42" i="2"/>
  <c r="P42" i="2"/>
  <c r="N42" i="2"/>
  <c r="L42" i="2"/>
  <c r="J42" i="2"/>
  <c r="H42" i="2"/>
  <c r="F42" i="2"/>
  <c r="D42" i="2"/>
  <c r="B42" i="2"/>
  <c r="R41" i="2"/>
  <c r="P41" i="2"/>
  <c r="N41" i="2"/>
  <c r="L41" i="2"/>
  <c r="J41" i="2"/>
  <c r="H41" i="2"/>
  <c r="F41" i="2"/>
  <c r="D41" i="2"/>
  <c r="B41" i="2"/>
  <c r="R40" i="2"/>
  <c r="P40" i="2"/>
  <c r="N40" i="2"/>
  <c r="L40" i="2"/>
  <c r="J40" i="2"/>
  <c r="H40" i="2"/>
  <c r="F40" i="2"/>
  <c r="D40" i="2"/>
  <c r="B40" i="2"/>
  <c r="R39" i="2"/>
  <c r="P39" i="2"/>
  <c r="N39" i="2"/>
  <c r="L39" i="2"/>
  <c r="J39" i="2"/>
  <c r="H39" i="2"/>
  <c r="F39" i="2"/>
  <c r="D39" i="2"/>
  <c r="B39" i="2"/>
  <c r="R38" i="2"/>
  <c r="P38" i="2"/>
  <c r="N38" i="2"/>
  <c r="L38" i="2"/>
  <c r="J38" i="2"/>
  <c r="H38" i="2"/>
  <c r="F38" i="2"/>
  <c r="D38" i="2"/>
  <c r="B38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F22" i="2"/>
  <c r="F21" i="2"/>
  <c r="F20" i="2"/>
  <c r="F19" i="2"/>
  <c r="F18" i="2"/>
  <c r="F17" i="2"/>
  <c r="F16" i="2"/>
  <c r="F15" i="2"/>
  <c r="F14" i="2"/>
  <c r="D22" i="2"/>
  <c r="D21" i="2"/>
  <c r="D20" i="2"/>
  <c r="D19" i="2"/>
  <c r="D18" i="2"/>
  <c r="D17" i="2"/>
  <c r="D16" i="2"/>
  <c r="D15" i="2"/>
  <c r="D14" i="2"/>
  <c r="B22" i="2"/>
  <c r="B21" i="2"/>
  <c r="B20" i="2"/>
  <c r="B19" i="2"/>
  <c r="B18" i="2"/>
  <c r="B17" i="2"/>
  <c r="B16" i="2"/>
  <c r="B15" i="2"/>
  <c r="B14" i="2"/>
  <c r="AC42" i="1"/>
  <c r="AB42" i="1"/>
  <c r="AA42" i="1"/>
  <c r="AC37" i="1"/>
  <c r="AB37" i="1"/>
  <c r="AA37" i="1"/>
  <c r="AC32" i="1"/>
  <c r="AB32" i="1"/>
  <c r="AA32" i="1"/>
  <c r="AC27" i="1"/>
  <c r="AB27" i="1"/>
  <c r="AA27" i="1"/>
  <c r="AC22" i="1"/>
  <c r="AB22" i="1"/>
  <c r="AA22" i="1"/>
  <c r="AC17" i="1"/>
  <c r="AB17" i="1"/>
  <c r="AA17" i="1"/>
  <c r="AC12" i="1"/>
  <c r="AB12" i="1"/>
  <c r="AA12" i="1"/>
  <c r="AC7" i="1"/>
  <c r="AB7" i="1"/>
  <c r="AA7" i="1"/>
  <c r="AC2" i="1"/>
  <c r="AB2" i="1"/>
  <c r="AA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<sst xmlns="http://schemas.openxmlformats.org/spreadsheetml/2006/main" count="153" uniqueCount="75">
  <si>
    <t>Dataset</t>
  </si>
  <si>
    <t>Seed</t>
  </si>
  <si>
    <t>R2_test</t>
  </si>
  <si>
    <t>R2_CV</t>
  </si>
  <si>
    <t>R2_train</t>
  </si>
  <si>
    <t>RMSE_test</t>
  </si>
  <si>
    <t>RMSE_CV</t>
  </si>
  <si>
    <t>RMSE_train</t>
  </si>
  <si>
    <t>MAE_test</t>
  </si>
  <si>
    <t>MAE_CV</t>
  </si>
  <si>
    <t>MAE_train</t>
  </si>
  <si>
    <t>pEC50_Dmix1_seed_1265</t>
  </si>
  <si>
    <t>pEC50_Dmix1_seed_1525</t>
  </si>
  <si>
    <t>pEC50_Dmix1_seed_2230</t>
  </si>
  <si>
    <t>pEC50_Dmix1_seed_3295</t>
  </si>
  <si>
    <t>pEC50_Dmix1_seed_3960</t>
  </si>
  <si>
    <t>pEC50_Dmix2_seed_1265</t>
  </si>
  <si>
    <t>pEC50_Dmix2_seed_1525</t>
  </si>
  <si>
    <t>pEC50_Dmix2_seed_2230</t>
  </si>
  <si>
    <t>pEC50_Dmix2_seed_3295</t>
  </si>
  <si>
    <t>pEC50_Dmix2_seed_3960</t>
  </si>
  <si>
    <t>pEC50_Dmix3_seed_1265</t>
  </si>
  <si>
    <t>pEC50_Dmix3_seed_1525</t>
  </si>
  <si>
    <t>pEC50_Dmix3_seed_2230</t>
  </si>
  <si>
    <t>pEC50_Dmix3_seed_3295</t>
  </si>
  <si>
    <t>pEC50_Dmix3_seed_3960</t>
  </si>
  <si>
    <t>pEC50_Dmix4_seed_1265</t>
  </si>
  <si>
    <t>pEC50_Dmix4_seed_1525</t>
  </si>
  <si>
    <t>pEC50_Dmix4_seed_2230</t>
  </si>
  <si>
    <t>pEC50_Dmix4_seed_3295</t>
  </si>
  <si>
    <t>pEC50_Dmix4_seed_3960</t>
  </si>
  <si>
    <t>pEC50_Dmix5_seed_1265</t>
  </si>
  <si>
    <t>pEC50_Dmix5_seed_1525</t>
  </si>
  <si>
    <t>pEC50_Dmix5_seed_2230</t>
  </si>
  <si>
    <t>pEC50_Dmix5_seed_3295</t>
  </si>
  <si>
    <t>pEC50_Dmix5_seed_3960</t>
  </si>
  <si>
    <t>pEC50_Dmix6_seed_1265</t>
  </si>
  <si>
    <t>pEC50_Dmix6_seed_1525</t>
  </si>
  <si>
    <t>pEC50_Dmix6_seed_2230</t>
  </si>
  <si>
    <t>pEC50_Dmix6_seed_3295</t>
  </si>
  <si>
    <t>pEC50_Dmix6_seed_3960</t>
  </si>
  <si>
    <t>pEC50_Dmix7_seed_1265</t>
  </si>
  <si>
    <t>pEC50_Dmix7_seed_1525</t>
  </si>
  <si>
    <t>pEC50_Dmix7_seed_2230</t>
  </si>
  <si>
    <t>pEC50_Dmix7_seed_3295</t>
  </si>
  <si>
    <t>pEC50_Dmix7_seed_3960</t>
  </si>
  <si>
    <t>pEC50_Dmix8_seed_1265</t>
  </si>
  <si>
    <t>pEC50_Dmix8_seed_1525</t>
  </si>
  <si>
    <t>pEC50_Dmix8_seed_2230</t>
  </si>
  <si>
    <t>pEC50_Dmix8_seed_3295</t>
  </si>
  <si>
    <t>pEC50_Dmix8_seed_3960</t>
  </si>
  <si>
    <t>pEC50_Dmix9_seed_1265</t>
  </si>
  <si>
    <t>pEC50_Dmix9_seed_1525</t>
  </si>
  <si>
    <t>pEC50_Dmix9_seed_2230</t>
  </si>
  <si>
    <t>pEC50_Dmix9_seed_3295</t>
  </si>
  <si>
    <t>pEC50_Dmix9_seed_3960</t>
  </si>
  <si>
    <t>AVG_R2_test</t>
  </si>
  <si>
    <t>SD_R2_test</t>
  </si>
  <si>
    <t>AVG_R2_CV</t>
  </si>
  <si>
    <t>SD_R2_CV</t>
  </si>
  <si>
    <t>AVG_R2_train</t>
  </si>
  <si>
    <t>SD_R2_train</t>
  </si>
  <si>
    <t>Adj_R2_test</t>
  </si>
  <si>
    <t>SD</t>
  </si>
  <si>
    <t>Adj_R2_CV</t>
  </si>
  <si>
    <t>Adj_R2_train</t>
  </si>
  <si>
    <t>Dmix1</t>
  </si>
  <si>
    <t>Dmix2</t>
  </si>
  <si>
    <t>Dmix3</t>
  </si>
  <si>
    <t>Dmix4</t>
  </si>
  <si>
    <t>Dmix5</t>
  </si>
  <si>
    <t>Dmix6</t>
  </si>
  <si>
    <t>Dmix7</t>
  </si>
  <si>
    <t>Dmix8</t>
  </si>
  <si>
    <t>Dmix9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</si>
</sst>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topLeftCell="M1" workbookViewId="0">
      <selection activeCell="L1" activeCellId="1" sqref="A1:A1048576 L1:AC1048576"/>
    </sheetView>
  </sheetViews>
  <sheetFormatPr defaultColWidth="11.5546875" defaultRowHeight="14.4" x14ac:dyDescent="0.3"/>
  <cols>
    <col min="12" max="12" width="11.6640625" bestFit="1" customWidth="1"/>
    <col min="13" max="13" width="10.33203125" bestFit="1" customWidth="1"/>
    <col min="14" max="14" width="10.77734375" bestFit="1" customWidth="1"/>
    <col min="15" max="15" width="9.44140625" bestFit="1" customWidth="1"/>
    <col min="16" max="16" width="12.33203125" bestFit="1" customWidth="1"/>
    <col min="17" max="17" width="11" bestFit="1" customWidth="1"/>
    <col min="18" max="18" width="9.77734375" bestFit="1" customWidth="1"/>
    <col min="19" max="19" width="5.5546875" bestFit="1" customWidth="1"/>
    <col min="20" max="20" width="8.88671875" bestFit="1" customWidth="1"/>
    <col min="21" max="21" width="5.5546875" bestFit="1" customWidth="1"/>
    <col min="22" max="22" width="10.44140625" bestFit="1" customWidth="1"/>
    <col min="23" max="23" width="5.5546875" bestFit="1" customWidth="1"/>
    <col min="24" max="24" width="8.88671875" bestFit="1" customWidth="1"/>
    <col min="25" max="25" width="5.5546875" bestFit="1" customWidth="1"/>
    <col min="26" max="26" width="8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5</v>
      </c>
      <c r="T1" t="s">
        <v>6</v>
      </c>
      <c r="V1" t="s">
        <v>7</v>
      </c>
      <c r="X1" t="s">
        <v>8</v>
      </c>
      <c r="Z1" t="s">
        <v>9</v>
      </c>
      <c r="AB1" t="s">
        <v>10</v>
      </c>
    </row>
    <row r="2" spans="1:29" x14ac:dyDescent="0.3">
      <c r="A2" t="s">
        <v>11</v>
      </c>
      <c r="B2">
        <v>1265</v>
      </c>
      <c r="C2">
        <v>0.98852724259289004</v>
      </c>
      <c r="D2">
        <v>0.97462073990266795</v>
      </c>
      <c r="E2">
        <v>0.99492266209233604</v>
      </c>
      <c r="F2">
        <v>1.9076702111852899E-2</v>
      </c>
      <c r="G2">
        <v>2.4174203667882602E-2</v>
      </c>
      <c r="H2">
        <v>2.5546231548623601E-2</v>
      </c>
      <c r="I2">
        <v>1.4502420172286101E-2</v>
      </c>
      <c r="J2">
        <v>1.54892588109033E-2</v>
      </c>
      <c r="K2">
        <v>1.5126931425543401E-2</v>
      </c>
      <c r="L2" s="1">
        <f>AVERAGE(C2:C6)</f>
        <v>0.97638699629277959</v>
      </c>
      <c r="M2" s="1">
        <f>_xlfn.STDEV.P(C2:C6)</f>
        <v>8.4702762279441641E-3</v>
      </c>
      <c r="N2" s="1">
        <f>AVERAGE(D2:D6)</f>
        <v>0.95541706887087463</v>
      </c>
      <c r="O2" s="1">
        <f>_xlfn.STDEV.P(D2:D6)</f>
        <v>9.706372466956709E-3</v>
      </c>
      <c r="P2" s="1">
        <f>AVERAGE(E2:E6)</f>
        <v>0.99103926264566167</v>
      </c>
      <c r="Q2" s="1">
        <f>_xlfn.STDEV.P(E2:E6)</f>
        <v>1.9791133455355982E-3</v>
      </c>
      <c r="R2" s="1">
        <f>AVERAGE(F2:F6)</f>
        <v>2.5747895642062903E-2</v>
      </c>
      <c r="S2" s="1">
        <f>_xlfn.STDEV.P(F2:F6)</f>
        <v>4.9182110982894959E-3</v>
      </c>
      <c r="T2" s="1">
        <f>AVERAGE(G2:G6)</f>
        <v>3.1778394506031302E-2</v>
      </c>
      <c r="U2" s="1">
        <f>_xlfn.STDEV.P(G2:G6)</f>
        <v>3.8527798612096715E-3</v>
      </c>
      <c r="V2" s="1">
        <f>AVERAGE(H2:H6)</f>
        <v>3.3833480714888821E-2</v>
      </c>
      <c r="W2" s="1">
        <f>_xlfn.STDEV.P(H2:H6)</f>
        <v>4.1916636379491189E-3</v>
      </c>
      <c r="X2" s="1">
        <f>AVERAGE(I2:I6)</f>
        <v>2.0324120363996823E-2</v>
      </c>
      <c r="Y2" s="1">
        <f>_xlfn.STDEV.P(I2:I6)</f>
        <v>4.0745725782231883E-3</v>
      </c>
      <c r="Z2" s="1">
        <f>AVERAGE(J2:J6)</f>
        <v>2.2959820480579998E-2</v>
      </c>
      <c r="AA2" s="1">
        <f>_xlfn.STDEV.P(J2:J6)</f>
        <v>3.7405583764414394E-3</v>
      </c>
      <c r="AB2" s="1">
        <f>AVERAGE(K2:K6)</f>
        <v>2.4029992521392859E-2</v>
      </c>
      <c r="AC2" s="1">
        <f>_xlfn.STDEV.P(K2:K6)</f>
        <v>4.6463070482400358E-3</v>
      </c>
    </row>
    <row r="3" spans="1:29" x14ac:dyDescent="0.3">
      <c r="A3" t="s">
        <v>12</v>
      </c>
      <c r="B3">
        <v>1525</v>
      </c>
      <c r="C3">
        <v>0.98221716058208097</v>
      </c>
      <c r="D3">
        <v>0.95214139151001598</v>
      </c>
      <c r="E3">
        <v>0.989540895513491</v>
      </c>
      <c r="F3">
        <v>2.3591186291090999E-2</v>
      </c>
      <c r="G3">
        <v>3.3088855793484598E-2</v>
      </c>
      <c r="H3">
        <v>3.6601849767123398E-2</v>
      </c>
      <c r="I3">
        <v>1.8770634596689598E-2</v>
      </c>
      <c r="J3">
        <v>2.4930594853018101E-2</v>
      </c>
      <c r="K3">
        <v>2.7907368298130598E-2</v>
      </c>
    </row>
    <row r="4" spans="1:29" x14ac:dyDescent="0.3">
      <c r="A4" t="s">
        <v>13</v>
      </c>
      <c r="B4">
        <v>2230</v>
      </c>
      <c r="C4">
        <v>0.96859752758476703</v>
      </c>
      <c r="D4">
        <v>0.94811656279859802</v>
      </c>
      <c r="E4">
        <v>0.99057327783205895</v>
      </c>
      <c r="F4">
        <v>3.3569075619643902E-2</v>
      </c>
      <c r="G4">
        <v>3.4825488346420803E-2</v>
      </c>
      <c r="H4">
        <v>3.49419941418136E-2</v>
      </c>
      <c r="I4">
        <v>2.6229041633181401E-2</v>
      </c>
      <c r="J4">
        <v>2.48467692089872E-2</v>
      </c>
      <c r="K4">
        <v>2.4048447994841599E-2</v>
      </c>
    </row>
    <row r="5" spans="1:29" x14ac:dyDescent="0.3">
      <c r="A5" t="s">
        <v>14</v>
      </c>
      <c r="B5">
        <v>3295</v>
      </c>
      <c r="C5">
        <v>0.96560223481367802</v>
      </c>
      <c r="D5">
        <v>0.95038113083768305</v>
      </c>
      <c r="E5">
        <v>0.99039599776490395</v>
      </c>
      <c r="F5">
        <v>2.84996100410864E-2</v>
      </c>
      <c r="G5">
        <v>3.3650141039036997E-2</v>
      </c>
      <c r="H5">
        <v>3.5512648307559999E-2</v>
      </c>
      <c r="I5">
        <v>2.3378332591140201E-2</v>
      </c>
      <c r="J5">
        <v>2.5065208646715999E-2</v>
      </c>
      <c r="K5">
        <v>2.5790038290071499E-2</v>
      </c>
    </row>
    <row r="6" spans="1:29" x14ac:dyDescent="0.3">
      <c r="A6" t="s">
        <v>15</v>
      </c>
      <c r="B6">
        <v>3960</v>
      </c>
      <c r="C6">
        <v>0.97699081589048198</v>
      </c>
      <c r="D6">
        <v>0.95182551930540804</v>
      </c>
      <c r="E6">
        <v>0.98976348002551795</v>
      </c>
      <c r="F6">
        <v>2.4002904146640299E-2</v>
      </c>
      <c r="G6">
        <v>3.3153283683331501E-2</v>
      </c>
      <c r="H6">
        <v>3.65646798093235E-2</v>
      </c>
      <c r="I6">
        <v>1.8740172826686802E-2</v>
      </c>
      <c r="J6">
        <v>2.44672708832754E-2</v>
      </c>
      <c r="K6">
        <v>2.7277176598377199E-2</v>
      </c>
    </row>
    <row r="7" spans="1:29" x14ac:dyDescent="0.3">
      <c r="A7" t="s">
        <v>16</v>
      </c>
      <c r="B7">
        <v>1265</v>
      </c>
      <c r="C7">
        <v>0.96263328135909998</v>
      </c>
      <c r="D7">
        <v>0.95877709525145305</v>
      </c>
      <c r="E7">
        <v>0.99478764998021796</v>
      </c>
      <c r="F7">
        <v>4.0504133098021602E-2</v>
      </c>
      <c r="G7">
        <v>3.1880630499721403E-2</v>
      </c>
      <c r="H7">
        <v>2.5881304122343299E-2</v>
      </c>
      <c r="I7">
        <v>2.2135718856224399E-2</v>
      </c>
      <c r="J7">
        <v>1.9314627549292598E-2</v>
      </c>
      <c r="K7">
        <v>1.7004836764578601E-2</v>
      </c>
      <c r="L7" s="1">
        <f>AVERAGE(C7:C11)</f>
        <v>0.96817382272398389</v>
      </c>
      <c r="M7" s="1">
        <f>_xlfn.STDEV.P(C7:C11)</f>
        <v>8.7247368549345436E-3</v>
      </c>
      <c r="N7" s="1">
        <f>AVERAGE(D7:D11)</f>
        <v>0.96352138693818357</v>
      </c>
      <c r="O7" s="1">
        <f>_xlfn.STDEV.P(D7:D11)</f>
        <v>6.9634855405817202E-3</v>
      </c>
      <c r="P7" s="1">
        <f>AVERAGE(E7:E11)</f>
        <v>0.99434053008828227</v>
      </c>
      <c r="Q7" s="1">
        <f>_xlfn.STDEV.P(E7:E11)</f>
        <v>1.4374281158819251E-3</v>
      </c>
      <c r="R7" s="1">
        <f>AVERAGE(F7:F11)</f>
        <v>3.106710015278092E-2</v>
      </c>
      <c r="S7" s="1">
        <f>_xlfn.STDEV.P(F7:F11)</f>
        <v>5.8000161661459632E-3</v>
      </c>
      <c r="T7" s="1">
        <f>AVERAGE(G7:G11)</f>
        <v>2.9020575559163941E-2</v>
      </c>
      <c r="U7" s="1">
        <f>_xlfn.STDEV.P(G7:G11)</f>
        <v>3.0921205062200952E-3</v>
      </c>
      <c r="V7" s="1">
        <f>AVERAGE(H7:H11)</f>
        <v>2.6883802300735539E-2</v>
      </c>
      <c r="W7" s="1">
        <f>_xlfn.STDEV.P(H7:H11)</f>
        <v>3.5426721219029315E-3</v>
      </c>
      <c r="X7" s="1">
        <f>AVERAGE(I7:I11)</f>
        <v>2.1990398218798821E-2</v>
      </c>
      <c r="Y7" s="1">
        <f>_xlfn.STDEV.P(I7:I11)</f>
        <v>2.9741506422460056E-3</v>
      </c>
      <c r="Z7" s="1">
        <f>AVERAGE(J7:J11)</f>
        <v>2.0271541970269119E-2</v>
      </c>
      <c r="AA7" s="1">
        <f>_xlfn.STDEV.P(J7:J11)</f>
        <v>2.9667066011612496E-3</v>
      </c>
      <c r="AB7" s="1">
        <f>AVERAGE(K7:K11)</f>
        <v>1.8459589478962861E-2</v>
      </c>
      <c r="AC7" s="1">
        <f>_xlfn.STDEV.P(K7:K11)</f>
        <v>3.4983298330119191E-3</v>
      </c>
    </row>
    <row r="8" spans="1:29" x14ac:dyDescent="0.3">
      <c r="A8" t="s">
        <v>17</v>
      </c>
      <c r="B8">
        <v>1525</v>
      </c>
      <c r="C8">
        <v>0.98098059579955998</v>
      </c>
      <c r="D8">
        <v>0.97654837668289696</v>
      </c>
      <c r="E8">
        <v>0.99632827364837795</v>
      </c>
      <c r="F8">
        <v>2.5064819912525699E-2</v>
      </c>
      <c r="G8">
        <v>2.3265303506168601E-2</v>
      </c>
      <c r="H8">
        <v>2.1688379237882902E-2</v>
      </c>
      <c r="I8">
        <v>1.7612379978149299E-2</v>
      </c>
      <c r="J8">
        <v>1.53870966416347E-2</v>
      </c>
      <c r="K8">
        <v>1.36339606939321E-2</v>
      </c>
    </row>
    <row r="9" spans="1:29" x14ac:dyDescent="0.3">
      <c r="A9" t="s">
        <v>18</v>
      </c>
      <c r="B9">
        <v>2230</v>
      </c>
      <c r="C9">
        <v>0.96631751491812601</v>
      </c>
      <c r="D9">
        <v>0.96499781880921798</v>
      </c>
      <c r="E9">
        <v>0.99476898205584396</v>
      </c>
      <c r="F9">
        <v>3.1471151920972502E-2</v>
      </c>
      <c r="G9">
        <v>2.8428106823234999E-2</v>
      </c>
      <c r="H9">
        <v>2.6031237105747299E-2</v>
      </c>
      <c r="I9">
        <v>2.3690853695888501E-2</v>
      </c>
      <c r="J9">
        <v>1.99307350382892E-2</v>
      </c>
      <c r="K9">
        <v>1.7136285291863299E-2</v>
      </c>
    </row>
    <row r="10" spans="1:29" x14ac:dyDescent="0.3">
      <c r="A10" t="s">
        <v>19</v>
      </c>
      <c r="B10">
        <v>3295</v>
      </c>
      <c r="C10">
        <v>0.974628953940193</v>
      </c>
      <c r="D10">
        <v>0.95817292465214299</v>
      </c>
      <c r="E10">
        <v>0.99193493742207794</v>
      </c>
      <c r="F10">
        <v>2.4929611204030401E-2</v>
      </c>
      <c r="G10">
        <v>3.0951474579793602E-2</v>
      </c>
      <c r="H10">
        <v>3.2550733931224603E-2</v>
      </c>
      <c r="I10">
        <v>2.0179018307983802E-2</v>
      </c>
      <c r="J10">
        <v>2.3423891553831601E-2</v>
      </c>
      <c r="K10">
        <v>2.3862901568027201E-2</v>
      </c>
    </row>
    <row r="11" spans="1:29" x14ac:dyDescent="0.3">
      <c r="A11" t="s">
        <v>20</v>
      </c>
      <c r="B11">
        <v>3960</v>
      </c>
      <c r="C11">
        <v>0.95630876760294004</v>
      </c>
      <c r="D11">
        <v>0.95911071929520697</v>
      </c>
      <c r="E11">
        <v>0.99388280733489398</v>
      </c>
      <c r="F11">
        <v>3.3365784628354399E-2</v>
      </c>
      <c r="G11">
        <v>3.0577362386901102E-2</v>
      </c>
      <c r="H11">
        <v>2.8267357106479599E-2</v>
      </c>
      <c r="I11">
        <v>2.6334020255748099E-2</v>
      </c>
      <c r="J11">
        <v>2.33013590682975E-2</v>
      </c>
      <c r="K11">
        <v>2.0659963076413101E-2</v>
      </c>
    </row>
    <row r="12" spans="1:29" x14ac:dyDescent="0.3">
      <c r="A12" t="s">
        <v>21</v>
      </c>
      <c r="B12">
        <v>1265</v>
      </c>
      <c r="C12">
        <v>0.98703585811507</v>
      </c>
      <c r="D12">
        <v>0.96781163113998403</v>
      </c>
      <c r="E12">
        <v>0.99340026092424705</v>
      </c>
      <c r="F12">
        <v>2.0110769121792001E-2</v>
      </c>
      <c r="G12">
        <v>2.7145743177859401E-2</v>
      </c>
      <c r="H12">
        <v>2.9122514418930899E-2</v>
      </c>
      <c r="I12">
        <v>1.40626994090305E-2</v>
      </c>
      <c r="J12">
        <v>1.9052359107277698E-2</v>
      </c>
      <c r="K12">
        <v>2.0376882383188102E-2</v>
      </c>
      <c r="L12" s="1">
        <f>AVERAGE(C12:C16)</f>
        <v>0.97108452695500058</v>
      </c>
      <c r="M12" s="1">
        <f>_xlfn.STDEV.P(C12:C16)</f>
        <v>1.2743245996191598E-2</v>
      </c>
      <c r="N12" s="1">
        <f>AVERAGE(D12:D16)</f>
        <v>0.95707127628864763</v>
      </c>
      <c r="O12" s="1">
        <f>_xlfn.STDEV.P(D12:D16)</f>
        <v>5.7703907968884088E-3</v>
      </c>
      <c r="P12" s="1">
        <f>AVERAGE(E12:E16)</f>
        <v>0.9922790607740104</v>
      </c>
      <c r="Q12" s="1">
        <f>_xlfn.STDEV.P(E12:E16)</f>
        <v>8.4260075164593559E-4</v>
      </c>
      <c r="R12" s="1">
        <f>AVERAGE(F12:F16)</f>
        <v>2.8160525966709499E-2</v>
      </c>
      <c r="S12" s="1">
        <f>_xlfn.STDEV.P(F12:F16)</f>
        <v>6.4780290555372681E-3</v>
      </c>
      <c r="T12" s="1">
        <f>AVERAGE(G12:G16)</f>
        <v>3.1345052833709065E-2</v>
      </c>
      <c r="U12" s="1">
        <f>_xlfn.STDEV.P(G12:G16)</f>
        <v>2.2563851680178072E-3</v>
      </c>
      <c r="V12" s="1">
        <f>AVERAGE(H12:H16)</f>
        <v>3.15928376298312E-2</v>
      </c>
      <c r="W12" s="1">
        <f>_xlfn.STDEV.P(H12:H16)</f>
        <v>1.8197014290962175E-3</v>
      </c>
      <c r="X12" s="1">
        <f>AVERAGE(I12:I16)</f>
        <v>2.1894123659109321E-2</v>
      </c>
      <c r="Y12" s="1">
        <f>_xlfn.STDEV.P(I12:I16)</f>
        <v>5.097392215653123E-3</v>
      </c>
      <c r="Z12" s="1">
        <f>AVERAGE(J12:J16)</f>
        <v>2.2755435641522583E-2</v>
      </c>
      <c r="AA12" s="1">
        <f>_xlfn.STDEV.P(J12:J16)</f>
        <v>1.8576432826010302E-3</v>
      </c>
      <c r="AB12" s="1">
        <f>AVERAGE(K12:K16)</f>
        <v>2.1951940913532499E-2</v>
      </c>
      <c r="AC12" s="1">
        <f>_xlfn.STDEV.P(K12:K16)</f>
        <v>1.5598586953497488E-3</v>
      </c>
    </row>
    <row r="13" spans="1:29" x14ac:dyDescent="0.3">
      <c r="A13" t="s">
        <v>22</v>
      </c>
      <c r="B13">
        <v>1525</v>
      </c>
      <c r="C13">
        <v>0.97944432060744901</v>
      </c>
      <c r="D13">
        <v>0.95718411599866404</v>
      </c>
      <c r="E13">
        <v>0.99161516943544203</v>
      </c>
      <c r="F13">
        <v>2.5953024222390701E-2</v>
      </c>
      <c r="G13">
        <v>3.1409276011653497E-2</v>
      </c>
      <c r="H13">
        <v>3.2778498306957102E-2</v>
      </c>
      <c r="I13">
        <v>2.1740462785808198E-2</v>
      </c>
      <c r="J13">
        <v>2.3447272609328398E-2</v>
      </c>
      <c r="K13">
        <v>2.29860917342301E-2</v>
      </c>
    </row>
    <row r="14" spans="1:29" x14ac:dyDescent="0.3">
      <c r="A14" t="s">
        <v>23</v>
      </c>
      <c r="B14">
        <v>2230</v>
      </c>
      <c r="C14">
        <v>0.949066735285228</v>
      </c>
      <c r="D14">
        <v>0.95064245251450397</v>
      </c>
      <c r="E14">
        <v>0.99321342774174504</v>
      </c>
      <c r="F14">
        <v>3.99184350997304E-2</v>
      </c>
      <c r="G14">
        <v>3.3911069645219803E-2</v>
      </c>
      <c r="H14">
        <v>2.96509122815545E-2</v>
      </c>
      <c r="I14">
        <v>3.01183398981698E-2</v>
      </c>
      <c r="J14">
        <v>2.3922213706850801E-2</v>
      </c>
      <c r="K14">
        <v>1.9777391939767099E-2</v>
      </c>
    </row>
    <row r="15" spans="1:29" x14ac:dyDescent="0.3">
      <c r="A15" t="s">
        <v>24</v>
      </c>
      <c r="B15">
        <v>3295</v>
      </c>
      <c r="C15">
        <v>0.969615650481364</v>
      </c>
      <c r="D15">
        <v>0.95488901631016299</v>
      </c>
      <c r="E15">
        <v>0.99151036590395403</v>
      </c>
      <c r="F15">
        <v>2.6786401928867401E-2</v>
      </c>
      <c r="G15">
        <v>3.2093450124095001E-2</v>
      </c>
      <c r="H15">
        <v>3.3395564552541002E-2</v>
      </c>
      <c r="I15">
        <v>2.1105269314485E-2</v>
      </c>
      <c r="J15">
        <v>2.3663729925619E-2</v>
      </c>
      <c r="K15">
        <v>2.3625899167077101E-2</v>
      </c>
    </row>
    <row r="16" spans="1:29" x14ac:dyDescent="0.3">
      <c r="A16" t="s">
        <v>25</v>
      </c>
      <c r="B16">
        <v>3960</v>
      </c>
      <c r="C16">
        <v>0.97026007028589201</v>
      </c>
      <c r="D16">
        <v>0.95482916547992303</v>
      </c>
      <c r="E16">
        <v>0.99165607986466398</v>
      </c>
      <c r="F16">
        <v>2.8033999460767001E-2</v>
      </c>
      <c r="G16">
        <v>3.2165725209717597E-2</v>
      </c>
      <c r="H16">
        <v>3.30166985891725E-2</v>
      </c>
      <c r="I16">
        <v>2.24438468880531E-2</v>
      </c>
      <c r="J16">
        <v>2.3691602858537001E-2</v>
      </c>
      <c r="K16">
        <v>2.2993439343400101E-2</v>
      </c>
    </row>
    <row r="17" spans="1:29" x14ac:dyDescent="0.3">
      <c r="A17" t="s">
        <v>26</v>
      </c>
      <c r="B17">
        <v>1265</v>
      </c>
      <c r="C17">
        <v>0.99449655926186897</v>
      </c>
      <c r="D17">
        <v>0.981471935459167</v>
      </c>
      <c r="E17">
        <v>0.99595911568817497</v>
      </c>
      <c r="F17">
        <v>1.2777112585024E-2</v>
      </c>
      <c r="G17">
        <v>2.0582347734196701E-2</v>
      </c>
      <c r="H17">
        <v>2.2791088427893302E-2</v>
      </c>
      <c r="I17">
        <v>9.8889571958581599E-3</v>
      </c>
      <c r="J17">
        <v>1.29847730081088E-2</v>
      </c>
      <c r="K17">
        <v>1.3722128891125999E-2</v>
      </c>
      <c r="L17" s="1">
        <f>AVERAGE(C17:C21)</f>
        <v>0.97488192243307981</v>
      </c>
      <c r="M17" s="1">
        <f>_xlfn.STDEV.P(C17:C21)</f>
        <v>1.7451881367085146E-2</v>
      </c>
      <c r="N17" s="1">
        <f>AVERAGE(D17:D21)</f>
        <v>0.96355067600933053</v>
      </c>
      <c r="O17" s="1">
        <f>_xlfn.STDEV.P(D17:D21)</f>
        <v>1.3496962783842423E-2</v>
      </c>
      <c r="P17" s="1">
        <f>AVERAGE(E17:E21)</f>
        <v>0.99347234250216654</v>
      </c>
      <c r="Q17" s="1">
        <f>_xlfn.STDEV.P(E17:E21)</f>
        <v>1.9348537322608373E-3</v>
      </c>
      <c r="R17" s="1">
        <f>AVERAGE(F17:F21)</f>
        <v>2.4788101299679559E-2</v>
      </c>
      <c r="S17" s="1">
        <f>_xlfn.STDEV.P(F17:F21)</f>
        <v>1.0200962623898484E-2</v>
      </c>
      <c r="T17" s="1">
        <f>AVERAGE(G17:G21)</f>
        <v>2.8407147608713823E-2</v>
      </c>
      <c r="U17" s="1">
        <f>_xlfn.STDEV.P(G17:G21)</f>
        <v>5.7498754788053242E-3</v>
      </c>
      <c r="V17" s="1">
        <f>AVERAGE(H17:H21)</f>
        <v>2.87751031625272E-2</v>
      </c>
      <c r="W17" s="1">
        <f>_xlfn.STDEV.P(H17:H21)</f>
        <v>4.5380657352707115E-3</v>
      </c>
      <c r="X17" s="1">
        <f>AVERAGE(I17:I21)</f>
        <v>1.8881685286109819E-2</v>
      </c>
      <c r="Y17" s="1">
        <f>_xlfn.STDEV.P(I17:I21)</f>
        <v>8.5601194985122208E-3</v>
      </c>
      <c r="Z17" s="1">
        <f>AVERAGE(J17:J21)</f>
        <v>1.9747585618240821E-2</v>
      </c>
      <c r="AA17" s="1">
        <f>_xlfn.STDEV.P(J17:J21)</f>
        <v>5.8253101057112022E-3</v>
      </c>
      <c r="AB17" s="1">
        <f>AVERAGE(K17:K21)</f>
        <v>1.920162462137744E-2</v>
      </c>
      <c r="AC17" s="1">
        <f>_xlfn.STDEV.P(K17:K21)</f>
        <v>4.9418165180874461E-3</v>
      </c>
    </row>
    <row r="18" spans="1:29" x14ac:dyDescent="0.3">
      <c r="A18" t="s">
        <v>27</v>
      </c>
      <c r="B18">
        <v>1525</v>
      </c>
      <c r="C18">
        <v>0.99304796093678305</v>
      </c>
      <c r="D18">
        <v>0.97832333657494197</v>
      </c>
      <c r="E18">
        <v>0.99535287708790499</v>
      </c>
      <c r="F18">
        <v>1.5174593113359201E-2</v>
      </c>
      <c r="G18">
        <v>2.2334551458777701E-2</v>
      </c>
      <c r="H18">
        <v>2.4398501049352098E-2</v>
      </c>
      <c r="I18">
        <v>9.3551429507342295E-3</v>
      </c>
      <c r="J18">
        <v>1.22699664110057E-2</v>
      </c>
      <c r="K18">
        <v>1.3161823104120699E-2</v>
      </c>
    </row>
    <row r="19" spans="1:29" x14ac:dyDescent="0.3">
      <c r="A19" t="s">
        <v>28</v>
      </c>
      <c r="B19">
        <v>2230</v>
      </c>
      <c r="C19">
        <v>0.94740707872430496</v>
      </c>
      <c r="D19">
        <v>0.94979121631456398</v>
      </c>
      <c r="E19">
        <v>0.99329747006908597</v>
      </c>
      <c r="F19">
        <v>4.1224421789952899E-2</v>
      </c>
      <c r="G19">
        <v>3.4308653719745098E-2</v>
      </c>
      <c r="H19">
        <v>2.9467618288504902E-2</v>
      </c>
      <c r="I19">
        <v>3.2377280077753597E-2</v>
      </c>
      <c r="J19">
        <v>2.5024796896637801E-2</v>
      </c>
      <c r="K19">
        <v>2.02883706385735E-2</v>
      </c>
    </row>
    <row r="20" spans="1:29" x14ac:dyDescent="0.3">
      <c r="A20" t="s">
        <v>29</v>
      </c>
      <c r="B20">
        <v>3295</v>
      </c>
      <c r="C20">
        <v>0.96947428730418495</v>
      </c>
      <c r="D20">
        <v>0.95288817253769598</v>
      </c>
      <c r="E20">
        <v>0.99107695413146901</v>
      </c>
      <c r="F20">
        <v>2.7339856151910601E-2</v>
      </c>
      <c r="G20">
        <v>3.28559367181269E-2</v>
      </c>
      <c r="H20">
        <v>3.4238221601402302E-2</v>
      </c>
      <c r="I20">
        <v>2.14400233888987E-2</v>
      </c>
      <c r="J20">
        <v>2.4261949806458901E-2</v>
      </c>
      <c r="K20">
        <v>2.4460309988206901E-2</v>
      </c>
    </row>
    <row r="21" spans="1:29" x14ac:dyDescent="0.3">
      <c r="A21" t="s">
        <v>30</v>
      </c>
      <c r="B21">
        <v>3960</v>
      </c>
      <c r="C21">
        <v>0.96998372593825799</v>
      </c>
      <c r="D21">
        <v>0.95527871916028395</v>
      </c>
      <c r="E21">
        <v>0.99167529553419798</v>
      </c>
      <c r="F21">
        <v>2.7424522858151099E-2</v>
      </c>
      <c r="G21">
        <v>3.1954248412722701E-2</v>
      </c>
      <c r="H21">
        <v>3.2980086445483399E-2</v>
      </c>
      <c r="I21">
        <v>2.1347022817304401E-2</v>
      </c>
      <c r="J21">
        <v>2.4196441968992899E-2</v>
      </c>
      <c r="K21">
        <v>2.43754904848601E-2</v>
      </c>
    </row>
    <row r="22" spans="1:29" x14ac:dyDescent="0.3">
      <c r="A22" t="s">
        <v>31</v>
      </c>
      <c r="B22">
        <v>1265</v>
      </c>
      <c r="C22">
        <v>0.85173048502361703</v>
      </c>
      <c r="D22">
        <v>0.91348719038202997</v>
      </c>
      <c r="E22">
        <v>0.99522029900700604</v>
      </c>
      <c r="F22">
        <v>7.0313034073164304E-2</v>
      </c>
      <c r="G22">
        <v>4.5273235141794002E-2</v>
      </c>
      <c r="H22">
        <v>2.4781555279959899E-2</v>
      </c>
      <c r="I22">
        <v>3.6601584790273603E-2</v>
      </c>
      <c r="J22">
        <v>2.1451335901468398E-2</v>
      </c>
      <c r="K22">
        <v>1.40926754505109E-2</v>
      </c>
      <c r="L22" s="1">
        <f>AVERAGE(C22:C26)</f>
        <v>0.94854275095133966</v>
      </c>
      <c r="M22" s="1">
        <f>_xlfn.STDEV.P(C22:C26)</f>
        <v>5.2944975345600706E-2</v>
      </c>
      <c r="N22" s="1">
        <f>AVERAGE(D22:D26)</f>
        <v>0.96039784528057126</v>
      </c>
      <c r="O22" s="1">
        <f>_xlfn.STDEV.P(D22:D26)</f>
        <v>2.652760057634641E-2</v>
      </c>
      <c r="P22" s="1">
        <f>AVERAGE(E22:E26)</f>
        <v>0.99588758752538953</v>
      </c>
      <c r="Q22" s="1">
        <f>_xlfn.STDEV.P(E22:E26)</f>
        <v>7.0368191134524672E-4</v>
      </c>
      <c r="R22" s="1">
        <f>AVERAGE(F22:F26)</f>
        <v>3.52971100698007E-2</v>
      </c>
      <c r="S22" s="1">
        <f>_xlfn.STDEV.P(F22:F26)</f>
        <v>2.141415584691643E-2</v>
      </c>
      <c r="T22" s="1">
        <f>AVERAGE(G22:G26)</f>
        <v>2.8955025266161623E-2</v>
      </c>
      <c r="U22" s="1">
        <f>_xlfn.STDEV.P(G22:G26)</f>
        <v>9.8582676717672586E-3</v>
      </c>
      <c r="V22" s="1">
        <f>AVERAGE(H22:H26)</f>
        <v>2.3000957320950557E-2</v>
      </c>
      <c r="W22" s="1">
        <f>_xlfn.STDEV.P(H22:H26)</f>
        <v>1.9561042974031843E-3</v>
      </c>
      <c r="X22" s="1">
        <f>AVERAGE(I22:I26)</f>
        <v>2.0952464417163918E-2</v>
      </c>
      <c r="Y22" s="1">
        <f>_xlfn.STDEV.P(I22:I26)</f>
        <v>9.8801809870737098E-3</v>
      </c>
      <c r="Z22" s="1">
        <f>AVERAGE(J22:J26)</f>
        <v>1.6275375747306021E-2</v>
      </c>
      <c r="AA22" s="1">
        <f>_xlfn.STDEV.P(J22:J26)</f>
        <v>3.3540686634363037E-3</v>
      </c>
      <c r="AB22" s="1">
        <f>AVERAGE(K22:K26)</f>
        <v>1.3553442737929518E-2</v>
      </c>
      <c r="AC22" s="1">
        <f>_xlfn.STDEV.P(K22:K26)</f>
        <v>7.3861421086034878E-4</v>
      </c>
    </row>
    <row r="23" spans="1:29" x14ac:dyDescent="0.3">
      <c r="A23" t="s">
        <v>32</v>
      </c>
      <c r="B23">
        <v>1525</v>
      </c>
      <c r="C23">
        <v>0.98096903452867501</v>
      </c>
      <c r="D23">
        <v>0.97822204099668597</v>
      </c>
      <c r="E23">
        <v>0.99664783841684002</v>
      </c>
      <c r="F23">
        <v>2.4213105533047799E-2</v>
      </c>
      <c r="G23">
        <v>2.2326194367649599E-2</v>
      </c>
      <c r="H23">
        <v>2.0722431470321798E-2</v>
      </c>
      <c r="I23">
        <v>1.5337815840427999E-2</v>
      </c>
      <c r="J23">
        <v>1.40323766722885E-2</v>
      </c>
      <c r="K23">
        <v>1.2739135887718999E-2</v>
      </c>
    </row>
    <row r="24" spans="1:29" x14ac:dyDescent="0.3">
      <c r="A24" t="s">
        <v>33</v>
      </c>
      <c r="B24">
        <v>2230</v>
      </c>
      <c r="C24">
        <v>0.93181695270642795</v>
      </c>
      <c r="D24">
        <v>0.94821110577948398</v>
      </c>
      <c r="E24">
        <v>0.99494274299162</v>
      </c>
      <c r="F24">
        <v>4.9468949207336001E-2</v>
      </c>
      <c r="G24">
        <v>3.5536991783564099E-2</v>
      </c>
      <c r="H24">
        <v>2.5591286086368799E-2</v>
      </c>
      <c r="I24">
        <v>2.83658538991211E-2</v>
      </c>
      <c r="J24">
        <v>1.9088620793932299E-2</v>
      </c>
      <c r="K24">
        <v>1.4404446525006699E-2</v>
      </c>
    </row>
    <row r="25" spans="1:29" x14ac:dyDescent="0.3">
      <c r="A25" t="s">
        <v>34</v>
      </c>
      <c r="B25">
        <v>3295</v>
      </c>
      <c r="C25">
        <v>0.99244980287102802</v>
      </c>
      <c r="D25">
        <v>0.98106072486851004</v>
      </c>
      <c r="E25">
        <v>0.99599967913848098</v>
      </c>
      <c r="F25">
        <v>1.33236705357337E-2</v>
      </c>
      <c r="G25">
        <v>2.0794761082051499E-2</v>
      </c>
      <c r="H25">
        <v>2.2921875580668601E-2</v>
      </c>
      <c r="I25">
        <v>1.0728807238056699E-2</v>
      </c>
      <c r="J25">
        <v>1.33605323266794E-2</v>
      </c>
      <c r="K25">
        <v>1.39302456439319E-2</v>
      </c>
    </row>
    <row r="26" spans="1:29" x14ac:dyDescent="0.3">
      <c r="A26" t="s">
        <v>35</v>
      </c>
      <c r="B26">
        <v>3960</v>
      </c>
      <c r="C26">
        <v>0.98574747962694997</v>
      </c>
      <c r="D26">
        <v>0.98100816437614702</v>
      </c>
      <c r="E26">
        <v>0.99662737807300095</v>
      </c>
      <c r="F26">
        <v>1.9166790999721701E-2</v>
      </c>
      <c r="G26">
        <v>2.08439439557489E-2</v>
      </c>
      <c r="H26">
        <v>2.09876381874337E-2</v>
      </c>
      <c r="I26">
        <v>1.3728260317940199E-2</v>
      </c>
      <c r="J26">
        <v>1.3444013042161499E-2</v>
      </c>
      <c r="K26">
        <v>1.2600710182479101E-2</v>
      </c>
    </row>
    <row r="27" spans="1:29" x14ac:dyDescent="0.3">
      <c r="A27" t="s">
        <v>36</v>
      </c>
      <c r="B27">
        <v>1265</v>
      </c>
      <c r="C27">
        <v>0.95914072183224097</v>
      </c>
      <c r="D27">
        <v>0.945865977243455</v>
      </c>
      <c r="E27">
        <v>0.99097458610752698</v>
      </c>
      <c r="F27">
        <v>3.5846605789039102E-2</v>
      </c>
      <c r="G27">
        <v>3.5316165484155303E-2</v>
      </c>
      <c r="H27">
        <v>3.4058559169138698E-2</v>
      </c>
      <c r="I27">
        <v>2.3654651657806398E-2</v>
      </c>
      <c r="J27">
        <v>2.3429163544702002E-2</v>
      </c>
      <c r="K27">
        <v>2.2301280702516999E-2</v>
      </c>
      <c r="L27" s="1">
        <f>AVERAGE(C27:C31)</f>
        <v>0.97045559630257938</v>
      </c>
      <c r="M27" s="1">
        <f>_xlfn.STDEV.P(C27:C31)</f>
        <v>8.748220135770873E-3</v>
      </c>
      <c r="N27" s="1">
        <f>AVERAGE(D27:D31)</f>
        <v>0.94952337028140033</v>
      </c>
      <c r="O27" s="1">
        <f>_xlfn.STDEV.P(D27:D31)</f>
        <v>2.3751529387182144E-3</v>
      </c>
      <c r="P27" s="1">
        <f>AVERAGE(E27:E31)</f>
        <v>0.99018990539389962</v>
      </c>
      <c r="Q27" s="1">
        <f>_xlfn.STDEV.P(E27:E31)</f>
        <v>5.4719285314855197E-4</v>
      </c>
      <c r="R27" s="1">
        <f>AVERAGE(F27:F31)</f>
        <v>2.902982234588538E-2</v>
      </c>
      <c r="S27" s="1">
        <f>_xlfn.STDEV.P(F27:F31)</f>
        <v>5.0789745900201343E-3</v>
      </c>
      <c r="T27" s="1">
        <f>AVERAGE(G27:G31)</f>
        <v>3.4050122001823099E-2</v>
      </c>
      <c r="U27" s="1">
        <f>_xlfn.STDEV.P(G27:G31)</f>
        <v>8.9849542851030051E-4</v>
      </c>
      <c r="V27" s="1">
        <f>AVERAGE(H27:H31)</f>
        <v>3.5643503698544313E-2</v>
      </c>
      <c r="W27" s="1">
        <f>_xlfn.STDEV.P(H27:H31)</f>
        <v>1.0055931315445011E-3</v>
      </c>
      <c r="X27" s="1">
        <f>AVERAGE(I27:I31)</f>
        <v>2.1823639578044701E-2</v>
      </c>
      <c r="Y27" s="1">
        <f>_xlfn.STDEV.P(I27:I31)</f>
        <v>3.255176294746664E-3</v>
      </c>
      <c r="Z27" s="1">
        <f>AVERAGE(J27:J31)</f>
        <v>2.4260642873134682E-2</v>
      </c>
      <c r="AA27" s="1">
        <f>_xlfn.STDEV.P(J27:J31)</f>
        <v>5.2483743596180323E-4</v>
      </c>
      <c r="AB27" s="1">
        <f>AVERAGE(K27:K31)</f>
        <v>2.5242251771683016E-2</v>
      </c>
      <c r="AC27" s="1">
        <f>_xlfn.STDEV.P(K27:K31)</f>
        <v>1.9155061306878817E-3</v>
      </c>
    </row>
    <row r="28" spans="1:29" x14ac:dyDescent="0.3">
      <c r="A28" t="s">
        <v>37</v>
      </c>
      <c r="B28">
        <v>1525</v>
      </c>
      <c r="C28">
        <v>0.98358544091534295</v>
      </c>
      <c r="D28">
        <v>0.95229618450912601</v>
      </c>
      <c r="E28">
        <v>0.98941594192731497</v>
      </c>
      <c r="F28">
        <v>2.2717305194427499E-2</v>
      </c>
      <c r="G28">
        <v>3.3033060799165702E-2</v>
      </c>
      <c r="H28">
        <v>3.6819860602490401E-2</v>
      </c>
      <c r="I28">
        <v>1.7477435724072898E-2</v>
      </c>
      <c r="J28">
        <v>2.4295229250539702E-2</v>
      </c>
      <c r="K28">
        <v>2.7641757163455599E-2</v>
      </c>
    </row>
    <row r="29" spans="1:29" x14ac:dyDescent="0.3">
      <c r="A29" t="s">
        <v>38</v>
      </c>
      <c r="B29">
        <v>2230</v>
      </c>
      <c r="C29">
        <v>0.96857946330589595</v>
      </c>
      <c r="D29">
        <v>0.94797884134288402</v>
      </c>
      <c r="E29">
        <v>0.99050741881289095</v>
      </c>
      <c r="F29">
        <v>3.3355751822277298E-2</v>
      </c>
      <c r="G29">
        <v>3.4849079064841297E-2</v>
      </c>
      <c r="H29">
        <v>3.5063491325861298E-2</v>
      </c>
      <c r="I29">
        <v>2.58294389693026E-2</v>
      </c>
      <c r="J29">
        <v>2.4648285512366402E-2</v>
      </c>
      <c r="K29">
        <v>2.39446131804904E-2</v>
      </c>
    </row>
    <row r="30" spans="1:29" x14ac:dyDescent="0.3">
      <c r="A30" t="s">
        <v>39</v>
      </c>
      <c r="B30">
        <v>3295</v>
      </c>
      <c r="C30">
        <v>0.96421258910691499</v>
      </c>
      <c r="D30">
        <v>0.94978769182454104</v>
      </c>
      <c r="E30">
        <v>0.99027845027385197</v>
      </c>
      <c r="F30">
        <v>2.90930750946519E-2</v>
      </c>
      <c r="G30">
        <v>3.3851551903797003E-2</v>
      </c>
      <c r="H30">
        <v>3.5728448305771397E-2</v>
      </c>
      <c r="I30">
        <v>2.3684231592063201E-2</v>
      </c>
      <c r="J30">
        <v>2.49399826039189E-2</v>
      </c>
      <c r="K30">
        <v>2.5630831420823098E-2</v>
      </c>
    </row>
    <row r="31" spans="1:29" x14ac:dyDescent="0.3">
      <c r="A31" t="s">
        <v>40</v>
      </c>
      <c r="B31">
        <v>3960</v>
      </c>
      <c r="C31">
        <v>0.97675976635250195</v>
      </c>
      <c r="D31">
        <v>0.95168815648699601</v>
      </c>
      <c r="E31">
        <v>0.98977312984791299</v>
      </c>
      <c r="F31">
        <v>2.41363738290311E-2</v>
      </c>
      <c r="G31">
        <v>3.3200752757156199E-2</v>
      </c>
      <c r="H31">
        <v>3.6547159089459803E-2</v>
      </c>
      <c r="I31">
        <v>1.8472439946978399E-2</v>
      </c>
      <c r="J31">
        <v>2.3990553454146399E-2</v>
      </c>
      <c r="K31">
        <v>2.6692776391128999E-2</v>
      </c>
    </row>
    <row r="32" spans="1:29" x14ac:dyDescent="0.3">
      <c r="A32" t="s">
        <v>41</v>
      </c>
      <c r="B32">
        <v>1265</v>
      </c>
      <c r="C32">
        <v>0.983227860261362</v>
      </c>
      <c r="D32">
        <v>0.95402521753821501</v>
      </c>
      <c r="E32">
        <v>0.99036876112954397</v>
      </c>
      <c r="F32">
        <v>2.2875744758314699E-2</v>
      </c>
      <c r="G32">
        <v>3.24595983540759E-2</v>
      </c>
      <c r="H32">
        <v>3.5186096216185798E-2</v>
      </c>
      <c r="I32">
        <v>1.8186302095579001E-2</v>
      </c>
      <c r="J32">
        <v>2.3969911448231001E-2</v>
      </c>
      <c r="K32">
        <v>2.5406386213341001E-2</v>
      </c>
      <c r="L32" s="1">
        <f>AVERAGE(C32:C36)</f>
        <v>0.97176068217379807</v>
      </c>
      <c r="M32" s="1">
        <f>_xlfn.STDEV.P(C32:C36)</f>
        <v>1.4361524789356086E-2</v>
      </c>
      <c r="N32" s="1">
        <f>AVERAGE(D32:D36)</f>
        <v>0.95911903024328038</v>
      </c>
      <c r="O32" s="1">
        <f>_xlfn.STDEV.P(D32:D36)</f>
        <v>4.6122988466731421E-3</v>
      </c>
      <c r="P32" s="1">
        <f>AVERAGE(E32:E36)</f>
        <v>0.99266558569805896</v>
      </c>
      <c r="Q32" s="1">
        <f>_xlfn.STDEV.P(E32:E36)</f>
        <v>1.5133232237584317E-3</v>
      </c>
      <c r="R32" s="1">
        <f>AVERAGE(F32:F36)</f>
        <v>2.7500834087895061E-2</v>
      </c>
      <c r="S32" s="1">
        <f>_xlfn.STDEV.P(F32:F36)</f>
        <v>6.7502576687634187E-3</v>
      </c>
      <c r="T32" s="1">
        <f>AVERAGE(G32:G36)</f>
        <v>3.0608375095840738E-2</v>
      </c>
      <c r="U32" s="1">
        <f>_xlfn.STDEV.P(G32:G36)</f>
        <v>1.7176214168499212E-3</v>
      </c>
      <c r="V32" s="1">
        <f>AVERAGE(H32:H36)</f>
        <v>3.0656955036238758E-2</v>
      </c>
      <c r="W32" s="1">
        <f>_xlfn.STDEV.P(H32:H36)</f>
        <v>3.1218010306214919E-3</v>
      </c>
      <c r="X32" s="1">
        <f>AVERAGE(I32:I36)</f>
        <v>2.084529233260966E-2</v>
      </c>
      <c r="Y32" s="1">
        <f>_xlfn.STDEV.P(I32:I36)</f>
        <v>3.7407414263609003E-3</v>
      </c>
      <c r="Z32" s="1">
        <f>AVERAGE(J32:J36)</f>
        <v>2.13656000031337E-2</v>
      </c>
      <c r="AA32" s="1">
        <f>_xlfn.STDEV.P(J32:J36)</f>
        <v>1.4128549320498987E-3</v>
      </c>
      <c r="AB32" s="1">
        <f>AVERAGE(K32:K36)</f>
        <v>2.04789941508998E-2</v>
      </c>
      <c r="AC32" s="1">
        <f>_xlfn.STDEV.P(K32:K36)</f>
        <v>2.8645949233256736E-3</v>
      </c>
    </row>
    <row r="33" spans="1:29" x14ac:dyDescent="0.3">
      <c r="A33" t="s">
        <v>42</v>
      </c>
      <c r="B33">
        <v>1525</v>
      </c>
      <c r="C33">
        <v>0.98855912763905596</v>
      </c>
      <c r="D33">
        <v>0.96241163806204699</v>
      </c>
      <c r="E33">
        <v>0.99195149680679695</v>
      </c>
      <c r="F33">
        <v>2.0095616498364E-2</v>
      </c>
      <c r="G33">
        <v>2.9443304658958398E-2</v>
      </c>
      <c r="H33">
        <v>3.2108713378531599E-2</v>
      </c>
      <c r="I33">
        <v>1.7668457102571301E-2</v>
      </c>
      <c r="J33">
        <v>2.0847279052242599E-2</v>
      </c>
      <c r="K33">
        <v>2.1218408097303E-2</v>
      </c>
    </row>
    <row r="34" spans="1:29" x14ac:dyDescent="0.3">
      <c r="A34" t="s">
        <v>43</v>
      </c>
      <c r="B34">
        <v>2230</v>
      </c>
      <c r="C34">
        <v>0.94855000360502195</v>
      </c>
      <c r="D34">
        <v>0.95340720594973205</v>
      </c>
      <c r="E34">
        <v>0.99369335881665399</v>
      </c>
      <c r="F34">
        <v>3.8730672196737197E-2</v>
      </c>
      <c r="G34">
        <v>3.2786039691652599E-2</v>
      </c>
      <c r="H34">
        <v>2.8580993756966499E-2</v>
      </c>
      <c r="I34">
        <v>2.79252352713465E-2</v>
      </c>
      <c r="J34">
        <v>2.1451793626870101E-2</v>
      </c>
      <c r="K34">
        <v>1.72909908297815E-2</v>
      </c>
    </row>
    <row r="35" spans="1:29" x14ac:dyDescent="0.3">
      <c r="A35" t="s">
        <v>44</v>
      </c>
      <c r="B35">
        <v>3295</v>
      </c>
      <c r="C35">
        <v>0.97498086981509902</v>
      </c>
      <c r="D35">
        <v>0.96078621854901003</v>
      </c>
      <c r="E35">
        <v>0.99250766261835299</v>
      </c>
      <c r="F35">
        <v>2.4353424555872999E-2</v>
      </c>
      <c r="G35">
        <v>2.9926050202485E-2</v>
      </c>
      <c r="H35">
        <v>3.1366590316154797E-2</v>
      </c>
      <c r="I35">
        <v>1.9247601807215398E-2</v>
      </c>
      <c r="J35">
        <v>2.0810111054781501E-2</v>
      </c>
      <c r="K35">
        <v>2.0457787843714301E-2</v>
      </c>
    </row>
    <row r="36" spans="1:29" x14ac:dyDescent="0.3">
      <c r="A36" t="s">
        <v>45</v>
      </c>
      <c r="B36">
        <v>3960</v>
      </c>
      <c r="C36">
        <v>0.963485549548452</v>
      </c>
      <c r="D36">
        <v>0.96496487111739704</v>
      </c>
      <c r="E36">
        <v>0.99480664911894701</v>
      </c>
      <c r="F36">
        <v>3.1448712430186397E-2</v>
      </c>
      <c r="G36">
        <v>2.8426882572031801E-2</v>
      </c>
      <c r="H36">
        <v>2.6042381513355101E-2</v>
      </c>
      <c r="I36">
        <v>2.1198865386336099E-2</v>
      </c>
      <c r="J36">
        <v>1.9748904833543302E-2</v>
      </c>
      <c r="K36">
        <v>1.8021397770359202E-2</v>
      </c>
    </row>
    <row r="37" spans="1:29" x14ac:dyDescent="0.3">
      <c r="A37" t="s">
        <v>46</v>
      </c>
      <c r="B37">
        <v>1265</v>
      </c>
      <c r="C37">
        <v>0.93364882042138697</v>
      </c>
      <c r="D37">
        <v>0.94831031567597501</v>
      </c>
      <c r="E37">
        <v>0.99482744059973904</v>
      </c>
      <c r="F37">
        <v>4.7510925690413701E-2</v>
      </c>
      <c r="G37">
        <v>3.4865872755297803E-2</v>
      </c>
      <c r="H37">
        <v>2.57851510334976E-2</v>
      </c>
      <c r="I37">
        <v>1.6201872397393301E-2</v>
      </c>
      <c r="J37">
        <v>1.48164062127665E-2</v>
      </c>
      <c r="K37">
        <v>1.3381200564376999E-2</v>
      </c>
      <c r="L37" s="1">
        <f>AVERAGE(C37:C41)</f>
        <v>0.95935178123647069</v>
      </c>
      <c r="M37" s="1">
        <f>_xlfn.STDEV.P(C37:C41)</f>
        <v>1.6162428846554697E-2</v>
      </c>
      <c r="N37" s="1">
        <f>AVERAGE(D37:D41)</f>
        <v>0.95679829453475629</v>
      </c>
      <c r="O37" s="1">
        <f>_xlfn.STDEV.P(D37:D41)</f>
        <v>4.9265202624527975E-3</v>
      </c>
      <c r="P37" s="1">
        <f>AVERAGE(E37:E41)</f>
        <v>0.99350211262626131</v>
      </c>
      <c r="Q37" s="1">
        <f>_xlfn.STDEV.P(E37:E41)</f>
        <v>1.3198647036107203E-3</v>
      </c>
      <c r="R37" s="1">
        <f>AVERAGE(F37:F41)</f>
        <v>3.3809747049406043E-2</v>
      </c>
      <c r="S37" s="1">
        <f>_xlfn.STDEV.P(F37:F41)</f>
        <v>8.2161178512439662E-3</v>
      </c>
      <c r="T37" s="1">
        <f>AVERAGE(G37:G41)</f>
        <v>3.1540855627050626E-2</v>
      </c>
      <c r="U37" s="1">
        <f>_xlfn.STDEV.P(G37:G41)</f>
        <v>1.877408672173686E-3</v>
      </c>
      <c r="V37" s="1">
        <f>AVERAGE(H37:H41)</f>
        <v>2.8878147155799699E-2</v>
      </c>
      <c r="W37" s="1">
        <f>_xlfn.STDEV.P(H37:H41)</f>
        <v>3.0570530278288713E-3</v>
      </c>
      <c r="X37" s="1">
        <f>AVERAGE(I37:I41)</f>
        <v>2.2410116801910841E-2</v>
      </c>
      <c r="Y37" s="1">
        <f>_xlfn.STDEV.P(I37:I41)</f>
        <v>4.8632177201038147E-3</v>
      </c>
      <c r="Z37" s="1">
        <f>AVERAGE(J37:J41)</f>
        <v>2.1080341342720584E-2</v>
      </c>
      <c r="AA37" s="1">
        <f>_xlfn.STDEV.P(J37:J41)</f>
        <v>3.389494518139149E-3</v>
      </c>
      <c r="AB37" s="1">
        <f>AVERAGE(K37:K41)</f>
        <v>1.9381717536518319E-2</v>
      </c>
      <c r="AC37" s="1">
        <f>_xlfn.STDEV.P(K37:K41)</f>
        <v>3.6653057024491013E-3</v>
      </c>
    </row>
    <row r="38" spans="1:29" x14ac:dyDescent="0.3">
      <c r="A38" t="s">
        <v>47</v>
      </c>
      <c r="B38">
        <v>1525</v>
      </c>
      <c r="C38">
        <v>0.98073565388210304</v>
      </c>
      <c r="D38">
        <v>0.96290485384747904</v>
      </c>
      <c r="E38">
        <v>0.99294097167852702</v>
      </c>
      <c r="F38">
        <v>2.5399904526620401E-2</v>
      </c>
      <c r="G38">
        <v>2.9258160877822001E-2</v>
      </c>
      <c r="H38">
        <v>3.0072949200620001E-2</v>
      </c>
      <c r="I38">
        <v>1.98132136439906E-2</v>
      </c>
      <c r="J38">
        <v>2.0248406100844999E-2</v>
      </c>
      <c r="K38">
        <v>1.9402501800088401E-2</v>
      </c>
    </row>
    <row r="39" spans="1:29" x14ac:dyDescent="0.3">
      <c r="A39" t="s">
        <v>48</v>
      </c>
      <c r="B39">
        <v>2230</v>
      </c>
      <c r="C39">
        <v>0.95096441490580697</v>
      </c>
      <c r="D39">
        <v>0.95999997069851695</v>
      </c>
      <c r="E39">
        <v>0.99517729580981196</v>
      </c>
      <c r="F39">
        <v>3.83311699480045E-2</v>
      </c>
      <c r="G39">
        <v>3.0460439380380799E-2</v>
      </c>
      <c r="H39">
        <v>2.4991293979495399E-2</v>
      </c>
      <c r="I39">
        <v>3.0866619567702099E-2</v>
      </c>
      <c r="J39">
        <v>2.2776499131372099E-2</v>
      </c>
      <c r="K39">
        <v>1.7801105024540499E-2</v>
      </c>
    </row>
    <row r="40" spans="1:29" x14ac:dyDescent="0.3">
      <c r="A40" t="s">
        <v>49</v>
      </c>
      <c r="B40">
        <v>3295</v>
      </c>
      <c r="C40">
        <v>0.97001391903136802</v>
      </c>
      <c r="D40">
        <v>0.95554258446822704</v>
      </c>
      <c r="E40">
        <v>0.99162769911561899</v>
      </c>
      <c r="F40">
        <v>2.66135170515834E-2</v>
      </c>
      <c r="G40">
        <v>3.1867195217009897E-2</v>
      </c>
      <c r="H40">
        <v>3.3165782903185198E-2</v>
      </c>
      <c r="I40">
        <v>2.174927073134E-2</v>
      </c>
      <c r="J40">
        <v>2.3608490544968701E-2</v>
      </c>
      <c r="K40">
        <v>2.3371589578719799E-2</v>
      </c>
    </row>
    <row r="41" spans="1:29" x14ac:dyDescent="0.3">
      <c r="A41" t="s">
        <v>50</v>
      </c>
      <c r="B41">
        <v>3960</v>
      </c>
      <c r="C41">
        <v>0.96139609794168901</v>
      </c>
      <c r="D41">
        <v>0.95723374798358296</v>
      </c>
      <c r="E41">
        <v>0.99293715592761</v>
      </c>
      <c r="F41">
        <v>3.1193218030408199E-2</v>
      </c>
      <c r="G41">
        <v>3.1252609904742601E-2</v>
      </c>
      <c r="H41">
        <v>3.0375558662200298E-2</v>
      </c>
      <c r="I41">
        <v>2.3419607669128199E-2</v>
      </c>
      <c r="J41">
        <v>2.3951904723650601E-2</v>
      </c>
      <c r="K41">
        <v>2.29521907148659E-2</v>
      </c>
    </row>
    <row r="42" spans="1:29" x14ac:dyDescent="0.3">
      <c r="A42" t="s">
        <v>51</v>
      </c>
      <c r="B42">
        <v>1265</v>
      </c>
      <c r="C42">
        <v>0.98633954067108598</v>
      </c>
      <c r="D42">
        <v>0.98018314175996502</v>
      </c>
      <c r="E42">
        <v>0.99672856434299995</v>
      </c>
      <c r="F42">
        <v>2.2062641180621699E-2</v>
      </c>
      <c r="G42">
        <v>2.1436860337620701E-2</v>
      </c>
      <c r="H42">
        <v>2.0522633526481E-2</v>
      </c>
      <c r="I42">
        <v>1.5956985434475199E-2</v>
      </c>
      <c r="J42">
        <v>1.4036134394082101E-2</v>
      </c>
      <c r="K42">
        <v>1.2531422653683601E-2</v>
      </c>
      <c r="L42" s="1">
        <f>AVERAGE(C42:C46)</f>
        <v>0.9884327570078083</v>
      </c>
      <c r="M42" s="1">
        <f>_xlfn.STDEV.P(C42:C46)</f>
        <v>1.1879808545160208E-3</v>
      </c>
      <c r="N42" s="1">
        <f>AVERAGE(D42:D46)</f>
        <v>0.97811579428052231</v>
      </c>
      <c r="O42" s="1">
        <f>_xlfn.STDEV.P(D42:D46)</f>
        <v>2.1879820338736779E-3</v>
      </c>
      <c r="P42" s="1">
        <f>AVERAGE(E42,E43,E46)</f>
        <v>0.99616877156184691</v>
      </c>
      <c r="Q42" s="1">
        <f>_xlfn.STDEV.P(E42:E46)</f>
        <v>7.3165508259781054E-4</v>
      </c>
      <c r="R42" s="1">
        <f>AVERAGE(F42:F46)</f>
        <v>1.850167566559982E-2</v>
      </c>
      <c r="S42" s="1">
        <f>_xlfn.STDEV.P(F42:F46)</f>
        <v>2.0155672373986379E-3</v>
      </c>
      <c r="T42" s="1">
        <f>AVERAGE(G42:G46)</f>
        <v>2.239026020103168E-2</v>
      </c>
      <c r="U42" s="1">
        <f>_xlfn.STDEV.P(G42:G46)</f>
        <v>1.12983580106481E-3</v>
      </c>
      <c r="V42" s="1">
        <f>AVERAGE(H42:H46)</f>
        <v>2.3270993562621238E-2</v>
      </c>
      <c r="W42" s="1">
        <f>_xlfn.STDEV.P(H42:H46)</f>
        <v>2.1670470205991024E-3</v>
      </c>
      <c r="X42" s="1">
        <f>AVERAGE(I42:I46)</f>
        <v>1.2803094316494981E-2</v>
      </c>
      <c r="Y42" s="1">
        <f>_xlfn.STDEV.P(I42:I46)</f>
        <v>1.7365092968953672E-3</v>
      </c>
      <c r="Z42" s="1">
        <f>AVERAGE(J42:J46)</f>
        <v>1.3608503935239703E-2</v>
      </c>
      <c r="AA42" s="1">
        <f>_xlfn.STDEV.P(J42:J46)</f>
        <v>9.6126056015743283E-4</v>
      </c>
      <c r="AB42" s="1">
        <f>AVERAGE(K42:K46)</f>
        <v>1.3351116061877999E-2</v>
      </c>
      <c r="AC42" s="1">
        <f>_xlfn.STDEV.P(K42:K46)</f>
        <v>1.0957362551302508E-3</v>
      </c>
    </row>
    <row r="43" spans="1:29" x14ac:dyDescent="0.3">
      <c r="A43" t="s">
        <v>52</v>
      </c>
      <c r="B43">
        <v>1525</v>
      </c>
      <c r="C43">
        <v>0.98800496843476804</v>
      </c>
      <c r="D43">
        <v>0.98129969400294303</v>
      </c>
      <c r="E43">
        <v>0.99664765491575502</v>
      </c>
      <c r="F43">
        <v>1.92194652342586E-2</v>
      </c>
      <c r="G43">
        <v>2.0670692287677199E-2</v>
      </c>
      <c r="H43">
        <v>2.07246974261182E-2</v>
      </c>
      <c r="I43">
        <v>1.06174056969188E-2</v>
      </c>
      <c r="J43">
        <v>1.1773056986280299E-2</v>
      </c>
      <c r="K43">
        <v>1.17213735633276E-2</v>
      </c>
    </row>
    <row r="44" spans="1:29" x14ac:dyDescent="0.3">
      <c r="A44" t="s">
        <v>53</v>
      </c>
      <c r="B44">
        <v>2230</v>
      </c>
      <c r="C44">
        <v>0.98923378151529895</v>
      </c>
      <c r="D44">
        <v>0.97662976823453296</v>
      </c>
      <c r="E44">
        <v>0.99525619065250204</v>
      </c>
      <c r="F44">
        <v>1.7178595750412601E-2</v>
      </c>
      <c r="G44">
        <v>2.3118702184652399E-2</v>
      </c>
      <c r="H44">
        <v>2.47907492259541E-2</v>
      </c>
      <c r="I44">
        <v>1.24936428899409E-2</v>
      </c>
      <c r="J44">
        <v>1.42182513953686E-2</v>
      </c>
      <c r="K44">
        <v>1.43428332223488E-2</v>
      </c>
    </row>
    <row r="45" spans="1:29" x14ac:dyDescent="0.3">
      <c r="A45" t="s">
        <v>54</v>
      </c>
      <c r="B45">
        <v>3295</v>
      </c>
      <c r="C45">
        <v>0.98886197563128597</v>
      </c>
      <c r="D45">
        <v>0.97657116689292101</v>
      </c>
      <c r="E45">
        <v>0.99520710100744803</v>
      </c>
      <c r="F45">
        <v>1.6317328751787201E-2</v>
      </c>
      <c r="G45">
        <v>2.3143957804105102E-2</v>
      </c>
      <c r="H45">
        <v>2.5092251519439699E-2</v>
      </c>
      <c r="I45">
        <v>1.2331729181527E-2</v>
      </c>
      <c r="J45">
        <v>1.35727241465649E-2</v>
      </c>
      <c r="K45">
        <v>1.35190579227977E-2</v>
      </c>
    </row>
    <row r="46" spans="1:29" x14ac:dyDescent="0.3">
      <c r="A46" t="s">
        <v>55</v>
      </c>
      <c r="B46">
        <v>3960</v>
      </c>
      <c r="C46">
        <v>0.98972351878660303</v>
      </c>
      <c r="D46">
        <v>0.97589520051224898</v>
      </c>
      <c r="E46">
        <v>0.99513009542678599</v>
      </c>
      <c r="F46">
        <v>1.7730347410919001E-2</v>
      </c>
      <c r="G46">
        <v>2.3581088391103001E-2</v>
      </c>
      <c r="H46">
        <v>2.5224636115113198E-2</v>
      </c>
      <c r="I46">
        <v>1.2615708379613001E-2</v>
      </c>
      <c r="J46">
        <v>1.44423527539026E-2</v>
      </c>
      <c r="K46">
        <v>1.46408929472323E-2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D673D-16D1-441C-A7D2-2CD7AD6875ED}">
  <dimension ref="A1:S46"/>
  <sheetViews>
    <sheetView tabSelected="1" topLeftCell="A22" workbookViewId="0">
      <selection activeCell="A37" sqref="A37"/>
    </sheetView>
  </sheetViews>
  <sheetFormatPr defaultRowHeight="14.4" x14ac:dyDescent="0.3"/>
  <cols>
    <col min="1" max="1" width="22.33203125" bestFit="1" customWidth="1"/>
    <col min="2" max="2" width="11.6640625" bestFit="1" customWidth="1"/>
    <col min="3" max="3" width="10.33203125" bestFit="1" customWidth="1"/>
    <col min="4" max="4" width="10.77734375" bestFit="1" customWidth="1"/>
    <col min="5" max="5" width="9.44140625" bestFit="1" customWidth="1"/>
    <col min="6" max="6" width="12.33203125" bestFit="1" customWidth="1"/>
    <col min="7" max="7" width="11" bestFit="1" customWidth="1"/>
    <col min="8" max="8" width="9.77734375" bestFit="1" customWidth="1"/>
    <col min="9" max="9" width="5.5546875" bestFit="1" customWidth="1"/>
    <col min="11" max="11" width="5.5546875" bestFit="1" customWidth="1"/>
    <col min="12" max="12" width="10.44140625" bestFit="1" customWidth="1"/>
    <col min="13" max="13" width="5.5546875" bestFit="1" customWidth="1"/>
    <col min="15" max="15" width="5.5546875" bestFit="1" customWidth="1"/>
    <col min="16" max="16" width="8" bestFit="1" customWidth="1"/>
  </cols>
  <sheetData>
    <row r="1" spans="1:19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</row>
    <row r="2" spans="1:19" x14ac:dyDescent="0.3">
      <c r="A2" t="s">
        <v>11</v>
      </c>
      <c r="B2" s="1">
        <v>0.97638699629277959</v>
      </c>
      <c r="C2" s="1">
        <v>8.4702762279441641E-3</v>
      </c>
      <c r="D2" s="1">
        <v>0.95541706887087463</v>
      </c>
      <c r="E2" s="1">
        <v>9.706372466956709E-3</v>
      </c>
      <c r="F2" s="1">
        <v>0.99103926264566167</v>
      </c>
      <c r="G2" s="1">
        <v>1.9791133455355982E-3</v>
      </c>
      <c r="H2" s="1">
        <v>2.5747895642062903E-2</v>
      </c>
      <c r="I2" s="1">
        <v>4.9182110982894959E-3</v>
      </c>
      <c r="J2" s="1">
        <v>3.1778394506031302E-2</v>
      </c>
      <c r="K2" s="1">
        <v>3.8527798612096715E-3</v>
      </c>
      <c r="L2" s="1">
        <v>3.3833480714888821E-2</v>
      </c>
      <c r="M2" s="1">
        <v>4.1916636379491189E-3</v>
      </c>
      <c r="N2" s="1">
        <v>2.0324120363996823E-2</v>
      </c>
      <c r="O2" s="1">
        <v>4.0745725782231883E-3</v>
      </c>
      <c r="P2" s="1">
        <v>2.2959820480579998E-2</v>
      </c>
      <c r="Q2" s="1">
        <v>3.7405583764414394E-3</v>
      </c>
      <c r="R2" s="1">
        <v>2.4029992521392859E-2</v>
      </c>
      <c r="S2" s="1">
        <v>4.6463070482400358E-3</v>
      </c>
    </row>
    <row r="3" spans="1:19" x14ac:dyDescent="0.3">
      <c r="A3" t="s">
        <v>16</v>
      </c>
      <c r="B3" s="1">
        <v>0.96817382272398389</v>
      </c>
      <c r="C3" s="1">
        <v>8.7247368549345436E-3</v>
      </c>
      <c r="D3" s="1">
        <v>0.96352138693818357</v>
      </c>
      <c r="E3" s="1">
        <v>6.9634855405817202E-3</v>
      </c>
      <c r="F3" s="1">
        <v>0.99434053008828227</v>
      </c>
      <c r="G3" s="1">
        <v>1.4374281158819251E-3</v>
      </c>
      <c r="H3" s="1">
        <v>3.106710015278092E-2</v>
      </c>
      <c r="I3" s="1">
        <v>5.8000161661459632E-3</v>
      </c>
      <c r="J3" s="1">
        <v>2.9020575559163941E-2</v>
      </c>
      <c r="K3" s="1">
        <v>3.0921205062200952E-3</v>
      </c>
      <c r="L3" s="1">
        <v>2.6883802300735539E-2</v>
      </c>
      <c r="M3" s="1">
        <v>3.5426721219029315E-3</v>
      </c>
      <c r="N3" s="1">
        <v>2.1990398218798821E-2</v>
      </c>
      <c r="O3" s="1">
        <v>2.9741506422460056E-3</v>
      </c>
      <c r="P3" s="1">
        <v>2.0271541970269119E-2</v>
      </c>
      <c r="Q3" s="1">
        <v>2.9667066011612496E-3</v>
      </c>
      <c r="R3" s="1">
        <v>1.8459589478962861E-2</v>
      </c>
      <c r="S3" s="1">
        <v>3.4983298330119191E-3</v>
      </c>
    </row>
    <row r="4" spans="1:19" x14ac:dyDescent="0.3">
      <c r="A4" t="s">
        <v>21</v>
      </c>
      <c r="B4" s="1">
        <v>0.97108452695500058</v>
      </c>
      <c r="C4" s="1">
        <v>1.2743245996191598E-2</v>
      </c>
      <c r="D4" s="1">
        <v>0.95707127628864763</v>
      </c>
      <c r="E4" s="1">
        <v>5.7703907968884088E-3</v>
      </c>
      <c r="F4" s="1">
        <v>0.9922790607740104</v>
      </c>
      <c r="G4" s="1">
        <v>8.4260075164593559E-4</v>
      </c>
      <c r="H4" s="1">
        <v>2.8160525966709499E-2</v>
      </c>
      <c r="I4" s="1">
        <v>6.4780290555372681E-3</v>
      </c>
      <c r="J4" s="1">
        <v>3.1345052833709065E-2</v>
      </c>
      <c r="K4" s="1">
        <v>2.2563851680178072E-3</v>
      </c>
      <c r="L4" s="1">
        <v>3.15928376298312E-2</v>
      </c>
      <c r="M4" s="1">
        <v>1.8197014290962175E-3</v>
      </c>
      <c r="N4" s="1">
        <v>2.1894123659109321E-2</v>
      </c>
      <c r="O4" s="1">
        <v>5.097392215653123E-3</v>
      </c>
      <c r="P4" s="1">
        <v>2.2755435641522583E-2</v>
      </c>
      <c r="Q4" s="1">
        <v>1.8576432826010302E-3</v>
      </c>
      <c r="R4" s="1">
        <v>2.1951940913532499E-2</v>
      </c>
      <c r="S4" s="1">
        <v>1.5598586953497488E-3</v>
      </c>
    </row>
    <row r="5" spans="1:19" x14ac:dyDescent="0.3">
      <c r="A5" t="s">
        <v>26</v>
      </c>
      <c r="B5" s="1">
        <v>0.97488192243307981</v>
      </c>
      <c r="C5" s="1">
        <v>1.7451881367085146E-2</v>
      </c>
      <c r="D5" s="1">
        <v>0.96355067600933053</v>
      </c>
      <c r="E5" s="1">
        <v>1.3496962783842423E-2</v>
      </c>
      <c r="F5" s="1">
        <v>0.99347234250216654</v>
      </c>
      <c r="G5" s="1">
        <v>1.9348537322608373E-3</v>
      </c>
      <c r="H5" s="1">
        <v>2.4788101299679559E-2</v>
      </c>
      <c r="I5" s="1">
        <v>1.0200962623898484E-2</v>
      </c>
      <c r="J5" s="1">
        <v>2.8407147608713823E-2</v>
      </c>
      <c r="K5" s="1">
        <v>5.7498754788053242E-3</v>
      </c>
      <c r="L5" s="1">
        <v>2.87751031625272E-2</v>
      </c>
      <c r="M5" s="1">
        <v>4.5380657352707115E-3</v>
      </c>
      <c r="N5" s="1">
        <v>1.8881685286109819E-2</v>
      </c>
      <c r="O5" s="1">
        <v>8.5601194985122208E-3</v>
      </c>
      <c r="P5" s="1">
        <v>1.9747585618240821E-2</v>
      </c>
      <c r="Q5" s="1">
        <v>5.8253101057112022E-3</v>
      </c>
      <c r="R5" s="1">
        <v>1.920162462137744E-2</v>
      </c>
      <c r="S5" s="1">
        <v>4.9418165180874461E-3</v>
      </c>
    </row>
    <row r="6" spans="1:19" x14ac:dyDescent="0.3">
      <c r="A6" t="s">
        <v>31</v>
      </c>
      <c r="B6" s="1">
        <v>0.94854275095133966</v>
      </c>
      <c r="C6" s="1">
        <v>5.2944975345600706E-2</v>
      </c>
      <c r="D6" s="1">
        <v>0.96039784528057126</v>
      </c>
      <c r="E6" s="1">
        <v>2.652760057634641E-2</v>
      </c>
      <c r="F6" s="1">
        <v>0.99588758752538953</v>
      </c>
      <c r="G6" s="1">
        <v>7.0368191134524672E-4</v>
      </c>
      <c r="H6" s="1">
        <v>3.52971100698007E-2</v>
      </c>
      <c r="I6" s="1">
        <v>2.141415584691643E-2</v>
      </c>
      <c r="J6" s="1">
        <v>2.8955025266161623E-2</v>
      </c>
      <c r="K6" s="1">
        <v>9.8582676717672586E-3</v>
      </c>
      <c r="L6" s="1">
        <v>2.3000957320950557E-2</v>
      </c>
      <c r="M6" s="1">
        <v>1.9561042974031843E-3</v>
      </c>
      <c r="N6" s="1">
        <v>2.0952464417163918E-2</v>
      </c>
      <c r="O6" s="1">
        <v>9.8801809870737098E-3</v>
      </c>
      <c r="P6" s="1">
        <v>1.6275375747306021E-2</v>
      </c>
      <c r="Q6" s="1">
        <v>3.3540686634363037E-3</v>
      </c>
      <c r="R6" s="1">
        <v>1.3553442737929518E-2</v>
      </c>
      <c r="S6" s="1">
        <v>7.3861421086034878E-4</v>
      </c>
    </row>
    <row r="7" spans="1:19" x14ac:dyDescent="0.3">
      <c r="A7" t="s">
        <v>36</v>
      </c>
      <c r="B7" s="1">
        <v>0.97045559630257938</v>
      </c>
      <c r="C7" s="1">
        <v>8.748220135770873E-3</v>
      </c>
      <c r="D7" s="1">
        <v>0.94952337028140033</v>
      </c>
      <c r="E7" s="1">
        <v>2.3751529387182144E-3</v>
      </c>
      <c r="F7" s="1">
        <v>0.99018990539389962</v>
      </c>
      <c r="G7" s="1">
        <v>5.4719285314855197E-4</v>
      </c>
      <c r="H7" s="1">
        <v>2.902982234588538E-2</v>
      </c>
      <c r="I7" s="1">
        <v>5.0789745900201343E-3</v>
      </c>
      <c r="J7" s="1">
        <v>3.4050122001823099E-2</v>
      </c>
      <c r="K7" s="1">
        <v>8.9849542851030051E-4</v>
      </c>
      <c r="L7" s="1">
        <v>3.5643503698544313E-2</v>
      </c>
      <c r="M7" s="1">
        <v>1.0055931315445011E-3</v>
      </c>
      <c r="N7" s="1">
        <v>2.1823639578044701E-2</v>
      </c>
      <c r="O7" s="1">
        <v>3.255176294746664E-3</v>
      </c>
      <c r="P7" s="1">
        <v>2.4260642873134682E-2</v>
      </c>
      <c r="Q7" s="1">
        <v>5.2483743596180323E-4</v>
      </c>
      <c r="R7" s="1">
        <v>2.5242251771683016E-2</v>
      </c>
      <c r="S7" s="1">
        <v>1.9155061306878817E-3</v>
      </c>
    </row>
    <row r="8" spans="1:19" x14ac:dyDescent="0.3">
      <c r="A8" t="s">
        <v>41</v>
      </c>
      <c r="B8" s="1">
        <v>0.97176068217379807</v>
      </c>
      <c r="C8" s="1">
        <v>1.4361524789356086E-2</v>
      </c>
      <c r="D8" s="1">
        <v>0.95911903024328038</v>
      </c>
      <c r="E8" s="1">
        <v>4.6122988466731421E-3</v>
      </c>
      <c r="F8" s="1">
        <v>0.99266558569805896</v>
      </c>
      <c r="G8" s="1">
        <v>1.5133232237584317E-3</v>
      </c>
      <c r="H8" s="1">
        <v>2.7500834087895061E-2</v>
      </c>
      <c r="I8" s="1">
        <v>6.7502576687634187E-3</v>
      </c>
      <c r="J8" s="1">
        <v>3.0608375095840738E-2</v>
      </c>
      <c r="K8" s="1">
        <v>1.7176214168499212E-3</v>
      </c>
      <c r="L8" s="1">
        <v>3.0656955036238758E-2</v>
      </c>
      <c r="M8" s="1">
        <v>3.1218010306214919E-3</v>
      </c>
      <c r="N8" s="1">
        <v>2.084529233260966E-2</v>
      </c>
      <c r="O8" s="1">
        <v>3.7407414263609003E-3</v>
      </c>
      <c r="P8" s="1">
        <v>2.13656000031337E-2</v>
      </c>
      <c r="Q8" s="1">
        <v>1.4128549320498987E-3</v>
      </c>
      <c r="R8" s="1">
        <v>2.04789941508998E-2</v>
      </c>
      <c r="S8" s="1">
        <v>2.8645949233256736E-3</v>
      </c>
    </row>
    <row r="9" spans="1:19" x14ac:dyDescent="0.3">
      <c r="A9" t="s">
        <v>46</v>
      </c>
      <c r="B9" s="1">
        <v>0.95935178123647069</v>
      </c>
      <c r="C9" s="1">
        <v>1.6162428846554697E-2</v>
      </c>
      <c r="D9" s="1">
        <v>0.95679829453475629</v>
      </c>
      <c r="E9" s="1">
        <v>4.9265202624527975E-3</v>
      </c>
      <c r="F9" s="1">
        <v>0.99350211262626131</v>
      </c>
      <c r="G9" s="1">
        <v>1.3198647036107203E-3</v>
      </c>
      <c r="H9" s="1">
        <v>3.3809747049406043E-2</v>
      </c>
      <c r="I9" s="1">
        <v>8.2161178512439662E-3</v>
      </c>
      <c r="J9" s="1">
        <v>3.1540855627050626E-2</v>
      </c>
      <c r="K9" s="1">
        <v>1.877408672173686E-3</v>
      </c>
      <c r="L9" s="1">
        <v>2.8878147155799699E-2</v>
      </c>
      <c r="M9" s="1">
        <v>3.0570530278288713E-3</v>
      </c>
      <c r="N9" s="1">
        <v>2.2410116801910841E-2</v>
      </c>
      <c r="O9" s="1">
        <v>4.8632177201038147E-3</v>
      </c>
      <c r="P9" s="1">
        <v>2.1080341342720584E-2</v>
      </c>
      <c r="Q9" s="1">
        <v>3.389494518139149E-3</v>
      </c>
      <c r="R9" s="1">
        <v>1.9381717536518319E-2</v>
      </c>
      <c r="S9" s="1">
        <v>3.6653057024491013E-3</v>
      </c>
    </row>
    <row r="10" spans="1:19" x14ac:dyDescent="0.3">
      <c r="A10" t="s">
        <v>51</v>
      </c>
      <c r="B10" s="1">
        <v>0.9884327570078083</v>
      </c>
      <c r="C10" s="1">
        <v>1.1879808545160208E-3</v>
      </c>
      <c r="D10" s="1">
        <v>0.97811579428052231</v>
      </c>
      <c r="E10" s="1">
        <v>2.1879820338736779E-3</v>
      </c>
      <c r="F10" s="1">
        <v>0.99616877156184691</v>
      </c>
      <c r="G10" s="1">
        <v>7.3165508259781054E-4</v>
      </c>
      <c r="H10" s="1">
        <v>1.850167566559982E-2</v>
      </c>
      <c r="I10" s="1">
        <v>2.0155672373986379E-3</v>
      </c>
      <c r="J10" s="1">
        <v>2.239026020103168E-2</v>
      </c>
      <c r="K10" s="1">
        <v>1.12983580106481E-3</v>
      </c>
      <c r="L10" s="1">
        <v>2.3270993562621238E-2</v>
      </c>
      <c r="M10" s="1">
        <v>2.1670470205991024E-3</v>
      </c>
      <c r="N10" s="1">
        <v>1.2803094316494981E-2</v>
      </c>
      <c r="O10" s="1">
        <v>1.7365092968953672E-3</v>
      </c>
      <c r="P10" s="1">
        <v>1.3608503935239703E-2</v>
      </c>
      <c r="Q10" s="1">
        <v>9.6126056015743283E-4</v>
      </c>
      <c r="R10" s="1">
        <v>1.3351116061877999E-2</v>
      </c>
      <c r="S10" s="1">
        <v>1.0957362551302508E-3</v>
      </c>
    </row>
    <row r="13" spans="1:19" x14ac:dyDescent="0.3">
      <c r="A13" t="s">
        <v>0</v>
      </c>
      <c r="B13" t="s">
        <v>62</v>
      </c>
      <c r="C13" t="s">
        <v>63</v>
      </c>
      <c r="D13" t="s">
        <v>64</v>
      </c>
      <c r="E13" t="s">
        <v>63</v>
      </c>
      <c r="F13" t="s">
        <v>65</v>
      </c>
      <c r="G13" t="s">
        <v>61</v>
      </c>
      <c r="H13" t="s">
        <v>5</v>
      </c>
      <c r="J13" t="s">
        <v>6</v>
      </c>
      <c r="L13" t="s">
        <v>7</v>
      </c>
      <c r="N13" t="s">
        <v>8</v>
      </c>
      <c r="P13" t="s">
        <v>9</v>
      </c>
      <c r="R13" t="s">
        <v>10</v>
      </c>
    </row>
    <row r="14" spans="1:19" x14ac:dyDescent="0.3">
      <c r="A14" t="s">
        <v>11</v>
      </c>
      <c r="B14" s="1">
        <f>1-(1-B2)*24/(24-16-1)</f>
        <v>0.91904113014667288</v>
      </c>
      <c r="C14" s="1">
        <v>8.4702762279441641E-3</v>
      </c>
      <c r="D14" s="1">
        <f>1-(1-D2)*76/(76-16-1)</f>
        <v>0.94257113956248262</v>
      </c>
      <c r="E14" s="1">
        <v>9.706372466956709E-3</v>
      </c>
      <c r="F14" s="1">
        <f>1-(1-F2)*52/(52-16-1)</f>
        <v>0.98668690450212593</v>
      </c>
      <c r="G14" s="1">
        <v>1.9791133455355982E-3</v>
      </c>
      <c r="H14" s="1">
        <v>2.5747895642062903E-2</v>
      </c>
      <c r="I14" s="1">
        <v>4.9182110982894959E-3</v>
      </c>
      <c r="J14" s="1">
        <v>3.1778394506031302E-2</v>
      </c>
      <c r="K14" s="1">
        <v>3.8527798612096715E-3</v>
      </c>
      <c r="L14" s="1">
        <v>3.3833480714888821E-2</v>
      </c>
      <c r="M14" s="1">
        <v>4.1916636379491189E-3</v>
      </c>
      <c r="N14" s="1">
        <v>2.0324120363996823E-2</v>
      </c>
      <c r="O14" s="1">
        <v>4.0745725782231883E-3</v>
      </c>
      <c r="P14" s="1">
        <v>2.2959820480579998E-2</v>
      </c>
      <c r="Q14" s="1">
        <v>3.7405583764414394E-3</v>
      </c>
      <c r="R14" s="1">
        <v>2.4029992521392859E-2</v>
      </c>
      <c r="S14" s="1">
        <v>4.6463070482400358E-3</v>
      </c>
    </row>
    <row r="15" spans="1:19" x14ac:dyDescent="0.3">
      <c r="A15" t="s">
        <v>16</v>
      </c>
      <c r="B15" s="1">
        <f t="shared" ref="B15:B22" si="0">1-(1-B3)*24/(24-16-1)</f>
        <v>0.89088167791080186</v>
      </c>
      <c r="C15" s="1">
        <v>8.7247368549345436E-3</v>
      </c>
      <c r="D15" s="1">
        <f t="shared" ref="D15:D22" si="1">1-(1-D3)*76/(76-16-1)</f>
        <v>0.95301060012376193</v>
      </c>
      <c r="E15" s="1">
        <v>6.9634855405817202E-3</v>
      </c>
      <c r="F15" s="1">
        <f t="shared" ref="F15:F22" si="2">1-(1-F3)*52/(52-16-1)</f>
        <v>0.99159164470259076</v>
      </c>
      <c r="G15" s="1">
        <v>1.4374281158819251E-3</v>
      </c>
      <c r="H15" s="1">
        <v>3.106710015278092E-2</v>
      </c>
      <c r="I15" s="1">
        <v>5.8000161661459632E-3</v>
      </c>
      <c r="J15" s="1">
        <v>2.9020575559163941E-2</v>
      </c>
      <c r="K15" s="1">
        <v>3.0921205062200952E-3</v>
      </c>
      <c r="L15" s="1">
        <v>2.6883802300735539E-2</v>
      </c>
      <c r="M15" s="1">
        <v>3.5426721219029315E-3</v>
      </c>
      <c r="N15" s="1">
        <v>2.1990398218798821E-2</v>
      </c>
      <c r="O15" s="1">
        <v>2.9741506422460056E-3</v>
      </c>
      <c r="P15" s="1">
        <v>2.0271541970269119E-2</v>
      </c>
      <c r="Q15" s="1">
        <v>2.9667066011612496E-3</v>
      </c>
      <c r="R15" s="1">
        <v>1.8459589478962861E-2</v>
      </c>
      <c r="S15" s="1">
        <v>3.4983298330119191E-3</v>
      </c>
    </row>
    <row r="16" spans="1:19" x14ac:dyDescent="0.3">
      <c r="A16" t="s">
        <v>21</v>
      </c>
      <c r="B16" s="1">
        <f t="shared" si="0"/>
        <v>0.90086123527428774</v>
      </c>
      <c r="C16" s="1">
        <v>1.2743245996191598E-2</v>
      </c>
      <c r="D16" s="1">
        <f t="shared" si="1"/>
        <v>0.94470198301588504</v>
      </c>
      <c r="E16" s="1">
        <v>5.7703907968884088E-3</v>
      </c>
      <c r="F16" s="1">
        <f t="shared" si="2"/>
        <v>0.98852889029281543</v>
      </c>
      <c r="G16" s="1">
        <v>8.4260075164593559E-4</v>
      </c>
      <c r="H16" s="1">
        <v>2.8160525966709499E-2</v>
      </c>
      <c r="I16" s="1">
        <v>6.4780290555372681E-3</v>
      </c>
      <c r="J16" s="1">
        <v>3.1345052833709065E-2</v>
      </c>
      <c r="K16" s="1">
        <v>2.2563851680178072E-3</v>
      </c>
      <c r="L16" s="1">
        <v>3.15928376298312E-2</v>
      </c>
      <c r="M16" s="1">
        <v>1.8197014290962175E-3</v>
      </c>
      <c r="N16" s="1">
        <v>2.1894123659109321E-2</v>
      </c>
      <c r="O16" s="1">
        <v>5.097392215653123E-3</v>
      </c>
      <c r="P16" s="1">
        <v>2.2755435641522583E-2</v>
      </c>
      <c r="Q16" s="1">
        <v>1.8576432826010302E-3</v>
      </c>
      <c r="R16" s="1">
        <v>2.1951940913532499E-2</v>
      </c>
      <c r="S16" s="1">
        <v>1.5598586953497488E-3</v>
      </c>
    </row>
    <row r="17" spans="1:19" x14ac:dyDescent="0.3">
      <c r="A17" t="s">
        <v>26</v>
      </c>
      <c r="B17" s="1">
        <f t="shared" si="0"/>
        <v>0.91388087691341646</v>
      </c>
      <c r="C17" s="1">
        <v>1.7451881367085146E-2</v>
      </c>
      <c r="D17" s="1">
        <f t="shared" si="1"/>
        <v>0.95304832841879861</v>
      </c>
      <c r="E17" s="1">
        <v>1.3496962783842423E-2</v>
      </c>
      <c r="F17" s="1">
        <f t="shared" si="2"/>
        <v>0.99030176600321884</v>
      </c>
      <c r="G17" s="1">
        <v>1.9348537322608373E-3</v>
      </c>
      <c r="H17" s="1">
        <v>2.4788101299679559E-2</v>
      </c>
      <c r="I17" s="1">
        <v>1.0200962623898484E-2</v>
      </c>
      <c r="J17" s="1">
        <v>2.8407147608713823E-2</v>
      </c>
      <c r="K17" s="1">
        <v>5.7498754788053242E-3</v>
      </c>
      <c r="L17" s="1">
        <v>2.87751031625272E-2</v>
      </c>
      <c r="M17" s="1">
        <v>4.5380657352707115E-3</v>
      </c>
      <c r="N17" s="1">
        <v>1.8881685286109819E-2</v>
      </c>
      <c r="O17" s="1">
        <v>8.5601194985122208E-3</v>
      </c>
      <c r="P17" s="1">
        <v>1.9747585618240821E-2</v>
      </c>
      <c r="Q17" s="1">
        <v>5.8253101057112022E-3</v>
      </c>
      <c r="R17" s="1">
        <v>1.920162462137744E-2</v>
      </c>
      <c r="S17" s="1">
        <v>4.9418165180874461E-3</v>
      </c>
    </row>
    <row r="18" spans="1:19" x14ac:dyDescent="0.3">
      <c r="A18" t="s">
        <v>31</v>
      </c>
      <c r="B18" s="1">
        <f t="shared" si="0"/>
        <v>0.82357514611887883</v>
      </c>
      <c r="C18" s="1">
        <v>5.2944975345600706E-2</v>
      </c>
      <c r="D18" s="1">
        <f t="shared" si="1"/>
        <v>0.94898705493768498</v>
      </c>
      <c r="E18" s="1">
        <v>2.652760057634641E-2</v>
      </c>
      <c r="F18" s="1">
        <f t="shared" si="2"/>
        <v>0.99389013003772153</v>
      </c>
      <c r="G18" s="1">
        <v>7.0368191134524672E-4</v>
      </c>
      <c r="H18" s="1">
        <v>3.52971100698007E-2</v>
      </c>
      <c r="I18" s="1">
        <v>2.141415584691643E-2</v>
      </c>
      <c r="J18" s="1">
        <v>2.8955025266161623E-2</v>
      </c>
      <c r="K18" s="1">
        <v>9.8582676717672586E-3</v>
      </c>
      <c r="L18" s="1">
        <v>2.3000957320950557E-2</v>
      </c>
      <c r="M18" s="1">
        <v>1.9561042974031843E-3</v>
      </c>
      <c r="N18" s="1">
        <v>2.0952464417163918E-2</v>
      </c>
      <c r="O18" s="1">
        <v>9.8801809870737098E-3</v>
      </c>
      <c r="P18" s="1">
        <v>1.6275375747306021E-2</v>
      </c>
      <c r="Q18" s="1">
        <v>3.3540686634363037E-3</v>
      </c>
      <c r="R18" s="1">
        <v>1.3553442737929518E-2</v>
      </c>
      <c r="S18" s="1">
        <v>7.3861421086034878E-4</v>
      </c>
    </row>
    <row r="19" spans="1:19" x14ac:dyDescent="0.3">
      <c r="A19" t="s">
        <v>36</v>
      </c>
      <c r="B19" s="1">
        <f t="shared" si="0"/>
        <v>0.89870490160884364</v>
      </c>
      <c r="C19" s="1">
        <v>8.748220135770873E-3</v>
      </c>
      <c r="D19" s="1">
        <f t="shared" si="1"/>
        <v>0.93497925663366821</v>
      </c>
      <c r="E19" s="1">
        <v>2.3751529387182144E-3</v>
      </c>
      <c r="F19" s="1">
        <f t="shared" si="2"/>
        <v>0.98542500229950802</v>
      </c>
      <c r="G19" s="1">
        <v>5.4719285314855197E-4</v>
      </c>
      <c r="H19" s="1">
        <v>2.902982234588538E-2</v>
      </c>
      <c r="I19" s="1">
        <v>5.0789745900201343E-3</v>
      </c>
      <c r="J19" s="1">
        <v>3.4050122001823099E-2</v>
      </c>
      <c r="K19" s="1">
        <v>8.9849542851030051E-4</v>
      </c>
      <c r="L19" s="1">
        <v>3.5643503698544313E-2</v>
      </c>
      <c r="M19" s="1">
        <v>1.0055931315445011E-3</v>
      </c>
      <c r="N19" s="1">
        <v>2.1823639578044701E-2</v>
      </c>
      <c r="O19" s="1">
        <v>3.255176294746664E-3</v>
      </c>
      <c r="P19" s="1">
        <v>2.4260642873134682E-2</v>
      </c>
      <c r="Q19" s="1">
        <v>5.2483743596180323E-4</v>
      </c>
      <c r="R19" s="1">
        <v>2.5242251771683016E-2</v>
      </c>
      <c r="S19" s="1">
        <v>1.9155061306878817E-3</v>
      </c>
    </row>
    <row r="20" spans="1:19" x14ac:dyDescent="0.3">
      <c r="A20" t="s">
        <v>41</v>
      </c>
      <c r="B20" s="1">
        <f t="shared" si="0"/>
        <v>0.9031794817387363</v>
      </c>
      <c r="C20" s="1">
        <v>1.4361524789356086E-2</v>
      </c>
      <c r="D20" s="1">
        <f t="shared" si="1"/>
        <v>0.94733976777100526</v>
      </c>
      <c r="E20" s="1">
        <v>4.6122988466731421E-3</v>
      </c>
      <c r="F20" s="1">
        <f t="shared" si="2"/>
        <v>0.98910315589425901</v>
      </c>
      <c r="G20" s="1">
        <v>1.5133232237584317E-3</v>
      </c>
      <c r="H20" s="1">
        <v>2.7500834087895061E-2</v>
      </c>
      <c r="I20" s="1">
        <v>6.7502576687634187E-3</v>
      </c>
      <c r="J20" s="1">
        <v>3.0608375095840738E-2</v>
      </c>
      <c r="K20" s="1">
        <v>1.7176214168499212E-3</v>
      </c>
      <c r="L20" s="1">
        <v>3.0656955036238758E-2</v>
      </c>
      <c r="M20" s="1">
        <v>3.1218010306214919E-3</v>
      </c>
      <c r="N20" s="1">
        <v>2.084529233260966E-2</v>
      </c>
      <c r="O20" s="1">
        <v>3.7407414263609003E-3</v>
      </c>
      <c r="P20" s="1">
        <v>2.13656000031337E-2</v>
      </c>
      <c r="Q20" s="1">
        <v>1.4128549320498987E-3</v>
      </c>
      <c r="R20" s="1">
        <v>2.04789941508998E-2</v>
      </c>
      <c r="S20" s="1">
        <v>2.8645949233256736E-3</v>
      </c>
    </row>
    <row r="21" spans="1:19" x14ac:dyDescent="0.3">
      <c r="A21" t="s">
        <v>46</v>
      </c>
      <c r="B21" s="1">
        <f t="shared" si="0"/>
        <v>0.86063467852504238</v>
      </c>
      <c r="C21" s="1">
        <v>1.6162428846554697E-2</v>
      </c>
      <c r="D21" s="1">
        <f t="shared" si="1"/>
        <v>0.94435034550239794</v>
      </c>
      <c r="E21" s="1">
        <v>4.9265202624527975E-3</v>
      </c>
      <c r="F21" s="1">
        <f t="shared" si="2"/>
        <v>0.990345995901874</v>
      </c>
      <c r="G21" s="1">
        <v>1.3198647036107203E-3</v>
      </c>
      <c r="H21" s="1">
        <v>3.3809747049406043E-2</v>
      </c>
      <c r="I21" s="1">
        <v>8.2161178512439662E-3</v>
      </c>
      <c r="J21" s="1">
        <v>3.1540855627050626E-2</v>
      </c>
      <c r="K21" s="1">
        <v>1.877408672173686E-3</v>
      </c>
      <c r="L21" s="1">
        <v>2.8878147155799699E-2</v>
      </c>
      <c r="M21" s="1">
        <v>3.0570530278288713E-3</v>
      </c>
      <c r="N21" s="1">
        <v>2.2410116801910841E-2</v>
      </c>
      <c r="O21" s="1">
        <v>4.8632177201038147E-3</v>
      </c>
      <c r="P21" s="1">
        <v>2.1080341342720584E-2</v>
      </c>
      <c r="Q21" s="1">
        <v>3.389494518139149E-3</v>
      </c>
      <c r="R21" s="1">
        <v>1.9381717536518319E-2</v>
      </c>
      <c r="S21" s="1">
        <v>3.6653057024491013E-3</v>
      </c>
    </row>
    <row r="22" spans="1:19" x14ac:dyDescent="0.3">
      <c r="A22" t="s">
        <v>51</v>
      </c>
      <c r="B22" s="1">
        <f t="shared" si="0"/>
        <v>0.96034088116962846</v>
      </c>
      <c r="C22" s="1">
        <v>1.1879808545160208E-3</v>
      </c>
      <c r="D22" s="1">
        <f t="shared" si="1"/>
        <v>0.97181017568338468</v>
      </c>
      <c r="E22" s="1">
        <v>2.1879820338736779E-3</v>
      </c>
      <c r="F22" s="1">
        <f t="shared" si="2"/>
        <v>0.99430788917760116</v>
      </c>
      <c r="G22" s="1">
        <v>7.3165508259781054E-4</v>
      </c>
      <c r="H22" s="1">
        <v>1.850167566559982E-2</v>
      </c>
      <c r="I22" s="1">
        <v>2.0155672373986379E-3</v>
      </c>
      <c r="J22" s="1">
        <v>2.239026020103168E-2</v>
      </c>
      <c r="K22" s="1">
        <v>1.12983580106481E-3</v>
      </c>
      <c r="L22" s="1">
        <v>2.3270993562621238E-2</v>
      </c>
      <c r="M22" s="1">
        <v>2.1670470205991024E-3</v>
      </c>
      <c r="N22" s="1">
        <v>1.2803094316494981E-2</v>
      </c>
      <c r="O22" s="1">
        <v>1.7365092968953672E-3</v>
      </c>
      <c r="P22" s="1">
        <v>1.3608503935239703E-2</v>
      </c>
      <c r="Q22" s="1">
        <v>9.6126056015743283E-4</v>
      </c>
      <c r="R22" s="1">
        <v>1.3351116061877999E-2</v>
      </c>
      <c r="S22" s="1">
        <v>1.0957362551302508E-3</v>
      </c>
    </row>
    <row r="25" spans="1:19" x14ac:dyDescent="0.3">
      <c r="A25" t="s">
        <v>0</v>
      </c>
      <c r="B25" t="s">
        <v>62</v>
      </c>
      <c r="C25" t="s">
        <v>63</v>
      </c>
      <c r="D25" t="s">
        <v>64</v>
      </c>
      <c r="E25" t="s">
        <v>63</v>
      </c>
      <c r="F25" t="s">
        <v>65</v>
      </c>
      <c r="G25" t="s">
        <v>63</v>
      </c>
      <c r="H25" t="s">
        <v>5</v>
      </c>
      <c r="J25" t="s">
        <v>6</v>
      </c>
      <c r="L25" t="s">
        <v>7</v>
      </c>
      <c r="N25" t="s">
        <v>8</v>
      </c>
      <c r="P25" t="s">
        <v>9</v>
      </c>
      <c r="R25" t="s">
        <v>10</v>
      </c>
    </row>
    <row r="26" spans="1:19" x14ac:dyDescent="0.3">
      <c r="A26" t="s">
        <v>66</v>
      </c>
      <c r="B26" s="1">
        <f>ROUND(B14,3)</f>
        <v>0.91900000000000004</v>
      </c>
      <c r="C26" s="1">
        <f t="shared" ref="C26:S34" si="3">ROUND(C14,3)</f>
        <v>8.0000000000000002E-3</v>
      </c>
      <c r="D26" s="1">
        <f t="shared" si="3"/>
        <v>0.94299999999999995</v>
      </c>
      <c r="E26" s="1">
        <f t="shared" si="3"/>
        <v>0.01</v>
      </c>
      <c r="F26" s="1">
        <f t="shared" si="3"/>
        <v>0.98699999999999999</v>
      </c>
      <c r="G26" s="1">
        <f t="shared" si="3"/>
        <v>2E-3</v>
      </c>
      <c r="H26" s="1">
        <f t="shared" si="3"/>
        <v>2.5999999999999999E-2</v>
      </c>
      <c r="I26" s="1">
        <f t="shared" si="3"/>
        <v>5.0000000000000001E-3</v>
      </c>
      <c r="J26" s="1">
        <f t="shared" si="3"/>
        <v>3.2000000000000001E-2</v>
      </c>
      <c r="K26" s="1">
        <f t="shared" si="3"/>
        <v>4.0000000000000001E-3</v>
      </c>
      <c r="L26" s="1">
        <f t="shared" si="3"/>
        <v>3.4000000000000002E-2</v>
      </c>
      <c r="M26" s="1">
        <f t="shared" si="3"/>
        <v>4.0000000000000001E-3</v>
      </c>
      <c r="N26" s="1">
        <f t="shared" si="3"/>
        <v>0.02</v>
      </c>
      <c r="O26" s="1">
        <f t="shared" si="3"/>
        <v>4.0000000000000001E-3</v>
      </c>
      <c r="P26" s="1">
        <f t="shared" si="3"/>
        <v>2.3E-2</v>
      </c>
      <c r="Q26" s="1">
        <f t="shared" si="3"/>
        <v>4.0000000000000001E-3</v>
      </c>
      <c r="R26" s="1">
        <f t="shared" si="3"/>
        <v>2.4E-2</v>
      </c>
      <c r="S26" s="1">
        <f t="shared" si="3"/>
        <v>5.0000000000000001E-3</v>
      </c>
    </row>
    <row r="27" spans="1:19" x14ac:dyDescent="0.3">
      <c r="A27" t="s">
        <v>67</v>
      </c>
      <c r="B27" s="1">
        <f t="shared" ref="B27:P34" si="4">ROUND(B15,3)</f>
        <v>0.89100000000000001</v>
      </c>
      <c r="C27" s="1">
        <f t="shared" si="4"/>
        <v>8.9999999999999993E-3</v>
      </c>
      <c r="D27" s="1">
        <f t="shared" si="4"/>
        <v>0.95299999999999996</v>
      </c>
      <c r="E27" s="1">
        <f t="shared" si="4"/>
        <v>7.0000000000000001E-3</v>
      </c>
      <c r="F27" s="1">
        <f t="shared" si="4"/>
        <v>0.99199999999999999</v>
      </c>
      <c r="G27" s="1">
        <f t="shared" si="4"/>
        <v>1E-3</v>
      </c>
      <c r="H27" s="1">
        <f t="shared" si="4"/>
        <v>3.1E-2</v>
      </c>
      <c r="I27" s="1">
        <f t="shared" si="4"/>
        <v>6.0000000000000001E-3</v>
      </c>
      <c r="J27" s="1">
        <f t="shared" si="4"/>
        <v>2.9000000000000001E-2</v>
      </c>
      <c r="K27" s="1">
        <f t="shared" si="4"/>
        <v>3.0000000000000001E-3</v>
      </c>
      <c r="L27" s="1">
        <f t="shared" si="4"/>
        <v>2.7E-2</v>
      </c>
      <c r="M27" s="1">
        <f t="shared" si="4"/>
        <v>4.0000000000000001E-3</v>
      </c>
      <c r="N27" s="1">
        <f t="shared" si="4"/>
        <v>2.1999999999999999E-2</v>
      </c>
      <c r="O27" s="1">
        <f t="shared" si="4"/>
        <v>3.0000000000000001E-3</v>
      </c>
      <c r="P27" s="1">
        <f t="shared" si="4"/>
        <v>0.02</v>
      </c>
      <c r="Q27" s="1">
        <f t="shared" si="3"/>
        <v>3.0000000000000001E-3</v>
      </c>
      <c r="R27" s="1">
        <f t="shared" si="3"/>
        <v>1.7999999999999999E-2</v>
      </c>
      <c r="S27" s="1">
        <f t="shared" si="3"/>
        <v>3.0000000000000001E-3</v>
      </c>
    </row>
    <row r="28" spans="1:19" x14ac:dyDescent="0.3">
      <c r="A28" t="s">
        <v>68</v>
      </c>
      <c r="B28" s="1">
        <f t="shared" si="4"/>
        <v>0.90100000000000002</v>
      </c>
      <c r="C28" s="1">
        <f t="shared" si="4"/>
        <v>1.2999999999999999E-2</v>
      </c>
      <c r="D28" s="1">
        <f t="shared" si="4"/>
        <v>0.94499999999999995</v>
      </c>
      <c r="E28" s="1">
        <f t="shared" si="4"/>
        <v>6.0000000000000001E-3</v>
      </c>
      <c r="F28" s="1">
        <f t="shared" si="4"/>
        <v>0.98899999999999999</v>
      </c>
      <c r="G28" s="1">
        <f t="shared" si="4"/>
        <v>1E-3</v>
      </c>
      <c r="H28" s="1">
        <f t="shared" si="4"/>
        <v>2.8000000000000001E-2</v>
      </c>
      <c r="I28" s="1">
        <f t="shared" si="4"/>
        <v>6.0000000000000001E-3</v>
      </c>
      <c r="J28" s="1">
        <f t="shared" si="4"/>
        <v>3.1E-2</v>
      </c>
      <c r="K28" s="1">
        <f t="shared" si="4"/>
        <v>2E-3</v>
      </c>
      <c r="L28" s="1">
        <f t="shared" si="4"/>
        <v>3.2000000000000001E-2</v>
      </c>
      <c r="M28" s="1">
        <f t="shared" si="4"/>
        <v>2E-3</v>
      </c>
      <c r="N28" s="1">
        <f t="shared" si="4"/>
        <v>2.1999999999999999E-2</v>
      </c>
      <c r="O28" s="1">
        <f t="shared" si="4"/>
        <v>5.0000000000000001E-3</v>
      </c>
      <c r="P28" s="1">
        <f t="shared" si="4"/>
        <v>2.3E-2</v>
      </c>
      <c r="Q28" s="1">
        <f t="shared" si="3"/>
        <v>2E-3</v>
      </c>
      <c r="R28" s="1">
        <f t="shared" si="3"/>
        <v>2.1999999999999999E-2</v>
      </c>
      <c r="S28" s="1">
        <f t="shared" si="3"/>
        <v>2E-3</v>
      </c>
    </row>
    <row r="29" spans="1:19" x14ac:dyDescent="0.3">
      <c r="A29" t="s">
        <v>69</v>
      </c>
      <c r="B29" s="1">
        <f t="shared" si="4"/>
        <v>0.91400000000000003</v>
      </c>
      <c r="C29" s="1">
        <f t="shared" si="4"/>
        <v>1.7000000000000001E-2</v>
      </c>
      <c r="D29" s="1">
        <f t="shared" si="4"/>
        <v>0.95299999999999996</v>
      </c>
      <c r="E29" s="1">
        <f t="shared" si="4"/>
        <v>1.2999999999999999E-2</v>
      </c>
      <c r="F29" s="1">
        <f t="shared" si="4"/>
        <v>0.99</v>
      </c>
      <c r="G29" s="1">
        <f t="shared" si="4"/>
        <v>2E-3</v>
      </c>
      <c r="H29" s="1">
        <f t="shared" si="4"/>
        <v>2.5000000000000001E-2</v>
      </c>
      <c r="I29" s="1">
        <f t="shared" si="4"/>
        <v>0.01</v>
      </c>
      <c r="J29" s="1">
        <f t="shared" si="4"/>
        <v>2.8000000000000001E-2</v>
      </c>
      <c r="K29" s="1">
        <f t="shared" si="4"/>
        <v>6.0000000000000001E-3</v>
      </c>
      <c r="L29" s="1">
        <f t="shared" si="4"/>
        <v>2.9000000000000001E-2</v>
      </c>
      <c r="M29" s="1">
        <f t="shared" si="4"/>
        <v>5.0000000000000001E-3</v>
      </c>
      <c r="N29" s="1">
        <f t="shared" si="4"/>
        <v>1.9E-2</v>
      </c>
      <c r="O29" s="1">
        <f t="shared" si="4"/>
        <v>8.9999999999999993E-3</v>
      </c>
      <c r="P29" s="1">
        <f t="shared" si="4"/>
        <v>0.02</v>
      </c>
      <c r="Q29" s="1">
        <f t="shared" si="3"/>
        <v>6.0000000000000001E-3</v>
      </c>
      <c r="R29" s="1">
        <f t="shared" si="3"/>
        <v>1.9E-2</v>
      </c>
      <c r="S29" s="1">
        <f t="shared" si="3"/>
        <v>5.0000000000000001E-3</v>
      </c>
    </row>
    <row r="30" spans="1:19" x14ac:dyDescent="0.3">
      <c r="A30" s="2" t="s">
        <v>70</v>
      </c>
      <c r="B30" s="1">
        <f t="shared" si="4"/>
        <v>0.82399999999999995</v>
      </c>
      <c r="C30" s="1">
        <f t="shared" si="4"/>
        <v>5.2999999999999999E-2</v>
      </c>
      <c r="D30" s="1">
        <f t="shared" si="4"/>
        <v>0.94899999999999995</v>
      </c>
      <c r="E30" s="1">
        <f t="shared" si="4"/>
        <v>2.7E-2</v>
      </c>
      <c r="F30" s="1">
        <f t="shared" si="4"/>
        <v>0.99399999999999999</v>
      </c>
      <c r="G30" s="1">
        <f t="shared" si="4"/>
        <v>1E-3</v>
      </c>
      <c r="H30" s="1">
        <f t="shared" si="4"/>
        <v>3.5000000000000003E-2</v>
      </c>
      <c r="I30" s="1">
        <f t="shared" si="4"/>
        <v>2.1000000000000001E-2</v>
      </c>
      <c r="J30" s="1">
        <f t="shared" si="4"/>
        <v>2.9000000000000001E-2</v>
      </c>
      <c r="K30" s="1">
        <f t="shared" si="4"/>
        <v>0.01</v>
      </c>
      <c r="L30" s="1">
        <f t="shared" si="4"/>
        <v>2.3E-2</v>
      </c>
      <c r="M30" s="1">
        <f t="shared" si="4"/>
        <v>2E-3</v>
      </c>
      <c r="N30" s="1">
        <f t="shared" si="4"/>
        <v>2.1000000000000001E-2</v>
      </c>
      <c r="O30" s="1">
        <f t="shared" si="4"/>
        <v>0.01</v>
      </c>
      <c r="P30" s="1">
        <f t="shared" si="4"/>
        <v>1.6E-2</v>
      </c>
      <c r="Q30" s="1">
        <f t="shared" si="3"/>
        <v>3.0000000000000001E-3</v>
      </c>
      <c r="R30" s="1">
        <f t="shared" si="3"/>
        <v>1.4E-2</v>
      </c>
      <c r="S30" s="1">
        <f t="shared" si="3"/>
        <v>1E-3</v>
      </c>
    </row>
    <row r="31" spans="1:19" x14ac:dyDescent="0.3">
      <c r="A31" t="s">
        <v>71</v>
      </c>
      <c r="B31" s="1">
        <f t="shared" si="4"/>
        <v>0.89900000000000002</v>
      </c>
      <c r="C31" s="1">
        <f t="shared" si="4"/>
        <v>8.9999999999999993E-3</v>
      </c>
      <c r="D31" s="1">
        <f t="shared" si="4"/>
        <v>0.93500000000000005</v>
      </c>
      <c r="E31" s="1">
        <f t="shared" si="4"/>
        <v>2E-3</v>
      </c>
      <c r="F31" s="1">
        <f t="shared" si="4"/>
        <v>0.98499999999999999</v>
      </c>
      <c r="G31" s="1">
        <f t="shared" si="4"/>
        <v>1E-3</v>
      </c>
      <c r="H31" s="1">
        <f t="shared" si="4"/>
        <v>2.9000000000000001E-2</v>
      </c>
      <c r="I31" s="1">
        <f t="shared" si="4"/>
        <v>5.0000000000000001E-3</v>
      </c>
      <c r="J31" s="1">
        <f t="shared" si="4"/>
        <v>3.4000000000000002E-2</v>
      </c>
      <c r="K31" s="1">
        <f t="shared" si="4"/>
        <v>1E-3</v>
      </c>
      <c r="L31" s="1">
        <f t="shared" si="4"/>
        <v>3.5999999999999997E-2</v>
      </c>
      <c r="M31" s="1">
        <f t="shared" si="4"/>
        <v>1E-3</v>
      </c>
      <c r="N31" s="1">
        <f t="shared" si="4"/>
        <v>2.1999999999999999E-2</v>
      </c>
      <c r="O31" s="1">
        <f t="shared" si="4"/>
        <v>3.0000000000000001E-3</v>
      </c>
      <c r="P31" s="1">
        <f t="shared" si="4"/>
        <v>2.4E-2</v>
      </c>
      <c r="Q31" s="1">
        <f t="shared" si="3"/>
        <v>1E-3</v>
      </c>
      <c r="R31" s="1">
        <f t="shared" si="3"/>
        <v>2.5000000000000001E-2</v>
      </c>
      <c r="S31" s="1">
        <f t="shared" si="3"/>
        <v>2E-3</v>
      </c>
    </row>
    <row r="32" spans="1:19" x14ac:dyDescent="0.3">
      <c r="A32" t="s">
        <v>72</v>
      </c>
      <c r="B32" s="1">
        <f t="shared" si="4"/>
        <v>0.90300000000000002</v>
      </c>
      <c r="C32" s="1">
        <f t="shared" si="4"/>
        <v>1.4E-2</v>
      </c>
      <c r="D32" s="1">
        <f t="shared" si="4"/>
        <v>0.94699999999999995</v>
      </c>
      <c r="E32" s="1">
        <f t="shared" si="4"/>
        <v>5.0000000000000001E-3</v>
      </c>
      <c r="F32" s="1">
        <f t="shared" si="4"/>
        <v>0.98899999999999999</v>
      </c>
      <c r="G32" s="1">
        <f t="shared" si="4"/>
        <v>2E-3</v>
      </c>
      <c r="H32" s="1">
        <f t="shared" si="4"/>
        <v>2.8000000000000001E-2</v>
      </c>
      <c r="I32" s="1">
        <f t="shared" si="4"/>
        <v>7.0000000000000001E-3</v>
      </c>
      <c r="J32" s="1">
        <f t="shared" si="4"/>
        <v>3.1E-2</v>
      </c>
      <c r="K32" s="1">
        <f t="shared" si="4"/>
        <v>2E-3</v>
      </c>
      <c r="L32" s="1">
        <f t="shared" si="4"/>
        <v>3.1E-2</v>
      </c>
      <c r="M32" s="1">
        <f t="shared" si="4"/>
        <v>3.0000000000000001E-3</v>
      </c>
      <c r="N32" s="1">
        <f t="shared" si="4"/>
        <v>2.1000000000000001E-2</v>
      </c>
      <c r="O32" s="1">
        <f t="shared" si="4"/>
        <v>4.0000000000000001E-3</v>
      </c>
      <c r="P32" s="1">
        <f t="shared" si="4"/>
        <v>2.1000000000000001E-2</v>
      </c>
      <c r="Q32" s="1">
        <f t="shared" si="3"/>
        <v>1E-3</v>
      </c>
      <c r="R32" s="1">
        <f t="shared" si="3"/>
        <v>0.02</v>
      </c>
      <c r="S32" s="1">
        <f t="shared" si="3"/>
        <v>3.0000000000000001E-3</v>
      </c>
    </row>
    <row r="33" spans="1:19" x14ac:dyDescent="0.3">
      <c r="A33" t="s">
        <v>73</v>
      </c>
      <c r="B33" s="1">
        <f t="shared" si="4"/>
        <v>0.86099999999999999</v>
      </c>
      <c r="C33" s="1">
        <f t="shared" si="4"/>
        <v>1.6E-2</v>
      </c>
      <c r="D33" s="1">
        <f t="shared" si="4"/>
        <v>0.94399999999999995</v>
      </c>
      <c r="E33" s="1">
        <f t="shared" si="4"/>
        <v>5.0000000000000001E-3</v>
      </c>
      <c r="F33" s="1">
        <f t="shared" si="4"/>
        <v>0.99</v>
      </c>
      <c r="G33" s="1">
        <f t="shared" si="4"/>
        <v>1E-3</v>
      </c>
      <c r="H33" s="1">
        <f t="shared" si="4"/>
        <v>3.4000000000000002E-2</v>
      </c>
      <c r="I33" s="1">
        <f t="shared" si="4"/>
        <v>8.0000000000000002E-3</v>
      </c>
      <c r="J33" s="1">
        <f t="shared" si="4"/>
        <v>3.2000000000000001E-2</v>
      </c>
      <c r="K33" s="1">
        <f t="shared" si="4"/>
        <v>2E-3</v>
      </c>
      <c r="L33" s="1">
        <f t="shared" si="4"/>
        <v>2.9000000000000001E-2</v>
      </c>
      <c r="M33" s="1">
        <f t="shared" si="4"/>
        <v>3.0000000000000001E-3</v>
      </c>
      <c r="N33" s="1">
        <f t="shared" si="4"/>
        <v>2.1999999999999999E-2</v>
      </c>
      <c r="O33" s="1">
        <f t="shared" si="4"/>
        <v>5.0000000000000001E-3</v>
      </c>
      <c r="P33" s="1">
        <f t="shared" si="4"/>
        <v>2.1000000000000001E-2</v>
      </c>
      <c r="Q33" s="1">
        <f t="shared" si="3"/>
        <v>3.0000000000000001E-3</v>
      </c>
      <c r="R33" s="1">
        <f t="shared" si="3"/>
        <v>1.9E-2</v>
      </c>
      <c r="S33" s="1">
        <f t="shared" si="3"/>
        <v>4.0000000000000001E-3</v>
      </c>
    </row>
    <row r="34" spans="1:19" x14ac:dyDescent="0.3">
      <c r="A34" t="s">
        <v>74</v>
      </c>
      <c r="B34" s="1">
        <f t="shared" si="4"/>
        <v>0.96</v>
      </c>
      <c r="C34" s="1">
        <f t="shared" si="4"/>
        <v>1E-3</v>
      </c>
      <c r="D34" s="1">
        <f t="shared" si="4"/>
        <v>0.97199999999999998</v>
      </c>
      <c r="E34" s="1">
        <f t="shared" si="4"/>
        <v>2E-3</v>
      </c>
      <c r="F34" s="1">
        <f t="shared" si="4"/>
        <v>0.99399999999999999</v>
      </c>
      <c r="G34" s="1">
        <f t="shared" si="4"/>
        <v>1E-3</v>
      </c>
      <c r="H34" s="1">
        <f t="shared" si="4"/>
        <v>1.9E-2</v>
      </c>
      <c r="I34" s="1">
        <f t="shared" si="4"/>
        <v>2E-3</v>
      </c>
      <c r="J34" s="1">
        <f t="shared" si="4"/>
        <v>2.1999999999999999E-2</v>
      </c>
      <c r="K34" s="1">
        <f t="shared" si="4"/>
        <v>1E-3</v>
      </c>
      <c r="L34" s="1">
        <f t="shared" si="4"/>
        <v>2.3E-2</v>
      </c>
      <c r="M34" s="1">
        <f t="shared" si="4"/>
        <v>2E-3</v>
      </c>
      <c r="N34" s="1">
        <f t="shared" si="4"/>
        <v>1.2999999999999999E-2</v>
      </c>
      <c r="O34" s="1">
        <f t="shared" si="4"/>
        <v>2E-3</v>
      </c>
      <c r="P34" s="1">
        <f t="shared" si="4"/>
        <v>1.4E-2</v>
      </c>
      <c r="Q34" s="1">
        <f t="shared" si="3"/>
        <v>1E-3</v>
      </c>
      <c r="R34" s="1">
        <f t="shared" si="3"/>
        <v>1.2999999999999999E-2</v>
      </c>
      <c r="S34" s="1">
        <f t="shared" si="3"/>
        <v>1E-3</v>
      </c>
    </row>
    <row r="37" spans="1:19" x14ac:dyDescent="0.3">
      <c r="A37" t="s">
        <v>0</v>
      </c>
      <c r="B37" t="s">
        <v>62</v>
      </c>
      <c r="D37" t="s">
        <v>64</v>
      </c>
      <c r="F37" t="s">
        <v>65</v>
      </c>
      <c r="H37" t="s">
        <v>5</v>
      </c>
      <c r="J37" t="s">
        <v>6</v>
      </c>
      <c r="L37" t="s">
        <v>7</v>
      </c>
      <c r="N37" t="s">
        <v>8</v>
      </c>
      <c r="P37" t="s">
        <v>9</v>
      </c>
      <c r="R37" t="s">
        <v>10</v>
      </c>
    </row>
    <row r="38" spans="1:19" x14ac:dyDescent="0.3">
      <c r="A38" t="s">
        <v>66</v>
      </c>
      <c r="B38" t="str">
        <f>B26&amp;" ± "&amp;C26</f>
        <v>0.919 ± 0.008</v>
      </c>
      <c r="D38" t="str">
        <f>D26&amp;" ± "&amp;E26</f>
        <v>0.943 ± 0.01</v>
      </c>
      <c r="F38" t="str">
        <f>F26&amp;" ± "&amp;G26</f>
        <v>0.987 ± 0.002</v>
      </c>
      <c r="H38" t="str">
        <f>H26&amp;" ± "&amp;I26</f>
        <v>0.026 ± 0.005</v>
      </c>
      <c r="J38" t="str">
        <f>J26&amp;" ± "&amp;K26</f>
        <v>0.032 ± 0.004</v>
      </c>
      <c r="L38" t="str">
        <f>L26&amp;" ± "&amp;M26</f>
        <v>0.034 ± 0.004</v>
      </c>
      <c r="N38" t="str">
        <f>N26&amp;" ± "&amp;O26</f>
        <v>0.02 ± 0.004</v>
      </c>
      <c r="P38" t="str">
        <f>P26&amp;" ± "&amp;Q26</f>
        <v>0.023 ± 0.004</v>
      </c>
      <c r="R38" t="str">
        <f>R26&amp;" ± "&amp;S26</f>
        <v>0.024 ± 0.005</v>
      </c>
    </row>
    <row r="39" spans="1:19" x14ac:dyDescent="0.3">
      <c r="A39" t="s">
        <v>67</v>
      </c>
      <c r="B39" t="str">
        <f>B27&amp;" ± "&amp;C27</f>
        <v>0.891 ± 0.009</v>
      </c>
      <c r="D39" t="str">
        <f>D27&amp;" ± "&amp;E27</f>
        <v>0.953 ± 0.007</v>
      </c>
      <c r="F39" t="str">
        <f>F27&amp;" ± "&amp;G27</f>
        <v>0.992 ± 0.001</v>
      </c>
      <c r="H39" t="str">
        <f t="shared" ref="H39:H46" si="5">H27&amp;" ± "&amp;I27</f>
        <v>0.031 ± 0.006</v>
      </c>
      <c r="J39" t="str">
        <f>J27&amp;" ± "&amp;K27</f>
        <v>0.029 ± 0.003</v>
      </c>
      <c r="L39" t="str">
        <f>L27&amp;" ± "&amp;M27</f>
        <v>0.027 ± 0.004</v>
      </c>
      <c r="N39" t="str">
        <f>N27&amp;" ± "&amp;O27</f>
        <v>0.022 ± 0.003</v>
      </c>
      <c r="P39" t="str">
        <f>P27&amp;" ± "&amp;Q27</f>
        <v>0.02 ± 0.003</v>
      </c>
      <c r="R39" t="str">
        <f>R27&amp;" ± "&amp;S27</f>
        <v>0.018 ± 0.003</v>
      </c>
    </row>
    <row r="40" spans="1:19" x14ac:dyDescent="0.3">
      <c r="A40" t="s">
        <v>68</v>
      </c>
      <c r="B40" t="str">
        <f t="shared" ref="B40:D46" si="6">B28&amp;" ± "&amp;C28</f>
        <v>0.901 ± 0.013</v>
      </c>
      <c r="D40" t="str">
        <f t="shared" si="6"/>
        <v>0.945 ± 0.006</v>
      </c>
      <c r="F40" t="str">
        <f t="shared" ref="F40:F46" si="7">F28&amp;" ± "&amp;G28</f>
        <v>0.989 ± 0.001</v>
      </c>
      <c r="H40" t="str">
        <f t="shared" si="5"/>
        <v>0.028 ± 0.006</v>
      </c>
      <c r="J40" t="str">
        <f t="shared" ref="J40:L46" si="8">J28&amp;" ± "&amp;K28</f>
        <v>0.031 ± 0.002</v>
      </c>
      <c r="L40" t="str">
        <f t="shared" si="8"/>
        <v>0.032 ± 0.002</v>
      </c>
      <c r="N40" t="str">
        <f t="shared" ref="N40:N46" si="9">N28&amp;" ± "&amp;O28</f>
        <v>0.022 ± 0.005</v>
      </c>
      <c r="P40" t="str">
        <f t="shared" ref="P40:R46" si="10">P28&amp;" ± "&amp;Q28</f>
        <v>0.023 ± 0.002</v>
      </c>
      <c r="R40" t="str">
        <f t="shared" si="10"/>
        <v>0.022 ± 0.002</v>
      </c>
    </row>
    <row r="41" spans="1:19" x14ac:dyDescent="0.3">
      <c r="A41" t="s">
        <v>69</v>
      </c>
      <c r="B41" t="str">
        <f t="shared" si="6"/>
        <v>0.914 ± 0.017</v>
      </c>
      <c r="D41" t="str">
        <f t="shared" si="6"/>
        <v>0.953 ± 0.013</v>
      </c>
      <c r="F41" t="str">
        <f t="shared" si="7"/>
        <v>0.99 ± 0.002</v>
      </c>
      <c r="H41" t="str">
        <f t="shared" si="5"/>
        <v>0.025 ± 0.01</v>
      </c>
      <c r="J41" t="str">
        <f t="shared" si="8"/>
        <v>0.028 ± 0.006</v>
      </c>
      <c r="L41" t="str">
        <f t="shared" si="8"/>
        <v>0.029 ± 0.005</v>
      </c>
      <c r="N41" t="str">
        <f t="shared" si="9"/>
        <v>0.019 ± 0.009</v>
      </c>
      <c r="P41" t="str">
        <f t="shared" si="10"/>
        <v>0.02 ± 0.006</v>
      </c>
      <c r="R41" t="str">
        <f t="shared" si="10"/>
        <v>0.019 ± 0.005</v>
      </c>
    </row>
    <row r="42" spans="1:19" x14ac:dyDescent="0.3">
      <c r="A42" s="2" t="s">
        <v>70</v>
      </c>
      <c r="B42" t="str">
        <f t="shared" si="6"/>
        <v>0.824 ± 0.053</v>
      </c>
      <c r="D42" t="str">
        <f t="shared" si="6"/>
        <v>0.949 ± 0.027</v>
      </c>
      <c r="F42" t="str">
        <f t="shared" si="7"/>
        <v>0.994 ± 0.001</v>
      </c>
      <c r="H42" t="str">
        <f t="shared" si="5"/>
        <v>0.035 ± 0.021</v>
      </c>
      <c r="J42" t="str">
        <f t="shared" si="8"/>
        <v>0.029 ± 0.01</v>
      </c>
      <c r="L42" t="str">
        <f t="shared" si="8"/>
        <v>0.023 ± 0.002</v>
      </c>
      <c r="N42" t="str">
        <f t="shared" si="9"/>
        <v>0.021 ± 0.01</v>
      </c>
      <c r="P42" t="str">
        <f t="shared" si="10"/>
        <v>0.016 ± 0.003</v>
      </c>
      <c r="R42" t="str">
        <f t="shared" si="10"/>
        <v>0.014 ± 0.001</v>
      </c>
    </row>
    <row r="43" spans="1:19" x14ac:dyDescent="0.3">
      <c r="A43" t="s">
        <v>71</v>
      </c>
      <c r="B43" t="str">
        <f t="shared" si="6"/>
        <v>0.899 ± 0.009</v>
      </c>
      <c r="D43" t="str">
        <f t="shared" si="6"/>
        <v>0.935 ± 0.002</v>
      </c>
      <c r="F43" t="str">
        <f t="shared" si="7"/>
        <v>0.985 ± 0.001</v>
      </c>
      <c r="H43" t="str">
        <f t="shared" si="5"/>
        <v>0.029 ± 0.005</v>
      </c>
      <c r="J43" t="str">
        <f t="shared" si="8"/>
        <v>0.034 ± 0.001</v>
      </c>
      <c r="L43" t="str">
        <f t="shared" si="8"/>
        <v>0.036 ± 0.001</v>
      </c>
      <c r="N43" t="str">
        <f t="shared" si="9"/>
        <v>0.022 ± 0.003</v>
      </c>
      <c r="P43" t="str">
        <f t="shared" si="10"/>
        <v>0.024 ± 0.001</v>
      </c>
      <c r="R43" t="str">
        <f t="shared" si="10"/>
        <v>0.025 ± 0.002</v>
      </c>
    </row>
    <row r="44" spans="1:19" x14ac:dyDescent="0.3">
      <c r="A44" t="s">
        <v>72</v>
      </c>
      <c r="B44" t="str">
        <f t="shared" si="6"/>
        <v>0.903 ± 0.014</v>
      </c>
      <c r="D44" t="str">
        <f t="shared" si="6"/>
        <v>0.947 ± 0.005</v>
      </c>
      <c r="F44" t="str">
        <f t="shared" si="7"/>
        <v>0.989 ± 0.002</v>
      </c>
      <c r="H44" t="str">
        <f t="shared" si="5"/>
        <v>0.028 ± 0.007</v>
      </c>
      <c r="J44" t="str">
        <f t="shared" si="8"/>
        <v>0.031 ± 0.002</v>
      </c>
      <c r="L44" t="str">
        <f t="shared" si="8"/>
        <v>0.031 ± 0.003</v>
      </c>
      <c r="N44" t="str">
        <f t="shared" si="9"/>
        <v>0.021 ± 0.004</v>
      </c>
      <c r="P44" t="str">
        <f t="shared" si="10"/>
        <v>0.021 ± 0.001</v>
      </c>
      <c r="R44" t="str">
        <f t="shared" si="10"/>
        <v>0.02 ± 0.003</v>
      </c>
    </row>
    <row r="45" spans="1:19" x14ac:dyDescent="0.3">
      <c r="A45" t="s">
        <v>73</v>
      </c>
      <c r="B45" t="str">
        <f t="shared" si="6"/>
        <v>0.861 ± 0.016</v>
      </c>
      <c r="D45" t="str">
        <f t="shared" si="6"/>
        <v>0.944 ± 0.005</v>
      </c>
      <c r="F45" t="str">
        <f t="shared" si="7"/>
        <v>0.99 ± 0.001</v>
      </c>
      <c r="H45" t="str">
        <f t="shared" si="5"/>
        <v>0.034 ± 0.008</v>
      </c>
      <c r="J45" t="str">
        <f t="shared" si="8"/>
        <v>0.032 ± 0.002</v>
      </c>
      <c r="L45" t="str">
        <f t="shared" si="8"/>
        <v>0.029 ± 0.003</v>
      </c>
      <c r="N45" t="str">
        <f t="shared" si="9"/>
        <v>0.022 ± 0.005</v>
      </c>
      <c r="P45" t="str">
        <f t="shared" si="10"/>
        <v>0.021 ± 0.003</v>
      </c>
      <c r="R45" t="str">
        <f t="shared" si="10"/>
        <v>0.019 ± 0.004</v>
      </c>
    </row>
    <row r="46" spans="1:19" x14ac:dyDescent="0.3">
      <c r="A46" t="s">
        <v>74</v>
      </c>
      <c r="B46" t="str">
        <f t="shared" si="6"/>
        <v>0.96 ± 0.001</v>
      </c>
      <c r="D46" t="str">
        <f t="shared" si="6"/>
        <v>0.972 ± 0.002</v>
      </c>
      <c r="F46" t="str">
        <f t="shared" si="7"/>
        <v>0.994 ± 0.001</v>
      </c>
      <c r="H46" t="str">
        <f t="shared" si="5"/>
        <v>0.019 ± 0.002</v>
      </c>
      <c r="J46" t="str">
        <f t="shared" si="8"/>
        <v>0.022 ± 0.001</v>
      </c>
      <c r="L46" t="str">
        <f t="shared" si="8"/>
        <v>0.023 ± 0.002</v>
      </c>
      <c r="N46" t="str">
        <f t="shared" si="9"/>
        <v>0.013 ± 0.002</v>
      </c>
      <c r="P46" t="str">
        <f t="shared" si="10"/>
        <v>0.014 ± 0.001</v>
      </c>
      <c r="R46" t="str">
        <f t="shared" si="10"/>
        <v>0.013 ± 0.001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TiO2</dc:creator>
  <cp:lastModifiedBy>Xuan-Tung Trinh</cp:lastModifiedBy>
  <dcterms:created xsi:type="dcterms:W3CDTF">2021-11-06T12:34:54Z</dcterms:created>
  <dcterms:modified xsi:type="dcterms:W3CDTF">2021-11-06T03:57:25Z</dcterms:modified>
</cp:coreProperties>
</file>