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4-MLR\"/>
    </mc:Choice>
  </mc:AlternateContent>
  <xr:revisionPtr revIDLastSave="0" documentId="13_ncr:1_{A0671D80-8AAC-4C89-B169-60680D926C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erformanc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6" i="2" l="1"/>
  <c r="P46" i="2"/>
  <c r="N46" i="2"/>
  <c r="L46" i="2"/>
  <c r="J46" i="2"/>
  <c r="H46" i="2"/>
  <c r="F46" i="2"/>
  <c r="D46" i="2"/>
  <c r="B46" i="2"/>
  <c r="R45" i="2"/>
  <c r="P45" i="2"/>
  <c r="N45" i="2"/>
  <c r="L45" i="2"/>
  <c r="J45" i="2"/>
  <c r="H45" i="2"/>
  <c r="F45" i="2"/>
  <c r="D45" i="2"/>
  <c r="B45" i="2"/>
  <c r="R44" i="2"/>
  <c r="P44" i="2"/>
  <c r="N44" i="2"/>
  <c r="L44" i="2"/>
  <c r="J44" i="2"/>
  <c r="H44" i="2"/>
  <c r="F44" i="2"/>
  <c r="D44" i="2"/>
  <c r="B44" i="2"/>
  <c r="R43" i="2"/>
  <c r="P43" i="2"/>
  <c r="N43" i="2"/>
  <c r="L43" i="2"/>
  <c r="J43" i="2"/>
  <c r="H43" i="2"/>
  <c r="F43" i="2"/>
  <c r="D43" i="2"/>
  <c r="B43" i="2"/>
  <c r="R42" i="2"/>
  <c r="P42" i="2"/>
  <c r="N42" i="2"/>
  <c r="L42" i="2"/>
  <c r="J42" i="2"/>
  <c r="H42" i="2"/>
  <c r="F42" i="2"/>
  <c r="D42" i="2"/>
  <c r="B42" i="2"/>
  <c r="R41" i="2"/>
  <c r="P41" i="2"/>
  <c r="N41" i="2"/>
  <c r="L41" i="2"/>
  <c r="J41" i="2"/>
  <c r="H41" i="2"/>
  <c r="F41" i="2"/>
  <c r="D41" i="2"/>
  <c r="B41" i="2"/>
  <c r="R40" i="2"/>
  <c r="P40" i="2"/>
  <c r="N40" i="2"/>
  <c r="L40" i="2"/>
  <c r="J40" i="2"/>
  <c r="H40" i="2"/>
  <c r="F40" i="2"/>
  <c r="D40" i="2"/>
  <c r="B40" i="2"/>
  <c r="R39" i="2"/>
  <c r="P39" i="2"/>
  <c r="N39" i="2"/>
  <c r="L39" i="2"/>
  <c r="J39" i="2"/>
  <c r="H39" i="2"/>
  <c r="F39" i="2"/>
  <c r="D39" i="2"/>
  <c r="B39" i="2"/>
  <c r="R38" i="2"/>
  <c r="P38" i="2"/>
  <c r="N38" i="2"/>
  <c r="L38" i="2"/>
  <c r="J38" i="2"/>
  <c r="H38" i="2"/>
  <c r="F38" i="2"/>
  <c r="D38" i="2"/>
  <c r="B38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F22" i="2"/>
  <c r="F21" i="2"/>
  <c r="F20" i="2"/>
  <c r="F19" i="2"/>
  <c r="F18" i="2"/>
  <c r="F17" i="2"/>
  <c r="F16" i="2"/>
  <c r="F15" i="2"/>
  <c r="F14" i="2"/>
  <c r="D22" i="2"/>
  <c r="D21" i="2"/>
  <c r="D20" i="2"/>
  <c r="D19" i="2"/>
  <c r="D18" i="2"/>
  <c r="D17" i="2"/>
  <c r="D16" i="2"/>
  <c r="D15" i="2"/>
  <c r="D14" i="2"/>
  <c r="B22" i="2"/>
  <c r="B21" i="2"/>
  <c r="B20" i="2"/>
  <c r="B19" i="2"/>
  <c r="B18" i="2"/>
  <c r="B17" i="2"/>
  <c r="B16" i="2"/>
  <c r="B15" i="2"/>
  <c r="B14" i="2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</calcChain>
</file>

<file path=xl/sharedStrings.xml><?xml version="1.0" encoding="utf-8"?>
<sst xmlns="http://schemas.openxmlformats.org/spreadsheetml/2006/main" count="153" uniqueCount="75">
  <si>
    <t>Dataset</t>
  </si>
  <si>
    <t>Seed</t>
  </si>
  <si>
    <t>R2_test</t>
  </si>
  <si>
    <t>R2_CV</t>
  </si>
  <si>
    <t>R2_train</t>
  </si>
  <si>
    <t>RMSE_test</t>
  </si>
  <si>
    <t>RMSE_CV</t>
  </si>
  <si>
    <t>RMSE_train</t>
  </si>
  <si>
    <t>MAE_test</t>
  </si>
  <si>
    <t>MAE_CV</t>
  </si>
  <si>
    <t>MAE_train</t>
  </si>
  <si>
    <t>pEC50_Dmix1_seed_1060</t>
  </si>
  <si>
    <t>pEC50_Dmix1_seed_180</t>
  </si>
  <si>
    <t>pEC50_Dmix1_seed_2040</t>
  </si>
  <si>
    <t>pEC50_Dmix1_seed_2585</t>
  </si>
  <si>
    <t>pEC50_Dmix1_seed_4410</t>
  </si>
  <si>
    <t>pEC50_Dmix2_seed_1060</t>
  </si>
  <si>
    <t>pEC50_Dmix2_seed_180</t>
  </si>
  <si>
    <t>pEC50_Dmix2_seed_2040</t>
  </si>
  <si>
    <t>pEC50_Dmix2_seed_2585</t>
  </si>
  <si>
    <t>pEC50_Dmix2_seed_4410</t>
  </si>
  <si>
    <t>pEC50_Dmix3_seed_1060</t>
  </si>
  <si>
    <t>pEC50_Dmix3_seed_180</t>
  </si>
  <si>
    <t>pEC50_Dmix3_seed_2040</t>
  </si>
  <si>
    <t>pEC50_Dmix3_seed_2585</t>
  </si>
  <si>
    <t>pEC50_Dmix3_seed_4410</t>
  </si>
  <si>
    <t>pEC50_Dmix4_seed_1060</t>
  </si>
  <si>
    <t>pEC50_Dmix4_seed_180</t>
  </si>
  <si>
    <t>pEC50_Dmix4_seed_2040</t>
  </si>
  <si>
    <t>pEC50_Dmix4_seed_2585</t>
  </si>
  <si>
    <t>pEC50_Dmix4_seed_4410</t>
  </si>
  <si>
    <t>pEC50_Dmix5_seed_1060</t>
  </si>
  <si>
    <t>pEC50_Dmix5_seed_180</t>
  </si>
  <si>
    <t>pEC50_Dmix5_seed_2040</t>
  </si>
  <si>
    <t>pEC50_Dmix5_seed_2585</t>
  </si>
  <si>
    <t>pEC50_Dmix5_seed_4410</t>
  </si>
  <si>
    <t>pEC50_Dmix6_seed_1060</t>
  </si>
  <si>
    <t>pEC50_Dmix6_seed_180</t>
  </si>
  <si>
    <t>pEC50_Dmix6_seed_2040</t>
  </si>
  <si>
    <t>pEC50_Dmix6_seed_2585</t>
  </si>
  <si>
    <t>pEC50_Dmix6_seed_4410</t>
  </si>
  <si>
    <t>pEC50_Dmix7_seed_1060</t>
  </si>
  <si>
    <t>pEC50_Dmix7_seed_180</t>
  </si>
  <si>
    <t>pEC50_Dmix7_seed_2040</t>
  </si>
  <si>
    <t>pEC50_Dmix7_seed_2585</t>
  </si>
  <si>
    <t>pEC50_Dmix7_seed_4410</t>
  </si>
  <si>
    <t>pEC50_Dmix8_seed_1060</t>
  </si>
  <si>
    <t>pEC50_Dmix8_seed_180</t>
  </si>
  <si>
    <t>pEC50_Dmix8_seed_2040</t>
  </si>
  <si>
    <t>pEC50_Dmix8_seed_2585</t>
  </si>
  <si>
    <t>pEC50_Dmix8_seed_4410</t>
  </si>
  <si>
    <t>pEC50_Dmix9_seed_1060</t>
  </si>
  <si>
    <t>pEC50_Dmix9_seed_180</t>
  </si>
  <si>
    <t>pEC50_Dmix9_seed_2040</t>
  </si>
  <si>
    <t>pEC50_Dmix9_seed_2585</t>
  </si>
  <si>
    <t>pEC50_Dmix9_seed_4410</t>
  </si>
  <si>
    <t>AVG_R2_test</t>
  </si>
  <si>
    <t>SD_R2_test</t>
  </si>
  <si>
    <t>AVG_R2_CV</t>
  </si>
  <si>
    <t>SD_R2_CV</t>
  </si>
  <si>
    <t>AVG_R2_train</t>
  </si>
  <si>
    <t>SD_R2_train</t>
  </si>
  <si>
    <t>Adj_R2_test</t>
  </si>
  <si>
    <t>SD</t>
  </si>
  <si>
    <t>Adj_R2_CV</t>
  </si>
  <si>
    <t>Adj_R2_train</t>
  </si>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</sst>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opLeftCell="A25" workbookViewId="0">
      <selection activeCellId="1" sqref="L1:AC1048576 A1:A1048576"/>
    </sheetView>
  </sheetViews>
  <sheetFormatPr defaultColWidth="11.5546875" defaultRowHeight="14.4" x14ac:dyDescent="0.3"/>
  <cols>
    <col min="12" max="12" width="11.6640625" bestFit="1" customWidth="1"/>
    <col min="13" max="13" width="10.33203125" bestFit="1" customWidth="1"/>
    <col min="14" max="14" width="10.77734375" bestFit="1" customWidth="1"/>
    <col min="15" max="15" width="9.44140625" bestFit="1" customWidth="1"/>
    <col min="16" max="16" width="12.33203125" bestFit="1" customWidth="1"/>
    <col min="17" max="17" width="11" bestFit="1" customWidth="1"/>
    <col min="18" max="18" width="9.77734375" bestFit="1" customWidth="1"/>
    <col min="19" max="19" width="5.5546875" bestFit="1" customWidth="1"/>
    <col min="20" max="20" width="8.88671875" bestFit="1" customWidth="1"/>
    <col min="21" max="21" width="5.5546875" bestFit="1" customWidth="1"/>
    <col min="22" max="22" width="10.44140625" bestFit="1" customWidth="1"/>
    <col min="23" max="23" width="5.5546875" bestFit="1" customWidth="1"/>
    <col min="24" max="24" width="8.88671875" bestFit="1" customWidth="1"/>
    <col min="25" max="25" width="5.5546875" bestFit="1" customWidth="1"/>
    <col min="26" max="26" width="8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5</v>
      </c>
      <c r="T1" t="s">
        <v>6</v>
      </c>
      <c r="V1" t="s">
        <v>7</v>
      </c>
      <c r="X1" t="s">
        <v>8</v>
      </c>
      <c r="Z1" t="s">
        <v>9</v>
      </c>
      <c r="AB1" t="s">
        <v>10</v>
      </c>
    </row>
    <row r="2" spans="1:29" x14ac:dyDescent="0.3">
      <c r="A2" t="s">
        <v>11</v>
      </c>
      <c r="B2">
        <v>1060</v>
      </c>
      <c r="C2">
        <v>0.91222490226906305</v>
      </c>
      <c r="D2">
        <v>0.94139780367830395</v>
      </c>
      <c r="E2">
        <v>0.99235570001342299</v>
      </c>
      <c r="F2">
        <v>4.7364108474911001E-2</v>
      </c>
      <c r="G2">
        <v>3.6580169191030999E-2</v>
      </c>
      <c r="H2">
        <v>3.1548657411116399E-2</v>
      </c>
      <c r="I2">
        <v>3.3207032204170699E-2</v>
      </c>
      <c r="J2">
        <v>2.6989170137694599E-2</v>
      </c>
      <c r="K2">
        <v>2.4981533779490198E-2</v>
      </c>
      <c r="L2" s="1">
        <f>AVERAGE(C2:C6)</f>
        <v>0.92012524926617867</v>
      </c>
      <c r="M2" s="1">
        <f>_xlfn.STDEV.P(C2:C6)</f>
        <v>5.0300357173812676E-3</v>
      </c>
      <c r="N2" s="1">
        <f>AVERAGE(D2:D6)</f>
        <v>0.9439844742765251</v>
      </c>
      <c r="O2" s="1">
        <f>_xlfn.STDEV.P(D2:D6)</f>
        <v>1.7881874081107166E-3</v>
      </c>
      <c r="P2" s="1">
        <f>AVERAGE(E2:E6)</f>
        <v>0.99198947415131933</v>
      </c>
      <c r="Q2" s="1">
        <f>_xlfn.STDEV.P(E2:E6)</f>
        <v>2.6892084694595843E-4</v>
      </c>
      <c r="R2" s="1">
        <f>AVERAGE(F2:F6)</f>
        <v>4.481690415022524E-2</v>
      </c>
      <c r="S2" s="1">
        <f>_xlfn.STDEV.P(F2:F6)</f>
        <v>2.1963904177668713E-3</v>
      </c>
      <c r="T2" s="1">
        <f>AVERAGE(G2:G6)</f>
        <v>3.5961788765168104E-2</v>
      </c>
      <c r="U2" s="1">
        <f>_xlfn.STDEV.P(G2:G6)</f>
        <v>4.9457591233830389E-4</v>
      </c>
      <c r="V2" s="1">
        <f>AVERAGE(H2:H6)</f>
        <v>3.2357223362519921E-2</v>
      </c>
      <c r="W2" s="1">
        <f>_xlfn.STDEV.P(H2:H6)</f>
        <v>6.359221814077376E-4</v>
      </c>
      <c r="X2" s="1">
        <f>AVERAGE(I2:I6)</f>
        <v>3.1438002608878239E-2</v>
      </c>
      <c r="Y2" s="1">
        <f>_xlfn.STDEV.P(I2:I6)</f>
        <v>1.7287005460631063E-3</v>
      </c>
      <c r="Z2" s="1">
        <f>AVERAGE(J2:J6)</f>
        <v>2.7002710089473858E-2</v>
      </c>
      <c r="AA2" s="1">
        <f>_xlfn.STDEV.P(J2:J6)</f>
        <v>1.4147400588303597E-4</v>
      </c>
      <c r="AB2" s="1">
        <f>AVERAGE(K2:K6)</f>
        <v>2.5888419426348099E-2</v>
      </c>
      <c r="AC2" s="1">
        <f>_xlfn.STDEV.P(K2:K6)</f>
        <v>7.6397517366378113E-4</v>
      </c>
    </row>
    <row r="3" spans="1:29" x14ac:dyDescent="0.3">
      <c r="A3" t="s">
        <v>12</v>
      </c>
      <c r="B3">
        <v>180</v>
      </c>
      <c r="C3">
        <v>0.92547759192680701</v>
      </c>
      <c r="D3">
        <v>0.94604888417154698</v>
      </c>
      <c r="E3">
        <v>0.99157678841209096</v>
      </c>
      <c r="F3">
        <v>4.1567345168012602E-2</v>
      </c>
      <c r="G3">
        <v>3.5216490950994099E-2</v>
      </c>
      <c r="H3">
        <v>3.3291653045301101E-2</v>
      </c>
      <c r="I3">
        <v>2.89850640996469E-2</v>
      </c>
      <c r="J3">
        <v>2.6812680297920999E-2</v>
      </c>
      <c r="K3">
        <v>2.67872595407979E-2</v>
      </c>
    </row>
    <row r="4" spans="1:29" x14ac:dyDescent="0.3">
      <c r="A4" t="s">
        <v>13</v>
      </c>
      <c r="B4">
        <v>2040</v>
      </c>
      <c r="C4">
        <v>0.91752073759046404</v>
      </c>
      <c r="D4">
        <v>0.94442869675867103</v>
      </c>
      <c r="E4">
        <v>0.99209391072814002</v>
      </c>
      <c r="F4">
        <v>4.5719155229072599E-2</v>
      </c>
      <c r="G4">
        <v>3.6177994657219603E-2</v>
      </c>
      <c r="H4">
        <v>3.2255607879745699E-2</v>
      </c>
      <c r="I4">
        <v>3.05586023946046E-2</v>
      </c>
      <c r="J4">
        <v>2.6935742793785099E-2</v>
      </c>
      <c r="K4">
        <v>2.6254921491826299E-2</v>
      </c>
    </row>
    <row r="5" spans="1:29" x14ac:dyDescent="0.3">
      <c r="A5" t="s">
        <v>14</v>
      </c>
      <c r="B5">
        <v>2585</v>
      </c>
      <c r="C5">
        <v>0.91992792202371498</v>
      </c>
      <c r="D5">
        <v>0.94557833090889198</v>
      </c>
      <c r="E5">
        <v>0.99181119822539299</v>
      </c>
      <c r="F5">
        <v>4.2950782875167799E-2</v>
      </c>
      <c r="G5">
        <v>3.5574776088778702E-2</v>
      </c>
      <c r="H5">
        <v>3.2837251490616101E-2</v>
      </c>
      <c r="I5">
        <v>3.0841190198649799E-2</v>
      </c>
      <c r="J5">
        <v>2.7244515119857801E-2</v>
      </c>
      <c r="K5">
        <v>2.6447217546537099E-2</v>
      </c>
    </row>
    <row r="6" spans="1:29" x14ac:dyDescent="0.3">
      <c r="A6" t="s">
        <v>15</v>
      </c>
      <c r="B6">
        <v>4410</v>
      </c>
      <c r="C6">
        <v>0.92547509252084403</v>
      </c>
      <c r="D6">
        <v>0.942468655865211</v>
      </c>
      <c r="E6">
        <v>0.99210977337755002</v>
      </c>
      <c r="F6">
        <v>4.6483129003962197E-2</v>
      </c>
      <c r="G6">
        <v>3.6259512937817102E-2</v>
      </c>
      <c r="H6">
        <v>3.18529469858203E-2</v>
      </c>
      <c r="I6">
        <v>3.3598124147319199E-2</v>
      </c>
      <c r="J6">
        <v>2.70314420981108E-2</v>
      </c>
      <c r="K6">
        <v>2.4971164773089E-2</v>
      </c>
    </row>
    <row r="7" spans="1:29" x14ac:dyDescent="0.3">
      <c r="A7" t="s">
        <v>16</v>
      </c>
      <c r="B7">
        <v>1060</v>
      </c>
      <c r="C7">
        <v>0.66023875194903103</v>
      </c>
      <c r="D7">
        <v>0.64152672779648001</v>
      </c>
      <c r="E7">
        <v>0.95750646927613503</v>
      </c>
      <c r="F7">
        <v>0.202522443437126</v>
      </c>
      <c r="G7">
        <v>0.131547433853338</v>
      </c>
      <c r="H7">
        <v>7.4382955409901905E-2</v>
      </c>
      <c r="I7">
        <v>7.8405109400077694E-2</v>
      </c>
      <c r="J7">
        <v>5.9624942347329103E-2</v>
      </c>
      <c r="K7">
        <v>5.0305610861922798E-2</v>
      </c>
      <c r="L7" s="1">
        <f>AVERAGE(C7:C11)</f>
        <v>0.54748155322448666</v>
      </c>
      <c r="M7" s="1">
        <f>_xlfn.STDEV.P(C7:C11)</f>
        <v>0.18168979934772433</v>
      </c>
      <c r="N7" s="1">
        <f>AVERAGE(D7:D11)</f>
        <v>0.64557141220835912</v>
      </c>
      <c r="O7" s="1">
        <f>_xlfn.STDEV.P(D7:D11)</f>
        <v>6.5982637482615167E-2</v>
      </c>
      <c r="P7" s="1">
        <f>AVERAGE(E7:E11)</f>
        <v>0.95802953598167184</v>
      </c>
      <c r="Q7" s="1">
        <f>_xlfn.STDEV.P(E7:E11)</f>
        <v>7.443212665062403E-3</v>
      </c>
      <c r="R7" s="1">
        <f>AVERAGE(F7:F11)</f>
        <v>0.15913362006337139</v>
      </c>
      <c r="S7" s="1">
        <f>_xlfn.STDEV.P(F7:F11)</f>
        <v>4.2033546649421501E-2</v>
      </c>
      <c r="T7" s="1">
        <f>AVERAGE(G7:G11)</f>
        <v>0.11113572980350486</v>
      </c>
      <c r="U7" s="1">
        <f>_xlfn.STDEV.P(G7:G11)</f>
        <v>1.7835491945224848E-2</v>
      </c>
      <c r="V7" s="1">
        <f>AVERAGE(H7:H11)</f>
        <v>7.3740525112492628E-2</v>
      </c>
      <c r="W7" s="1">
        <f>_xlfn.STDEV.P(H7:H11)</f>
        <v>6.8109946314503355E-3</v>
      </c>
      <c r="X7" s="1">
        <f>AVERAGE(I7:I11)</f>
        <v>7.6608590560161879E-2</v>
      </c>
      <c r="Y7" s="1">
        <f>_xlfn.STDEV.P(I7:I11)</f>
        <v>8.2714552599795158E-3</v>
      </c>
      <c r="Z7" s="1">
        <f>AVERAGE(J7:J11)</f>
        <v>6.0566354691142722E-2</v>
      </c>
      <c r="AA7" s="1">
        <f>_xlfn.STDEV.P(J7:J11)</f>
        <v>2.6925528200700318E-3</v>
      </c>
      <c r="AB7" s="1">
        <f>AVERAGE(K7:K11)</f>
        <v>5.275966378061734E-2</v>
      </c>
      <c r="AC7" s="1">
        <f>_xlfn.STDEV.P(K7:K11)</f>
        <v>7.0976558795388675E-3</v>
      </c>
    </row>
    <row r="8" spans="1:29" x14ac:dyDescent="0.3">
      <c r="A8" t="s">
        <v>17</v>
      </c>
      <c r="B8">
        <v>180</v>
      </c>
      <c r="C8">
        <v>0.67268008352041297</v>
      </c>
      <c r="D8">
        <v>0.711272282038933</v>
      </c>
      <c r="E8">
        <v>0.94927973612955696</v>
      </c>
      <c r="F8">
        <v>0.101141805509984</v>
      </c>
      <c r="G8">
        <v>8.88664651113594E-2</v>
      </c>
      <c r="H8">
        <v>8.1693453728500898E-2</v>
      </c>
      <c r="I8">
        <v>6.8600675514140799E-2</v>
      </c>
      <c r="J8">
        <v>6.1951701845572797E-2</v>
      </c>
      <c r="K8">
        <v>5.9275815962295697E-2</v>
      </c>
    </row>
    <row r="9" spans="1:29" x14ac:dyDescent="0.3">
      <c r="A9" t="s">
        <v>18</v>
      </c>
      <c r="B9">
        <v>2040</v>
      </c>
      <c r="C9">
        <v>0.19815085599250001</v>
      </c>
      <c r="D9">
        <v>0.52424922453765899</v>
      </c>
      <c r="E9">
        <v>0.97151172417492004</v>
      </c>
      <c r="F9">
        <v>0.19482509923431099</v>
      </c>
      <c r="G9">
        <v>0.122801742365517</v>
      </c>
      <c r="H9">
        <v>6.1229040912010702E-2</v>
      </c>
      <c r="I9">
        <v>9.1342368774409696E-2</v>
      </c>
      <c r="J9">
        <v>5.7301902286771199E-2</v>
      </c>
      <c r="K9">
        <v>4.0553838511023801E-2</v>
      </c>
    </row>
    <row r="10" spans="1:29" x14ac:dyDescent="0.3">
      <c r="A10" t="s">
        <v>19</v>
      </c>
      <c r="B10">
        <v>2585</v>
      </c>
      <c r="C10">
        <v>0.53823472328146504</v>
      </c>
      <c r="D10">
        <v>0.69704337522896698</v>
      </c>
      <c r="E10">
        <v>0.95810958165012095</v>
      </c>
      <c r="F10">
        <v>0.116245823213998</v>
      </c>
      <c r="G10">
        <v>9.0518971602374904E-2</v>
      </c>
      <c r="H10">
        <v>7.4270093170985596E-2</v>
      </c>
      <c r="I10">
        <v>7.5613204146827095E-2</v>
      </c>
      <c r="J10">
        <v>6.50433259179862E-2</v>
      </c>
      <c r="K10">
        <v>6.0091793091450199E-2</v>
      </c>
    </row>
    <row r="11" spans="1:29" x14ac:dyDescent="0.3">
      <c r="A11" t="s">
        <v>20</v>
      </c>
      <c r="B11">
        <v>4410</v>
      </c>
      <c r="C11">
        <v>0.66810335137902399</v>
      </c>
      <c r="D11">
        <v>0.65376545143975695</v>
      </c>
      <c r="E11">
        <v>0.95374016867762601</v>
      </c>
      <c r="F11">
        <v>0.180932928921438</v>
      </c>
      <c r="G11">
        <v>0.121944036084935</v>
      </c>
      <c r="H11">
        <v>7.7127082341063996E-2</v>
      </c>
      <c r="I11">
        <v>6.9081594965354098E-2</v>
      </c>
      <c r="J11">
        <v>5.8909901058054298E-2</v>
      </c>
      <c r="K11">
        <v>5.3571260476394197E-2</v>
      </c>
    </row>
    <row r="12" spans="1:29" x14ac:dyDescent="0.3">
      <c r="A12" t="s">
        <v>21</v>
      </c>
      <c r="B12">
        <v>1060</v>
      </c>
      <c r="C12">
        <v>0.22485871195752699</v>
      </c>
      <c r="D12">
        <v>8.5589523856377497E-2</v>
      </c>
      <c r="E12">
        <v>0.47762433344460398</v>
      </c>
      <c r="F12">
        <v>2.39387570108692</v>
      </c>
      <c r="G12">
        <v>1.38401776565681</v>
      </c>
      <c r="H12">
        <v>0.26079753986822501</v>
      </c>
      <c r="I12">
        <v>0.61600129139751003</v>
      </c>
      <c r="J12">
        <v>0.31648564941983598</v>
      </c>
      <c r="K12">
        <v>0.18195232145833501</v>
      </c>
      <c r="L12" s="1">
        <f>AVERAGE(C12:C16)</f>
        <v>0.10303340255939046</v>
      </c>
      <c r="M12" s="1">
        <f>_xlfn.STDEV.P(C12:C16)</f>
        <v>8.9674010551618985E-2</v>
      </c>
      <c r="N12" s="1">
        <f>AVERAGE(D12:D16)</f>
        <v>4.0805109616634715E-2</v>
      </c>
      <c r="O12" s="1">
        <f>_xlfn.STDEV.P(D12:D16)</f>
        <v>3.5868448001664971E-2</v>
      </c>
      <c r="P12" s="1">
        <f>AVERAGE(E12:E16)</f>
        <v>0.56356111935515441</v>
      </c>
      <c r="Q12" s="1">
        <f>_xlfn.STDEV.P(E12:E16)</f>
        <v>9.3165207932414812E-2</v>
      </c>
      <c r="R12" s="1">
        <f>AVERAGE(F12:F16)</f>
        <v>3.9307674215910282</v>
      </c>
      <c r="S12" s="1">
        <f>_xlfn.STDEV.P(F12:F16)</f>
        <v>3.7331305595924369</v>
      </c>
      <c r="T12" s="1">
        <f>AVERAGE(G12:G16)</f>
        <v>2.2877122182323193</v>
      </c>
      <c r="U12" s="1">
        <f>_xlfn.STDEV.P(G12:G16)</f>
        <v>2.1109608318967203</v>
      </c>
      <c r="V12" s="1">
        <f>AVERAGE(H12:H16)</f>
        <v>0.23736877004449219</v>
      </c>
      <c r="W12" s="1">
        <f>_xlfn.STDEV.P(H12:H16)</f>
        <v>2.6738263411489743E-2</v>
      </c>
      <c r="X12" s="1">
        <f>AVERAGE(I12:I16)</f>
        <v>1.1376599919102892</v>
      </c>
      <c r="Y12" s="1">
        <f>_xlfn.STDEV.P(I12:I16)</f>
        <v>1.0409480642679452</v>
      </c>
      <c r="Z12" s="1">
        <f>AVERAGE(J12:J16)</f>
        <v>0.47712728269344173</v>
      </c>
      <c r="AA12" s="1">
        <f>_xlfn.STDEV.P(J12:J16)</f>
        <v>0.33686105847582104</v>
      </c>
      <c r="AB12" s="1">
        <f>AVERAGE(K12:K16)</f>
        <v>0.16316964873947243</v>
      </c>
      <c r="AC12" s="1">
        <f>_xlfn.STDEV.P(K12:K16)</f>
        <v>1.3265399756788365E-2</v>
      </c>
    </row>
    <row r="13" spans="1:29" x14ac:dyDescent="0.3">
      <c r="A13" t="s">
        <v>22</v>
      </c>
      <c r="B13">
        <v>180</v>
      </c>
      <c r="C13">
        <v>3.5195233075097102E-2</v>
      </c>
      <c r="D13">
        <v>1.026490542556E-2</v>
      </c>
      <c r="E13">
        <v>0.46712328473178899</v>
      </c>
      <c r="F13">
        <v>0.227318091975619</v>
      </c>
      <c r="G13">
        <v>0.22114233560253899</v>
      </c>
      <c r="H13">
        <v>0.26479505875991999</v>
      </c>
      <c r="I13">
        <v>0.17577183070677299</v>
      </c>
      <c r="J13">
        <v>0.163776256426032</v>
      </c>
      <c r="K13">
        <v>0.17139307435249901</v>
      </c>
    </row>
    <row r="14" spans="1:29" x14ac:dyDescent="0.3">
      <c r="A14" t="s">
        <v>23</v>
      </c>
      <c r="B14">
        <v>2040</v>
      </c>
      <c r="C14">
        <v>5.7398008502286303E-2</v>
      </c>
      <c r="D14">
        <v>2.3954186572150499E-2</v>
      </c>
      <c r="E14">
        <v>0.71957318896079503</v>
      </c>
      <c r="F14">
        <v>9.3593966316656907</v>
      </c>
      <c r="G14">
        <v>5.36851016860596</v>
      </c>
      <c r="H14">
        <v>0.19210299711224299</v>
      </c>
      <c r="I14">
        <v>2.8773604725326001</v>
      </c>
      <c r="J14">
        <v>1.0400373304495001</v>
      </c>
      <c r="K14">
        <v>0.14399428794098501</v>
      </c>
    </row>
    <row r="15" spans="1:29" x14ac:dyDescent="0.3">
      <c r="A15" t="s">
        <v>24</v>
      </c>
      <c r="B15">
        <v>2585</v>
      </c>
      <c r="C15">
        <v>2.3011922601548999E-3</v>
      </c>
      <c r="D15">
        <v>2.0645596140595E-3</v>
      </c>
      <c r="E15">
        <v>0.54491367494546805</v>
      </c>
      <c r="F15">
        <v>0.364159917676039</v>
      </c>
      <c r="G15">
        <v>0.27081616757814703</v>
      </c>
      <c r="H15">
        <v>0.24479554659462599</v>
      </c>
      <c r="I15">
        <v>0.247630878334863</v>
      </c>
      <c r="J15">
        <v>0.185119208910489</v>
      </c>
      <c r="K15">
        <v>0.16478084958462999</v>
      </c>
    </row>
    <row r="16" spans="1:29" x14ac:dyDescent="0.3">
      <c r="A16" t="s">
        <v>25</v>
      </c>
      <c r="B16">
        <v>4410</v>
      </c>
      <c r="C16">
        <v>0.19541386700188701</v>
      </c>
      <c r="D16">
        <v>8.2152372615026101E-2</v>
      </c>
      <c r="E16">
        <v>0.60857111469311598</v>
      </c>
      <c r="F16">
        <v>7.3090867655508696</v>
      </c>
      <c r="G16">
        <v>4.1940746537181397</v>
      </c>
      <c r="H16">
        <v>0.22435270788744699</v>
      </c>
      <c r="I16">
        <v>1.7715354865796999</v>
      </c>
      <c r="J16">
        <v>0.68021796826135195</v>
      </c>
      <c r="K16">
        <v>0.15372771036091301</v>
      </c>
    </row>
    <row r="17" spans="1:29" x14ac:dyDescent="0.3">
      <c r="A17" t="s">
        <v>26</v>
      </c>
      <c r="B17">
        <v>1060</v>
      </c>
      <c r="C17">
        <v>0.88837745717468697</v>
      </c>
      <c r="D17">
        <v>0.84210947311817597</v>
      </c>
      <c r="E17">
        <v>0.96752222876827698</v>
      </c>
      <c r="F17">
        <v>5.7130382055237697E-2</v>
      </c>
      <c r="G17">
        <v>6.2700210248615995E-2</v>
      </c>
      <c r="H17">
        <v>6.5028708733638599E-2</v>
      </c>
      <c r="I17">
        <v>3.51830667962248E-2</v>
      </c>
      <c r="J17">
        <v>4.3523360876629197E-2</v>
      </c>
      <c r="K17">
        <v>4.7407738768633599E-2</v>
      </c>
      <c r="L17" s="1">
        <f>AVERAGE(C17:C21)</f>
        <v>0.9029642139293218</v>
      </c>
      <c r="M17" s="1">
        <f>_xlfn.STDEV.P(C17:C21)</f>
        <v>1.2253700663092285E-2</v>
      </c>
      <c r="N17" s="1">
        <f>AVERAGE(D17:D21)</f>
        <v>0.84162655658058283</v>
      </c>
      <c r="O17" s="1">
        <f>_xlfn.STDEV.P(D17:D21)</f>
        <v>1.5034129759701582E-3</v>
      </c>
      <c r="P17" s="1">
        <f>AVERAGE(E17:E21)</f>
        <v>0.96509234726711246</v>
      </c>
      <c r="Q17" s="1">
        <f>_xlfn.STDEV.P(E17:E21)</f>
        <v>1.4581116556757999E-3</v>
      </c>
      <c r="R17" s="1">
        <f>AVERAGE(F17:F21)</f>
        <v>5.0060745512791813E-2</v>
      </c>
      <c r="S17" s="1">
        <f>_xlfn.STDEV.P(F17:F21)</f>
        <v>4.2828017608739369E-3</v>
      </c>
      <c r="T17" s="1">
        <f>AVERAGE(G17:G21)</f>
        <v>6.2463106780468056E-2</v>
      </c>
      <c r="U17" s="1">
        <f>_xlfn.STDEV.P(G17:G21)</f>
        <v>2.9726495195852079E-4</v>
      </c>
      <c r="V17" s="1">
        <f>AVERAGE(H17:H21)</f>
        <v>6.7539312649923772E-2</v>
      </c>
      <c r="W17" s="1">
        <f>_xlfn.STDEV.P(H17:H21)</f>
        <v>1.5174901544245316E-3</v>
      </c>
      <c r="X17" s="1">
        <f>AVERAGE(I17:I21)</f>
        <v>3.5313292075214484E-2</v>
      </c>
      <c r="Y17" s="1">
        <f>_xlfn.STDEV.P(I17:I21)</f>
        <v>1.402743941953952E-3</v>
      </c>
      <c r="Z17" s="1">
        <f>AVERAGE(J17:J21)</f>
        <v>4.5007625215167477E-2</v>
      </c>
      <c r="AA17" s="1">
        <f>_xlfn.STDEV.P(J17:J21)</f>
        <v>1.0433324227636443E-3</v>
      </c>
      <c r="AB17" s="1">
        <f>AVERAGE(K17:K21)</f>
        <v>4.9745064596040375E-2</v>
      </c>
      <c r="AC17" s="1">
        <f>_xlfn.STDEV.P(K17:K21)</f>
        <v>2.0135532125507634E-3</v>
      </c>
    </row>
    <row r="18" spans="1:29" x14ac:dyDescent="0.3">
      <c r="A18" t="s">
        <v>27</v>
      </c>
      <c r="B18">
        <v>180</v>
      </c>
      <c r="C18">
        <v>0.89011193231067498</v>
      </c>
      <c r="D18">
        <v>0.84175169945595496</v>
      </c>
      <c r="E18">
        <v>0.96592660476485104</v>
      </c>
      <c r="F18">
        <v>5.2125605969173899E-2</v>
      </c>
      <c r="G18">
        <v>6.2440945669089899E-2</v>
      </c>
      <c r="H18">
        <v>6.6958267843870198E-2</v>
      </c>
      <c r="I18">
        <v>3.6703194497344799E-2</v>
      </c>
      <c r="J18">
        <v>4.5024921647622201E-2</v>
      </c>
      <c r="K18">
        <v>4.9317751506266203E-2</v>
      </c>
    </row>
    <row r="19" spans="1:29" x14ac:dyDescent="0.3">
      <c r="A19" t="s">
        <v>28</v>
      </c>
      <c r="B19">
        <v>2040</v>
      </c>
      <c r="C19">
        <v>0.91471850088728002</v>
      </c>
      <c r="D19">
        <v>0.84410309804358497</v>
      </c>
      <c r="E19">
        <v>0.96388265645037097</v>
      </c>
      <c r="F19">
        <v>4.4855837788678798E-2</v>
      </c>
      <c r="G19">
        <v>6.2036654860547401E-2</v>
      </c>
      <c r="H19">
        <v>6.8941745369079002E-2</v>
      </c>
      <c r="I19">
        <v>3.4931924638907402E-2</v>
      </c>
      <c r="J19">
        <v>4.5129937278494202E-2</v>
      </c>
      <c r="K19">
        <v>5.0185774368610103E-2</v>
      </c>
    </row>
    <row r="20" spans="1:29" x14ac:dyDescent="0.3">
      <c r="A20" t="s">
        <v>29</v>
      </c>
      <c r="B20">
        <v>2585</v>
      </c>
      <c r="C20">
        <v>0.90333523404013305</v>
      </c>
      <c r="D20">
        <v>0.83979987535908796</v>
      </c>
      <c r="E20">
        <v>0.96358741626737798</v>
      </c>
      <c r="F20">
        <v>4.6943422195183999E-2</v>
      </c>
      <c r="G20">
        <v>6.2869605390902097E-2</v>
      </c>
      <c r="H20">
        <v>6.9244035140495305E-2</v>
      </c>
      <c r="I20">
        <v>3.2955998752463897E-2</v>
      </c>
      <c r="J20">
        <v>4.6757070358614101E-2</v>
      </c>
      <c r="K20">
        <v>5.3328985584189102E-2</v>
      </c>
    </row>
    <row r="21" spans="1:29" x14ac:dyDescent="0.3">
      <c r="A21" t="s">
        <v>30</v>
      </c>
      <c r="B21">
        <v>4410</v>
      </c>
      <c r="C21">
        <v>0.91827794523383399</v>
      </c>
      <c r="D21">
        <v>0.84036863692610997</v>
      </c>
      <c r="E21">
        <v>0.964542830084685</v>
      </c>
      <c r="F21">
        <v>4.9248479555684697E-2</v>
      </c>
      <c r="G21">
        <v>6.22681177331849E-2</v>
      </c>
      <c r="H21">
        <v>6.7523806162535796E-2</v>
      </c>
      <c r="I21">
        <v>3.6792275691131499E-2</v>
      </c>
      <c r="J21">
        <v>4.4602835914477702E-2</v>
      </c>
      <c r="K21">
        <v>4.8485072752502897E-2</v>
      </c>
    </row>
    <row r="22" spans="1:29" x14ac:dyDescent="0.3">
      <c r="A22" t="s">
        <v>31</v>
      </c>
      <c r="B22">
        <v>1060</v>
      </c>
      <c r="C22">
        <v>2.73251230597072E-3</v>
      </c>
      <c r="D22">
        <v>3.2946362658393097E-2</v>
      </c>
      <c r="E22">
        <v>0.307427457568961</v>
      </c>
      <c r="F22">
        <v>0.224384173219982</v>
      </c>
      <c r="G22">
        <v>0.23159974311714801</v>
      </c>
      <c r="H22">
        <v>0.30029261784703498</v>
      </c>
      <c r="I22">
        <v>0.15677607954398701</v>
      </c>
      <c r="J22">
        <v>0.167103237328496</v>
      </c>
      <c r="K22">
        <v>0.202756249718471</v>
      </c>
      <c r="L22" s="1">
        <f>AVERAGE(C22:C26)</f>
        <v>0.14061319249463766</v>
      </c>
      <c r="M22" s="1">
        <f>_xlfn.STDEV.P(C22:C26)</f>
        <v>0.13712814044478142</v>
      </c>
      <c r="N22" s="1">
        <f>AVERAGE(D22:D26)</f>
        <v>5.3302653757109096E-2</v>
      </c>
      <c r="O22" s="1">
        <f>_xlfn.STDEV.P(D22:D26)</f>
        <v>2.0280928468780827E-2</v>
      </c>
      <c r="P22" s="1">
        <f>AVERAGE(E22:E26)</f>
        <v>0.325623532490456</v>
      </c>
      <c r="Q22" s="1">
        <f>_xlfn.STDEV.P(E22:E26)</f>
        <v>1.2018629681331088E-2</v>
      </c>
      <c r="R22" s="1">
        <f>AVERAGE(F22:F26)</f>
        <v>0.242513255858222</v>
      </c>
      <c r="S22" s="1">
        <f>_xlfn.STDEV.P(F22:F26)</f>
        <v>1.371332293500778E-2</v>
      </c>
      <c r="T22" s="1">
        <f>AVERAGE(G22:G26)</f>
        <v>0.23714423210472441</v>
      </c>
      <c r="U22" s="1">
        <f>_xlfn.STDEV.P(G22:G26)</f>
        <v>4.6914902029732922E-3</v>
      </c>
      <c r="V22" s="1">
        <f>AVERAGE(H22:H26)</f>
        <v>0.29690256092877321</v>
      </c>
      <c r="W22" s="1">
        <f>_xlfn.STDEV.P(H22:H26)</f>
        <v>2.7195436843854242E-3</v>
      </c>
      <c r="X22" s="1">
        <f>AVERAGE(I22:I26)</f>
        <v>0.16987588850385799</v>
      </c>
      <c r="Y22" s="1">
        <f>_xlfn.STDEV.P(I22:I26)</f>
        <v>9.9818651403587779E-3</v>
      </c>
      <c r="Z22" s="1">
        <f>AVERAGE(J22:J26)</f>
        <v>0.16870866959504541</v>
      </c>
      <c r="AA22" s="1">
        <f>_xlfn.STDEV.P(J22:J26)</f>
        <v>2.5823995221523357E-3</v>
      </c>
      <c r="AB22" s="1">
        <f>AVERAGE(K22:K26)</f>
        <v>0.1985708428151724</v>
      </c>
      <c r="AC22" s="1">
        <f>_xlfn.STDEV.P(K22:K26)</f>
        <v>3.1526399537349209E-3</v>
      </c>
    </row>
    <row r="23" spans="1:29" x14ac:dyDescent="0.3">
      <c r="A23" t="s">
        <v>32</v>
      </c>
      <c r="B23">
        <v>180</v>
      </c>
      <c r="C23">
        <v>0.22594169712229101</v>
      </c>
      <c r="D23">
        <v>5.7868596752286797E-2</v>
      </c>
      <c r="E23">
        <v>0.33773974299819998</v>
      </c>
      <c r="F23">
        <v>0.24562347854567901</v>
      </c>
      <c r="G23">
        <v>0.23819809068357201</v>
      </c>
      <c r="H23">
        <v>0.29519626042267799</v>
      </c>
      <c r="I23">
        <v>0.17329466147519901</v>
      </c>
      <c r="J23">
        <v>0.16936620677669501</v>
      </c>
      <c r="K23">
        <v>0.197152169678427</v>
      </c>
    </row>
    <row r="24" spans="1:29" x14ac:dyDescent="0.3">
      <c r="A24" t="s">
        <v>33</v>
      </c>
      <c r="B24">
        <v>2040</v>
      </c>
      <c r="C24">
        <v>4.2505907614490801E-2</v>
      </c>
      <c r="D24">
        <v>2.7225113284255701E-2</v>
      </c>
      <c r="E24">
        <v>0.31608489687149499</v>
      </c>
      <c r="F24">
        <v>0.23040867625627201</v>
      </c>
      <c r="G24">
        <v>0.232690371548639</v>
      </c>
      <c r="H24">
        <v>0.30000291266037599</v>
      </c>
      <c r="I24">
        <v>0.159379911270358</v>
      </c>
      <c r="J24">
        <v>0.165041369317215</v>
      </c>
      <c r="K24">
        <v>0.19982139284592901</v>
      </c>
    </row>
    <row r="25" spans="1:29" x14ac:dyDescent="0.3">
      <c r="A25" t="s">
        <v>34</v>
      </c>
      <c r="B25">
        <v>2585</v>
      </c>
      <c r="C25">
        <v>0.368839003405948</v>
      </c>
      <c r="D25">
        <v>7.9931144164718707E-2</v>
      </c>
      <c r="E25">
        <v>0.33739404848885701</v>
      </c>
      <c r="F25">
        <v>0.262692289032185</v>
      </c>
      <c r="G25">
        <v>0.24464629543830099</v>
      </c>
      <c r="H25">
        <v>0.29538217643446801</v>
      </c>
      <c r="I25">
        <v>0.179198338452568</v>
      </c>
      <c r="J25">
        <v>0.17278192057002101</v>
      </c>
      <c r="K25">
        <v>0.199766281833164</v>
      </c>
    </row>
    <row r="26" spans="1:29" x14ac:dyDescent="0.3">
      <c r="A26" t="s">
        <v>35</v>
      </c>
      <c r="B26">
        <v>4410</v>
      </c>
      <c r="C26">
        <v>6.3046842024487904E-2</v>
      </c>
      <c r="D26">
        <v>6.8542051925891204E-2</v>
      </c>
      <c r="E26">
        <v>0.32947151652476703</v>
      </c>
      <c r="F26">
        <v>0.24945766223699201</v>
      </c>
      <c r="G26">
        <v>0.23858665973596199</v>
      </c>
      <c r="H26">
        <v>0.29363883727930901</v>
      </c>
      <c r="I26">
        <v>0.180730451777178</v>
      </c>
      <c r="J26">
        <v>0.1692506139828</v>
      </c>
      <c r="K26">
        <v>0.19335811999987099</v>
      </c>
    </row>
    <row r="27" spans="1:29" x14ac:dyDescent="0.3">
      <c r="A27" t="s">
        <v>36</v>
      </c>
      <c r="B27">
        <v>1060</v>
      </c>
      <c r="C27">
        <v>0.91222490226476005</v>
      </c>
      <c r="D27">
        <v>0.94139780368429304</v>
      </c>
      <c r="E27">
        <v>0.992355700016329</v>
      </c>
      <c r="F27">
        <v>4.7364108476797402E-2</v>
      </c>
      <c r="G27">
        <v>3.6580169189199797E-2</v>
      </c>
      <c r="H27">
        <v>3.1548657405118301E-2</v>
      </c>
      <c r="I27">
        <v>3.32070322068364E-2</v>
      </c>
      <c r="J27">
        <v>2.69891701332724E-2</v>
      </c>
      <c r="K27">
        <v>2.4981533771205301E-2</v>
      </c>
      <c r="L27" s="1">
        <f>AVERAGE(C27:C31)</f>
        <v>0.92012524922839423</v>
      </c>
      <c r="M27" s="1">
        <f>_xlfn.STDEV.P(C27:C31)</f>
        <v>5.0300356936316725E-3</v>
      </c>
      <c r="N27" s="1">
        <f>AVERAGE(D27:D31)</f>
        <v>0.94398447425693344</v>
      </c>
      <c r="O27" s="1">
        <f>_xlfn.STDEV.P(D27:D31)</f>
        <v>1.7881873981134928E-3</v>
      </c>
      <c r="P27" s="1">
        <f>AVERAGE(E27:E31)</f>
        <v>0.99198947415277627</v>
      </c>
      <c r="Q27" s="1">
        <f>_xlfn.STDEV.P(E27:E31)</f>
        <v>2.6892084724384856E-4</v>
      </c>
      <c r="R27" s="1">
        <f>AVERAGE(F27:F31)</f>
        <v>4.4816904169927702E-2</v>
      </c>
      <c r="S27" s="1">
        <f>_xlfn.STDEV.P(F27:F31)</f>
        <v>2.1963904139685356E-3</v>
      </c>
      <c r="T27" s="1">
        <f>AVERAGE(G27:G31)</f>
        <v>3.5961788773881238E-2</v>
      </c>
      <c r="U27" s="1">
        <f>_xlfn.STDEV.P(G27:G31)</f>
        <v>4.9457590974830016E-4</v>
      </c>
      <c r="V27" s="1">
        <f>AVERAGE(H27:H31)</f>
        <v>3.2357223359579378E-2</v>
      </c>
      <c r="W27" s="1">
        <f>_xlfn.STDEV.P(H27:H31)</f>
        <v>6.3592218280386777E-4</v>
      </c>
      <c r="X27" s="1">
        <f>AVERAGE(I27:I31)</f>
        <v>3.1438002603473021E-2</v>
      </c>
      <c r="Y27" s="1">
        <f>_xlfn.STDEV.P(I27:I31)</f>
        <v>1.7287005488049272E-3</v>
      </c>
      <c r="Z27" s="1">
        <f>AVERAGE(J27:J31)</f>
        <v>2.700271008837074E-2</v>
      </c>
      <c r="AA27" s="1">
        <f>_xlfn.STDEV.P(J27:J31)</f>
        <v>1.4147400341456477E-4</v>
      </c>
      <c r="AB27" s="1">
        <f>AVERAGE(K27:K31)</f>
        <v>2.5888419425535443E-2</v>
      </c>
      <c r="AC27" s="1">
        <f>_xlfn.STDEV.P(K27:K31)</f>
        <v>7.6397517911605474E-4</v>
      </c>
    </row>
    <row r="28" spans="1:29" x14ac:dyDescent="0.3">
      <c r="A28" t="s">
        <v>37</v>
      </c>
      <c r="B28">
        <v>180</v>
      </c>
      <c r="C28">
        <v>0.92547759187651901</v>
      </c>
      <c r="D28">
        <v>0.94604888415144395</v>
      </c>
      <c r="E28">
        <v>0.99157678841585395</v>
      </c>
      <c r="F28">
        <v>4.1567345197204501E-2</v>
      </c>
      <c r="G28">
        <v>3.5216490960636698E-2</v>
      </c>
      <c r="H28">
        <v>3.3291653037863501E-2</v>
      </c>
      <c r="I28">
        <v>2.89850641092055E-2</v>
      </c>
      <c r="J28">
        <v>2.68126803000063E-2</v>
      </c>
      <c r="K28">
        <v>2.6787259536842901E-2</v>
      </c>
    </row>
    <row r="29" spans="1:29" x14ac:dyDescent="0.3">
      <c r="A29" t="s">
        <v>38</v>
      </c>
      <c r="B29">
        <v>2040</v>
      </c>
      <c r="C29">
        <v>0.91752073760927</v>
      </c>
      <c r="D29">
        <v>0.944428696735514</v>
      </c>
      <c r="E29">
        <v>0.99209391072742403</v>
      </c>
      <c r="F29">
        <v>4.5719155256316299E-2</v>
      </c>
      <c r="G29">
        <v>3.6177994672390003E-2</v>
      </c>
      <c r="H29">
        <v>3.2255607881205003E-2</v>
      </c>
      <c r="I29">
        <v>3.0558602391389598E-2</v>
      </c>
      <c r="J29">
        <v>2.69357427976929E-2</v>
      </c>
      <c r="K29">
        <v>2.62549214970987E-2</v>
      </c>
    </row>
    <row r="30" spans="1:29" x14ac:dyDescent="0.3">
      <c r="A30" t="s">
        <v>39</v>
      </c>
      <c r="B30">
        <v>2585</v>
      </c>
      <c r="C30">
        <v>0.91992792193247896</v>
      </c>
      <c r="D30">
        <v>0.945578330872202</v>
      </c>
      <c r="E30">
        <v>0.99181119822270103</v>
      </c>
      <c r="F30">
        <v>4.29507828873988E-2</v>
      </c>
      <c r="G30">
        <v>3.55747760997231E-2</v>
      </c>
      <c r="H30">
        <v>3.2837251496013499E-2</v>
      </c>
      <c r="I30">
        <v>3.08411901560505E-2</v>
      </c>
      <c r="J30">
        <v>2.7244515115425399E-2</v>
      </c>
      <c r="K30">
        <v>2.64472175584608E-2</v>
      </c>
    </row>
    <row r="31" spans="1:29" x14ac:dyDescent="0.3">
      <c r="A31" t="s">
        <v>40</v>
      </c>
      <c r="B31">
        <v>4410</v>
      </c>
      <c r="C31">
        <v>0.92547509245894199</v>
      </c>
      <c r="D31">
        <v>0.94246865584121498</v>
      </c>
      <c r="E31">
        <v>0.99210977338157402</v>
      </c>
      <c r="F31">
        <v>4.6483129031921498E-2</v>
      </c>
      <c r="G31">
        <v>3.62595129474566E-2</v>
      </c>
      <c r="H31">
        <v>3.1852946977696597E-2</v>
      </c>
      <c r="I31">
        <v>3.3598124153883101E-2</v>
      </c>
      <c r="J31">
        <v>2.7031442095456701E-2</v>
      </c>
      <c r="K31">
        <v>2.4971164764069499E-2</v>
      </c>
    </row>
    <row r="32" spans="1:29" x14ac:dyDescent="0.3">
      <c r="A32" t="s">
        <v>41</v>
      </c>
      <c r="B32">
        <v>1060</v>
      </c>
      <c r="C32">
        <v>0.928139359823418</v>
      </c>
      <c r="D32">
        <v>0.95118624747802905</v>
      </c>
      <c r="E32">
        <v>0.99399337433346102</v>
      </c>
      <c r="F32">
        <v>4.3369174235433898E-2</v>
      </c>
      <c r="G32">
        <v>3.3473963551639598E-2</v>
      </c>
      <c r="H32">
        <v>2.79658037028503E-2</v>
      </c>
      <c r="I32">
        <v>2.9824341708303899E-2</v>
      </c>
      <c r="J32">
        <v>2.3739204156175999E-2</v>
      </c>
      <c r="K32">
        <v>2.1282719515755701E-2</v>
      </c>
      <c r="L32" s="1">
        <f>AVERAGE(C32:C36)</f>
        <v>0.92819049609604032</v>
      </c>
      <c r="M32" s="1">
        <f>_xlfn.STDEV.P(C32:C36)</f>
        <v>1.0294375061377431E-2</v>
      </c>
      <c r="N32" s="1">
        <f>AVERAGE(D32:D36)</f>
        <v>0.95203707198040899</v>
      </c>
      <c r="O32" s="1">
        <f>_xlfn.STDEV.P(D32:D36)</f>
        <v>1.0684183044398945E-3</v>
      </c>
      <c r="P32" s="1">
        <f>AVERAGE(E32:E36)</f>
        <v>0.9938822435146758</v>
      </c>
      <c r="Q32" s="1">
        <f>_xlfn.STDEV.P(E32:E36)</f>
        <v>3.8030189771837321E-4</v>
      </c>
      <c r="R32" s="1">
        <f>AVERAGE(F32:F36)</f>
        <v>4.2195542528592547E-2</v>
      </c>
      <c r="S32" s="1">
        <f>_xlfn.STDEV.P(F32:F36)</f>
        <v>1.5364363732017832E-3</v>
      </c>
      <c r="T32" s="1">
        <f>AVERAGE(G32:G36)</f>
        <v>3.324888423173946E-2</v>
      </c>
      <c r="U32" s="1">
        <f>_xlfn.STDEV.P(G32:G36)</f>
        <v>4.0894728148572199E-4</v>
      </c>
      <c r="V32" s="1">
        <f>AVERAGE(H32:H36)</f>
        <v>2.8263415344922903E-2</v>
      </c>
      <c r="W32" s="1">
        <f>_xlfn.STDEV.P(H32:H36)</f>
        <v>7.6792766261286351E-4</v>
      </c>
      <c r="X32" s="1">
        <f>AVERAGE(I32:I36)</f>
        <v>2.944732726030528E-2</v>
      </c>
      <c r="Y32" s="1">
        <f>_xlfn.STDEV.P(I32:I36)</f>
        <v>1.9375950670655398E-3</v>
      </c>
      <c r="Z32" s="1">
        <f>AVERAGE(J32:J36)</f>
        <v>2.3795425938015237E-2</v>
      </c>
      <c r="AA32" s="1">
        <f>_xlfn.STDEV.P(J32:J36)</f>
        <v>4.1777989461658054E-4</v>
      </c>
      <c r="AB32" s="1">
        <f>AVERAGE(K32:K36)</f>
        <v>2.1451990831749319E-2</v>
      </c>
      <c r="AC32" s="1">
        <f>_xlfn.STDEV.P(K32:K36)</f>
        <v>7.4018564711593243E-4</v>
      </c>
    </row>
    <row r="33" spans="1:29" x14ac:dyDescent="0.3">
      <c r="A33" t="s">
        <v>42</v>
      </c>
      <c r="B33">
        <v>180</v>
      </c>
      <c r="C33">
        <v>0.92636151350941098</v>
      </c>
      <c r="D33">
        <v>0.95371647479728905</v>
      </c>
      <c r="E33">
        <v>0.99423512591669205</v>
      </c>
      <c r="F33">
        <v>4.16814011745682E-2</v>
      </c>
      <c r="G33">
        <v>3.2653052386628099E-2</v>
      </c>
      <c r="H33">
        <v>2.75417427665548E-2</v>
      </c>
      <c r="I33">
        <v>2.9449472660704999E-2</v>
      </c>
      <c r="J33">
        <v>2.3241534362973101E-2</v>
      </c>
      <c r="K33">
        <v>2.0598195734659E-2</v>
      </c>
    </row>
    <row r="34" spans="1:29" x14ac:dyDescent="0.3">
      <c r="A34" t="s">
        <v>43</v>
      </c>
      <c r="B34">
        <v>2040</v>
      </c>
      <c r="C34">
        <v>0.92351228209671599</v>
      </c>
      <c r="D34">
        <v>0.95118050005028798</v>
      </c>
      <c r="E34">
        <v>0.99370832678225296</v>
      </c>
      <c r="F34">
        <v>4.2534301417536301E-2</v>
      </c>
      <c r="G34">
        <v>3.3610035994231201E-2</v>
      </c>
      <c r="H34">
        <v>2.8774477936310799E-2</v>
      </c>
      <c r="I34">
        <v>2.9140697010808399E-2</v>
      </c>
      <c r="J34">
        <v>2.4103864162548502E-2</v>
      </c>
      <c r="K34">
        <v>2.2109726798680299E-2</v>
      </c>
    </row>
    <row r="35" spans="1:29" x14ac:dyDescent="0.3">
      <c r="A35" t="s">
        <v>44</v>
      </c>
      <c r="B35">
        <v>2585</v>
      </c>
      <c r="C35">
        <v>0.91592727779621497</v>
      </c>
      <c r="D35">
        <v>0.95120573308023504</v>
      </c>
      <c r="E35">
        <v>0.99424412061134204</v>
      </c>
      <c r="F35">
        <v>4.3881414769276199E-2</v>
      </c>
      <c r="G35">
        <v>3.3641006458858001E-2</v>
      </c>
      <c r="H35">
        <v>2.75303962564654E-2</v>
      </c>
      <c r="I35">
        <v>3.2455120307017797E-2</v>
      </c>
      <c r="J35">
        <v>2.44056682032192E-2</v>
      </c>
      <c r="K35">
        <v>2.0773724772692698E-2</v>
      </c>
    </row>
    <row r="36" spans="1:29" x14ac:dyDescent="0.3">
      <c r="A36" t="s">
        <v>45</v>
      </c>
      <c r="B36">
        <v>4410</v>
      </c>
      <c r="C36">
        <v>0.94701204725444199</v>
      </c>
      <c r="D36">
        <v>0.95289640449620405</v>
      </c>
      <c r="E36">
        <v>0.99323026992963104</v>
      </c>
      <c r="F36">
        <v>3.9511421046148097E-2</v>
      </c>
      <c r="G36">
        <v>3.2866362767340403E-2</v>
      </c>
      <c r="H36">
        <v>2.9504656062433202E-2</v>
      </c>
      <c r="I36">
        <v>2.6367004614691301E-2</v>
      </c>
      <c r="J36">
        <v>2.34868588051594E-2</v>
      </c>
      <c r="K36">
        <v>2.2495587336958899E-2</v>
      </c>
    </row>
    <row r="37" spans="1:29" x14ac:dyDescent="0.3">
      <c r="A37" t="s">
        <v>46</v>
      </c>
      <c r="B37">
        <v>1060</v>
      </c>
      <c r="C37">
        <v>0.236733434195495</v>
      </c>
      <c r="D37">
        <v>0.10863836136539599</v>
      </c>
      <c r="E37">
        <v>0.414079196563229</v>
      </c>
      <c r="F37">
        <v>0.27462453893167499</v>
      </c>
      <c r="G37">
        <v>0.239999773273465</v>
      </c>
      <c r="H37">
        <v>0.27620496445964399</v>
      </c>
      <c r="I37">
        <v>0.17451166395984199</v>
      </c>
      <c r="J37">
        <v>0.167847316327533</v>
      </c>
      <c r="K37">
        <v>0.17933291332358101</v>
      </c>
      <c r="L37" s="1">
        <f>AVERAGE(C37:C41)</f>
        <v>9.7196697274439359E-2</v>
      </c>
      <c r="M37" s="1">
        <f>_xlfn.STDEV.P(C37:C41)</f>
        <v>9.5725623396613169E-2</v>
      </c>
      <c r="N37" s="1">
        <f>AVERAGE(D37:D41)</f>
        <v>4.0415343674161032E-2</v>
      </c>
      <c r="O37" s="1">
        <f>_xlfn.STDEV.P(D37:D41)</f>
        <v>4.522794102166941E-2</v>
      </c>
      <c r="P37" s="1">
        <f>AVERAGE(E37:E41)</f>
        <v>0.50224762334615503</v>
      </c>
      <c r="Q37" s="1">
        <f>_xlfn.STDEV.P(E37:E41)</f>
        <v>5.4184424106323945E-2</v>
      </c>
      <c r="R37" s="1">
        <f>AVERAGE(F37:F41)</f>
        <v>44.662074249031519</v>
      </c>
      <c r="S37" s="1">
        <f>_xlfn.STDEV.P(F37:F41)</f>
        <v>80.748060902793341</v>
      </c>
      <c r="T37" s="1">
        <f>AVERAGE(G37:G41)</f>
        <v>25.653850104961087</v>
      </c>
      <c r="U37" s="1">
        <f>_xlfn.STDEV.P(G37:G41)</f>
        <v>46.274684011331182</v>
      </c>
      <c r="V37" s="1">
        <f>AVERAGE(H37:H41)</f>
        <v>0.25473461408830578</v>
      </c>
      <c r="W37" s="1">
        <f>_xlfn.STDEV.P(H37:H41)</f>
        <v>1.4103668918151518E-2</v>
      </c>
      <c r="X37" s="1">
        <f>AVERAGE(I37:I41)</f>
        <v>11.812506763017709</v>
      </c>
      <c r="Y37" s="1">
        <f>_xlfn.STDEV.P(I37:I41)</f>
        <v>19.725720419338678</v>
      </c>
      <c r="Z37" s="1">
        <f>AVERAGE(J37:J41)</f>
        <v>3.989338869506406</v>
      </c>
      <c r="AA37" s="1">
        <f>_xlfn.STDEV.P(J37:J41)</f>
        <v>6.4824505998697184</v>
      </c>
      <c r="AB37" s="1">
        <f>AVERAGE(K37:K41)</f>
        <v>0.1690473215511164</v>
      </c>
      <c r="AC37" s="1">
        <f>_xlfn.STDEV.P(K37:K41)</f>
        <v>8.4450915880422417E-3</v>
      </c>
    </row>
    <row r="38" spans="1:29" x14ac:dyDescent="0.3">
      <c r="A38" t="s">
        <v>47</v>
      </c>
      <c r="B38">
        <v>180</v>
      </c>
      <c r="C38">
        <v>2.6280436880963501E-2</v>
      </c>
      <c r="D38">
        <v>7.7483530053195897E-3</v>
      </c>
      <c r="E38">
        <v>0.47331786864466602</v>
      </c>
      <c r="F38">
        <v>0.27234810297232398</v>
      </c>
      <c r="G38">
        <v>0.23680099785112099</v>
      </c>
      <c r="H38">
        <v>0.26325146518583198</v>
      </c>
      <c r="I38">
        <v>0.21898553380534599</v>
      </c>
      <c r="J38">
        <v>0.17925949661261301</v>
      </c>
      <c r="K38">
        <v>0.17256353061291599</v>
      </c>
    </row>
    <row r="39" spans="1:29" x14ac:dyDescent="0.3">
      <c r="A39" t="s">
        <v>48</v>
      </c>
      <c r="B39">
        <v>2040</v>
      </c>
      <c r="C39">
        <v>2.0015516126710299E-2</v>
      </c>
      <c r="D39">
        <v>2.6370708396691801E-3</v>
      </c>
      <c r="E39">
        <v>0.52922529048894595</v>
      </c>
      <c r="F39">
        <v>16.733191946153301</v>
      </c>
      <c r="G39">
        <v>9.5960942568366097</v>
      </c>
      <c r="H39">
        <v>0.24890346127080201</v>
      </c>
      <c r="I39">
        <v>7.5855256796896899</v>
      </c>
      <c r="J39">
        <v>2.6046528274767899</v>
      </c>
      <c r="K39">
        <v>0.17501544641854999</v>
      </c>
    </row>
    <row r="40" spans="1:29" x14ac:dyDescent="0.3">
      <c r="A40" t="s">
        <v>49</v>
      </c>
      <c r="B40">
        <v>2585</v>
      </c>
      <c r="C40">
        <v>1.39448258625479E-2</v>
      </c>
      <c r="D40">
        <v>2.3049563054941698E-3</v>
      </c>
      <c r="E40">
        <v>0.52200463158388799</v>
      </c>
      <c r="F40">
        <v>0.37403273173929302</v>
      </c>
      <c r="G40">
        <v>0.27665064386724397</v>
      </c>
      <c r="H40">
        <v>0.25088139981131902</v>
      </c>
      <c r="I40">
        <v>0.235475055039162</v>
      </c>
      <c r="J40">
        <v>0.17801646760449599</v>
      </c>
      <c r="K40">
        <v>0.16108553833532899</v>
      </c>
    </row>
    <row r="41" spans="1:29" x14ac:dyDescent="0.3">
      <c r="A41" t="s">
        <v>50</v>
      </c>
      <c r="B41">
        <v>4410</v>
      </c>
      <c r="C41">
        <v>0.18900927330648001</v>
      </c>
      <c r="D41">
        <v>8.0747976854926198E-2</v>
      </c>
      <c r="E41">
        <v>0.572611129450046</v>
      </c>
      <c r="F41">
        <v>205.656173925361</v>
      </c>
      <c r="G41">
        <v>117.91970485297701</v>
      </c>
      <c r="H41">
        <v>0.234431779713932</v>
      </c>
      <c r="I41">
        <v>50.848035882594502</v>
      </c>
      <c r="J41">
        <v>16.816918239510599</v>
      </c>
      <c r="K41">
        <v>0.15723917906520599</v>
      </c>
    </row>
    <row r="42" spans="1:29" x14ac:dyDescent="0.3">
      <c r="A42" t="s">
        <v>51</v>
      </c>
      <c r="B42">
        <v>1060</v>
      </c>
      <c r="C42">
        <v>0.84792829011322701</v>
      </c>
      <c r="D42">
        <v>0.67257794422613704</v>
      </c>
      <c r="E42">
        <v>0.89740418004661604</v>
      </c>
      <c r="F42">
        <v>6.9280043428897403E-2</v>
      </c>
      <c r="G42">
        <v>9.4263329471469204E-2</v>
      </c>
      <c r="H42">
        <v>0.115578446969517</v>
      </c>
      <c r="I42">
        <v>4.8235994940415999E-2</v>
      </c>
      <c r="J42">
        <v>6.7971088066116001E-2</v>
      </c>
      <c r="K42">
        <v>8.4602790401939507E-2</v>
      </c>
      <c r="L42" s="1">
        <f>AVERAGE(C42:C46)</f>
        <v>0.85892784487396534</v>
      </c>
      <c r="M42" s="1">
        <f>_xlfn.STDEV.P(C42:C46)</f>
        <v>1.2066870905974435E-2</v>
      </c>
      <c r="N42" s="1">
        <f>AVERAGE(D42:D46)</f>
        <v>0.67912478047074942</v>
      </c>
      <c r="O42" s="1">
        <f>_xlfn.STDEV.P(D42:D46)</f>
        <v>8.789571616268449E-3</v>
      </c>
      <c r="P42" s="1">
        <f>AVERAGE(E42,E43,E46)</f>
        <v>0.89692908409850236</v>
      </c>
      <c r="Q42" s="1">
        <f>_xlfn.STDEV.P(E42:E46)</f>
        <v>8.9618071676865409E-4</v>
      </c>
      <c r="R42" s="1">
        <f>AVERAGE(F42:F46)</f>
        <v>6.371838398428023E-2</v>
      </c>
      <c r="S42" s="1">
        <f>_xlfn.STDEV.P(F42:F46)</f>
        <v>4.3063784041844477E-3</v>
      </c>
      <c r="T42" s="1">
        <f>AVERAGE(G42:G46)</f>
        <v>9.3313159670303736E-2</v>
      </c>
      <c r="U42" s="1">
        <f>_xlfn.STDEV.P(G42:G46)</f>
        <v>7.441100561953796E-4</v>
      </c>
      <c r="V42" s="1">
        <f>AVERAGE(H42:H46)</f>
        <v>0.11644408181681101</v>
      </c>
      <c r="W42" s="1">
        <f>_xlfn.STDEV.P(H42:H46)</f>
        <v>8.8407834709221288E-4</v>
      </c>
      <c r="X42" s="1">
        <f>AVERAGE(I42:I46)</f>
        <v>4.875330074249562E-2</v>
      </c>
      <c r="Y42" s="1">
        <f>_xlfn.STDEV.P(I42:I46)</f>
        <v>2.2265904758803513E-3</v>
      </c>
      <c r="Z42" s="1">
        <f>AVERAGE(J42:J46)</f>
        <v>6.8252644085058017E-2</v>
      </c>
      <c r="AA42" s="1">
        <f>_xlfn.STDEV.P(J42:J46)</f>
        <v>4.9372686486551134E-4</v>
      </c>
      <c r="AB42" s="1">
        <f>AVERAGE(K42:K46)</f>
        <v>8.4825706118355715E-2</v>
      </c>
      <c r="AC42" s="1">
        <f>_xlfn.STDEV.P(K42:K46)</f>
        <v>1.3812501908881342E-3</v>
      </c>
    </row>
    <row r="43" spans="1:29" x14ac:dyDescent="0.3">
      <c r="A43" t="s">
        <v>52</v>
      </c>
      <c r="B43">
        <v>180</v>
      </c>
      <c r="C43">
        <v>0.84636109828777795</v>
      </c>
      <c r="D43">
        <v>0.67733530854866897</v>
      </c>
      <c r="E43">
        <v>0.89684205315935495</v>
      </c>
      <c r="F43">
        <v>6.3082126182048698E-2</v>
      </c>
      <c r="G43">
        <v>9.3252026954771694E-2</v>
      </c>
      <c r="H43">
        <v>0.116505881382603</v>
      </c>
      <c r="I43">
        <v>4.6105931783142401E-2</v>
      </c>
      <c r="J43">
        <v>6.75499538643691E-2</v>
      </c>
      <c r="K43">
        <v>8.48675754479222E-2</v>
      </c>
    </row>
    <row r="44" spans="1:29" x14ac:dyDescent="0.3">
      <c r="A44" t="s">
        <v>53</v>
      </c>
      <c r="B44">
        <v>2040</v>
      </c>
      <c r="C44">
        <v>0.86342818405768595</v>
      </c>
      <c r="D44">
        <v>0.68447088282326396</v>
      </c>
      <c r="E44">
        <v>0.89482406325032604</v>
      </c>
      <c r="F44">
        <v>5.8244387486606299E-2</v>
      </c>
      <c r="G44">
        <v>9.21595764870837E-2</v>
      </c>
      <c r="H44">
        <v>0.117647463548595</v>
      </c>
      <c r="I44">
        <v>4.7195871588712197E-2</v>
      </c>
      <c r="J44">
        <v>6.8838978061157199E-2</v>
      </c>
      <c r="K44">
        <v>8.6817212907744204E-2</v>
      </c>
    </row>
    <row r="45" spans="1:29" x14ac:dyDescent="0.3">
      <c r="A45" t="s">
        <v>54</v>
      </c>
      <c r="B45">
        <v>2585</v>
      </c>
      <c r="C45">
        <v>0.87957669374082004</v>
      </c>
      <c r="D45">
        <v>0.69301278650109299</v>
      </c>
      <c r="E45">
        <v>0.89578186208820099</v>
      </c>
      <c r="F45">
        <v>6.0038412881768602E-2</v>
      </c>
      <c r="G45">
        <v>9.2947340087542393E-2</v>
      </c>
      <c r="H45">
        <v>0.117146218639415</v>
      </c>
      <c r="I45">
        <v>4.9711206276082297E-2</v>
      </c>
      <c r="J45">
        <v>6.8785388421478105E-2</v>
      </c>
      <c r="K45">
        <v>8.5313823193431698E-2</v>
      </c>
    </row>
    <row r="46" spans="1:29" x14ac:dyDescent="0.3">
      <c r="A46" t="s">
        <v>55</v>
      </c>
      <c r="B46">
        <v>4410</v>
      </c>
      <c r="C46">
        <v>0.85734495817031597</v>
      </c>
      <c r="D46">
        <v>0.66822698025458405</v>
      </c>
      <c r="E46">
        <v>0.89654101908953598</v>
      </c>
      <c r="F46">
        <v>6.7946949942080101E-2</v>
      </c>
      <c r="G46">
        <v>9.3943525350651702E-2</v>
      </c>
      <c r="H46">
        <v>0.115342398543925</v>
      </c>
      <c r="I46">
        <v>5.2517499124125198E-2</v>
      </c>
      <c r="J46">
        <v>6.8117812012169696E-2</v>
      </c>
      <c r="K46">
        <v>8.2527128640740993E-2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29FA-3A7D-4758-9153-BE4578E520D6}">
  <dimension ref="A1:S46"/>
  <sheetViews>
    <sheetView tabSelected="1" topLeftCell="A16" workbookViewId="0"/>
  </sheetViews>
  <sheetFormatPr defaultRowHeight="14.4" x14ac:dyDescent="0.3"/>
  <cols>
    <col min="1" max="1" width="22.33203125" bestFit="1" customWidth="1"/>
    <col min="2" max="2" width="11.6640625" bestFit="1" customWidth="1"/>
    <col min="3" max="3" width="10.33203125" bestFit="1" customWidth="1"/>
    <col min="4" max="4" width="10.77734375" bestFit="1" customWidth="1"/>
    <col min="5" max="5" width="9.44140625" bestFit="1" customWidth="1"/>
    <col min="6" max="6" width="12.33203125" bestFit="1" customWidth="1"/>
    <col min="7" max="7" width="11" bestFit="1" customWidth="1"/>
    <col min="8" max="8" width="9.77734375" bestFit="1" customWidth="1"/>
    <col min="9" max="9" width="5.5546875" bestFit="1" customWidth="1"/>
    <col min="11" max="11" width="6.5546875" bestFit="1" customWidth="1"/>
    <col min="12" max="12" width="10.44140625" bestFit="1" customWidth="1"/>
    <col min="13" max="13" width="5.5546875" bestFit="1" customWidth="1"/>
    <col min="15" max="15" width="5.5546875" bestFit="1" customWidth="1"/>
    <col min="16" max="16" width="8" bestFit="1" customWidth="1"/>
  </cols>
  <sheetData>
    <row r="1" spans="1:19" x14ac:dyDescent="0.3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</row>
    <row r="2" spans="1:19" x14ac:dyDescent="0.3">
      <c r="A2" t="s">
        <v>11</v>
      </c>
      <c r="B2" s="1">
        <v>0.92012524926617867</v>
      </c>
      <c r="C2" s="1">
        <v>5.0300357173812676E-3</v>
      </c>
      <c r="D2" s="1">
        <v>0.9439844742765251</v>
      </c>
      <c r="E2" s="1">
        <v>1.7881874081107166E-3</v>
      </c>
      <c r="F2" s="1">
        <v>0.99198947415131933</v>
      </c>
      <c r="G2" s="1">
        <v>2.6892084694595843E-4</v>
      </c>
      <c r="H2" s="1">
        <v>4.481690415022524E-2</v>
      </c>
      <c r="I2" s="1">
        <v>2.1963904177668713E-3</v>
      </c>
      <c r="J2" s="1">
        <v>3.5961788765168104E-2</v>
      </c>
      <c r="K2" s="1">
        <v>4.9457591233830389E-4</v>
      </c>
      <c r="L2" s="1">
        <v>3.2357223362519921E-2</v>
      </c>
      <c r="M2" s="1">
        <v>6.359221814077376E-4</v>
      </c>
      <c r="N2" s="1">
        <v>3.1438002608878239E-2</v>
      </c>
      <c r="O2" s="1">
        <v>1.7287005460631063E-3</v>
      </c>
      <c r="P2" s="1">
        <v>2.7002710089473858E-2</v>
      </c>
      <c r="Q2" s="1">
        <v>1.4147400588303597E-4</v>
      </c>
      <c r="R2" s="1">
        <v>2.5888419426348099E-2</v>
      </c>
      <c r="S2" s="1">
        <v>7.6397517366378113E-4</v>
      </c>
    </row>
    <row r="3" spans="1:19" x14ac:dyDescent="0.3">
      <c r="A3" t="s">
        <v>16</v>
      </c>
      <c r="B3" s="1">
        <v>0.54748155322448666</v>
      </c>
      <c r="C3" s="1">
        <v>0.18168979934772433</v>
      </c>
      <c r="D3" s="1">
        <v>0.64557141220835912</v>
      </c>
      <c r="E3" s="1">
        <v>6.5982637482615167E-2</v>
      </c>
      <c r="F3" s="1">
        <v>0.95802953598167184</v>
      </c>
      <c r="G3" s="1">
        <v>7.443212665062403E-3</v>
      </c>
      <c r="H3" s="1">
        <v>0.15913362006337139</v>
      </c>
      <c r="I3" s="1">
        <v>4.2033546649421501E-2</v>
      </c>
      <c r="J3" s="1">
        <v>0.11113572980350486</v>
      </c>
      <c r="K3" s="1">
        <v>1.7835491945224848E-2</v>
      </c>
      <c r="L3" s="1">
        <v>7.3740525112492628E-2</v>
      </c>
      <c r="M3" s="1">
        <v>6.8109946314503355E-3</v>
      </c>
      <c r="N3" s="1">
        <v>7.6608590560161879E-2</v>
      </c>
      <c r="O3" s="1">
        <v>8.2714552599795158E-3</v>
      </c>
      <c r="P3" s="1">
        <v>6.0566354691142722E-2</v>
      </c>
      <c r="Q3" s="1">
        <v>2.6925528200700318E-3</v>
      </c>
      <c r="R3" s="1">
        <v>5.275966378061734E-2</v>
      </c>
      <c r="S3" s="1">
        <v>7.0976558795388675E-3</v>
      </c>
    </row>
    <row r="4" spans="1:19" x14ac:dyDescent="0.3">
      <c r="A4" t="s">
        <v>21</v>
      </c>
      <c r="B4" s="1">
        <v>0.10303340255939046</v>
      </c>
      <c r="C4" s="1">
        <v>8.9674010551618985E-2</v>
      </c>
      <c r="D4" s="1">
        <v>4.0805109616634715E-2</v>
      </c>
      <c r="E4" s="1">
        <v>3.5868448001664971E-2</v>
      </c>
      <c r="F4" s="1">
        <v>0.56356111935515441</v>
      </c>
      <c r="G4" s="1">
        <v>9.3165207932414812E-2</v>
      </c>
      <c r="H4" s="1">
        <v>3.9307674215910282</v>
      </c>
      <c r="I4" s="1">
        <v>3.7331305595924369</v>
      </c>
      <c r="J4" s="1">
        <v>2.2877122182323193</v>
      </c>
      <c r="K4" s="1">
        <v>2.1109608318967203</v>
      </c>
      <c r="L4" s="1">
        <v>0.23736877004449219</v>
      </c>
      <c r="M4" s="1">
        <v>2.6738263411489743E-2</v>
      </c>
      <c r="N4" s="1">
        <v>1.1376599919102892</v>
      </c>
      <c r="O4" s="1">
        <v>1.0409480642679452</v>
      </c>
      <c r="P4" s="1">
        <v>0.47712728269344173</v>
      </c>
      <c r="Q4" s="1">
        <v>0.33686105847582104</v>
      </c>
      <c r="R4" s="1">
        <v>0.16316964873947243</v>
      </c>
      <c r="S4" s="1">
        <v>1.3265399756788365E-2</v>
      </c>
    </row>
    <row r="5" spans="1:19" x14ac:dyDescent="0.3">
      <c r="A5" t="s">
        <v>26</v>
      </c>
      <c r="B5" s="1">
        <v>0.9029642139293218</v>
      </c>
      <c r="C5" s="1">
        <v>1.2253700663092285E-2</v>
      </c>
      <c r="D5" s="1">
        <v>0.84162655658058283</v>
      </c>
      <c r="E5" s="1">
        <v>1.5034129759701582E-3</v>
      </c>
      <c r="F5" s="1">
        <v>0.96509234726711246</v>
      </c>
      <c r="G5" s="1">
        <v>1.4581116556757999E-3</v>
      </c>
      <c r="H5" s="1">
        <v>5.0060745512791813E-2</v>
      </c>
      <c r="I5" s="1">
        <v>4.2828017608739369E-3</v>
      </c>
      <c r="J5" s="1">
        <v>6.2463106780468056E-2</v>
      </c>
      <c r="K5" s="1">
        <v>2.9726495195852079E-4</v>
      </c>
      <c r="L5" s="1">
        <v>6.7539312649923772E-2</v>
      </c>
      <c r="M5" s="1">
        <v>1.5174901544245316E-3</v>
      </c>
      <c r="N5" s="1">
        <v>3.5313292075214484E-2</v>
      </c>
      <c r="O5" s="1">
        <v>1.402743941953952E-3</v>
      </c>
      <c r="P5" s="1">
        <v>4.5007625215167477E-2</v>
      </c>
      <c r="Q5" s="1">
        <v>1.0433324227636443E-3</v>
      </c>
      <c r="R5" s="1">
        <v>4.9745064596040375E-2</v>
      </c>
      <c r="S5" s="1">
        <v>2.0135532125507634E-3</v>
      </c>
    </row>
    <row r="6" spans="1:19" x14ac:dyDescent="0.3">
      <c r="A6" t="s">
        <v>31</v>
      </c>
      <c r="B6" s="1">
        <v>0.14061319249463766</v>
      </c>
      <c r="C6" s="1">
        <v>0.13712814044478142</v>
      </c>
      <c r="D6" s="1">
        <v>5.3302653757109096E-2</v>
      </c>
      <c r="E6" s="1">
        <v>2.0280928468780827E-2</v>
      </c>
      <c r="F6" s="1">
        <v>0.325623532490456</v>
      </c>
      <c r="G6" s="1">
        <v>1.2018629681331088E-2</v>
      </c>
      <c r="H6" s="1">
        <v>0.242513255858222</v>
      </c>
      <c r="I6" s="1">
        <v>1.371332293500778E-2</v>
      </c>
      <c r="J6" s="1">
        <v>0.23714423210472441</v>
      </c>
      <c r="K6" s="1">
        <v>4.6914902029732922E-3</v>
      </c>
      <c r="L6" s="1">
        <v>0.29690256092877321</v>
      </c>
      <c r="M6" s="1">
        <v>2.7195436843854242E-3</v>
      </c>
      <c r="N6" s="1">
        <v>0.16987588850385799</v>
      </c>
      <c r="O6" s="1">
        <v>9.9818651403587779E-3</v>
      </c>
      <c r="P6" s="1">
        <v>0.16870866959504541</v>
      </c>
      <c r="Q6" s="1">
        <v>2.5823995221523357E-3</v>
      </c>
      <c r="R6" s="1">
        <v>0.1985708428151724</v>
      </c>
      <c r="S6" s="1">
        <v>3.1526399537349209E-3</v>
      </c>
    </row>
    <row r="7" spans="1:19" x14ac:dyDescent="0.3">
      <c r="A7" t="s">
        <v>36</v>
      </c>
      <c r="B7" s="1">
        <v>0.92012524922839423</v>
      </c>
      <c r="C7" s="1">
        <v>5.0300356936316725E-3</v>
      </c>
      <c r="D7" s="1">
        <v>0.94398447425693344</v>
      </c>
      <c r="E7" s="1">
        <v>1.7881873981134928E-3</v>
      </c>
      <c r="F7" s="1">
        <v>0.99198947415277627</v>
      </c>
      <c r="G7" s="1">
        <v>2.6892084724384856E-4</v>
      </c>
      <c r="H7" s="1">
        <v>4.4816904169927702E-2</v>
      </c>
      <c r="I7" s="1">
        <v>2.1963904139685356E-3</v>
      </c>
      <c r="J7" s="1">
        <v>3.5961788773881238E-2</v>
      </c>
      <c r="K7" s="1">
        <v>4.9457590974830016E-4</v>
      </c>
      <c r="L7" s="1">
        <v>3.2357223359579378E-2</v>
      </c>
      <c r="M7" s="1">
        <v>6.3592218280386777E-4</v>
      </c>
      <c r="N7" s="1">
        <v>3.1438002603473021E-2</v>
      </c>
      <c r="O7" s="1">
        <v>1.7287005488049272E-3</v>
      </c>
      <c r="P7" s="1">
        <v>2.700271008837074E-2</v>
      </c>
      <c r="Q7" s="1">
        <v>1.4147400341456477E-4</v>
      </c>
      <c r="R7" s="1">
        <v>2.5888419425535443E-2</v>
      </c>
      <c r="S7" s="1">
        <v>7.6397517911605474E-4</v>
      </c>
    </row>
    <row r="8" spans="1:19" x14ac:dyDescent="0.3">
      <c r="A8" t="s">
        <v>41</v>
      </c>
      <c r="B8" s="1">
        <v>0.92819049609604032</v>
      </c>
      <c r="C8" s="1">
        <v>1.0294375061377431E-2</v>
      </c>
      <c r="D8" s="1">
        <v>0.95203707198040899</v>
      </c>
      <c r="E8" s="1">
        <v>1.0684183044398945E-3</v>
      </c>
      <c r="F8" s="1">
        <v>0.9938822435146758</v>
      </c>
      <c r="G8" s="1">
        <v>3.8030189771837321E-4</v>
      </c>
      <c r="H8" s="1">
        <v>4.2195542528592547E-2</v>
      </c>
      <c r="I8" s="1">
        <v>1.5364363732017832E-3</v>
      </c>
      <c r="J8" s="1">
        <v>3.324888423173946E-2</v>
      </c>
      <c r="K8" s="1">
        <v>4.0894728148572199E-4</v>
      </c>
      <c r="L8" s="1">
        <v>2.8263415344922903E-2</v>
      </c>
      <c r="M8" s="1">
        <v>7.6792766261286351E-4</v>
      </c>
      <c r="N8" s="1">
        <v>2.944732726030528E-2</v>
      </c>
      <c r="O8" s="1">
        <v>1.9375950670655398E-3</v>
      </c>
      <c r="P8" s="1">
        <v>2.3795425938015237E-2</v>
      </c>
      <c r="Q8" s="1">
        <v>4.1777989461658054E-4</v>
      </c>
      <c r="R8" s="1">
        <v>2.1451990831749319E-2</v>
      </c>
      <c r="S8" s="1">
        <v>7.4018564711593243E-4</v>
      </c>
    </row>
    <row r="9" spans="1:19" x14ac:dyDescent="0.3">
      <c r="A9" t="s">
        <v>46</v>
      </c>
      <c r="B9" s="1">
        <v>9.7196697274439359E-2</v>
      </c>
      <c r="C9" s="1">
        <v>9.5725623396613169E-2</v>
      </c>
      <c r="D9" s="1">
        <v>4.0415343674161032E-2</v>
      </c>
      <c r="E9" s="1">
        <v>4.522794102166941E-2</v>
      </c>
      <c r="F9" s="1">
        <v>0.50224762334615503</v>
      </c>
      <c r="G9" s="1">
        <v>5.4184424106323945E-2</v>
      </c>
      <c r="H9" s="1">
        <v>44.662074249031519</v>
      </c>
      <c r="I9" s="1">
        <v>80.748060902793341</v>
      </c>
      <c r="J9" s="1">
        <v>25.653850104961087</v>
      </c>
      <c r="K9" s="1">
        <v>46.274684011331182</v>
      </c>
      <c r="L9" s="1">
        <v>0.25473461408830578</v>
      </c>
      <c r="M9" s="1">
        <v>1.4103668918151518E-2</v>
      </c>
      <c r="N9" s="1">
        <v>11.812506763017709</v>
      </c>
      <c r="O9" s="1">
        <v>19.725720419338678</v>
      </c>
      <c r="P9" s="1">
        <v>3.989338869506406</v>
      </c>
      <c r="Q9" s="1">
        <v>6.4824505998697184</v>
      </c>
      <c r="R9" s="1">
        <v>0.1690473215511164</v>
      </c>
      <c r="S9" s="1">
        <v>8.4450915880422417E-3</v>
      </c>
    </row>
    <row r="10" spans="1:19" x14ac:dyDescent="0.3">
      <c r="A10" t="s">
        <v>51</v>
      </c>
      <c r="B10" s="1">
        <v>0.85892784487396534</v>
      </c>
      <c r="C10" s="1">
        <v>1.2066870905974435E-2</v>
      </c>
      <c r="D10" s="1">
        <v>0.67912478047074942</v>
      </c>
      <c r="E10" s="1">
        <v>8.789571616268449E-3</v>
      </c>
      <c r="F10" s="1">
        <v>0.89692908409850236</v>
      </c>
      <c r="G10" s="1">
        <v>8.9618071676865409E-4</v>
      </c>
      <c r="H10" s="1">
        <v>6.371838398428023E-2</v>
      </c>
      <c r="I10" s="1">
        <v>4.3063784041844477E-3</v>
      </c>
      <c r="J10" s="1">
        <v>9.3313159670303736E-2</v>
      </c>
      <c r="K10" s="1">
        <v>7.441100561953796E-4</v>
      </c>
      <c r="L10" s="1">
        <v>0.11644408181681101</v>
      </c>
      <c r="M10" s="1">
        <v>8.8407834709221288E-4</v>
      </c>
      <c r="N10" s="1">
        <v>4.875330074249562E-2</v>
      </c>
      <c r="O10" s="1">
        <v>2.2265904758803513E-3</v>
      </c>
      <c r="P10" s="1">
        <v>6.8252644085058017E-2</v>
      </c>
      <c r="Q10" s="1">
        <v>4.9372686486551134E-4</v>
      </c>
      <c r="R10" s="1">
        <v>8.4825706118355715E-2</v>
      </c>
      <c r="S10" s="1">
        <v>1.3812501908881342E-3</v>
      </c>
    </row>
    <row r="13" spans="1:19" x14ac:dyDescent="0.3">
      <c r="A13" t="s">
        <v>0</v>
      </c>
      <c r="B13" t="s">
        <v>62</v>
      </c>
      <c r="C13" t="s">
        <v>63</v>
      </c>
      <c r="D13" t="s">
        <v>64</v>
      </c>
      <c r="E13" t="s">
        <v>63</v>
      </c>
      <c r="F13" t="s">
        <v>65</v>
      </c>
      <c r="G13" t="s">
        <v>61</v>
      </c>
      <c r="H13" t="s">
        <v>5</v>
      </c>
      <c r="J13" t="s">
        <v>6</v>
      </c>
      <c r="L13" t="s">
        <v>7</v>
      </c>
      <c r="N13" t="s">
        <v>8</v>
      </c>
      <c r="P13" t="s">
        <v>9</v>
      </c>
      <c r="R13" t="s">
        <v>10</v>
      </c>
    </row>
    <row r="14" spans="1:19" x14ac:dyDescent="0.3">
      <c r="A14" t="s">
        <v>11</v>
      </c>
      <c r="B14" s="1">
        <f>1-(1-B2)*24/(24-16-1)</f>
        <v>0.72614371176975545</v>
      </c>
      <c r="C14" s="1">
        <v>5.0300357173812676E-3</v>
      </c>
      <c r="D14" s="1">
        <f>1-(1-D2)*76/(76-16-1)</f>
        <v>0.92784440754264252</v>
      </c>
      <c r="E14" s="1">
        <v>1.7881874081107166E-3</v>
      </c>
      <c r="F14" s="1">
        <f>1-(1-F2)*76/(76-16-1)</f>
        <v>0.98968135653390288</v>
      </c>
      <c r="G14" s="1">
        <v>2.6892084694595843E-4</v>
      </c>
      <c r="H14" s="1">
        <v>4.481690415022524E-2</v>
      </c>
      <c r="I14" s="1">
        <v>2.1963904177668713E-3</v>
      </c>
      <c r="J14" s="1">
        <v>3.5961788765168104E-2</v>
      </c>
      <c r="K14" s="1">
        <v>4.9457591233830389E-4</v>
      </c>
      <c r="L14" s="1">
        <v>3.2357223362519921E-2</v>
      </c>
      <c r="M14" s="1">
        <v>6.359221814077376E-4</v>
      </c>
      <c r="N14" s="1">
        <v>3.1438002608878239E-2</v>
      </c>
      <c r="O14" s="1">
        <v>1.7287005460631063E-3</v>
      </c>
      <c r="P14" s="1">
        <v>2.7002710089473858E-2</v>
      </c>
      <c r="Q14" s="1">
        <v>1.4147400588303597E-4</v>
      </c>
      <c r="R14" s="1">
        <v>2.5888419426348099E-2</v>
      </c>
      <c r="S14" s="1">
        <v>7.6397517366378113E-4</v>
      </c>
    </row>
    <row r="15" spans="1:19" x14ac:dyDescent="0.3">
      <c r="A15" t="s">
        <v>16</v>
      </c>
      <c r="B15" s="1">
        <f t="shared" ref="B15:B22" si="0">1-(1-B3)*24/(24-16-1)</f>
        <v>-0.5514918175160457</v>
      </c>
      <c r="C15" s="1">
        <v>0.18168979934772433</v>
      </c>
      <c r="D15" s="1">
        <f t="shared" ref="D15:D22" si="1">1-(1-D3)*76/(76-16-1)</f>
        <v>0.54344792081076765</v>
      </c>
      <c r="E15" s="1">
        <v>6.5982637482615167E-2</v>
      </c>
      <c r="F15" s="1">
        <f t="shared" ref="F15:F22" si="2">1-(1-F3)*76/(76-16-1)</f>
        <v>0.945936351434018</v>
      </c>
      <c r="G15" s="1">
        <v>7.443212665062403E-3</v>
      </c>
      <c r="H15" s="1">
        <v>0.15913362006337139</v>
      </c>
      <c r="I15" s="1">
        <v>4.2033546649421501E-2</v>
      </c>
      <c r="J15" s="1">
        <v>0.11113572980350486</v>
      </c>
      <c r="K15" s="1">
        <v>1.7835491945224848E-2</v>
      </c>
      <c r="L15" s="1">
        <v>7.3740525112492628E-2</v>
      </c>
      <c r="M15" s="1">
        <v>6.8109946314503355E-3</v>
      </c>
      <c r="N15" s="1">
        <v>7.6608590560161879E-2</v>
      </c>
      <c r="O15" s="1">
        <v>8.2714552599795158E-3</v>
      </c>
      <c r="P15" s="1">
        <v>6.0566354691142722E-2</v>
      </c>
      <c r="Q15" s="1">
        <v>2.6925528200700318E-3</v>
      </c>
      <c r="R15" s="1">
        <v>5.275966378061734E-2</v>
      </c>
      <c r="S15" s="1">
        <v>7.0976558795388675E-3</v>
      </c>
    </row>
    <row r="16" spans="1:19" x14ac:dyDescent="0.3">
      <c r="A16" t="s">
        <v>21</v>
      </c>
      <c r="B16" s="1">
        <f t="shared" si="0"/>
        <v>-2.0753140483678041</v>
      </c>
      <c r="C16" s="1">
        <v>8.9674010551618985E-2</v>
      </c>
      <c r="D16" s="1">
        <f t="shared" si="1"/>
        <v>-0.23557307913789405</v>
      </c>
      <c r="E16" s="1">
        <v>3.5868448001664971E-2</v>
      </c>
      <c r="F16" s="1">
        <f t="shared" si="2"/>
        <v>0.43780754357613116</v>
      </c>
      <c r="G16" s="1">
        <v>9.3165207932414812E-2</v>
      </c>
      <c r="H16" s="1">
        <v>3.9307674215910282</v>
      </c>
      <c r="I16" s="1">
        <v>3.7331305595924369</v>
      </c>
      <c r="J16" s="1">
        <v>2.2877122182323193</v>
      </c>
      <c r="K16" s="1">
        <v>2.1109608318967203</v>
      </c>
      <c r="L16" s="1">
        <v>0.23736877004449219</v>
      </c>
      <c r="M16" s="1">
        <v>2.6738263411489743E-2</v>
      </c>
      <c r="N16" s="1">
        <v>1.1376599919102892</v>
      </c>
      <c r="O16" s="1">
        <v>1.0409480642679452</v>
      </c>
      <c r="P16" s="1">
        <v>0.47712728269344173</v>
      </c>
      <c r="Q16" s="1">
        <v>0.33686105847582104</v>
      </c>
      <c r="R16" s="1">
        <v>0.16316964873947243</v>
      </c>
      <c r="S16" s="1">
        <v>1.3265399756788365E-2</v>
      </c>
    </row>
    <row r="17" spans="1:19" x14ac:dyDescent="0.3">
      <c r="A17" t="s">
        <v>26</v>
      </c>
      <c r="B17" s="1">
        <f t="shared" si="0"/>
        <v>0.66730587632910332</v>
      </c>
      <c r="C17" s="1">
        <v>1.2253700663092285E-2</v>
      </c>
      <c r="D17" s="1">
        <f t="shared" si="1"/>
        <v>0.7959935305105813</v>
      </c>
      <c r="E17" s="1">
        <v>1.5034129759701582E-3</v>
      </c>
      <c r="F17" s="1">
        <f t="shared" si="2"/>
        <v>0.95503421003899236</v>
      </c>
      <c r="G17" s="1">
        <v>1.4581116556757999E-3</v>
      </c>
      <c r="H17" s="1">
        <v>5.0060745512791813E-2</v>
      </c>
      <c r="I17" s="1">
        <v>4.2828017608739369E-3</v>
      </c>
      <c r="J17" s="1">
        <v>6.2463106780468056E-2</v>
      </c>
      <c r="K17" s="1">
        <v>2.9726495195852079E-4</v>
      </c>
      <c r="L17" s="1">
        <v>6.7539312649923772E-2</v>
      </c>
      <c r="M17" s="1">
        <v>1.5174901544245316E-3</v>
      </c>
      <c r="N17" s="1">
        <v>3.5313292075214484E-2</v>
      </c>
      <c r="O17" s="1">
        <v>1.402743941953952E-3</v>
      </c>
      <c r="P17" s="1">
        <v>4.5007625215167477E-2</v>
      </c>
      <c r="Q17" s="1">
        <v>1.0433324227636443E-3</v>
      </c>
      <c r="R17" s="1">
        <v>4.9745064596040375E-2</v>
      </c>
      <c r="S17" s="1">
        <v>2.0135532125507634E-3</v>
      </c>
    </row>
    <row r="18" spans="1:19" x14ac:dyDescent="0.3">
      <c r="A18" t="s">
        <v>31</v>
      </c>
      <c r="B18" s="1">
        <f t="shared" si="0"/>
        <v>-1.9464690543040994</v>
      </c>
      <c r="C18" s="1">
        <v>0.13712814044478142</v>
      </c>
      <c r="D18" s="1">
        <f t="shared" si="1"/>
        <v>-0.21947454770270713</v>
      </c>
      <c r="E18" s="1">
        <v>2.0280928468780827E-2</v>
      </c>
      <c r="F18" s="1">
        <f t="shared" si="2"/>
        <v>0.13131166897075686</v>
      </c>
      <c r="G18" s="1">
        <v>1.2018629681331088E-2</v>
      </c>
      <c r="H18" s="1">
        <v>0.242513255858222</v>
      </c>
      <c r="I18" s="1">
        <v>1.371332293500778E-2</v>
      </c>
      <c r="J18" s="1">
        <v>0.23714423210472441</v>
      </c>
      <c r="K18" s="1">
        <v>4.6914902029732922E-3</v>
      </c>
      <c r="L18" s="1">
        <v>0.29690256092877321</v>
      </c>
      <c r="M18" s="1">
        <v>2.7195436843854242E-3</v>
      </c>
      <c r="N18" s="1">
        <v>0.16987588850385799</v>
      </c>
      <c r="O18" s="1">
        <v>9.9818651403587779E-3</v>
      </c>
      <c r="P18" s="1">
        <v>0.16870866959504541</v>
      </c>
      <c r="Q18" s="1">
        <v>2.5823995221523357E-3</v>
      </c>
      <c r="R18" s="1">
        <v>0.1985708428151724</v>
      </c>
      <c r="S18" s="1">
        <v>3.1526399537349209E-3</v>
      </c>
    </row>
    <row r="19" spans="1:19" x14ac:dyDescent="0.3">
      <c r="A19" t="s">
        <v>36</v>
      </c>
      <c r="B19" s="1">
        <f t="shared" si="0"/>
        <v>0.72614371164020874</v>
      </c>
      <c r="C19" s="1">
        <v>5.0300356936316725E-3</v>
      </c>
      <c r="D19" s="1">
        <f t="shared" si="1"/>
        <v>0.92784440751740582</v>
      </c>
      <c r="E19" s="1">
        <v>1.7881873981134928E-3</v>
      </c>
      <c r="F19" s="1">
        <f t="shared" si="2"/>
        <v>0.9896813565357796</v>
      </c>
      <c r="G19" s="1">
        <v>2.6892084724384856E-4</v>
      </c>
      <c r="H19" s="1">
        <v>4.4816904169927702E-2</v>
      </c>
      <c r="I19" s="1">
        <v>2.1963904139685356E-3</v>
      </c>
      <c r="J19" s="1">
        <v>3.5961788773881238E-2</v>
      </c>
      <c r="K19" s="1">
        <v>4.9457590974830016E-4</v>
      </c>
      <c r="L19" s="1">
        <v>3.2357223359579378E-2</v>
      </c>
      <c r="M19" s="1">
        <v>6.3592218280386777E-4</v>
      </c>
      <c r="N19" s="1">
        <v>3.1438002603473021E-2</v>
      </c>
      <c r="O19" s="1">
        <v>1.7287005488049272E-3</v>
      </c>
      <c r="P19" s="1">
        <v>2.700271008837074E-2</v>
      </c>
      <c r="Q19" s="1">
        <v>1.4147400341456477E-4</v>
      </c>
      <c r="R19" s="1">
        <v>2.5888419425535443E-2</v>
      </c>
      <c r="S19" s="1">
        <v>7.6397517911605474E-4</v>
      </c>
    </row>
    <row r="20" spans="1:19" x14ac:dyDescent="0.3">
      <c r="A20" t="s">
        <v>41</v>
      </c>
      <c r="B20" s="1">
        <f t="shared" si="0"/>
        <v>0.75379598661499536</v>
      </c>
      <c r="C20" s="1">
        <v>1.0294375061377431E-2</v>
      </c>
      <c r="D20" s="1">
        <f t="shared" si="1"/>
        <v>0.93821724526289974</v>
      </c>
      <c r="E20" s="1">
        <v>1.0684183044398945E-3</v>
      </c>
      <c r="F20" s="1">
        <f t="shared" si="2"/>
        <v>0.99211950012059935</v>
      </c>
      <c r="G20" s="1">
        <v>3.8030189771837321E-4</v>
      </c>
      <c r="H20" s="1">
        <v>4.2195542528592547E-2</v>
      </c>
      <c r="I20" s="1">
        <v>1.5364363732017832E-3</v>
      </c>
      <c r="J20" s="1">
        <v>3.324888423173946E-2</v>
      </c>
      <c r="K20" s="1">
        <v>4.0894728148572199E-4</v>
      </c>
      <c r="L20" s="1">
        <v>2.8263415344922903E-2</v>
      </c>
      <c r="M20" s="1">
        <v>7.6792766261286351E-4</v>
      </c>
      <c r="N20" s="1">
        <v>2.944732726030528E-2</v>
      </c>
      <c r="O20" s="1">
        <v>1.9375950670655398E-3</v>
      </c>
      <c r="P20" s="1">
        <v>2.3795425938015237E-2</v>
      </c>
      <c r="Q20" s="1">
        <v>4.1777989461658054E-4</v>
      </c>
      <c r="R20" s="1">
        <v>2.1451990831749319E-2</v>
      </c>
      <c r="S20" s="1">
        <v>7.4018564711593243E-4</v>
      </c>
    </row>
    <row r="21" spans="1:19" x14ac:dyDescent="0.3">
      <c r="A21" t="s">
        <v>46</v>
      </c>
      <c r="B21" s="1">
        <f t="shared" si="0"/>
        <v>-2.0953256093447794</v>
      </c>
      <c r="C21" s="1">
        <v>9.5725623396613169E-2</v>
      </c>
      <c r="D21" s="1">
        <f t="shared" si="1"/>
        <v>-0.23607515052141981</v>
      </c>
      <c r="E21" s="1">
        <v>4.522794102166941E-2</v>
      </c>
      <c r="F21" s="1">
        <f t="shared" si="2"/>
        <v>0.35882744702216585</v>
      </c>
      <c r="G21" s="1">
        <v>5.4184424106323945E-2</v>
      </c>
      <c r="H21" s="1">
        <v>44.662074249031519</v>
      </c>
      <c r="I21" s="1">
        <v>80.748060902793341</v>
      </c>
      <c r="J21" s="1">
        <v>25.653850104961087</v>
      </c>
      <c r="K21" s="1">
        <v>46.274684011331182</v>
      </c>
      <c r="L21" s="1">
        <v>0.25473461408830578</v>
      </c>
      <c r="M21" s="1">
        <v>1.4103668918151518E-2</v>
      </c>
      <c r="N21" s="1">
        <v>11.812506763017709</v>
      </c>
      <c r="O21" s="1">
        <v>19.725720419338678</v>
      </c>
      <c r="P21" s="1">
        <v>3.989338869506406</v>
      </c>
      <c r="Q21" s="1">
        <v>6.4824505998697184</v>
      </c>
      <c r="R21" s="1">
        <v>0.1690473215511164</v>
      </c>
      <c r="S21" s="1">
        <v>8.4450915880422417E-3</v>
      </c>
    </row>
    <row r="22" spans="1:19" x14ac:dyDescent="0.3">
      <c r="A22" t="s">
        <v>51</v>
      </c>
      <c r="B22" s="1">
        <f t="shared" si="0"/>
        <v>0.5163240395678812</v>
      </c>
      <c r="C22" s="1">
        <v>1.2066870905974435E-2</v>
      </c>
      <c r="D22" s="1">
        <f t="shared" si="1"/>
        <v>0.58666920874198225</v>
      </c>
      <c r="E22" s="1">
        <v>8.789571616268449E-3</v>
      </c>
      <c r="F22" s="1">
        <f t="shared" si="2"/>
        <v>0.86723068460146069</v>
      </c>
      <c r="G22" s="1">
        <v>8.9618071676865409E-4</v>
      </c>
      <c r="H22" s="1">
        <v>6.371838398428023E-2</v>
      </c>
      <c r="I22" s="1">
        <v>4.3063784041844477E-3</v>
      </c>
      <c r="J22" s="1">
        <v>9.3313159670303736E-2</v>
      </c>
      <c r="K22" s="1">
        <v>7.441100561953796E-4</v>
      </c>
      <c r="L22" s="1">
        <v>0.11644408181681101</v>
      </c>
      <c r="M22" s="1">
        <v>8.8407834709221288E-4</v>
      </c>
      <c r="N22" s="1">
        <v>4.875330074249562E-2</v>
      </c>
      <c r="O22" s="1">
        <v>2.2265904758803513E-3</v>
      </c>
      <c r="P22" s="1">
        <v>6.8252644085058017E-2</v>
      </c>
      <c r="Q22" s="1">
        <v>4.9372686486551134E-4</v>
      </c>
      <c r="R22" s="1">
        <v>8.4825706118355715E-2</v>
      </c>
      <c r="S22" s="1">
        <v>1.3812501908881342E-3</v>
      </c>
    </row>
    <row r="25" spans="1:19" x14ac:dyDescent="0.3">
      <c r="A25" t="s">
        <v>0</v>
      </c>
      <c r="B25" t="s">
        <v>62</v>
      </c>
      <c r="C25" t="s">
        <v>63</v>
      </c>
      <c r="D25" t="s">
        <v>64</v>
      </c>
      <c r="E25" t="s">
        <v>63</v>
      </c>
      <c r="F25" t="s">
        <v>65</v>
      </c>
      <c r="G25" t="s">
        <v>63</v>
      </c>
      <c r="H25" t="s">
        <v>5</v>
      </c>
      <c r="J25" t="s">
        <v>6</v>
      </c>
      <c r="L25" t="s">
        <v>7</v>
      </c>
      <c r="N25" t="s">
        <v>8</v>
      </c>
      <c r="P25" t="s">
        <v>9</v>
      </c>
      <c r="R25" t="s">
        <v>10</v>
      </c>
    </row>
    <row r="26" spans="1:19" x14ac:dyDescent="0.3">
      <c r="A26" t="s">
        <v>66</v>
      </c>
      <c r="B26" s="1">
        <f>ROUND(B14,3)</f>
        <v>0.72599999999999998</v>
      </c>
      <c r="C26" s="1">
        <f t="shared" ref="C26:S34" si="3">ROUND(C14,3)</f>
        <v>5.0000000000000001E-3</v>
      </c>
      <c r="D26" s="1">
        <f t="shared" si="3"/>
        <v>0.92800000000000005</v>
      </c>
      <c r="E26" s="1">
        <f t="shared" si="3"/>
        <v>2E-3</v>
      </c>
      <c r="F26" s="1">
        <f t="shared" si="3"/>
        <v>0.99</v>
      </c>
      <c r="G26" s="1">
        <f t="shared" si="3"/>
        <v>0</v>
      </c>
      <c r="H26" s="1">
        <f t="shared" si="3"/>
        <v>4.4999999999999998E-2</v>
      </c>
      <c r="I26" s="1">
        <f t="shared" si="3"/>
        <v>2E-3</v>
      </c>
      <c r="J26" s="1">
        <f t="shared" si="3"/>
        <v>3.5999999999999997E-2</v>
      </c>
      <c r="K26" s="1">
        <f t="shared" si="3"/>
        <v>0</v>
      </c>
      <c r="L26" s="1">
        <f t="shared" si="3"/>
        <v>3.2000000000000001E-2</v>
      </c>
      <c r="M26" s="1">
        <f t="shared" si="3"/>
        <v>1E-3</v>
      </c>
      <c r="N26" s="1">
        <f t="shared" si="3"/>
        <v>3.1E-2</v>
      </c>
      <c r="O26" s="1">
        <f t="shared" si="3"/>
        <v>2E-3</v>
      </c>
      <c r="P26" s="1">
        <f t="shared" si="3"/>
        <v>2.7E-2</v>
      </c>
      <c r="Q26" s="1">
        <f t="shared" si="3"/>
        <v>0</v>
      </c>
      <c r="R26" s="1">
        <f t="shared" si="3"/>
        <v>2.5999999999999999E-2</v>
      </c>
      <c r="S26" s="1">
        <f t="shared" si="3"/>
        <v>1E-3</v>
      </c>
    </row>
    <row r="27" spans="1:19" x14ac:dyDescent="0.3">
      <c r="A27" t="s">
        <v>67</v>
      </c>
      <c r="B27" s="1">
        <f t="shared" ref="B27:P34" si="4">ROUND(B15,3)</f>
        <v>-0.55100000000000005</v>
      </c>
      <c r="C27" s="1">
        <f t="shared" si="4"/>
        <v>0.182</v>
      </c>
      <c r="D27" s="1">
        <f t="shared" si="4"/>
        <v>0.54300000000000004</v>
      </c>
      <c r="E27" s="1">
        <f t="shared" si="4"/>
        <v>6.6000000000000003E-2</v>
      </c>
      <c r="F27" s="1">
        <f t="shared" si="4"/>
        <v>0.94599999999999995</v>
      </c>
      <c r="G27" s="1">
        <f t="shared" si="4"/>
        <v>7.0000000000000001E-3</v>
      </c>
      <c r="H27" s="1">
        <f t="shared" si="4"/>
        <v>0.159</v>
      </c>
      <c r="I27" s="1">
        <f t="shared" si="4"/>
        <v>4.2000000000000003E-2</v>
      </c>
      <c r="J27" s="1">
        <f t="shared" si="4"/>
        <v>0.111</v>
      </c>
      <c r="K27" s="1">
        <f t="shared" si="4"/>
        <v>1.7999999999999999E-2</v>
      </c>
      <c r="L27" s="1">
        <f t="shared" si="4"/>
        <v>7.3999999999999996E-2</v>
      </c>
      <c r="M27" s="1">
        <f t="shared" si="4"/>
        <v>7.0000000000000001E-3</v>
      </c>
      <c r="N27" s="1">
        <f t="shared" si="4"/>
        <v>7.6999999999999999E-2</v>
      </c>
      <c r="O27" s="1">
        <f t="shared" si="4"/>
        <v>8.0000000000000002E-3</v>
      </c>
      <c r="P27" s="1">
        <f t="shared" si="4"/>
        <v>6.0999999999999999E-2</v>
      </c>
      <c r="Q27" s="1">
        <f t="shared" si="3"/>
        <v>3.0000000000000001E-3</v>
      </c>
      <c r="R27" s="1">
        <f t="shared" si="3"/>
        <v>5.2999999999999999E-2</v>
      </c>
      <c r="S27" s="1">
        <f t="shared" si="3"/>
        <v>7.0000000000000001E-3</v>
      </c>
    </row>
    <row r="28" spans="1:19" x14ac:dyDescent="0.3">
      <c r="A28" t="s">
        <v>68</v>
      </c>
      <c r="B28" s="1">
        <f t="shared" si="4"/>
        <v>-2.0750000000000002</v>
      </c>
      <c r="C28" s="1">
        <f t="shared" si="4"/>
        <v>0.09</v>
      </c>
      <c r="D28" s="1">
        <f t="shared" si="4"/>
        <v>-0.23599999999999999</v>
      </c>
      <c r="E28" s="1">
        <f t="shared" si="4"/>
        <v>3.5999999999999997E-2</v>
      </c>
      <c r="F28" s="1">
        <f t="shared" si="4"/>
        <v>0.438</v>
      </c>
      <c r="G28" s="1">
        <f t="shared" si="4"/>
        <v>9.2999999999999999E-2</v>
      </c>
      <c r="H28" s="1">
        <f t="shared" si="4"/>
        <v>3.931</v>
      </c>
      <c r="I28" s="1">
        <f t="shared" si="4"/>
        <v>3.7330000000000001</v>
      </c>
      <c r="J28" s="1">
        <f t="shared" si="4"/>
        <v>2.2879999999999998</v>
      </c>
      <c r="K28" s="1">
        <f t="shared" si="4"/>
        <v>2.1110000000000002</v>
      </c>
      <c r="L28" s="1">
        <f t="shared" si="4"/>
        <v>0.23699999999999999</v>
      </c>
      <c r="M28" s="1">
        <f t="shared" si="4"/>
        <v>2.7E-2</v>
      </c>
      <c r="N28" s="1">
        <f t="shared" si="4"/>
        <v>1.1379999999999999</v>
      </c>
      <c r="O28" s="1">
        <f t="shared" si="4"/>
        <v>1.0409999999999999</v>
      </c>
      <c r="P28" s="1">
        <f t="shared" si="4"/>
        <v>0.47699999999999998</v>
      </c>
      <c r="Q28" s="1">
        <f t="shared" si="3"/>
        <v>0.33700000000000002</v>
      </c>
      <c r="R28" s="1">
        <f t="shared" si="3"/>
        <v>0.16300000000000001</v>
      </c>
      <c r="S28" s="1">
        <f t="shared" si="3"/>
        <v>1.2999999999999999E-2</v>
      </c>
    </row>
    <row r="29" spans="1:19" x14ac:dyDescent="0.3">
      <c r="A29" t="s">
        <v>69</v>
      </c>
      <c r="B29" s="1">
        <f t="shared" si="4"/>
        <v>0.66700000000000004</v>
      </c>
      <c r="C29" s="1">
        <f t="shared" si="4"/>
        <v>1.2E-2</v>
      </c>
      <c r="D29" s="1">
        <f t="shared" si="4"/>
        <v>0.79600000000000004</v>
      </c>
      <c r="E29" s="1">
        <f t="shared" si="4"/>
        <v>2E-3</v>
      </c>
      <c r="F29" s="1">
        <f t="shared" si="4"/>
        <v>0.95499999999999996</v>
      </c>
      <c r="G29" s="1">
        <f t="shared" si="4"/>
        <v>1E-3</v>
      </c>
      <c r="H29" s="1">
        <f t="shared" si="4"/>
        <v>0.05</v>
      </c>
      <c r="I29" s="1">
        <f t="shared" si="4"/>
        <v>4.0000000000000001E-3</v>
      </c>
      <c r="J29" s="1">
        <f t="shared" si="4"/>
        <v>6.2E-2</v>
      </c>
      <c r="K29" s="1">
        <f t="shared" si="4"/>
        <v>0</v>
      </c>
      <c r="L29" s="1">
        <f t="shared" si="4"/>
        <v>6.8000000000000005E-2</v>
      </c>
      <c r="M29" s="1">
        <f t="shared" si="4"/>
        <v>2E-3</v>
      </c>
      <c r="N29" s="1">
        <f t="shared" si="4"/>
        <v>3.5000000000000003E-2</v>
      </c>
      <c r="O29" s="1">
        <f t="shared" si="4"/>
        <v>1E-3</v>
      </c>
      <c r="P29" s="1">
        <f t="shared" si="4"/>
        <v>4.4999999999999998E-2</v>
      </c>
      <c r="Q29" s="1">
        <f t="shared" si="3"/>
        <v>1E-3</v>
      </c>
      <c r="R29" s="1">
        <f t="shared" si="3"/>
        <v>0.05</v>
      </c>
      <c r="S29" s="1">
        <f t="shared" si="3"/>
        <v>2E-3</v>
      </c>
    </row>
    <row r="30" spans="1:19" x14ac:dyDescent="0.3">
      <c r="A30" s="2" t="s">
        <v>70</v>
      </c>
      <c r="B30" s="1">
        <f t="shared" si="4"/>
        <v>-1.946</v>
      </c>
      <c r="C30" s="1">
        <f t="shared" si="4"/>
        <v>0.13700000000000001</v>
      </c>
      <c r="D30" s="1">
        <f t="shared" si="4"/>
        <v>-0.219</v>
      </c>
      <c r="E30" s="1">
        <f t="shared" si="4"/>
        <v>0.02</v>
      </c>
      <c r="F30" s="1">
        <f t="shared" si="4"/>
        <v>0.13100000000000001</v>
      </c>
      <c r="G30" s="1">
        <f t="shared" si="4"/>
        <v>1.2E-2</v>
      </c>
      <c r="H30" s="1">
        <f t="shared" si="4"/>
        <v>0.24299999999999999</v>
      </c>
      <c r="I30" s="1">
        <f t="shared" si="4"/>
        <v>1.4E-2</v>
      </c>
      <c r="J30" s="1">
        <f t="shared" si="4"/>
        <v>0.23699999999999999</v>
      </c>
      <c r="K30" s="1">
        <f t="shared" si="4"/>
        <v>5.0000000000000001E-3</v>
      </c>
      <c r="L30" s="1">
        <f t="shared" si="4"/>
        <v>0.29699999999999999</v>
      </c>
      <c r="M30" s="1">
        <f t="shared" si="4"/>
        <v>3.0000000000000001E-3</v>
      </c>
      <c r="N30" s="1">
        <f t="shared" si="4"/>
        <v>0.17</v>
      </c>
      <c r="O30" s="1">
        <f t="shared" si="4"/>
        <v>0.01</v>
      </c>
      <c r="P30" s="1">
        <f t="shared" si="4"/>
        <v>0.16900000000000001</v>
      </c>
      <c r="Q30" s="1">
        <f t="shared" si="3"/>
        <v>3.0000000000000001E-3</v>
      </c>
      <c r="R30" s="1">
        <f t="shared" si="3"/>
        <v>0.19900000000000001</v>
      </c>
      <c r="S30" s="1">
        <f t="shared" si="3"/>
        <v>3.0000000000000001E-3</v>
      </c>
    </row>
    <row r="31" spans="1:19" x14ac:dyDescent="0.3">
      <c r="A31" t="s">
        <v>71</v>
      </c>
      <c r="B31" s="1">
        <f t="shared" si="4"/>
        <v>0.72599999999999998</v>
      </c>
      <c r="C31" s="1">
        <f t="shared" si="4"/>
        <v>5.0000000000000001E-3</v>
      </c>
      <c r="D31" s="1">
        <f t="shared" si="4"/>
        <v>0.92800000000000005</v>
      </c>
      <c r="E31" s="1">
        <f t="shared" si="4"/>
        <v>2E-3</v>
      </c>
      <c r="F31" s="1">
        <f t="shared" si="4"/>
        <v>0.99</v>
      </c>
      <c r="G31" s="1">
        <f t="shared" si="4"/>
        <v>0</v>
      </c>
      <c r="H31" s="1">
        <f t="shared" si="4"/>
        <v>4.4999999999999998E-2</v>
      </c>
      <c r="I31" s="1">
        <f t="shared" si="4"/>
        <v>2E-3</v>
      </c>
      <c r="J31" s="1">
        <f t="shared" si="4"/>
        <v>3.5999999999999997E-2</v>
      </c>
      <c r="K31" s="1">
        <f t="shared" si="4"/>
        <v>0</v>
      </c>
      <c r="L31" s="1">
        <f t="shared" si="4"/>
        <v>3.2000000000000001E-2</v>
      </c>
      <c r="M31" s="1">
        <f t="shared" si="4"/>
        <v>1E-3</v>
      </c>
      <c r="N31" s="1">
        <f t="shared" si="4"/>
        <v>3.1E-2</v>
      </c>
      <c r="O31" s="1">
        <f t="shared" si="4"/>
        <v>2E-3</v>
      </c>
      <c r="P31" s="1">
        <f t="shared" si="4"/>
        <v>2.7E-2</v>
      </c>
      <c r="Q31" s="1">
        <f t="shared" si="3"/>
        <v>0</v>
      </c>
      <c r="R31" s="1">
        <f t="shared" si="3"/>
        <v>2.5999999999999999E-2</v>
      </c>
      <c r="S31" s="1">
        <f t="shared" si="3"/>
        <v>1E-3</v>
      </c>
    </row>
    <row r="32" spans="1:19" x14ac:dyDescent="0.3">
      <c r="A32" t="s">
        <v>72</v>
      </c>
      <c r="B32" s="1">
        <f t="shared" si="4"/>
        <v>0.754</v>
      </c>
      <c r="C32" s="1">
        <f t="shared" si="4"/>
        <v>0.01</v>
      </c>
      <c r="D32" s="1">
        <f t="shared" si="4"/>
        <v>0.93799999999999994</v>
      </c>
      <c r="E32" s="1">
        <f t="shared" si="4"/>
        <v>1E-3</v>
      </c>
      <c r="F32" s="1">
        <f t="shared" si="4"/>
        <v>0.99199999999999999</v>
      </c>
      <c r="G32" s="1">
        <f t="shared" si="4"/>
        <v>0</v>
      </c>
      <c r="H32" s="1">
        <f t="shared" si="4"/>
        <v>4.2000000000000003E-2</v>
      </c>
      <c r="I32" s="1">
        <f t="shared" si="4"/>
        <v>2E-3</v>
      </c>
      <c r="J32" s="1">
        <f t="shared" si="4"/>
        <v>3.3000000000000002E-2</v>
      </c>
      <c r="K32" s="1">
        <f t="shared" si="4"/>
        <v>0</v>
      </c>
      <c r="L32" s="1">
        <f t="shared" si="4"/>
        <v>2.8000000000000001E-2</v>
      </c>
      <c r="M32" s="1">
        <f t="shared" si="4"/>
        <v>1E-3</v>
      </c>
      <c r="N32" s="1">
        <f t="shared" si="4"/>
        <v>2.9000000000000001E-2</v>
      </c>
      <c r="O32" s="1">
        <f t="shared" si="4"/>
        <v>2E-3</v>
      </c>
      <c r="P32" s="1">
        <f t="shared" si="4"/>
        <v>2.4E-2</v>
      </c>
      <c r="Q32" s="1">
        <f t="shared" si="3"/>
        <v>0</v>
      </c>
      <c r="R32" s="1">
        <f t="shared" si="3"/>
        <v>2.1000000000000001E-2</v>
      </c>
      <c r="S32" s="1">
        <f t="shared" si="3"/>
        <v>1E-3</v>
      </c>
    </row>
    <row r="33" spans="1:19" x14ac:dyDescent="0.3">
      <c r="A33" t="s">
        <v>73</v>
      </c>
      <c r="B33" s="1">
        <f t="shared" si="4"/>
        <v>-2.0950000000000002</v>
      </c>
      <c r="C33" s="1">
        <f t="shared" si="4"/>
        <v>9.6000000000000002E-2</v>
      </c>
      <c r="D33" s="1">
        <f t="shared" si="4"/>
        <v>-0.23599999999999999</v>
      </c>
      <c r="E33" s="1">
        <f t="shared" si="4"/>
        <v>4.4999999999999998E-2</v>
      </c>
      <c r="F33" s="1">
        <f t="shared" si="4"/>
        <v>0.35899999999999999</v>
      </c>
      <c r="G33" s="1">
        <f t="shared" si="4"/>
        <v>5.3999999999999999E-2</v>
      </c>
      <c r="H33" s="1">
        <f t="shared" si="4"/>
        <v>44.661999999999999</v>
      </c>
      <c r="I33" s="1">
        <f t="shared" si="4"/>
        <v>80.748000000000005</v>
      </c>
      <c r="J33" s="1">
        <f t="shared" si="4"/>
        <v>25.654</v>
      </c>
      <c r="K33" s="1">
        <f t="shared" si="4"/>
        <v>46.274999999999999</v>
      </c>
      <c r="L33" s="1">
        <f t="shared" si="4"/>
        <v>0.255</v>
      </c>
      <c r="M33" s="1">
        <f t="shared" si="4"/>
        <v>1.4E-2</v>
      </c>
      <c r="N33" s="1">
        <f t="shared" si="4"/>
        <v>11.813000000000001</v>
      </c>
      <c r="O33" s="1">
        <f t="shared" si="4"/>
        <v>19.725999999999999</v>
      </c>
      <c r="P33" s="1">
        <f t="shared" si="4"/>
        <v>3.9889999999999999</v>
      </c>
      <c r="Q33" s="1">
        <f t="shared" si="3"/>
        <v>6.4820000000000002</v>
      </c>
      <c r="R33" s="1">
        <f t="shared" si="3"/>
        <v>0.16900000000000001</v>
      </c>
      <c r="S33" s="1">
        <f t="shared" si="3"/>
        <v>8.0000000000000002E-3</v>
      </c>
    </row>
    <row r="34" spans="1:19" x14ac:dyDescent="0.3">
      <c r="A34" t="s">
        <v>74</v>
      </c>
      <c r="B34" s="1">
        <f t="shared" si="4"/>
        <v>0.51600000000000001</v>
      </c>
      <c r="C34" s="1">
        <f t="shared" si="4"/>
        <v>1.2E-2</v>
      </c>
      <c r="D34" s="1">
        <f t="shared" si="4"/>
        <v>0.58699999999999997</v>
      </c>
      <c r="E34" s="1">
        <f t="shared" si="4"/>
        <v>8.9999999999999993E-3</v>
      </c>
      <c r="F34" s="1">
        <f t="shared" si="4"/>
        <v>0.86699999999999999</v>
      </c>
      <c r="G34" s="1">
        <f t="shared" si="4"/>
        <v>1E-3</v>
      </c>
      <c r="H34" s="1">
        <f t="shared" si="4"/>
        <v>6.4000000000000001E-2</v>
      </c>
      <c r="I34" s="1">
        <f t="shared" si="4"/>
        <v>4.0000000000000001E-3</v>
      </c>
      <c r="J34" s="1">
        <f t="shared" si="4"/>
        <v>9.2999999999999999E-2</v>
      </c>
      <c r="K34" s="1">
        <f t="shared" si="4"/>
        <v>1E-3</v>
      </c>
      <c r="L34" s="1">
        <f t="shared" si="4"/>
        <v>0.11600000000000001</v>
      </c>
      <c r="M34" s="1">
        <f t="shared" si="4"/>
        <v>1E-3</v>
      </c>
      <c r="N34" s="1">
        <f t="shared" si="4"/>
        <v>4.9000000000000002E-2</v>
      </c>
      <c r="O34" s="1">
        <f t="shared" si="4"/>
        <v>2E-3</v>
      </c>
      <c r="P34" s="1">
        <f t="shared" si="4"/>
        <v>6.8000000000000005E-2</v>
      </c>
      <c r="Q34" s="1">
        <f t="shared" si="3"/>
        <v>0</v>
      </c>
      <c r="R34" s="1">
        <f t="shared" si="3"/>
        <v>8.5000000000000006E-2</v>
      </c>
      <c r="S34" s="1">
        <f t="shared" si="3"/>
        <v>1E-3</v>
      </c>
    </row>
    <row r="37" spans="1:19" x14ac:dyDescent="0.3">
      <c r="A37" t="s">
        <v>0</v>
      </c>
      <c r="B37" t="s">
        <v>62</v>
      </c>
      <c r="D37" t="s">
        <v>64</v>
      </c>
      <c r="F37" t="s">
        <v>65</v>
      </c>
      <c r="H37" t="s">
        <v>5</v>
      </c>
      <c r="J37" t="s">
        <v>6</v>
      </c>
      <c r="L37" t="s">
        <v>7</v>
      </c>
      <c r="N37" t="s">
        <v>8</v>
      </c>
      <c r="P37" t="s">
        <v>9</v>
      </c>
      <c r="R37" t="s">
        <v>10</v>
      </c>
    </row>
    <row r="38" spans="1:19" x14ac:dyDescent="0.3">
      <c r="A38" t="s">
        <v>66</v>
      </c>
      <c r="B38" t="str">
        <f>B26&amp;" ± "&amp;C26</f>
        <v>0.726 ± 0.005</v>
      </c>
      <c r="D38" t="str">
        <f>D26&amp;" ± "&amp;E26</f>
        <v>0.928 ± 0.002</v>
      </c>
      <c r="F38" t="str">
        <f>F26&amp;" ± "&amp;G26</f>
        <v>0.99 ± 0</v>
      </c>
      <c r="H38" t="str">
        <f>H26&amp;" ± "&amp;I26</f>
        <v>0.045 ± 0.002</v>
      </c>
      <c r="J38" t="str">
        <f>J26&amp;" ± "&amp;K26</f>
        <v>0.036 ± 0</v>
      </c>
      <c r="L38" t="str">
        <f>L26&amp;" ± "&amp;M26</f>
        <v>0.032 ± 0.001</v>
      </c>
      <c r="N38" t="str">
        <f>N26&amp;" ± "&amp;O26</f>
        <v>0.031 ± 0.002</v>
      </c>
      <c r="P38" t="str">
        <f>P26&amp;" ± "&amp;Q26</f>
        <v>0.027 ± 0</v>
      </c>
      <c r="R38" t="str">
        <f>R26&amp;" ± "&amp;S26</f>
        <v>0.026 ± 0.001</v>
      </c>
    </row>
    <row r="39" spans="1:19" x14ac:dyDescent="0.3">
      <c r="A39" t="s">
        <v>67</v>
      </c>
      <c r="B39" t="str">
        <f>B27&amp;" ± "&amp;C27</f>
        <v>-0.551 ± 0.182</v>
      </c>
      <c r="D39" t="str">
        <f>D27&amp;" ± "&amp;E27</f>
        <v>0.543 ± 0.066</v>
      </c>
      <c r="F39" t="str">
        <f>F27&amp;" ± "&amp;G27</f>
        <v>0.946 ± 0.007</v>
      </c>
      <c r="H39" t="str">
        <f t="shared" ref="H39:H46" si="5">H27&amp;" ± "&amp;I27</f>
        <v>0.159 ± 0.042</v>
      </c>
      <c r="J39" t="str">
        <f>J27&amp;" ± "&amp;K27</f>
        <v>0.111 ± 0.018</v>
      </c>
      <c r="L39" t="str">
        <f>L27&amp;" ± "&amp;M27</f>
        <v>0.074 ± 0.007</v>
      </c>
      <c r="N39" t="str">
        <f>N27&amp;" ± "&amp;O27</f>
        <v>0.077 ± 0.008</v>
      </c>
      <c r="P39" t="str">
        <f>P27&amp;" ± "&amp;Q27</f>
        <v>0.061 ± 0.003</v>
      </c>
      <c r="R39" t="str">
        <f>R27&amp;" ± "&amp;S27</f>
        <v>0.053 ± 0.007</v>
      </c>
    </row>
    <row r="40" spans="1:19" x14ac:dyDescent="0.3">
      <c r="A40" t="s">
        <v>68</v>
      </c>
      <c r="B40" t="str">
        <f t="shared" ref="B40:D46" si="6">B28&amp;" ± "&amp;C28</f>
        <v>-2.075 ± 0.09</v>
      </c>
      <c r="D40" t="str">
        <f t="shared" si="6"/>
        <v>-0.236 ± 0.036</v>
      </c>
      <c r="F40" t="str">
        <f t="shared" ref="F40:F46" si="7">F28&amp;" ± "&amp;G28</f>
        <v>0.438 ± 0.093</v>
      </c>
      <c r="H40" t="str">
        <f t="shared" si="5"/>
        <v>3.931 ± 3.733</v>
      </c>
      <c r="J40" t="str">
        <f t="shared" ref="J40:L46" si="8">J28&amp;" ± "&amp;K28</f>
        <v>2.288 ± 2.111</v>
      </c>
      <c r="L40" t="str">
        <f t="shared" si="8"/>
        <v>0.237 ± 0.027</v>
      </c>
      <c r="N40" t="str">
        <f t="shared" ref="N40:N46" si="9">N28&amp;" ± "&amp;O28</f>
        <v>1.138 ± 1.041</v>
      </c>
      <c r="P40" t="str">
        <f t="shared" ref="P40:R46" si="10">P28&amp;" ± "&amp;Q28</f>
        <v>0.477 ± 0.337</v>
      </c>
      <c r="R40" t="str">
        <f t="shared" si="10"/>
        <v>0.163 ± 0.013</v>
      </c>
    </row>
    <row r="41" spans="1:19" x14ac:dyDescent="0.3">
      <c r="A41" t="s">
        <v>69</v>
      </c>
      <c r="B41" t="str">
        <f t="shared" si="6"/>
        <v>0.667 ± 0.012</v>
      </c>
      <c r="D41" t="str">
        <f t="shared" si="6"/>
        <v>0.796 ± 0.002</v>
      </c>
      <c r="F41" t="str">
        <f t="shared" si="7"/>
        <v>0.955 ± 0.001</v>
      </c>
      <c r="H41" t="str">
        <f t="shared" si="5"/>
        <v>0.05 ± 0.004</v>
      </c>
      <c r="J41" t="str">
        <f t="shared" si="8"/>
        <v>0.062 ± 0</v>
      </c>
      <c r="L41" t="str">
        <f t="shared" si="8"/>
        <v>0.068 ± 0.002</v>
      </c>
      <c r="N41" t="str">
        <f t="shared" si="9"/>
        <v>0.035 ± 0.001</v>
      </c>
      <c r="P41" t="str">
        <f t="shared" si="10"/>
        <v>0.045 ± 0.001</v>
      </c>
      <c r="R41" t="str">
        <f t="shared" si="10"/>
        <v>0.05 ± 0.002</v>
      </c>
    </row>
    <row r="42" spans="1:19" x14ac:dyDescent="0.3">
      <c r="A42" s="2" t="s">
        <v>70</v>
      </c>
      <c r="B42" t="str">
        <f t="shared" si="6"/>
        <v>-1.946 ± 0.137</v>
      </c>
      <c r="D42" t="str">
        <f t="shared" si="6"/>
        <v>-0.219 ± 0.02</v>
      </c>
      <c r="F42" t="str">
        <f t="shared" si="7"/>
        <v>0.131 ± 0.012</v>
      </c>
      <c r="H42" t="str">
        <f t="shared" si="5"/>
        <v>0.243 ± 0.014</v>
      </c>
      <c r="J42" t="str">
        <f t="shared" si="8"/>
        <v>0.237 ± 0.005</v>
      </c>
      <c r="L42" t="str">
        <f t="shared" si="8"/>
        <v>0.297 ± 0.003</v>
      </c>
      <c r="N42" t="str">
        <f t="shared" si="9"/>
        <v>0.17 ± 0.01</v>
      </c>
      <c r="P42" t="str">
        <f t="shared" si="10"/>
        <v>0.169 ± 0.003</v>
      </c>
      <c r="R42" t="str">
        <f t="shared" si="10"/>
        <v>0.199 ± 0.003</v>
      </c>
    </row>
    <row r="43" spans="1:19" x14ac:dyDescent="0.3">
      <c r="A43" t="s">
        <v>71</v>
      </c>
      <c r="B43" t="str">
        <f t="shared" si="6"/>
        <v>0.726 ± 0.005</v>
      </c>
      <c r="D43" t="str">
        <f t="shared" si="6"/>
        <v>0.928 ± 0.002</v>
      </c>
      <c r="F43" t="str">
        <f t="shared" si="7"/>
        <v>0.99 ± 0</v>
      </c>
      <c r="H43" t="str">
        <f t="shared" si="5"/>
        <v>0.045 ± 0.002</v>
      </c>
      <c r="J43" t="str">
        <f t="shared" si="8"/>
        <v>0.036 ± 0</v>
      </c>
      <c r="L43" t="str">
        <f t="shared" si="8"/>
        <v>0.032 ± 0.001</v>
      </c>
      <c r="N43" t="str">
        <f t="shared" si="9"/>
        <v>0.031 ± 0.002</v>
      </c>
      <c r="P43" t="str">
        <f t="shared" si="10"/>
        <v>0.027 ± 0</v>
      </c>
      <c r="R43" t="str">
        <f t="shared" si="10"/>
        <v>0.026 ± 0.001</v>
      </c>
    </row>
    <row r="44" spans="1:19" x14ac:dyDescent="0.3">
      <c r="A44" t="s">
        <v>72</v>
      </c>
      <c r="B44" t="str">
        <f t="shared" si="6"/>
        <v>0.754 ± 0.01</v>
      </c>
      <c r="D44" t="str">
        <f t="shared" si="6"/>
        <v>0.938 ± 0.001</v>
      </c>
      <c r="F44" t="str">
        <f t="shared" si="7"/>
        <v>0.992 ± 0</v>
      </c>
      <c r="H44" t="str">
        <f t="shared" si="5"/>
        <v>0.042 ± 0.002</v>
      </c>
      <c r="J44" t="str">
        <f t="shared" si="8"/>
        <v>0.033 ± 0</v>
      </c>
      <c r="L44" t="str">
        <f t="shared" si="8"/>
        <v>0.028 ± 0.001</v>
      </c>
      <c r="N44" t="str">
        <f t="shared" si="9"/>
        <v>0.029 ± 0.002</v>
      </c>
      <c r="P44" t="str">
        <f t="shared" si="10"/>
        <v>0.024 ± 0</v>
      </c>
      <c r="R44" t="str">
        <f t="shared" si="10"/>
        <v>0.021 ± 0.001</v>
      </c>
    </row>
    <row r="45" spans="1:19" x14ac:dyDescent="0.3">
      <c r="A45" t="s">
        <v>73</v>
      </c>
      <c r="B45" t="str">
        <f t="shared" si="6"/>
        <v>-2.095 ± 0.096</v>
      </c>
      <c r="D45" t="str">
        <f t="shared" si="6"/>
        <v>-0.236 ± 0.045</v>
      </c>
      <c r="F45" t="str">
        <f t="shared" si="7"/>
        <v>0.359 ± 0.054</v>
      </c>
      <c r="H45" t="str">
        <f t="shared" si="5"/>
        <v>44.662 ± 80.748</v>
      </c>
      <c r="J45" t="str">
        <f t="shared" si="8"/>
        <v>25.654 ± 46.275</v>
      </c>
      <c r="L45" t="str">
        <f t="shared" si="8"/>
        <v>0.255 ± 0.014</v>
      </c>
      <c r="N45" t="str">
        <f t="shared" si="9"/>
        <v>11.813 ± 19.726</v>
      </c>
      <c r="P45" t="str">
        <f t="shared" si="10"/>
        <v>3.989 ± 6.482</v>
      </c>
      <c r="R45" t="str">
        <f t="shared" si="10"/>
        <v>0.169 ± 0.008</v>
      </c>
    </row>
    <row r="46" spans="1:19" x14ac:dyDescent="0.3">
      <c r="A46" t="s">
        <v>74</v>
      </c>
      <c r="B46" t="str">
        <f t="shared" si="6"/>
        <v>0.516 ± 0.012</v>
      </c>
      <c r="D46" t="str">
        <f t="shared" si="6"/>
        <v>0.587 ± 0.009</v>
      </c>
      <c r="F46" t="str">
        <f t="shared" si="7"/>
        <v>0.867 ± 0.001</v>
      </c>
      <c r="H46" t="str">
        <f t="shared" si="5"/>
        <v>0.064 ± 0.004</v>
      </c>
      <c r="J46" t="str">
        <f t="shared" si="8"/>
        <v>0.093 ± 0.001</v>
      </c>
      <c r="L46" t="str">
        <f t="shared" si="8"/>
        <v>0.116 ± 0.001</v>
      </c>
      <c r="N46" t="str">
        <f t="shared" si="9"/>
        <v>0.049 ± 0.002</v>
      </c>
      <c r="P46" t="str">
        <f t="shared" si="10"/>
        <v>0.068 ± 0</v>
      </c>
      <c r="R46" t="str">
        <f t="shared" si="10"/>
        <v>0.085 ± 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</dc:creator>
  <cp:lastModifiedBy>Xuan-Tung Trinh</cp:lastModifiedBy>
  <dcterms:created xsi:type="dcterms:W3CDTF">2021-11-06T13:07:15Z</dcterms:created>
  <dcterms:modified xsi:type="dcterms:W3CDTF">2021-11-06T04:20:44Z</dcterms:modified>
</cp:coreProperties>
</file>