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G:\My Drive\Research-2021-TXT\01_1-Dmix-TiO2-Dmagna\1-Manuscript\20210921_NanoImpact\Revision_20211027\Models_Re_test\Dmix_mass_fraction\Immobilization\4-MLR\"/>
    </mc:Choice>
  </mc:AlternateContent>
  <xr:revisionPtr revIDLastSave="0" documentId="13_ncr:1_{89304370-402D-45DA-B250-4069BC93DE7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erformanc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" i="2" l="1"/>
  <c r="N45" i="2"/>
  <c r="B45" i="2"/>
  <c r="H44" i="2"/>
  <c r="N43" i="2"/>
  <c r="B43" i="2"/>
  <c r="H42" i="2"/>
  <c r="N41" i="2"/>
  <c r="B41" i="2"/>
  <c r="H40" i="2"/>
  <c r="N39" i="2"/>
  <c r="B39" i="2"/>
  <c r="H38" i="2"/>
  <c r="S34" i="2"/>
  <c r="R34" i="2"/>
  <c r="R46" i="2" s="1"/>
  <c r="Q34" i="2"/>
  <c r="P34" i="2"/>
  <c r="P46" i="2" s="1"/>
  <c r="O34" i="2"/>
  <c r="N34" i="2"/>
  <c r="N46" i="2" s="1"/>
  <c r="M34" i="2"/>
  <c r="L34" i="2"/>
  <c r="L46" i="2" s="1"/>
  <c r="K34" i="2"/>
  <c r="J46" i="2" s="1"/>
  <c r="J34" i="2"/>
  <c r="I34" i="2"/>
  <c r="H34" i="2"/>
  <c r="G34" i="2"/>
  <c r="F34" i="2"/>
  <c r="F46" i="2" s="1"/>
  <c r="E34" i="2"/>
  <c r="D34" i="2"/>
  <c r="D46" i="2" s="1"/>
  <c r="C34" i="2"/>
  <c r="B34" i="2"/>
  <c r="B46" i="2" s="1"/>
  <c r="S33" i="2"/>
  <c r="R33" i="2"/>
  <c r="R45" i="2" s="1"/>
  <c r="Q33" i="2"/>
  <c r="P45" i="2" s="1"/>
  <c r="P33" i="2"/>
  <c r="O33" i="2"/>
  <c r="N33" i="2"/>
  <c r="M33" i="2"/>
  <c r="L33" i="2"/>
  <c r="L45" i="2" s="1"/>
  <c r="K33" i="2"/>
  <c r="J33" i="2"/>
  <c r="J45" i="2" s="1"/>
  <c r="I33" i="2"/>
  <c r="H33" i="2"/>
  <c r="H45" i="2" s="1"/>
  <c r="G33" i="2"/>
  <c r="F33" i="2"/>
  <c r="F45" i="2" s="1"/>
  <c r="E33" i="2"/>
  <c r="D45" i="2" s="1"/>
  <c r="D33" i="2"/>
  <c r="C33" i="2"/>
  <c r="B33" i="2"/>
  <c r="S32" i="2"/>
  <c r="R32" i="2"/>
  <c r="R44" i="2" s="1"/>
  <c r="Q32" i="2"/>
  <c r="P32" i="2"/>
  <c r="P44" i="2" s="1"/>
  <c r="O32" i="2"/>
  <c r="N32" i="2"/>
  <c r="N44" i="2" s="1"/>
  <c r="M32" i="2"/>
  <c r="L32" i="2"/>
  <c r="L44" i="2" s="1"/>
  <c r="K32" i="2"/>
  <c r="J44" i="2" s="1"/>
  <c r="J32" i="2"/>
  <c r="I32" i="2"/>
  <c r="H32" i="2"/>
  <c r="G32" i="2"/>
  <c r="F32" i="2"/>
  <c r="F44" i="2" s="1"/>
  <c r="E32" i="2"/>
  <c r="D32" i="2"/>
  <c r="D44" i="2" s="1"/>
  <c r="C32" i="2"/>
  <c r="B32" i="2"/>
  <c r="B44" i="2" s="1"/>
  <c r="S31" i="2"/>
  <c r="R31" i="2"/>
  <c r="R43" i="2" s="1"/>
  <c r="Q31" i="2"/>
  <c r="P43" i="2" s="1"/>
  <c r="P31" i="2"/>
  <c r="O31" i="2"/>
  <c r="N31" i="2"/>
  <c r="M31" i="2"/>
  <c r="L31" i="2"/>
  <c r="L43" i="2" s="1"/>
  <c r="K31" i="2"/>
  <c r="J31" i="2"/>
  <c r="J43" i="2" s="1"/>
  <c r="I31" i="2"/>
  <c r="H31" i="2"/>
  <c r="H43" i="2" s="1"/>
  <c r="G31" i="2"/>
  <c r="F31" i="2"/>
  <c r="F43" i="2" s="1"/>
  <c r="E31" i="2"/>
  <c r="D43" i="2" s="1"/>
  <c r="D31" i="2"/>
  <c r="C31" i="2"/>
  <c r="B31" i="2"/>
  <c r="S30" i="2"/>
  <c r="R30" i="2"/>
  <c r="R42" i="2" s="1"/>
  <c r="Q30" i="2"/>
  <c r="P30" i="2"/>
  <c r="P42" i="2" s="1"/>
  <c r="O30" i="2"/>
  <c r="N30" i="2"/>
  <c r="N42" i="2" s="1"/>
  <c r="M30" i="2"/>
  <c r="L30" i="2"/>
  <c r="L42" i="2" s="1"/>
  <c r="K30" i="2"/>
  <c r="J42" i="2" s="1"/>
  <c r="J30" i="2"/>
  <c r="I30" i="2"/>
  <c r="H30" i="2"/>
  <c r="G30" i="2"/>
  <c r="F30" i="2"/>
  <c r="F42" i="2" s="1"/>
  <c r="E30" i="2"/>
  <c r="D30" i="2"/>
  <c r="D42" i="2" s="1"/>
  <c r="C30" i="2"/>
  <c r="B30" i="2"/>
  <c r="B42" i="2" s="1"/>
  <c r="S29" i="2"/>
  <c r="R29" i="2"/>
  <c r="R41" i="2" s="1"/>
  <c r="Q29" i="2"/>
  <c r="P41" i="2" s="1"/>
  <c r="P29" i="2"/>
  <c r="O29" i="2"/>
  <c r="N29" i="2"/>
  <c r="M29" i="2"/>
  <c r="L29" i="2"/>
  <c r="L41" i="2" s="1"/>
  <c r="K29" i="2"/>
  <c r="J29" i="2"/>
  <c r="J41" i="2" s="1"/>
  <c r="I29" i="2"/>
  <c r="H29" i="2"/>
  <c r="H41" i="2" s="1"/>
  <c r="G29" i="2"/>
  <c r="F29" i="2"/>
  <c r="F41" i="2" s="1"/>
  <c r="E29" i="2"/>
  <c r="D41" i="2" s="1"/>
  <c r="D29" i="2"/>
  <c r="C29" i="2"/>
  <c r="B29" i="2"/>
  <c r="S28" i="2"/>
  <c r="R28" i="2"/>
  <c r="R40" i="2" s="1"/>
  <c r="Q28" i="2"/>
  <c r="P28" i="2"/>
  <c r="P40" i="2" s="1"/>
  <c r="O28" i="2"/>
  <c r="N28" i="2"/>
  <c r="N40" i="2" s="1"/>
  <c r="M28" i="2"/>
  <c r="L28" i="2"/>
  <c r="L40" i="2" s="1"/>
  <c r="K28" i="2"/>
  <c r="J40" i="2" s="1"/>
  <c r="J28" i="2"/>
  <c r="I28" i="2"/>
  <c r="H28" i="2"/>
  <c r="G28" i="2"/>
  <c r="F28" i="2"/>
  <c r="F40" i="2" s="1"/>
  <c r="E28" i="2"/>
  <c r="D28" i="2"/>
  <c r="D40" i="2" s="1"/>
  <c r="C28" i="2"/>
  <c r="B28" i="2"/>
  <c r="B40" i="2" s="1"/>
  <c r="S27" i="2"/>
  <c r="R27" i="2"/>
  <c r="R39" i="2" s="1"/>
  <c r="Q27" i="2"/>
  <c r="P39" i="2" s="1"/>
  <c r="P27" i="2"/>
  <c r="O27" i="2"/>
  <c r="N27" i="2"/>
  <c r="M27" i="2"/>
  <c r="L27" i="2"/>
  <c r="L39" i="2" s="1"/>
  <c r="K27" i="2"/>
  <c r="J27" i="2"/>
  <c r="J39" i="2" s="1"/>
  <c r="I27" i="2"/>
  <c r="H27" i="2"/>
  <c r="H39" i="2" s="1"/>
  <c r="G27" i="2"/>
  <c r="F27" i="2"/>
  <c r="F39" i="2" s="1"/>
  <c r="E27" i="2"/>
  <c r="D39" i="2" s="1"/>
  <c r="D27" i="2"/>
  <c r="C27" i="2"/>
  <c r="B27" i="2"/>
  <c r="S26" i="2"/>
  <c r="R26" i="2"/>
  <c r="R38" i="2" s="1"/>
  <c r="Q26" i="2"/>
  <c r="P26" i="2"/>
  <c r="P38" i="2" s="1"/>
  <c r="O26" i="2"/>
  <c r="N26" i="2"/>
  <c r="N38" i="2" s="1"/>
  <c r="M26" i="2"/>
  <c r="L26" i="2"/>
  <c r="L38" i="2" s="1"/>
  <c r="K26" i="2"/>
  <c r="J38" i="2" s="1"/>
  <c r="J26" i="2"/>
  <c r="I26" i="2"/>
  <c r="H26" i="2"/>
  <c r="G26" i="2"/>
  <c r="F26" i="2"/>
  <c r="F38" i="2" s="1"/>
  <c r="E26" i="2"/>
  <c r="D26" i="2"/>
  <c r="D38" i="2" s="1"/>
  <c r="C26" i="2"/>
  <c r="B26" i="2"/>
  <c r="B38" i="2" s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<sst xmlns="http://schemas.openxmlformats.org/spreadsheetml/2006/main" count="153" uniqueCount="75">
  <si>
    <t>Dataset</t>
  </si>
  <si>
    <t>Seed</t>
  </si>
  <si>
    <t>R2_test</t>
  </si>
  <si>
    <t>R2_CV</t>
  </si>
  <si>
    <t>R2_train</t>
  </si>
  <si>
    <t>RMSE_test</t>
  </si>
  <si>
    <t>RMSE_CV</t>
  </si>
  <si>
    <t>RMSE_train</t>
  </si>
  <si>
    <t>MAE_test</t>
  </si>
  <si>
    <t>MAE_CV</t>
  </si>
  <si>
    <t>MAE_train</t>
  </si>
  <si>
    <t>Imm_Dmix1_seed_1190</t>
  </si>
  <si>
    <t>Imm_Dmix1_seed_1905</t>
  </si>
  <si>
    <t>Imm_Dmix1_seed_2390</t>
  </si>
  <si>
    <t>Imm_Dmix1_seed_4600</t>
  </si>
  <si>
    <t>Imm_Dmix1_seed_80</t>
  </si>
  <si>
    <t>Imm_Dmix2_seed_1190</t>
  </si>
  <si>
    <t>Imm_Dmix2_seed_1905</t>
  </si>
  <si>
    <t>Imm_Dmix2_seed_2390</t>
  </si>
  <si>
    <t>Imm_Dmix2_seed_4600</t>
  </si>
  <si>
    <t>Imm_Dmix2_seed_80</t>
  </si>
  <si>
    <t>Imm_Dmix3_seed_1190</t>
  </si>
  <si>
    <t>Imm_Dmix3_seed_1905</t>
  </si>
  <si>
    <t>Imm_Dmix3_seed_2390</t>
  </si>
  <si>
    <t>Imm_Dmix3_seed_4600</t>
  </si>
  <si>
    <t>Imm_Dmix3_seed_80</t>
  </si>
  <si>
    <t>Imm_Dmix4_seed_1190</t>
  </si>
  <si>
    <t>Imm_Dmix4_seed_1905</t>
  </si>
  <si>
    <t>Imm_Dmix4_seed_2390</t>
  </si>
  <si>
    <t>Imm_Dmix4_seed_4600</t>
  </si>
  <si>
    <t>Imm_Dmix4_seed_80</t>
  </si>
  <si>
    <t>Imm_Dmix5_seed_1190</t>
  </si>
  <si>
    <t>Imm_Dmix5_seed_1905</t>
  </si>
  <si>
    <t>Imm_Dmix5_seed_2390</t>
  </si>
  <si>
    <t>Imm_Dmix5_seed_4600</t>
  </si>
  <si>
    <t>Imm_Dmix5_seed_80</t>
  </si>
  <si>
    <t>Imm_Dmix6_seed_1190</t>
  </si>
  <si>
    <t>Imm_Dmix6_seed_1905</t>
  </si>
  <si>
    <t>Imm_Dmix6_seed_2390</t>
  </si>
  <si>
    <t>Imm_Dmix6_seed_4600</t>
  </si>
  <si>
    <t>Imm_Dmix6_seed_80</t>
  </si>
  <si>
    <t>Imm_Dmix7_seed_1190</t>
  </si>
  <si>
    <t>Imm_Dmix7_seed_1905</t>
  </si>
  <si>
    <t>Imm_Dmix7_seed_2390</t>
  </si>
  <si>
    <t>Imm_Dmix7_seed_4600</t>
  </si>
  <si>
    <t>Imm_Dmix7_seed_80</t>
  </si>
  <si>
    <t>Imm_Dmix8_seed_1190</t>
  </si>
  <si>
    <t>Imm_Dmix8_seed_1905</t>
  </si>
  <si>
    <t>Imm_Dmix8_seed_2390</t>
  </si>
  <si>
    <t>Imm_Dmix8_seed_4600</t>
  </si>
  <si>
    <t>Imm_Dmix8_seed_80</t>
  </si>
  <si>
    <t>Imm_Dmix9_seed_1190</t>
  </si>
  <si>
    <t>Imm_Dmix9_seed_1905</t>
  </si>
  <si>
    <t>Imm_Dmix9_seed_2390</t>
  </si>
  <si>
    <t>Imm_Dmix9_seed_4600</t>
  </si>
  <si>
    <t>Imm_Dmix9_seed_80</t>
  </si>
  <si>
    <t>AVG_R2_test</t>
  </si>
  <si>
    <t>SD_R2_test</t>
  </si>
  <si>
    <t>AVG_R2_CV</t>
  </si>
  <si>
    <t>SD_R2_CV</t>
  </si>
  <si>
    <t>AVG_R2_train</t>
  </si>
  <si>
    <t>SD_R2_train</t>
  </si>
  <si>
    <t>Adj_R2_test</t>
  </si>
  <si>
    <t>SD</t>
  </si>
  <si>
    <t>Adj_R2_CV</t>
  </si>
  <si>
    <t>Adj_R2_train</t>
  </si>
  <si>
    <t>Dmix1</t>
  </si>
  <si>
    <t>Dmix2</t>
  </si>
  <si>
    <t>Dmix3</t>
  </si>
  <si>
    <t>Dmix4</t>
  </si>
  <si>
    <t>Dmix5</t>
  </si>
  <si>
    <t>Dmix6</t>
  </si>
  <si>
    <t>Dmix7</t>
  </si>
  <si>
    <t>Dmix8</t>
  </si>
  <si>
    <t>Dmix9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</si>
</sst>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"/>
  <sheetViews>
    <sheetView workbookViewId="0">
      <selection activeCellId="1" sqref="L1:AC1048576 A1:A1048576"/>
    </sheetView>
  </sheetViews>
  <sheetFormatPr defaultColWidth="11.5546875" defaultRowHeight="14.4" x14ac:dyDescent="0.3"/>
  <cols>
    <col min="12" max="12" width="11.6640625" bestFit="1" customWidth="1"/>
    <col min="13" max="13" width="10.33203125" bestFit="1" customWidth="1"/>
    <col min="14" max="14" width="10.77734375" bestFit="1" customWidth="1"/>
    <col min="15" max="15" width="9.44140625" bestFit="1" customWidth="1"/>
    <col min="16" max="16" width="12.33203125" bestFit="1" customWidth="1"/>
    <col min="17" max="17" width="11" bestFit="1" customWidth="1"/>
    <col min="18" max="18" width="9.77734375" bestFit="1" customWidth="1"/>
    <col min="19" max="19" width="5.5546875" bestFit="1" customWidth="1"/>
    <col min="20" max="20" width="8.88671875" bestFit="1" customWidth="1"/>
    <col min="21" max="21" width="5.5546875" bestFit="1" customWidth="1"/>
    <col min="22" max="22" width="10.44140625" bestFit="1" customWidth="1"/>
    <col min="23" max="23" width="5.5546875" bestFit="1" customWidth="1"/>
    <col min="24" max="24" width="8.88671875" bestFit="1" customWidth="1"/>
    <col min="25" max="25" width="5.5546875" bestFit="1" customWidth="1"/>
    <col min="26" max="26" width="8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5</v>
      </c>
      <c r="T1" t="s">
        <v>6</v>
      </c>
      <c r="V1" t="s">
        <v>7</v>
      </c>
      <c r="X1" t="s">
        <v>8</v>
      </c>
      <c r="Z1" t="s">
        <v>9</v>
      </c>
      <c r="AB1" t="s">
        <v>10</v>
      </c>
    </row>
    <row r="2" spans="1:29" x14ac:dyDescent="0.3">
      <c r="A2" t="s">
        <v>11</v>
      </c>
      <c r="B2">
        <v>1190</v>
      </c>
      <c r="C2">
        <v>0.34661673179519498</v>
      </c>
      <c r="D2">
        <v>0.38601483215150201</v>
      </c>
      <c r="E2">
        <v>0.40486340112951702</v>
      </c>
      <c r="F2">
        <v>29.767313426141499</v>
      </c>
      <c r="G2">
        <v>27.952829381077201</v>
      </c>
      <c r="H2">
        <v>27.161769326865201</v>
      </c>
      <c r="I2">
        <v>25.1955995080116</v>
      </c>
      <c r="J2">
        <v>23.0044114974244</v>
      </c>
      <c r="K2">
        <v>22.092242732835999</v>
      </c>
      <c r="L2" s="1">
        <f>AVERAGE(C2:C6)</f>
        <v>0.25988597554331594</v>
      </c>
      <c r="M2" s="1">
        <f>_xlfn.STDEV.P(C2:C6)</f>
        <v>0.13166817054785243</v>
      </c>
      <c r="N2" s="1">
        <f>AVERAGE(D2:D6)</f>
        <v>0.31639331985100283</v>
      </c>
      <c r="O2" s="1">
        <f>_xlfn.STDEV.P(D2:D6)</f>
        <v>0.11172579610116169</v>
      </c>
      <c r="P2" s="1">
        <f>AVERAGE(E2:E6)</f>
        <v>0.3968873946170004</v>
      </c>
      <c r="Q2" s="1">
        <f>_xlfn.STDEV.P(E2:E6)</f>
        <v>4.4782366965247953E-3</v>
      </c>
      <c r="R2" s="1">
        <f>AVERAGE(F2:F6)</f>
        <v>38.896050237309979</v>
      </c>
      <c r="S2" s="1">
        <f>_xlfn.STDEV.P(F2:F6)</f>
        <v>17.92047160619251</v>
      </c>
      <c r="T2" s="1">
        <f>AVERAGE(G2:G6)</f>
        <v>32.013057696072018</v>
      </c>
      <c r="U2" s="1">
        <f>_xlfn.STDEV.P(G2:G6)</f>
        <v>7.4495366700350472</v>
      </c>
      <c r="V2" s="1">
        <f>AVERAGE(H2:H6)</f>
        <v>27.684777985184461</v>
      </c>
      <c r="W2" s="1">
        <f>_xlfn.STDEV.P(H2:H6)</f>
        <v>0.34784681517073213</v>
      </c>
      <c r="X2" s="1">
        <f>AVERAGE(I2:I6)</f>
        <v>25.81334772224502</v>
      </c>
      <c r="Y2" s="1">
        <f>_xlfn.STDEV.P(I2:I6)</f>
        <v>2.5099921713406106</v>
      </c>
      <c r="Z2" s="1">
        <f>AVERAGE(J2:J6)</f>
        <v>23.3716656009437</v>
      </c>
      <c r="AA2" s="1">
        <f>_xlfn.STDEV.P(J2:J6)</f>
        <v>1.0536511643190947</v>
      </c>
      <c r="AB2" s="1">
        <f>AVERAGE(K2:K6)</f>
        <v>22.355218745017318</v>
      </c>
      <c r="AC2" s="1">
        <f>_xlfn.STDEV.P(K2:K6)</f>
        <v>0.46344695364467725</v>
      </c>
    </row>
    <row r="3" spans="1:29" x14ac:dyDescent="0.3">
      <c r="A3" t="s">
        <v>12</v>
      </c>
      <c r="B3">
        <v>1905</v>
      </c>
      <c r="C3">
        <v>2.4010619181174999E-2</v>
      </c>
      <c r="D3">
        <v>9.6757741342709105E-2</v>
      </c>
      <c r="E3">
        <v>0.39750156287050298</v>
      </c>
      <c r="F3">
        <v>74.646540110408395</v>
      </c>
      <c r="G3">
        <v>46.8814018701582</v>
      </c>
      <c r="H3">
        <v>28.163891783644502</v>
      </c>
      <c r="I3">
        <v>30.679554102170201</v>
      </c>
      <c r="J3">
        <v>25.384017926896998</v>
      </c>
      <c r="K3">
        <v>23.179541329045701</v>
      </c>
    </row>
    <row r="4" spans="1:29" x14ac:dyDescent="0.3">
      <c r="A4" t="s">
        <v>13</v>
      </c>
      <c r="B4">
        <v>2390</v>
      </c>
      <c r="C4">
        <v>0.20622151395788299</v>
      </c>
      <c r="D4">
        <v>0.33157256645870498</v>
      </c>
      <c r="E4">
        <v>0.39203136429318503</v>
      </c>
      <c r="F4">
        <v>32.248786948576097</v>
      </c>
      <c r="G4">
        <v>29.219613056813699</v>
      </c>
      <c r="H4">
        <v>27.861681588070201</v>
      </c>
      <c r="I4">
        <v>25.179217676167401</v>
      </c>
      <c r="J4">
        <v>23.281464422984001</v>
      </c>
      <c r="K4">
        <v>22.491449494056901</v>
      </c>
    </row>
    <row r="5" spans="1:29" x14ac:dyDescent="0.3">
      <c r="A5" t="s">
        <v>14</v>
      </c>
      <c r="B5">
        <v>4600</v>
      </c>
      <c r="C5">
        <v>0.36751528220653401</v>
      </c>
      <c r="D5">
        <v>0.38549913639086902</v>
      </c>
      <c r="E5">
        <v>0.3933282542596</v>
      </c>
      <c r="F5">
        <v>28.357025988939199</v>
      </c>
      <c r="G5">
        <v>27.960665408489099</v>
      </c>
      <c r="H5">
        <v>27.793998395639601</v>
      </c>
      <c r="I5">
        <v>24.508638296851601</v>
      </c>
      <c r="J5">
        <v>22.8676012023044</v>
      </c>
      <c r="K5">
        <v>22.184454538510899</v>
      </c>
    </row>
    <row r="6" spans="1:29" x14ac:dyDescent="0.3">
      <c r="A6" t="s">
        <v>15</v>
      </c>
      <c r="B6">
        <v>80</v>
      </c>
      <c r="C6">
        <v>0.35506573057579299</v>
      </c>
      <c r="D6">
        <v>0.382122322911229</v>
      </c>
      <c r="E6">
        <v>0.39671239053219698</v>
      </c>
      <c r="F6">
        <v>29.4605847124847</v>
      </c>
      <c r="G6">
        <v>28.050778763821899</v>
      </c>
      <c r="H6">
        <v>27.442548831702801</v>
      </c>
      <c r="I6">
        <v>23.503729028024299</v>
      </c>
      <c r="J6">
        <v>22.320832955108699</v>
      </c>
      <c r="K6">
        <v>21.8284056306371</v>
      </c>
    </row>
    <row r="7" spans="1:29" x14ac:dyDescent="0.3">
      <c r="A7" t="s">
        <v>16</v>
      </c>
      <c r="B7">
        <v>1190</v>
      </c>
      <c r="C7">
        <v>0.338035360182252</v>
      </c>
      <c r="D7">
        <v>0.387844339982582</v>
      </c>
      <c r="E7">
        <v>0.41124846560598799</v>
      </c>
      <c r="F7">
        <v>29.947770130002901</v>
      </c>
      <c r="G7">
        <v>27.9094845709186</v>
      </c>
      <c r="H7">
        <v>27.015670657010201</v>
      </c>
      <c r="I7">
        <v>25.187520876611199</v>
      </c>
      <c r="J7">
        <v>22.9294949510663</v>
      </c>
      <c r="K7">
        <v>21.989502258079298</v>
      </c>
      <c r="L7" s="1">
        <f>AVERAGE(C7:C11)</f>
        <v>0.26844144062894404</v>
      </c>
      <c r="M7" s="1">
        <f>_xlfn.STDEV.P(C7:C11)</f>
        <v>9.6226150461814611E-2</v>
      </c>
      <c r="N7" s="1">
        <f>AVERAGE(D7:D11)</f>
        <v>0.34796780845637321</v>
      </c>
      <c r="O7" s="1">
        <f>_xlfn.STDEV.P(D7:D11)</f>
        <v>4.6077753791224557E-2</v>
      </c>
      <c r="P7" s="1">
        <f>AVERAGE(E7:E11)</f>
        <v>0.40263851073828655</v>
      </c>
      <c r="Q7" s="1">
        <f>_xlfn.STDEV.P(E7:E11)</f>
        <v>5.0321208327092325E-3</v>
      </c>
      <c r="R7" s="1">
        <f>AVERAGE(F7:F11)</f>
        <v>32.309422887798576</v>
      </c>
      <c r="S7" s="1">
        <f>_xlfn.STDEV.P(F7:F11)</f>
        <v>3.8243601498191357</v>
      </c>
      <c r="T7" s="1">
        <f>AVERAGE(G7:G11)</f>
        <v>29.071778545136858</v>
      </c>
      <c r="U7" s="1">
        <f>_xlfn.STDEV.P(G7:G11)</f>
        <v>1.4253517633444051</v>
      </c>
      <c r="V7" s="1">
        <f>AVERAGE(H7:H11)</f>
        <v>27.552135085005936</v>
      </c>
      <c r="W7" s="1">
        <f>_xlfn.STDEV.P(H7:H11)</f>
        <v>0.32795576121998832</v>
      </c>
      <c r="X7" s="1">
        <f>AVERAGE(I7:I11)</f>
        <v>24.941519235403216</v>
      </c>
      <c r="Y7" s="1">
        <f>_xlfn.STDEV.P(I7:I11)</f>
        <v>0.65962820556127377</v>
      </c>
      <c r="Z7" s="1">
        <f>AVERAGE(J7:J11)</f>
        <v>23.092030473817982</v>
      </c>
      <c r="AA7" s="1">
        <f>_xlfn.STDEV.P(J7:J11)</f>
        <v>0.45860845037533576</v>
      </c>
      <c r="AB7" s="1">
        <f>AVERAGE(K7:K11)</f>
        <v>22.322107550443118</v>
      </c>
      <c r="AC7" s="1">
        <f>_xlfn.STDEV.P(K7:K11)</f>
        <v>0.41554127905093907</v>
      </c>
    </row>
    <row r="8" spans="1:29" x14ac:dyDescent="0.3">
      <c r="A8" t="s">
        <v>17</v>
      </c>
      <c r="B8">
        <v>1905</v>
      </c>
      <c r="C8">
        <v>0.15041627878709299</v>
      </c>
      <c r="D8">
        <v>0.27845325869850801</v>
      </c>
      <c r="E8">
        <v>0.405263717685859</v>
      </c>
      <c r="F8">
        <v>38.620141562497999</v>
      </c>
      <c r="G8">
        <v>31.484021782035601</v>
      </c>
      <c r="H8">
        <v>27.981882040085399</v>
      </c>
      <c r="I8">
        <v>25.8315154748894</v>
      </c>
      <c r="J8">
        <v>23.895927809639801</v>
      </c>
      <c r="K8">
        <v>23.090162808721399</v>
      </c>
    </row>
    <row r="9" spans="1:29" x14ac:dyDescent="0.3">
      <c r="A9" t="s">
        <v>18</v>
      </c>
      <c r="B9">
        <v>2390</v>
      </c>
      <c r="C9">
        <v>0.15358987546025199</v>
      </c>
      <c r="D9">
        <v>0.30747730278865598</v>
      </c>
      <c r="E9">
        <v>0.40002955378174099</v>
      </c>
      <c r="F9">
        <v>34.731520000769798</v>
      </c>
      <c r="G9">
        <v>29.924136944556899</v>
      </c>
      <c r="H9">
        <v>27.677806331409201</v>
      </c>
      <c r="I9">
        <v>25.308564253450999</v>
      </c>
      <c r="J9">
        <v>23.243624594815699</v>
      </c>
      <c r="K9">
        <v>22.384011705248</v>
      </c>
    </row>
    <row r="10" spans="1:29" x14ac:dyDescent="0.3">
      <c r="A10" t="s">
        <v>19</v>
      </c>
      <c r="B10">
        <v>4600</v>
      </c>
      <c r="C10">
        <v>0.37247244093337101</v>
      </c>
      <c r="D10">
        <v>0.38992048808517998</v>
      </c>
      <c r="E10">
        <v>0.39743776972818901</v>
      </c>
      <c r="F10">
        <v>28.239628379083101</v>
      </c>
      <c r="G10">
        <v>27.859488225741998</v>
      </c>
      <c r="H10">
        <v>27.699701972008501</v>
      </c>
      <c r="I10">
        <v>24.361236962449901</v>
      </c>
      <c r="J10">
        <v>22.839721672823401</v>
      </c>
      <c r="K10">
        <v>22.2063306925264</v>
      </c>
    </row>
    <row r="11" spans="1:29" x14ac:dyDescent="0.3">
      <c r="A11" t="s">
        <v>20</v>
      </c>
      <c r="B11">
        <v>80</v>
      </c>
      <c r="C11">
        <v>0.32769324778175202</v>
      </c>
      <c r="D11">
        <v>0.37614365272694</v>
      </c>
      <c r="E11">
        <v>0.39921304688965598</v>
      </c>
      <c r="F11">
        <v>30.008054366639101</v>
      </c>
      <c r="G11">
        <v>28.181761202431201</v>
      </c>
      <c r="H11">
        <v>27.385614424516401</v>
      </c>
      <c r="I11">
        <v>24.018758609614601</v>
      </c>
      <c r="J11">
        <v>22.5513833407447</v>
      </c>
      <c r="K11">
        <v>21.940530287640499</v>
      </c>
    </row>
    <row r="12" spans="1:29" x14ac:dyDescent="0.3">
      <c r="A12" t="s">
        <v>21</v>
      </c>
      <c r="B12">
        <v>1190</v>
      </c>
      <c r="C12">
        <v>1.6757850982699299E-3</v>
      </c>
      <c r="D12">
        <v>1.22236052122655E-4</v>
      </c>
      <c r="E12">
        <v>0.42705366234463898</v>
      </c>
      <c r="F12">
        <v>1562.72102698342</v>
      </c>
      <c r="G12">
        <v>847.52956310002298</v>
      </c>
      <c r="H12">
        <v>26.650582211808</v>
      </c>
      <c r="I12">
        <v>193.551899445304</v>
      </c>
      <c r="J12">
        <v>72.063733868209695</v>
      </c>
      <c r="K12">
        <v>21.489474894939899</v>
      </c>
      <c r="L12" s="1">
        <f>AVERAGE(C12:C16)</f>
        <v>0.15023063469308495</v>
      </c>
      <c r="M12" s="1">
        <f>_xlfn.STDEV.P(C12:C16)</f>
        <v>0.17929933213167368</v>
      </c>
      <c r="N12" s="1">
        <f>AVERAGE(D12:D16)</f>
        <v>0.16787033881641736</v>
      </c>
      <c r="O12" s="1">
        <f>_xlfn.STDEV.P(D12:D16)</f>
        <v>0.18504780166775234</v>
      </c>
      <c r="P12" s="1">
        <f>AVERAGE(E12:E16)</f>
        <v>0.41336194063252102</v>
      </c>
      <c r="Q12" s="1">
        <f>_xlfn.STDEV.P(E12:E16)</f>
        <v>8.7728106205698236E-3</v>
      </c>
      <c r="R12" s="1">
        <f>AVERAGE(F12:F16)</f>
        <v>1648.8909658167026</v>
      </c>
      <c r="S12" s="1">
        <f>_xlfn.STDEV.P(F12:F16)</f>
        <v>2503.8561925983172</v>
      </c>
      <c r="T12" s="1">
        <f>AVERAGE(G12:G16)</f>
        <v>899.88391728357055</v>
      </c>
      <c r="U12" s="1">
        <f>_xlfn.STDEV.P(G12:G16)</f>
        <v>1353.7414744098833</v>
      </c>
      <c r="V12" s="1">
        <f>AVERAGE(H12:H16)</f>
        <v>27.303219860126596</v>
      </c>
      <c r="W12" s="1">
        <f>_xlfn.STDEV.P(H12:H16)</f>
        <v>0.367404340729164</v>
      </c>
      <c r="X12" s="1">
        <f>AVERAGE(I12:I16)</f>
        <v>208.24868809573508</v>
      </c>
      <c r="Y12" s="1">
        <f>_xlfn.STDEV.P(I12:I16)</f>
        <v>284.85682369661941</v>
      </c>
      <c r="Z12" s="1">
        <f>AVERAGE(J12:J16)</f>
        <v>76.626165823606541</v>
      </c>
      <c r="AA12" s="1">
        <f>_xlfn.STDEV.P(J12:J16)</f>
        <v>83.638338378211145</v>
      </c>
      <c r="AB12" s="1">
        <f>AVERAGE(K12:K16)</f>
        <v>21.833079628874263</v>
      </c>
      <c r="AC12" s="1">
        <f>_xlfn.STDEV.P(K12:K16)</f>
        <v>0.32586004002830371</v>
      </c>
    </row>
    <row r="13" spans="1:29" x14ac:dyDescent="0.3">
      <c r="A13" t="s">
        <v>22</v>
      </c>
      <c r="B13">
        <v>1905</v>
      </c>
      <c r="C13">
        <v>8.0280481308821205E-3</v>
      </c>
      <c r="D13">
        <v>5.1717440266323203E-2</v>
      </c>
      <c r="E13">
        <v>0.41998271764859801</v>
      </c>
      <c r="F13">
        <v>106.905125930263</v>
      </c>
      <c r="G13">
        <v>62.437144528950697</v>
      </c>
      <c r="H13">
        <v>27.633453959897601</v>
      </c>
      <c r="I13">
        <v>36.630014479779803</v>
      </c>
      <c r="J13">
        <v>26.614219031109101</v>
      </c>
      <c r="K13">
        <v>22.444747622612599</v>
      </c>
    </row>
    <row r="14" spans="1:29" x14ac:dyDescent="0.3">
      <c r="A14" t="s">
        <v>23</v>
      </c>
      <c r="B14">
        <v>2390</v>
      </c>
      <c r="C14">
        <v>0.37853386971222802</v>
      </c>
      <c r="D14">
        <v>0.39531928440623798</v>
      </c>
      <c r="E14">
        <v>0.40592575481739201</v>
      </c>
      <c r="F14">
        <v>28.245104163584301</v>
      </c>
      <c r="G14">
        <v>27.7501396465745</v>
      </c>
      <c r="H14">
        <v>27.541468916642799</v>
      </c>
      <c r="I14">
        <v>23.460360298658799</v>
      </c>
      <c r="J14">
        <v>22.3079401781436</v>
      </c>
      <c r="K14">
        <v>21.8281996754856</v>
      </c>
    </row>
    <row r="15" spans="1:29" x14ac:dyDescent="0.3">
      <c r="A15" t="s">
        <v>24</v>
      </c>
      <c r="B15">
        <v>4600</v>
      </c>
      <c r="C15">
        <v>0.360871367424006</v>
      </c>
      <c r="D15">
        <v>0.39136039631555503</v>
      </c>
      <c r="E15">
        <v>0.40415642780315703</v>
      </c>
      <c r="F15">
        <v>28.489440777926699</v>
      </c>
      <c r="G15">
        <v>27.825814707133901</v>
      </c>
      <c r="H15">
        <v>27.5448411928542</v>
      </c>
      <c r="I15">
        <v>24.312864987521699</v>
      </c>
      <c r="J15">
        <v>22.500882550232301</v>
      </c>
      <c r="K15">
        <v>21.746573119324601</v>
      </c>
    </row>
    <row r="16" spans="1:29" x14ac:dyDescent="0.3">
      <c r="A16" t="s">
        <v>25</v>
      </c>
      <c r="B16">
        <v>80</v>
      </c>
      <c r="C16">
        <v>2.0441031000388099E-3</v>
      </c>
      <c r="D16">
        <v>8.3233704184785802E-4</v>
      </c>
      <c r="E16">
        <v>0.409691140548819</v>
      </c>
      <c r="F16">
        <v>6518.0941312283203</v>
      </c>
      <c r="G16">
        <v>3533.8769244351702</v>
      </c>
      <c r="H16">
        <v>27.145753019430401</v>
      </c>
      <c r="I16">
        <v>763.28830126741104</v>
      </c>
      <c r="J16">
        <v>239.644053490338</v>
      </c>
      <c r="K16">
        <v>21.656402832008599</v>
      </c>
    </row>
    <row r="17" spans="1:29" x14ac:dyDescent="0.3">
      <c r="A17" t="s">
        <v>26</v>
      </c>
      <c r="B17">
        <v>1190</v>
      </c>
      <c r="C17">
        <v>7.6973230675158502E-2</v>
      </c>
      <c r="D17">
        <v>0.22007460294901099</v>
      </c>
      <c r="E17">
        <v>0.387737683255021</v>
      </c>
      <c r="F17">
        <v>43.421390705507598</v>
      </c>
      <c r="G17">
        <v>33.016383256528002</v>
      </c>
      <c r="H17">
        <v>27.549802670898</v>
      </c>
      <c r="I17">
        <v>29.156068424540699</v>
      </c>
      <c r="J17">
        <v>24.676235097071899</v>
      </c>
      <c r="K17">
        <v>22.8113271055464</v>
      </c>
      <c r="L17" s="1">
        <f>AVERAGE(C17:C21)</f>
        <v>0.20585972954456211</v>
      </c>
      <c r="M17" s="1">
        <f>_xlfn.STDEV.P(C17:C21)</f>
        <v>0.12390177068808969</v>
      </c>
      <c r="N17" s="1">
        <f>AVERAGE(D17:D21)</f>
        <v>0.2778925586236794</v>
      </c>
      <c r="O17" s="1">
        <f>_xlfn.STDEV.P(D17:D21)</f>
        <v>7.7396524974889733E-2</v>
      </c>
      <c r="P17" s="1">
        <f>AVERAGE(E17:E21)</f>
        <v>0.36896688570834923</v>
      </c>
      <c r="Q17" s="1">
        <f>_xlfn.STDEV.P(E17:E21)</f>
        <v>1.3214034717948167E-2</v>
      </c>
      <c r="R17" s="1">
        <f>AVERAGE(F17:F21)</f>
        <v>37.116332049933263</v>
      </c>
      <c r="S17" s="1">
        <f>_xlfn.STDEV.P(F17:F21)</f>
        <v>9.4273040388600133</v>
      </c>
      <c r="T17" s="1">
        <f>AVERAGE(G17:G21)</f>
        <v>31.426745617085878</v>
      </c>
      <c r="U17" s="1">
        <f>_xlfn.STDEV.P(G17:G21)</f>
        <v>3.1438160454128341</v>
      </c>
      <c r="V17" s="1">
        <f>AVERAGE(H17:H21)</f>
        <v>28.319107397400103</v>
      </c>
      <c r="W17" s="1">
        <f>_xlfn.STDEV.P(H17:H21)</f>
        <v>0.56904301780198774</v>
      </c>
      <c r="X17" s="1">
        <f>AVERAGE(I17:I21)</f>
        <v>26.903428879417241</v>
      </c>
      <c r="Y17" s="1">
        <f>_xlfn.STDEV.P(I17:I21)</f>
        <v>2.0890865992705185</v>
      </c>
      <c r="Z17" s="1">
        <f>AVERAGE(J17:J21)</f>
        <v>24.410258172756357</v>
      </c>
      <c r="AA17" s="1">
        <f>_xlfn.STDEV.P(J17:J21)</f>
        <v>0.37328123536287822</v>
      </c>
      <c r="AB17" s="1">
        <f>AVERAGE(K17:K21)</f>
        <v>23.372377154598901</v>
      </c>
      <c r="AC17" s="1">
        <f>_xlfn.STDEV.P(K17:K21)</f>
        <v>0.69276273976834568</v>
      </c>
    </row>
    <row r="18" spans="1:29" x14ac:dyDescent="0.3">
      <c r="A18" t="s">
        <v>27</v>
      </c>
      <c r="B18">
        <v>1905</v>
      </c>
      <c r="C18">
        <v>0.25681593310702699</v>
      </c>
      <c r="D18">
        <v>0.31846782489173397</v>
      </c>
      <c r="E18">
        <v>0.35825906920543299</v>
      </c>
      <c r="F18">
        <v>30.880502563042199</v>
      </c>
      <c r="G18">
        <v>29.611307964604599</v>
      </c>
      <c r="H18">
        <v>29.0666227811314</v>
      </c>
      <c r="I18">
        <v>25.5353144453731</v>
      </c>
      <c r="J18">
        <v>24.8154497196352</v>
      </c>
      <c r="K18">
        <v>24.5157775261154</v>
      </c>
    </row>
    <row r="19" spans="1:29" x14ac:dyDescent="0.3">
      <c r="A19" t="s">
        <v>28</v>
      </c>
      <c r="B19">
        <v>2390</v>
      </c>
      <c r="C19">
        <v>0.338216331310913</v>
      </c>
      <c r="D19">
        <v>0.34928724398144201</v>
      </c>
      <c r="E19">
        <v>0.35748801363849902</v>
      </c>
      <c r="F19">
        <v>29.126570664108002</v>
      </c>
      <c r="G19">
        <v>28.785462157848698</v>
      </c>
      <c r="H19">
        <v>28.642264707005001</v>
      </c>
      <c r="I19">
        <v>24.383272204780599</v>
      </c>
      <c r="J19">
        <v>23.821366798793601</v>
      </c>
      <c r="K19">
        <v>23.587451426165501</v>
      </c>
    </row>
    <row r="20" spans="1:29" x14ac:dyDescent="0.3">
      <c r="A20" t="s">
        <v>29</v>
      </c>
      <c r="B20">
        <v>4600</v>
      </c>
      <c r="C20">
        <v>0.31748208722140397</v>
      </c>
      <c r="D20">
        <v>0.34672907737491598</v>
      </c>
      <c r="E20">
        <v>0.35908917774197702</v>
      </c>
      <c r="F20">
        <v>29.446308590701101</v>
      </c>
      <c r="G20">
        <v>28.828620650007</v>
      </c>
      <c r="H20">
        <v>28.567546701291999</v>
      </c>
      <c r="I20">
        <v>25.8256633386465</v>
      </c>
      <c r="J20">
        <v>24.132907136380499</v>
      </c>
      <c r="K20">
        <v>23.428230346296999</v>
      </c>
    </row>
    <row r="21" spans="1:29" x14ac:dyDescent="0.3">
      <c r="A21" t="s">
        <v>30</v>
      </c>
      <c r="B21">
        <v>80</v>
      </c>
      <c r="C21">
        <v>3.9811065408308199E-2</v>
      </c>
      <c r="D21">
        <v>0.154904043921294</v>
      </c>
      <c r="E21">
        <v>0.38226048470081597</v>
      </c>
      <c r="F21">
        <v>52.7068877263074</v>
      </c>
      <c r="G21">
        <v>36.891954056441101</v>
      </c>
      <c r="H21">
        <v>27.7693001266741</v>
      </c>
      <c r="I21">
        <v>29.616825983745301</v>
      </c>
      <c r="J21">
        <v>24.605332111900601</v>
      </c>
      <c r="K21">
        <v>22.519099368870201</v>
      </c>
    </row>
    <row r="22" spans="1:29" x14ac:dyDescent="0.3">
      <c r="A22" t="s">
        <v>31</v>
      </c>
      <c r="B22">
        <v>1190</v>
      </c>
      <c r="C22">
        <v>0.22532364325958701</v>
      </c>
      <c r="D22">
        <v>0.29127179619975102</v>
      </c>
      <c r="E22">
        <v>0.337148102052857</v>
      </c>
      <c r="F22">
        <v>33.569453566313001</v>
      </c>
      <c r="G22">
        <v>30.189622908457402</v>
      </c>
      <c r="H22">
        <v>28.6653982170277</v>
      </c>
      <c r="I22">
        <v>26.591139540057998</v>
      </c>
      <c r="J22">
        <v>24.469669446535701</v>
      </c>
      <c r="K22">
        <v>23.586523525250399</v>
      </c>
      <c r="L22" s="1">
        <f>AVERAGE(C22:C26)</f>
        <v>0.16913436649750135</v>
      </c>
      <c r="M22" s="1">
        <f>_xlfn.STDEV.P(C22:C26)</f>
        <v>0.13313872616586339</v>
      </c>
      <c r="N22" s="1">
        <f>AVERAGE(D22:D26)</f>
        <v>0.18392804647855843</v>
      </c>
      <c r="O22" s="1">
        <f>_xlfn.STDEV.P(D22:D26)</f>
        <v>0.13271739724502601</v>
      </c>
      <c r="P22" s="1">
        <f>AVERAGE(E22:E26)</f>
        <v>0.30958597704277818</v>
      </c>
      <c r="Q22" s="1">
        <f>_xlfn.STDEV.P(E22:E26)</f>
        <v>1.7619672675098768E-2</v>
      </c>
      <c r="R22" s="1">
        <f>AVERAGE(F22:F26)</f>
        <v>83.420653104077175</v>
      </c>
      <c r="S22" s="1">
        <f>_xlfn.STDEV.P(F22:F26)</f>
        <v>63.841757450759843</v>
      </c>
      <c r="T22" s="1">
        <f>AVERAGE(G22:G26)</f>
        <v>54.435550810848099</v>
      </c>
      <c r="U22" s="1">
        <f>_xlfn.STDEV.P(G22:G26)</f>
        <v>29.99839809889453</v>
      </c>
      <c r="V22" s="1">
        <f>AVERAGE(H22:H26)</f>
        <v>29.619642883961081</v>
      </c>
      <c r="W22" s="1">
        <f>_xlfn.STDEV.P(H22:H26)</f>
        <v>0.57427573641205698</v>
      </c>
      <c r="X22" s="1">
        <f>AVERAGE(I22:I26)</f>
        <v>32.140582142201779</v>
      </c>
      <c r="Y22" s="1">
        <f>_xlfn.STDEV.P(I22:I26)</f>
        <v>7.893296685859478</v>
      </c>
      <c r="Z22" s="1">
        <f>AVERAGE(J22:J26)</f>
        <v>26.681773520901203</v>
      </c>
      <c r="AA22" s="1">
        <f>_xlfn.STDEV.P(J22:J26)</f>
        <v>2.3992600076385266</v>
      </c>
      <c r="AB22" s="1">
        <f>AVERAGE(K22:K26)</f>
        <v>24.409328302984221</v>
      </c>
      <c r="AC22" s="1">
        <f>_xlfn.STDEV.P(K22:K26)</f>
        <v>0.4721622050350453</v>
      </c>
    </row>
    <row r="23" spans="1:29" x14ac:dyDescent="0.3">
      <c r="A23" t="s">
        <v>32</v>
      </c>
      <c r="B23">
        <v>1905</v>
      </c>
      <c r="C23">
        <v>1.28459179615594E-2</v>
      </c>
      <c r="D23">
        <v>2.0238490286350198E-2</v>
      </c>
      <c r="E23">
        <v>0.31018940227567998</v>
      </c>
      <c r="F23">
        <v>170.8117763978</v>
      </c>
      <c r="G23">
        <v>96.005772594311395</v>
      </c>
      <c r="H23">
        <v>30.13558563682</v>
      </c>
      <c r="I23">
        <v>42.167880416486497</v>
      </c>
      <c r="J23">
        <v>29.9099309792898</v>
      </c>
      <c r="K23">
        <v>24.807074200004301</v>
      </c>
    </row>
    <row r="24" spans="1:29" x14ac:dyDescent="0.3">
      <c r="A24" t="s">
        <v>33</v>
      </c>
      <c r="B24">
        <v>2390</v>
      </c>
      <c r="C24">
        <v>1.16734765494884E-2</v>
      </c>
      <c r="D24">
        <v>2.2553208958241901E-2</v>
      </c>
      <c r="E24">
        <v>0.30938021684342898</v>
      </c>
      <c r="F24">
        <v>151.66883169967301</v>
      </c>
      <c r="G24">
        <v>85.930257203998394</v>
      </c>
      <c r="H24">
        <v>29.695199304503198</v>
      </c>
      <c r="I24">
        <v>41.385323459962002</v>
      </c>
      <c r="J24">
        <v>29.300981418655802</v>
      </c>
      <c r="K24">
        <v>24.2703955915057</v>
      </c>
    </row>
    <row r="25" spans="1:29" x14ac:dyDescent="0.3">
      <c r="A25" t="s">
        <v>34</v>
      </c>
      <c r="B25">
        <v>4600</v>
      </c>
      <c r="C25">
        <v>0.337181199470519</v>
      </c>
      <c r="D25">
        <v>0.29498024576929399</v>
      </c>
      <c r="E25">
        <v>0.28144076871868101</v>
      </c>
      <c r="F25">
        <v>29.2767489513901</v>
      </c>
      <c r="G25">
        <v>29.966222392352801</v>
      </c>
      <c r="H25">
        <v>30.248610525322501</v>
      </c>
      <c r="I25">
        <v>24.7512860747586</v>
      </c>
      <c r="J25">
        <v>24.8677208848774</v>
      </c>
      <c r="K25">
        <v>24.916191484564902</v>
      </c>
    </row>
    <row r="26" spans="1:29" x14ac:dyDescent="0.3">
      <c r="A26" t="s">
        <v>35</v>
      </c>
      <c r="B26">
        <v>80</v>
      </c>
      <c r="C26">
        <v>0.258647595246353</v>
      </c>
      <c r="D26">
        <v>0.29059649117915498</v>
      </c>
      <c r="E26">
        <v>0.30977139532324399</v>
      </c>
      <c r="F26">
        <v>31.7764549052098</v>
      </c>
      <c r="G26">
        <v>30.085878955120499</v>
      </c>
      <c r="H26">
        <v>29.353420736132001</v>
      </c>
      <c r="I26">
        <v>25.8072812197438</v>
      </c>
      <c r="J26">
        <v>24.860564875147301</v>
      </c>
      <c r="K26">
        <v>24.4664567135958</v>
      </c>
    </row>
    <row r="27" spans="1:29" x14ac:dyDescent="0.3">
      <c r="A27" t="s">
        <v>36</v>
      </c>
      <c r="B27">
        <v>1190</v>
      </c>
      <c r="C27">
        <v>0.332763025409122</v>
      </c>
      <c r="D27">
        <v>0.39127877950748602</v>
      </c>
      <c r="E27">
        <v>0.41891741893062501</v>
      </c>
      <c r="F27">
        <v>30.093366606844899</v>
      </c>
      <c r="G27">
        <v>27.835163191085101</v>
      </c>
      <c r="H27">
        <v>26.839143707735001</v>
      </c>
      <c r="I27">
        <v>24.828960450688299</v>
      </c>
      <c r="J27">
        <v>22.4419554844666</v>
      </c>
      <c r="K27">
        <v>21.448270159161599</v>
      </c>
      <c r="L27" s="1">
        <f>AVERAGE(C27:C31)</f>
        <v>0.21574847157421084</v>
      </c>
      <c r="M27" s="1">
        <f>_xlfn.STDEV.P(C27:C31)</f>
        <v>0.17340171733105914</v>
      </c>
      <c r="N27" s="1">
        <f>AVERAGE(D27:D31)</f>
        <v>0.23621536097728241</v>
      </c>
      <c r="O27" s="1">
        <f>_xlfn.STDEV.P(D27:D31)</f>
        <v>0.19105061584493743</v>
      </c>
      <c r="P27" s="1">
        <f>AVERAGE(E27:E31)</f>
        <v>0.40900282027512302</v>
      </c>
      <c r="Q27" s="1">
        <f>_xlfn.STDEV.P(E27:E31)</f>
        <v>7.1546345535604215E-3</v>
      </c>
      <c r="R27" s="1">
        <f>AVERAGE(F27:F31)</f>
        <v>581.29801620305977</v>
      </c>
      <c r="S27" s="1">
        <f>_xlfn.STDEV.P(F27:F31)</f>
        <v>708.86882031071457</v>
      </c>
      <c r="T27" s="1">
        <f>AVERAGE(G27:G31)</f>
        <v>322.49837749823081</v>
      </c>
      <c r="U27" s="1">
        <f>_xlfn.STDEV.P(G27:G31)</f>
        <v>378.87249812808085</v>
      </c>
      <c r="V27" s="1">
        <f>AVERAGE(H27:H31)</f>
        <v>27.404510921601322</v>
      </c>
      <c r="W27" s="1">
        <f>_xlfn.STDEV.P(H27:H31)</f>
        <v>0.33060546502148169</v>
      </c>
      <c r="X27" s="1">
        <f>AVERAGE(I27:I31)</f>
        <v>82.585011923012345</v>
      </c>
      <c r="Y27" s="1">
        <f>_xlfn.STDEV.P(I27:I31)</f>
        <v>75.121279575807534</v>
      </c>
      <c r="Z27" s="1">
        <f>AVERAGE(J27:J31)</f>
        <v>39.669920253292787</v>
      </c>
      <c r="AA27" s="1">
        <f>_xlfn.STDEV.P(J27:J31)</f>
        <v>22.338011140587906</v>
      </c>
      <c r="AB27" s="1">
        <f>AVERAGE(K27:K31)</f>
        <v>21.804814218839379</v>
      </c>
      <c r="AC27" s="1">
        <f>_xlfn.STDEV.P(K27:K31)</f>
        <v>0.39078548529584856</v>
      </c>
    </row>
    <row r="28" spans="1:29" x14ac:dyDescent="0.3">
      <c r="A28" t="s">
        <v>37</v>
      </c>
      <c r="B28">
        <v>1905</v>
      </c>
      <c r="C28">
        <v>4.19875282183321E-3</v>
      </c>
      <c r="D28">
        <v>1.9109503805974099E-3</v>
      </c>
      <c r="E28">
        <v>0.41602780586295401</v>
      </c>
      <c r="F28">
        <v>1745.7951192553601</v>
      </c>
      <c r="G28">
        <v>946.77451941752599</v>
      </c>
      <c r="H28">
        <v>27.727504784471101</v>
      </c>
      <c r="I28">
        <v>205.70543356493201</v>
      </c>
      <c r="J28">
        <v>76.313239461244606</v>
      </c>
      <c r="K28">
        <v>22.4486156714744</v>
      </c>
    </row>
    <row r="29" spans="1:29" x14ac:dyDescent="0.3">
      <c r="A29" t="s">
        <v>38</v>
      </c>
      <c r="B29">
        <v>2390</v>
      </c>
      <c r="C29">
        <v>3.87683178921195E-3</v>
      </c>
      <c r="D29">
        <v>2.5488462206745199E-3</v>
      </c>
      <c r="E29">
        <v>0.40164679453037999</v>
      </c>
      <c r="F29">
        <v>1073.1518681856901</v>
      </c>
      <c r="G29">
        <v>582.27574048849397</v>
      </c>
      <c r="H29">
        <v>27.640477925158098</v>
      </c>
      <c r="I29">
        <v>135.16857849175099</v>
      </c>
      <c r="J29">
        <v>55.251685762027002</v>
      </c>
      <c r="K29">
        <v>21.983115032911101</v>
      </c>
    </row>
    <row r="30" spans="1:29" x14ac:dyDescent="0.3">
      <c r="A30" t="s">
        <v>39</v>
      </c>
      <c r="B30">
        <v>4600</v>
      </c>
      <c r="C30">
        <v>0.37456132239376899</v>
      </c>
      <c r="D30">
        <v>0.393867957726245</v>
      </c>
      <c r="E30">
        <v>0.40217869294284397</v>
      </c>
      <c r="F30">
        <v>28.194124723767899</v>
      </c>
      <c r="G30">
        <v>27.769296736396999</v>
      </c>
      <c r="H30">
        <v>27.5905169920878</v>
      </c>
      <c r="I30">
        <v>24.221025140183102</v>
      </c>
      <c r="J30">
        <v>22.493445083223602</v>
      </c>
      <c r="K30">
        <v>21.774271484851301</v>
      </c>
    </row>
    <row r="31" spans="1:29" x14ac:dyDescent="0.3">
      <c r="A31" t="s">
        <v>40</v>
      </c>
      <c r="B31">
        <v>80</v>
      </c>
      <c r="C31">
        <v>0.36334242545711798</v>
      </c>
      <c r="D31">
        <v>0.39147027105140902</v>
      </c>
      <c r="E31">
        <v>0.40624338910881203</v>
      </c>
      <c r="F31">
        <v>29.255602243636201</v>
      </c>
      <c r="G31">
        <v>27.837167657652</v>
      </c>
      <c r="H31">
        <v>27.224911198554601</v>
      </c>
      <c r="I31">
        <v>23.001061967507301</v>
      </c>
      <c r="J31">
        <v>21.8492754755021</v>
      </c>
      <c r="K31">
        <v>21.369798745798501</v>
      </c>
    </row>
    <row r="32" spans="1:29" x14ac:dyDescent="0.3">
      <c r="A32" t="s">
        <v>41</v>
      </c>
      <c r="B32">
        <v>1190</v>
      </c>
      <c r="C32">
        <v>0.315173469578374</v>
      </c>
      <c r="D32">
        <v>0.38471996452212398</v>
      </c>
      <c r="E32">
        <v>0.41640912759164</v>
      </c>
      <c r="F32">
        <v>30.416767262322299</v>
      </c>
      <c r="G32">
        <v>27.977556801731499</v>
      </c>
      <c r="H32">
        <v>26.897008030083299</v>
      </c>
      <c r="I32">
        <v>25.413001466327099</v>
      </c>
      <c r="J32">
        <v>22.974329523378199</v>
      </c>
      <c r="K32">
        <v>21.959135773372299</v>
      </c>
      <c r="L32" s="1">
        <f>AVERAGE(C32:C36)</f>
        <v>0.19849910237815008</v>
      </c>
      <c r="M32" s="1">
        <f>_xlfn.STDEV.P(C32:C36)</f>
        <v>0.16464004142060823</v>
      </c>
      <c r="N32" s="1">
        <f>AVERAGE(D32:D36)</f>
        <v>0.23160369069634554</v>
      </c>
      <c r="O32" s="1">
        <f>_xlfn.STDEV.P(D32:D36)</f>
        <v>0.18257789987487724</v>
      </c>
      <c r="P32" s="1">
        <f>AVERAGE(E32:E36)</f>
        <v>0.40459949406686641</v>
      </c>
      <c r="Q32" s="1">
        <f>_xlfn.STDEV.P(E32:E36)</f>
        <v>7.5717214032396535E-3</v>
      </c>
      <c r="R32" s="1">
        <f>AVERAGE(F32:F36)</f>
        <v>106.95265371089867</v>
      </c>
      <c r="S32" s="1">
        <f>_xlfn.STDEV.P(F32:F36)</f>
        <v>95.296516691894396</v>
      </c>
      <c r="T32" s="1">
        <f>AVERAGE(G32:G36)</f>
        <v>66.049507756069588</v>
      </c>
      <c r="U32" s="1">
        <f>_xlfn.STDEV.P(G32:G36)</f>
        <v>46.939289995353953</v>
      </c>
      <c r="V32" s="1">
        <f>AVERAGE(H32:H36)</f>
        <v>27.506582539957037</v>
      </c>
      <c r="W32" s="1">
        <f>_xlfn.STDEV.P(H32:H36)</f>
        <v>0.35371353983036924</v>
      </c>
      <c r="X32" s="1">
        <f>AVERAGE(I32:I36)</f>
        <v>33.474011245270681</v>
      </c>
      <c r="Y32" s="1">
        <f>_xlfn.STDEV.P(I32:I36)</f>
        <v>10.819349337568728</v>
      </c>
      <c r="Z32" s="1">
        <f>AVERAGE(J32:J36)</f>
        <v>25.66190963887562</v>
      </c>
      <c r="AA32" s="1">
        <f>_xlfn.STDEV.P(J32:J36)</f>
        <v>3.4131860096304405</v>
      </c>
      <c r="AB32" s="1">
        <f>AVERAGE(K32:K36)</f>
        <v>22.409813042548279</v>
      </c>
      <c r="AC32" s="1">
        <f>_xlfn.STDEV.P(K32:K36)</f>
        <v>0.40556728034351669</v>
      </c>
    </row>
    <row r="33" spans="1:29" x14ac:dyDescent="0.3">
      <c r="A33" t="s">
        <v>42</v>
      </c>
      <c r="B33">
        <v>1905</v>
      </c>
      <c r="C33">
        <v>9.8385025535745801E-5</v>
      </c>
      <c r="D33">
        <v>7.64490552500139E-3</v>
      </c>
      <c r="E33">
        <v>0.409475919775806</v>
      </c>
      <c r="F33">
        <v>241.62374341247599</v>
      </c>
      <c r="G33">
        <v>133.07569930232901</v>
      </c>
      <c r="H33">
        <v>27.882615539711399</v>
      </c>
      <c r="I33">
        <v>48.924091162343203</v>
      </c>
      <c r="J33">
        <v>30.684497511645301</v>
      </c>
      <c r="K33">
        <v>23.091544498685099</v>
      </c>
    </row>
    <row r="34" spans="1:29" x14ac:dyDescent="0.3">
      <c r="A34" t="s">
        <v>43</v>
      </c>
      <c r="B34">
        <v>2390</v>
      </c>
      <c r="C34">
        <v>4.2964322546403099E-6</v>
      </c>
      <c r="D34">
        <v>8.7467234825653693E-3</v>
      </c>
      <c r="E34">
        <v>0.401540903890237</v>
      </c>
      <c r="F34">
        <v>203.857918648566</v>
      </c>
      <c r="G34">
        <v>112.936603158165</v>
      </c>
      <c r="H34">
        <v>27.642923586344502</v>
      </c>
      <c r="I34">
        <v>44.260222146225402</v>
      </c>
      <c r="J34">
        <v>28.880491979772</v>
      </c>
      <c r="K34">
        <v>22.478070372017701</v>
      </c>
    </row>
    <row r="35" spans="1:29" x14ac:dyDescent="0.3">
      <c r="A35" t="s">
        <v>44</v>
      </c>
      <c r="B35">
        <v>4600</v>
      </c>
      <c r="C35">
        <v>0.38273352566580698</v>
      </c>
      <c r="D35">
        <v>0.39020921917004298</v>
      </c>
      <c r="E35">
        <v>0.39453007811674301</v>
      </c>
      <c r="F35">
        <v>28.075512998920502</v>
      </c>
      <c r="G35">
        <v>27.857651862546199</v>
      </c>
      <c r="H35">
        <v>27.766454629035099</v>
      </c>
      <c r="I35">
        <v>24.1695916712968</v>
      </c>
      <c r="J35">
        <v>22.983257573256399</v>
      </c>
      <c r="K35">
        <v>22.489399034705599</v>
      </c>
    </row>
    <row r="36" spans="1:29" x14ac:dyDescent="0.3">
      <c r="A36" t="s">
        <v>45</v>
      </c>
      <c r="B36">
        <v>80</v>
      </c>
      <c r="C36">
        <v>0.29448583518877902</v>
      </c>
      <c r="D36">
        <v>0.36669764078199402</v>
      </c>
      <c r="E36">
        <v>0.40104144095990601</v>
      </c>
      <c r="F36">
        <v>30.789326232208602</v>
      </c>
      <c r="G36">
        <v>28.400027655576199</v>
      </c>
      <c r="H36">
        <v>27.343910914610898</v>
      </c>
      <c r="I36">
        <v>24.603149780160901</v>
      </c>
      <c r="J36">
        <v>22.786971606326201</v>
      </c>
      <c r="K36">
        <v>22.030915533960702</v>
      </c>
    </row>
    <row r="37" spans="1:29" x14ac:dyDescent="0.3">
      <c r="A37" t="s">
        <v>46</v>
      </c>
      <c r="B37">
        <v>1190</v>
      </c>
      <c r="C37">
        <v>5.9539082421289E-4</v>
      </c>
      <c r="D37">
        <v>3.1111679260754002E-5</v>
      </c>
      <c r="E37">
        <v>0.415997068344794</v>
      </c>
      <c r="F37">
        <v>2230.5251880180299</v>
      </c>
      <c r="G37">
        <v>1209.49691922077</v>
      </c>
      <c r="H37">
        <v>26.906502014395201</v>
      </c>
      <c r="I37">
        <v>344.21062613963898</v>
      </c>
      <c r="J37">
        <v>116.59398910465499</v>
      </c>
      <c r="K37">
        <v>21.8395519679197</v>
      </c>
      <c r="L37" s="1">
        <f>AVERAGE(C37:C41)</f>
        <v>0.14335612287768296</v>
      </c>
      <c r="M37" s="1">
        <f>_xlfn.STDEV.P(C37:C41)</f>
        <v>0.17497256917353049</v>
      </c>
      <c r="N37" s="1">
        <f>AVERAGE(D37:D41)</f>
        <v>0.15288421277382774</v>
      </c>
      <c r="O37" s="1">
        <f>_xlfn.STDEV.P(D37:D41)</f>
        <v>0.18703357832890249</v>
      </c>
      <c r="P37" s="1">
        <f>AVERAGE(E37:E41)</f>
        <v>0.40688795544098599</v>
      </c>
      <c r="Q37" s="1">
        <f>_xlfn.STDEV.P(E37:E41)</f>
        <v>1.2608441709179193E-2</v>
      </c>
      <c r="R37" s="1">
        <f>AVERAGE(F37:F41)</f>
        <v>780.08868399961307</v>
      </c>
      <c r="S37" s="1">
        <f>_xlfn.STDEV.P(F37:F41)</f>
        <v>808.12952959695258</v>
      </c>
      <c r="T37" s="1">
        <f>AVERAGE(G37:G41)</f>
        <v>428.24181149523758</v>
      </c>
      <c r="U37" s="1">
        <f>_xlfn.STDEV.P(G37:G41)</f>
        <v>433.55082347805154</v>
      </c>
      <c r="V37" s="1">
        <f>AVERAGE(H37:H41)</f>
        <v>27.452006469893981</v>
      </c>
      <c r="W37" s="1">
        <f>_xlfn.STDEV.P(H37:H41)</f>
        <v>0.37712982337245848</v>
      </c>
      <c r="X37" s="1">
        <f>AVERAGE(I37:I41)</f>
        <v>133.6418994678333</v>
      </c>
      <c r="Y37" s="1">
        <f>_xlfn.STDEV.P(I37:I41)</f>
        <v>117.77991196707097</v>
      </c>
      <c r="Z37" s="1">
        <f>AVERAGE(J37:J41)</f>
        <v>54.760837382738465</v>
      </c>
      <c r="AA37" s="1">
        <f>_xlfn.STDEV.P(J37:J41)</f>
        <v>34.533327362892415</v>
      </c>
      <c r="AB37" s="1">
        <f>AVERAGE(K37:K41)</f>
        <v>21.92347217084378</v>
      </c>
      <c r="AC37" s="1">
        <f>_xlfn.STDEV.P(K37:K41)</f>
        <v>0.21959997446124674</v>
      </c>
    </row>
    <row r="38" spans="1:29" x14ac:dyDescent="0.3">
      <c r="A38" t="s">
        <v>47</v>
      </c>
      <c r="B38">
        <v>1905</v>
      </c>
      <c r="C38">
        <v>3.0983824156444401E-4</v>
      </c>
      <c r="D38">
        <v>4.6472232962936898E-4</v>
      </c>
      <c r="E38">
        <v>0.42270707297882998</v>
      </c>
      <c r="F38">
        <v>682.68071360004501</v>
      </c>
      <c r="G38">
        <v>370.84152932519203</v>
      </c>
      <c r="H38">
        <v>27.5684800702942</v>
      </c>
      <c r="I38">
        <v>116.61799507964901</v>
      </c>
      <c r="J38">
        <v>49.809319463155703</v>
      </c>
      <c r="K38">
        <v>21.997563097918601</v>
      </c>
    </row>
    <row r="39" spans="1:29" x14ac:dyDescent="0.3">
      <c r="A39" t="s">
        <v>48</v>
      </c>
      <c r="B39">
        <v>2390</v>
      </c>
      <c r="C39">
        <v>0.35246102591119099</v>
      </c>
      <c r="D39">
        <v>0.38358362163952198</v>
      </c>
      <c r="E39">
        <v>0.397755901120807</v>
      </c>
      <c r="F39">
        <v>28.666174478508498</v>
      </c>
      <c r="G39">
        <v>28.008557052765699</v>
      </c>
      <c r="H39">
        <v>27.7302007546465</v>
      </c>
      <c r="I39">
        <v>23.692469848006599</v>
      </c>
      <c r="J39">
        <v>22.540994645221101</v>
      </c>
      <c r="K39">
        <v>22.061647501980001</v>
      </c>
    </row>
    <row r="40" spans="1:29" x14ac:dyDescent="0.3">
      <c r="A40" t="s">
        <v>49</v>
      </c>
      <c r="B40">
        <v>4600</v>
      </c>
      <c r="C40">
        <v>0.36277024338656</v>
      </c>
      <c r="D40">
        <v>0.38031447149518199</v>
      </c>
      <c r="E40">
        <v>0.38773176834085998</v>
      </c>
      <c r="F40">
        <v>28.446661761912001</v>
      </c>
      <c r="G40">
        <v>28.077162590967301</v>
      </c>
      <c r="H40">
        <v>27.921902518876099</v>
      </c>
      <c r="I40">
        <v>24.210763067360901</v>
      </c>
      <c r="J40">
        <v>22.774445457497901</v>
      </c>
      <c r="K40">
        <v>22.1765213846138</v>
      </c>
    </row>
    <row r="41" spans="1:29" x14ac:dyDescent="0.3">
      <c r="A41" t="s">
        <v>50</v>
      </c>
      <c r="B41">
        <v>80</v>
      </c>
      <c r="C41">
        <v>6.4411602488650401E-4</v>
      </c>
      <c r="D41">
        <v>2.7136725544539198E-5</v>
      </c>
      <c r="E41">
        <v>0.41024796641963901</v>
      </c>
      <c r="F41">
        <v>930.12468213957004</v>
      </c>
      <c r="G41">
        <v>504.78488928649301</v>
      </c>
      <c r="H41">
        <v>27.132946991257899</v>
      </c>
      <c r="I41">
        <v>159.477643204511</v>
      </c>
      <c r="J41">
        <v>62.085438243162599</v>
      </c>
      <c r="K41">
        <v>21.5420769017868</v>
      </c>
    </row>
    <row r="42" spans="1:29" x14ac:dyDescent="0.3">
      <c r="A42" t="s">
        <v>51</v>
      </c>
      <c r="B42">
        <v>1190</v>
      </c>
      <c r="C42">
        <v>0.30767904842859101</v>
      </c>
      <c r="D42">
        <v>0.34224838840042698</v>
      </c>
      <c r="E42">
        <v>0.35956064563567303</v>
      </c>
      <c r="F42">
        <v>30.691318672124901</v>
      </c>
      <c r="G42">
        <v>28.938441877620999</v>
      </c>
      <c r="H42">
        <v>28.1766094772161</v>
      </c>
      <c r="I42">
        <v>25.302264219619001</v>
      </c>
      <c r="J42">
        <v>23.592319993399201</v>
      </c>
      <c r="K42">
        <v>22.880488007823502</v>
      </c>
      <c r="L42" s="1">
        <f>AVERAGE(C42:C46)</f>
        <v>0.20773358514235976</v>
      </c>
      <c r="M42" s="1">
        <f>_xlfn.STDEV.P(C42:C46)</f>
        <v>0.1186075313595318</v>
      </c>
      <c r="N42" s="1">
        <f>AVERAGE(D42:D46)</f>
        <v>0.27860222944868318</v>
      </c>
      <c r="O42" s="1">
        <f>_xlfn.STDEV.P(D42:D46)</f>
        <v>7.9375149916684734E-2</v>
      </c>
      <c r="P42" s="1">
        <f>AVERAGE(E42,E43,E46)</f>
        <v>0.35983383151896037</v>
      </c>
      <c r="Q42" s="1">
        <f>_xlfn.STDEV.P(E42:E46)</f>
        <v>7.9482391770182275E-3</v>
      </c>
      <c r="R42" s="1">
        <f>AVERAGE(F42:F46)</f>
        <v>37.143372063694514</v>
      </c>
      <c r="S42" s="1">
        <f>_xlfn.STDEV.P(F42:F46)</f>
        <v>9.1631443779975541</v>
      </c>
      <c r="T42" s="1">
        <f>AVERAGE(G42:G46)</f>
        <v>31.484621585600827</v>
      </c>
      <c r="U42" s="1">
        <f>_xlfn.STDEV.P(G42:G46)</f>
        <v>3.4714444192053491</v>
      </c>
      <c r="V42" s="1">
        <f>AVERAGE(H42:H46)</f>
        <v>28.490055533251383</v>
      </c>
      <c r="W42" s="1">
        <f>_xlfn.STDEV.P(H42:H46)</f>
        <v>0.21726103677895117</v>
      </c>
      <c r="X42" s="1">
        <f>AVERAGE(I42:I46)</f>
        <v>26.356080013502101</v>
      </c>
      <c r="Y42" s="1">
        <f>_xlfn.STDEV.P(I42:I46)</f>
        <v>2.0062867536795861</v>
      </c>
      <c r="Z42" s="1">
        <f>AVERAGE(J42:J46)</f>
        <v>24.007677339760278</v>
      </c>
      <c r="AA42" s="1">
        <f>_xlfn.STDEV.P(J42:J46)</f>
        <v>0.73740653916906984</v>
      </c>
      <c r="AB42" s="1">
        <f>AVERAGE(K42:K46)</f>
        <v>23.0300617470714</v>
      </c>
      <c r="AC42" s="1">
        <f>_xlfn.STDEV.P(K42:K46)</f>
        <v>0.24745967820686163</v>
      </c>
    </row>
    <row r="43" spans="1:29" x14ac:dyDescent="0.3">
      <c r="A43" t="s">
        <v>52</v>
      </c>
      <c r="B43">
        <v>1905</v>
      </c>
      <c r="C43">
        <v>5.5063652433655699E-2</v>
      </c>
      <c r="D43">
        <v>0.15603543174754</v>
      </c>
      <c r="E43">
        <v>0.37058060592425102</v>
      </c>
      <c r="F43">
        <v>53.418828381247899</v>
      </c>
      <c r="G43">
        <v>37.733703122600097</v>
      </c>
      <c r="H43">
        <v>28.786228263126201</v>
      </c>
      <c r="I43">
        <v>29.659861737580801</v>
      </c>
      <c r="J43">
        <v>25.292888581681201</v>
      </c>
      <c r="K43">
        <v>23.4749631050171</v>
      </c>
    </row>
    <row r="44" spans="1:29" x14ac:dyDescent="0.3">
      <c r="A44" t="s">
        <v>53</v>
      </c>
      <c r="B44">
        <v>2390</v>
      </c>
      <c r="C44">
        <v>7.0995389217986093E-2</v>
      </c>
      <c r="D44">
        <v>0.21164868855232999</v>
      </c>
      <c r="E44">
        <v>0.35704556180176</v>
      </c>
      <c r="F44">
        <v>41.222817433463199</v>
      </c>
      <c r="G44">
        <v>32.850040950303899</v>
      </c>
      <c r="H44">
        <v>28.652124944581999</v>
      </c>
      <c r="I44">
        <v>27.0581434024757</v>
      </c>
      <c r="J44">
        <v>24.262597315416802</v>
      </c>
      <c r="K44">
        <v>23.098840573292801</v>
      </c>
    </row>
    <row r="45" spans="1:29" x14ac:dyDescent="0.3">
      <c r="A45" t="s">
        <v>54</v>
      </c>
      <c r="B45">
        <v>4600</v>
      </c>
      <c r="C45">
        <v>0.288391121483344</v>
      </c>
      <c r="D45">
        <v>0.34498079309479601</v>
      </c>
      <c r="E45">
        <v>0.36943104933016302</v>
      </c>
      <c r="F45">
        <v>30.120767667131201</v>
      </c>
      <c r="G45">
        <v>28.8721324693676</v>
      </c>
      <c r="H45">
        <v>28.336123364938501</v>
      </c>
      <c r="I45">
        <v>26.154879012732501</v>
      </c>
      <c r="J45">
        <v>23.759145493195</v>
      </c>
      <c r="K45">
        <v>22.761826561984901</v>
      </c>
    </row>
    <row r="46" spans="1:29" x14ac:dyDescent="0.3">
      <c r="A46" t="s">
        <v>55</v>
      </c>
      <c r="B46">
        <v>80</v>
      </c>
      <c r="C46">
        <v>0.31653871414822199</v>
      </c>
      <c r="D46">
        <v>0.338097845448323</v>
      </c>
      <c r="E46">
        <v>0.349360242996957</v>
      </c>
      <c r="F46">
        <v>30.2631281645054</v>
      </c>
      <c r="G46">
        <v>29.028789508111501</v>
      </c>
      <c r="H46">
        <v>28.4991916163941</v>
      </c>
      <c r="I46">
        <v>23.605251695102499</v>
      </c>
      <c r="J46">
        <v>23.131435315109201</v>
      </c>
      <c r="K46">
        <v>22.934190487238698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CD39-0604-41BE-9DBE-151443CC2D3C}">
  <dimension ref="A1:S46"/>
  <sheetViews>
    <sheetView tabSelected="1" topLeftCell="A22" workbookViewId="0">
      <selection activeCell="A25" sqref="A25:XFD46"/>
    </sheetView>
  </sheetViews>
  <sheetFormatPr defaultRowHeight="14.4" x14ac:dyDescent="0.3"/>
  <cols>
    <col min="2" max="2" width="11.6640625" bestFit="1" customWidth="1"/>
    <col min="3" max="3" width="10.33203125" bestFit="1" customWidth="1"/>
    <col min="4" max="4" width="10.77734375" bestFit="1" customWidth="1"/>
    <col min="5" max="5" width="9.44140625" bestFit="1" customWidth="1"/>
    <col min="6" max="6" width="12.33203125" bestFit="1" customWidth="1"/>
    <col min="7" max="7" width="11" bestFit="1" customWidth="1"/>
    <col min="8" max="8" width="9.77734375" bestFit="1" customWidth="1"/>
    <col min="9" max="9" width="5.5546875" bestFit="1" customWidth="1"/>
    <col min="11" max="11" width="5.5546875" bestFit="1" customWidth="1"/>
    <col min="12" max="12" width="10.44140625" bestFit="1" customWidth="1"/>
    <col min="13" max="13" width="5.5546875" bestFit="1" customWidth="1"/>
    <col min="15" max="15" width="5.5546875" bestFit="1" customWidth="1"/>
    <col min="16" max="16" width="8" bestFit="1" customWidth="1"/>
  </cols>
  <sheetData>
    <row r="1" spans="1:19" x14ac:dyDescent="0.3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5</v>
      </c>
      <c r="J1" t="s">
        <v>6</v>
      </c>
      <c r="L1" t="s">
        <v>7</v>
      </c>
      <c r="N1" t="s">
        <v>8</v>
      </c>
      <c r="P1" t="s">
        <v>9</v>
      </c>
      <c r="R1" t="s">
        <v>10</v>
      </c>
    </row>
    <row r="2" spans="1:19" x14ac:dyDescent="0.3">
      <c r="A2" t="s">
        <v>11</v>
      </c>
      <c r="B2" s="1">
        <v>0.25988597554331594</v>
      </c>
      <c r="C2" s="1">
        <v>0.13166817054785243</v>
      </c>
      <c r="D2" s="1">
        <v>0.31639331985100283</v>
      </c>
      <c r="E2" s="1">
        <v>0.11172579610116169</v>
      </c>
      <c r="F2" s="1">
        <v>0.3968873946170004</v>
      </c>
      <c r="G2" s="1">
        <v>4.4782366965247953E-3</v>
      </c>
      <c r="H2" s="1">
        <v>38.896050237309979</v>
      </c>
      <c r="I2" s="1">
        <v>17.92047160619251</v>
      </c>
      <c r="J2" s="1">
        <v>32.013057696072018</v>
      </c>
      <c r="K2" s="1">
        <v>7.4495366700350472</v>
      </c>
      <c r="L2" s="1">
        <v>27.684777985184461</v>
      </c>
      <c r="M2" s="1">
        <v>0.34784681517073213</v>
      </c>
      <c r="N2" s="1">
        <v>25.81334772224502</v>
      </c>
      <c r="O2" s="1">
        <v>2.5099921713406106</v>
      </c>
      <c r="P2" s="1">
        <v>23.3716656009437</v>
      </c>
      <c r="Q2" s="1">
        <v>1.0536511643190947</v>
      </c>
      <c r="R2" s="1">
        <v>22.355218745017318</v>
      </c>
      <c r="S2" s="1">
        <v>0.46344695364467725</v>
      </c>
    </row>
    <row r="3" spans="1:19" x14ac:dyDescent="0.3">
      <c r="A3" t="s">
        <v>16</v>
      </c>
      <c r="B3" s="1">
        <v>0.26844144062894404</v>
      </c>
      <c r="C3" s="1">
        <v>9.6226150461814611E-2</v>
      </c>
      <c r="D3" s="1">
        <v>0.34796780845637321</v>
      </c>
      <c r="E3" s="1">
        <v>4.6077753791224557E-2</v>
      </c>
      <c r="F3" s="1">
        <v>0.40263851073828655</v>
      </c>
      <c r="G3" s="1">
        <v>5.0321208327092325E-3</v>
      </c>
      <c r="H3" s="1">
        <v>32.309422887798576</v>
      </c>
      <c r="I3" s="1">
        <v>3.8243601498191357</v>
      </c>
      <c r="J3" s="1">
        <v>29.071778545136858</v>
      </c>
      <c r="K3" s="1">
        <v>1.4253517633444051</v>
      </c>
      <c r="L3" s="1">
        <v>27.552135085005936</v>
      </c>
      <c r="M3" s="1">
        <v>0.32795576121998832</v>
      </c>
      <c r="N3" s="1">
        <v>24.941519235403216</v>
      </c>
      <c r="O3" s="1">
        <v>0.65962820556127377</v>
      </c>
      <c r="P3" s="1">
        <v>23.092030473817982</v>
      </c>
      <c r="Q3" s="1">
        <v>0.45860845037533576</v>
      </c>
      <c r="R3" s="1">
        <v>22.322107550443118</v>
      </c>
      <c r="S3" s="1">
        <v>0.41554127905093907</v>
      </c>
    </row>
    <row r="4" spans="1:19" x14ac:dyDescent="0.3">
      <c r="A4" t="s">
        <v>21</v>
      </c>
      <c r="B4" s="1">
        <v>0.15023063469308495</v>
      </c>
      <c r="C4" s="1">
        <v>0.17929933213167368</v>
      </c>
      <c r="D4" s="1">
        <v>0.16787033881641736</v>
      </c>
      <c r="E4" s="1">
        <v>0.18504780166775234</v>
      </c>
      <c r="F4" s="1">
        <v>0.41336194063252102</v>
      </c>
      <c r="G4" s="1">
        <v>8.7728106205698236E-3</v>
      </c>
      <c r="H4" s="1">
        <v>1648.8909658167026</v>
      </c>
      <c r="I4" s="1">
        <v>2503.8561925983172</v>
      </c>
      <c r="J4" s="1">
        <v>899.88391728357055</v>
      </c>
      <c r="K4" s="1">
        <v>1353.7414744098833</v>
      </c>
      <c r="L4" s="1">
        <v>27.303219860126596</v>
      </c>
      <c r="M4" s="1">
        <v>0.367404340729164</v>
      </c>
      <c r="N4" s="1">
        <v>208.24868809573508</v>
      </c>
      <c r="O4" s="1">
        <v>284.85682369661941</v>
      </c>
      <c r="P4" s="1">
        <v>76.626165823606541</v>
      </c>
      <c r="Q4" s="1">
        <v>83.638338378211145</v>
      </c>
      <c r="R4" s="1">
        <v>21.833079628874263</v>
      </c>
      <c r="S4" s="1">
        <v>0.32586004002830371</v>
      </c>
    </row>
    <row r="5" spans="1:19" x14ac:dyDescent="0.3">
      <c r="A5" t="s">
        <v>26</v>
      </c>
      <c r="B5" s="1">
        <v>0.20585972954456211</v>
      </c>
      <c r="C5" s="1">
        <v>0.12390177068808969</v>
      </c>
      <c r="D5" s="1">
        <v>0.2778925586236794</v>
      </c>
      <c r="E5" s="1">
        <v>7.7396524974889733E-2</v>
      </c>
      <c r="F5" s="1">
        <v>0.36896688570834923</v>
      </c>
      <c r="G5" s="1">
        <v>1.3214034717948167E-2</v>
      </c>
      <c r="H5" s="1">
        <v>37.116332049933263</v>
      </c>
      <c r="I5" s="1">
        <v>9.4273040388600133</v>
      </c>
      <c r="J5" s="1">
        <v>31.426745617085878</v>
      </c>
      <c r="K5" s="1">
        <v>3.1438160454128341</v>
      </c>
      <c r="L5" s="1">
        <v>28.319107397400103</v>
      </c>
      <c r="M5" s="1">
        <v>0.56904301780198774</v>
      </c>
      <c r="N5" s="1">
        <v>26.903428879417241</v>
      </c>
      <c r="O5" s="1">
        <v>2.0890865992705185</v>
      </c>
      <c r="P5" s="1">
        <v>24.410258172756357</v>
      </c>
      <c r="Q5" s="1">
        <v>0.37328123536287822</v>
      </c>
      <c r="R5" s="1">
        <v>23.372377154598901</v>
      </c>
      <c r="S5" s="1">
        <v>0.69276273976834568</v>
      </c>
    </row>
    <row r="6" spans="1:19" x14ac:dyDescent="0.3">
      <c r="A6" t="s">
        <v>31</v>
      </c>
      <c r="B6" s="1">
        <v>0.16913436649750135</v>
      </c>
      <c r="C6" s="1">
        <v>0.13313872616586339</v>
      </c>
      <c r="D6" s="1">
        <v>0.18392804647855843</v>
      </c>
      <c r="E6" s="1">
        <v>0.13271739724502601</v>
      </c>
      <c r="F6" s="1">
        <v>0.30958597704277818</v>
      </c>
      <c r="G6" s="1">
        <v>1.7619672675098768E-2</v>
      </c>
      <c r="H6" s="1">
        <v>83.420653104077175</v>
      </c>
      <c r="I6" s="1">
        <v>63.841757450759843</v>
      </c>
      <c r="J6" s="1">
        <v>54.435550810848099</v>
      </c>
      <c r="K6" s="1">
        <v>29.99839809889453</v>
      </c>
      <c r="L6" s="1">
        <v>29.619642883961081</v>
      </c>
      <c r="M6" s="1">
        <v>0.57427573641205698</v>
      </c>
      <c r="N6" s="1">
        <v>32.140582142201779</v>
      </c>
      <c r="O6" s="1">
        <v>7.893296685859478</v>
      </c>
      <c r="P6" s="1">
        <v>26.681773520901203</v>
      </c>
      <c r="Q6" s="1">
        <v>2.3992600076385266</v>
      </c>
      <c r="R6" s="1">
        <v>24.409328302984221</v>
      </c>
      <c r="S6" s="1">
        <v>0.4721622050350453</v>
      </c>
    </row>
    <row r="7" spans="1:19" x14ac:dyDescent="0.3">
      <c r="A7" t="s">
        <v>36</v>
      </c>
      <c r="B7" s="1">
        <v>0.21574847157421084</v>
      </c>
      <c r="C7" s="1">
        <v>0.17340171733105914</v>
      </c>
      <c r="D7" s="1">
        <v>0.23621536097728241</v>
      </c>
      <c r="E7" s="1">
        <v>0.19105061584493743</v>
      </c>
      <c r="F7" s="1">
        <v>0.40900282027512302</v>
      </c>
      <c r="G7" s="1">
        <v>7.1546345535604215E-3</v>
      </c>
      <c r="H7" s="1">
        <v>581.29801620305977</v>
      </c>
      <c r="I7" s="1">
        <v>708.86882031071457</v>
      </c>
      <c r="J7" s="1">
        <v>322.49837749823081</v>
      </c>
      <c r="K7" s="1">
        <v>378.87249812808085</v>
      </c>
      <c r="L7" s="1">
        <v>27.404510921601322</v>
      </c>
      <c r="M7" s="1">
        <v>0.33060546502148169</v>
      </c>
      <c r="N7" s="1">
        <v>82.585011923012345</v>
      </c>
      <c r="O7" s="1">
        <v>75.121279575807534</v>
      </c>
      <c r="P7" s="1">
        <v>39.669920253292787</v>
      </c>
      <c r="Q7" s="1">
        <v>22.338011140587906</v>
      </c>
      <c r="R7" s="1">
        <v>21.804814218839379</v>
      </c>
      <c r="S7" s="1">
        <v>0.39078548529584856</v>
      </c>
    </row>
    <row r="8" spans="1:19" x14ac:dyDescent="0.3">
      <c r="A8" t="s">
        <v>41</v>
      </c>
      <c r="B8" s="1">
        <v>0.19849910237815008</v>
      </c>
      <c r="C8" s="1">
        <v>0.16464004142060823</v>
      </c>
      <c r="D8" s="1">
        <v>0.23160369069634554</v>
      </c>
      <c r="E8" s="1">
        <v>0.18257789987487724</v>
      </c>
      <c r="F8" s="1">
        <v>0.40459949406686641</v>
      </c>
      <c r="G8" s="1">
        <v>7.5717214032396535E-3</v>
      </c>
      <c r="H8" s="1">
        <v>106.95265371089867</v>
      </c>
      <c r="I8" s="1">
        <v>95.296516691894396</v>
      </c>
      <c r="J8" s="1">
        <v>66.049507756069588</v>
      </c>
      <c r="K8" s="1">
        <v>46.939289995353953</v>
      </c>
      <c r="L8" s="1">
        <v>27.506582539957037</v>
      </c>
      <c r="M8" s="1">
        <v>0.35371353983036924</v>
      </c>
      <c r="N8" s="1">
        <v>33.474011245270681</v>
      </c>
      <c r="O8" s="1">
        <v>10.819349337568728</v>
      </c>
      <c r="P8" s="1">
        <v>25.66190963887562</v>
      </c>
      <c r="Q8" s="1">
        <v>3.4131860096304405</v>
      </c>
      <c r="R8" s="1">
        <v>22.409813042548279</v>
      </c>
      <c r="S8" s="1">
        <v>0.40556728034351669</v>
      </c>
    </row>
    <row r="9" spans="1:19" x14ac:dyDescent="0.3">
      <c r="A9" t="s">
        <v>46</v>
      </c>
      <c r="B9" s="1">
        <v>0.14335612287768296</v>
      </c>
      <c r="C9" s="1">
        <v>0.17497256917353049</v>
      </c>
      <c r="D9" s="1">
        <v>0.15288421277382774</v>
      </c>
      <c r="E9" s="1">
        <v>0.18703357832890249</v>
      </c>
      <c r="F9" s="1">
        <v>0.40688795544098599</v>
      </c>
      <c r="G9" s="1">
        <v>1.2608441709179193E-2</v>
      </c>
      <c r="H9" s="1">
        <v>780.08868399961307</v>
      </c>
      <c r="I9" s="1">
        <v>808.12952959695258</v>
      </c>
      <c r="J9" s="1">
        <v>428.24181149523758</v>
      </c>
      <c r="K9" s="1">
        <v>433.55082347805154</v>
      </c>
      <c r="L9" s="1">
        <v>27.452006469893981</v>
      </c>
      <c r="M9" s="1">
        <v>0.37712982337245848</v>
      </c>
      <c r="N9" s="1">
        <v>133.6418994678333</v>
      </c>
      <c r="O9" s="1">
        <v>117.77991196707097</v>
      </c>
      <c r="P9" s="1">
        <v>54.760837382738465</v>
      </c>
      <c r="Q9" s="1">
        <v>34.533327362892415</v>
      </c>
      <c r="R9" s="1">
        <v>21.92347217084378</v>
      </c>
      <c r="S9" s="1">
        <v>0.21959997446124674</v>
      </c>
    </row>
    <row r="10" spans="1:19" x14ac:dyDescent="0.3">
      <c r="A10" t="s">
        <v>51</v>
      </c>
      <c r="B10" s="1">
        <v>0.20773358514235976</v>
      </c>
      <c r="C10" s="1">
        <v>0.1186075313595318</v>
      </c>
      <c r="D10" s="1">
        <v>0.27860222944868318</v>
      </c>
      <c r="E10" s="1">
        <v>7.9375149916684734E-2</v>
      </c>
      <c r="F10" s="1">
        <v>0.35983383151896037</v>
      </c>
      <c r="G10" s="1">
        <v>7.9482391770182275E-3</v>
      </c>
      <c r="H10" s="1">
        <v>37.143372063694514</v>
      </c>
      <c r="I10" s="1">
        <v>9.1631443779975541</v>
      </c>
      <c r="J10" s="1">
        <v>31.484621585600827</v>
      </c>
      <c r="K10" s="1">
        <v>3.4714444192053491</v>
      </c>
      <c r="L10" s="1">
        <v>28.490055533251383</v>
      </c>
      <c r="M10" s="1">
        <v>0.21726103677895117</v>
      </c>
      <c r="N10" s="1">
        <v>26.356080013502101</v>
      </c>
      <c r="O10" s="1">
        <v>2.0062867536795861</v>
      </c>
      <c r="P10" s="1">
        <v>24.007677339760278</v>
      </c>
      <c r="Q10" s="1">
        <v>0.73740653916906984</v>
      </c>
      <c r="R10" s="1">
        <v>23.0300617470714</v>
      </c>
      <c r="S10" s="1">
        <v>0.24745967820686163</v>
      </c>
    </row>
    <row r="13" spans="1:19" x14ac:dyDescent="0.3">
      <c r="A13" t="s">
        <v>0</v>
      </c>
      <c r="B13" t="s">
        <v>56</v>
      </c>
      <c r="C13" t="s">
        <v>57</v>
      </c>
      <c r="D13" t="s">
        <v>58</v>
      </c>
      <c r="E13" t="s">
        <v>59</v>
      </c>
      <c r="F13" t="s">
        <v>60</v>
      </c>
      <c r="G13" t="s">
        <v>61</v>
      </c>
      <c r="H13" t="s">
        <v>5</v>
      </c>
      <c r="J13" t="s">
        <v>6</v>
      </c>
      <c r="L13" t="s">
        <v>7</v>
      </c>
      <c r="N13" t="s">
        <v>8</v>
      </c>
      <c r="P13" t="s">
        <v>9</v>
      </c>
      <c r="R13" t="s">
        <v>10</v>
      </c>
    </row>
    <row r="14" spans="1:19" x14ac:dyDescent="0.3">
      <c r="A14" t="s">
        <v>11</v>
      </c>
      <c r="B14" s="1">
        <v>0.25988597554331594</v>
      </c>
      <c r="C14" s="1">
        <v>0.13166817054785243</v>
      </c>
      <c r="D14" s="1">
        <v>0.31639331985100283</v>
      </c>
      <c r="E14" s="1">
        <v>0.11172579610116169</v>
      </c>
      <c r="F14" s="1">
        <v>0.3968873946170004</v>
      </c>
      <c r="G14" s="1">
        <v>4.4782366965247953E-3</v>
      </c>
      <c r="H14" s="1">
        <v>38.896050237309979</v>
      </c>
      <c r="I14" s="1">
        <v>17.92047160619251</v>
      </c>
      <c r="J14" s="1">
        <v>32.013057696072018</v>
      </c>
      <c r="K14" s="1">
        <v>7.4495366700350472</v>
      </c>
      <c r="L14" s="1">
        <v>27.684777985184461</v>
      </c>
      <c r="M14" s="1">
        <v>0.34784681517073213</v>
      </c>
      <c r="N14" s="1">
        <v>25.81334772224502</v>
      </c>
      <c r="O14" s="1">
        <v>2.5099921713406106</v>
      </c>
      <c r="P14" s="1">
        <v>23.3716656009437</v>
      </c>
      <c r="Q14" s="1">
        <v>1.0536511643190947</v>
      </c>
      <c r="R14" s="1">
        <v>22.355218745017318</v>
      </c>
      <c r="S14" s="1">
        <v>0.46344695364467725</v>
      </c>
    </row>
    <row r="15" spans="1:19" x14ac:dyDescent="0.3">
      <c r="A15" t="s">
        <v>16</v>
      </c>
      <c r="B15" s="1">
        <v>0.26844144062894404</v>
      </c>
      <c r="C15" s="1">
        <v>9.6226150461814611E-2</v>
      </c>
      <c r="D15" s="1">
        <v>0.34796780845637321</v>
      </c>
      <c r="E15" s="1">
        <v>4.6077753791224557E-2</v>
      </c>
      <c r="F15" s="1">
        <v>0.40263851073828655</v>
      </c>
      <c r="G15" s="1">
        <v>5.0321208327092325E-3</v>
      </c>
      <c r="H15" s="1">
        <v>32.309422887798576</v>
      </c>
      <c r="I15" s="1">
        <v>3.8243601498191357</v>
      </c>
      <c r="J15" s="1">
        <v>29.071778545136858</v>
      </c>
      <c r="K15" s="1">
        <v>1.4253517633444051</v>
      </c>
      <c r="L15" s="1">
        <v>27.552135085005936</v>
      </c>
      <c r="M15" s="1">
        <v>0.32795576121998832</v>
      </c>
      <c r="N15" s="1">
        <v>24.941519235403216</v>
      </c>
      <c r="O15" s="1">
        <v>0.65962820556127377</v>
      </c>
      <c r="P15" s="1">
        <v>23.092030473817982</v>
      </c>
      <c r="Q15" s="1">
        <v>0.45860845037533576</v>
      </c>
      <c r="R15" s="1">
        <v>22.322107550443118</v>
      </c>
      <c r="S15" s="1">
        <v>0.41554127905093907</v>
      </c>
    </row>
    <row r="16" spans="1:19" x14ac:dyDescent="0.3">
      <c r="A16" t="s">
        <v>21</v>
      </c>
      <c r="B16" s="1">
        <v>0.15023063469308495</v>
      </c>
      <c r="C16" s="1">
        <v>0.17929933213167368</v>
      </c>
      <c r="D16" s="1">
        <v>0.16787033881641736</v>
      </c>
      <c r="E16" s="1">
        <v>0.18504780166775234</v>
      </c>
      <c r="F16" s="1">
        <v>0.41336194063252102</v>
      </c>
      <c r="G16" s="1">
        <v>8.7728106205698236E-3</v>
      </c>
      <c r="H16" s="1">
        <v>1648.8909658167026</v>
      </c>
      <c r="I16" s="1">
        <v>2503.8561925983172</v>
      </c>
      <c r="J16" s="1">
        <v>899.88391728357055</v>
      </c>
      <c r="K16" s="1">
        <v>1353.7414744098833</v>
      </c>
      <c r="L16" s="1">
        <v>27.303219860126596</v>
      </c>
      <c r="M16" s="1">
        <v>0.367404340729164</v>
      </c>
      <c r="N16" s="1">
        <v>208.24868809573508</v>
      </c>
      <c r="O16" s="1">
        <v>284.85682369661941</v>
      </c>
      <c r="P16" s="1">
        <v>76.626165823606541</v>
      </c>
      <c r="Q16" s="1">
        <v>83.638338378211145</v>
      </c>
      <c r="R16" s="1">
        <v>21.833079628874263</v>
      </c>
      <c r="S16" s="1">
        <v>0.32586004002830371</v>
      </c>
    </row>
    <row r="17" spans="1:19" x14ac:dyDescent="0.3">
      <c r="A17" t="s">
        <v>26</v>
      </c>
      <c r="B17" s="1">
        <v>0.20585972954456211</v>
      </c>
      <c r="C17" s="1">
        <v>0.12390177068808969</v>
      </c>
      <c r="D17" s="1">
        <v>0.2778925586236794</v>
      </c>
      <c r="E17" s="1">
        <v>7.7396524974889733E-2</v>
      </c>
      <c r="F17" s="1">
        <v>0.36896688570834923</v>
      </c>
      <c r="G17" s="1">
        <v>1.3214034717948167E-2</v>
      </c>
      <c r="H17" s="1">
        <v>37.116332049933263</v>
      </c>
      <c r="I17" s="1">
        <v>9.4273040388600133</v>
      </c>
      <c r="J17" s="1">
        <v>31.426745617085878</v>
      </c>
      <c r="K17" s="1">
        <v>3.1438160454128341</v>
      </c>
      <c r="L17" s="1">
        <v>28.319107397400103</v>
      </c>
      <c r="M17" s="1">
        <v>0.56904301780198774</v>
      </c>
      <c r="N17" s="1">
        <v>26.903428879417241</v>
      </c>
      <c r="O17" s="1">
        <v>2.0890865992705185</v>
      </c>
      <c r="P17" s="1">
        <v>24.410258172756357</v>
      </c>
      <c r="Q17" s="1">
        <v>0.37328123536287822</v>
      </c>
      <c r="R17" s="1">
        <v>23.372377154598901</v>
      </c>
      <c r="S17" s="1">
        <v>0.69276273976834568</v>
      </c>
    </row>
    <row r="18" spans="1:19" x14ac:dyDescent="0.3">
      <c r="A18" t="s">
        <v>31</v>
      </c>
      <c r="B18" s="1">
        <v>0.16913436649750135</v>
      </c>
      <c r="C18" s="1">
        <v>0.13313872616586339</v>
      </c>
      <c r="D18" s="1">
        <v>0.18392804647855843</v>
      </c>
      <c r="E18" s="1">
        <v>0.13271739724502601</v>
      </c>
      <c r="F18" s="1">
        <v>0.30958597704277818</v>
      </c>
      <c r="G18" s="1">
        <v>1.7619672675098768E-2</v>
      </c>
      <c r="H18" s="1">
        <v>83.420653104077175</v>
      </c>
      <c r="I18" s="1">
        <v>63.841757450759843</v>
      </c>
      <c r="J18" s="1">
        <v>54.435550810848099</v>
      </c>
      <c r="K18" s="1">
        <v>29.99839809889453</v>
      </c>
      <c r="L18" s="1">
        <v>29.619642883961081</v>
      </c>
      <c r="M18" s="1">
        <v>0.57427573641205698</v>
      </c>
      <c r="N18" s="1">
        <v>32.140582142201779</v>
      </c>
      <c r="O18" s="1">
        <v>7.893296685859478</v>
      </c>
      <c r="P18" s="1">
        <v>26.681773520901203</v>
      </c>
      <c r="Q18" s="1">
        <v>2.3992600076385266</v>
      </c>
      <c r="R18" s="1">
        <v>24.409328302984221</v>
      </c>
      <c r="S18" s="1">
        <v>0.4721622050350453</v>
      </c>
    </row>
    <row r="19" spans="1:19" x14ac:dyDescent="0.3">
      <c r="A19" t="s">
        <v>36</v>
      </c>
      <c r="B19" s="1">
        <v>0.21574847157421084</v>
      </c>
      <c r="C19" s="1">
        <v>0.17340171733105914</v>
      </c>
      <c r="D19" s="1">
        <v>0.23621536097728241</v>
      </c>
      <c r="E19" s="1">
        <v>0.19105061584493743</v>
      </c>
      <c r="F19" s="1">
        <v>0.40900282027512302</v>
      </c>
      <c r="G19" s="1">
        <v>7.1546345535604215E-3</v>
      </c>
      <c r="H19" s="1">
        <v>581.29801620305977</v>
      </c>
      <c r="I19" s="1">
        <v>708.86882031071457</v>
      </c>
      <c r="J19" s="1">
        <v>322.49837749823081</v>
      </c>
      <c r="K19" s="1">
        <v>378.87249812808085</v>
      </c>
      <c r="L19" s="1">
        <v>27.404510921601322</v>
      </c>
      <c r="M19" s="1">
        <v>0.33060546502148169</v>
      </c>
      <c r="N19" s="1">
        <v>82.585011923012345</v>
      </c>
      <c r="O19" s="1">
        <v>75.121279575807534</v>
      </c>
      <c r="P19" s="1">
        <v>39.669920253292787</v>
      </c>
      <c r="Q19" s="1">
        <v>22.338011140587906</v>
      </c>
      <c r="R19" s="1">
        <v>21.804814218839379</v>
      </c>
      <c r="S19" s="1">
        <v>0.39078548529584856</v>
      </c>
    </row>
    <row r="20" spans="1:19" x14ac:dyDescent="0.3">
      <c r="A20" t="s">
        <v>41</v>
      </c>
      <c r="B20" s="1">
        <v>0.19849910237815008</v>
      </c>
      <c r="C20" s="1">
        <v>0.16464004142060823</v>
      </c>
      <c r="D20" s="1">
        <v>0.23160369069634554</v>
      </c>
      <c r="E20" s="1">
        <v>0.18257789987487724</v>
      </c>
      <c r="F20" s="1">
        <v>0.40459949406686641</v>
      </c>
      <c r="G20" s="1">
        <v>7.5717214032396535E-3</v>
      </c>
      <c r="H20" s="1">
        <v>106.95265371089867</v>
      </c>
      <c r="I20" s="1">
        <v>95.296516691894396</v>
      </c>
      <c r="J20" s="1">
        <v>66.049507756069588</v>
      </c>
      <c r="K20" s="1">
        <v>46.939289995353953</v>
      </c>
      <c r="L20" s="1">
        <v>27.506582539957037</v>
      </c>
      <c r="M20" s="1">
        <v>0.35371353983036924</v>
      </c>
      <c r="N20" s="1">
        <v>33.474011245270681</v>
      </c>
      <c r="O20" s="1">
        <v>10.819349337568728</v>
      </c>
      <c r="P20" s="1">
        <v>25.66190963887562</v>
      </c>
      <c r="Q20" s="1">
        <v>3.4131860096304405</v>
      </c>
      <c r="R20" s="1">
        <v>22.409813042548279</v>
      </c>
      <c r="S20" s="1">
        <v>0.40556728034351669</v>
      </c>
    </row>
    <row r="21" spans="1:19" x14ac:dyDescent="0.3">
      <c r="A21" t="s">
        <v>46</v>
      </c>
      <c r="B21" s="1">
        <v>0.14335612287768296</v>
      </c>
      <c r="C21" s="1">
        <v>0.17497256917353049</v>
      </c>
      <c r="D21" s="1">
        <v>0.15288421277382774</v>
      </c>
      <c r="E21" s="1">
        <v>0.18703357832890249</v>
      </c>
      <c r="F21" s="1">
        <v>0.40688795544098599</v>
      </c>
      <c r="G21" s="1">
        <v>1.2608441709179193E-2</v>
      </c>
      <c r="H21" s="1">
        <v>780.08868399961307</v>
      </c>
      <c r="I21" s="1">
        <v>808.12952959695258</v>
      </c>
      <c r="J21" s="1">
        <v>428.24181149523758</v>
      </c>
      <c r="K21" s="1">
        <v>433.55082347805154</v>
      </c>
      <c r="L21" s="1">
        <v>27.452006469893981</v>
      </c>
      <c r="M21" s="1">
        <v>0.37712982337245848</v>
      </c>
      <c r="N21" s="1">
        <v>133.6418994678333</v>
      </c>
      <c r="O21" s="1">
        <v>117.77991196707097</v>
      </c>
      <c r="P21" s="1">
        <v>54.760837382738465</v>
      </c>
      <c r="Q21" s="1">
        <v>34.533327362892415</v>
      </c>
      <c r="R21" s="1">
        <v>21.92347217084378</v>
      </c>
      <c r="S21" s="1">
        <v>0.21959997446124674</v>
      </c>
    </row>
    <row r="22" spans="1:19" x14ac:dyDescent="0.3">
      <c r="A22" t="s">
        <v>51</v>
      </c>
      <c r="B22" s="1">
        <v>0.20773358514235976</v>
      </c>
      <c r="C22" s="1">
        <v>0.1186075313595318</v>
      </c>
      <c r="D22" s="1">
        <v>0.27860222944868318</v>
      </c>
      <c r="E22" s="1">
        <v>7.9375149916684734E-2</v>
      </c>
      <c r="F22" s="1">
        <v>0.35983383151896037</v>
      </c>
      <c r="G22" s="1">
        <v>7.9482391770182275E-3</v>
      </c>
      <c r="H22" s="1">
        <v>37.143372063694514</v>
      </c>
      <c r="I22" s="1">
        <v>9.1631443779975541</v>
      </c>
      <c r="J22" s="1">
        <v>31.484621585600827</v>
      </c>
      <c r="K22" s="1">
        <v>3.4714444192053491</v>
      </c>
      <c r="L22" s="1">
        <v>28.490055533251383</v>
      </c>
      <c r="M22" s="1">
        <v>0.21726103677895117</v>
      </c>
      <c r="N22" s="1">
        <v>26.356080013502101</v>
      </c>
      <c r="O22" s="1">
        <v>2.0062867536795861</v>
      </c>
      <c r="P22" s="1">
        <v>24.007677339760278</v>
      </c>
      <c r="Q22" s="1">
        <v>0.73740653916906984</v>
      </c>
      <c r="R22" s="1">
        <v>23.0300617470714</v>
      </c>
      <c r="S22" s="1">
        <v>0.24745967820686163</v>
      </c>
    </row>
    <row r="25" spans="1:19" x14ac:dyDescent="0.3">
      <c r="A25" t="s">
        <v>0</v>
      </c>
      <c r="B25" t="s">
        <v>62</v>
      </c>
      <c r="C25" t="s">
        <v>63</v>
      </c>
      <c r="D25" t="s">
        <v>64</v>
      </c>
      <c r="E25" t="s">
        <v>63</v>
      </c>
      <c r="F25" t="s">
        <v>65</v>
      </c>
      <c r="G25" t="s">
        <v>63</v>
      </c>
      <c r="H25" t="s">
        <v>5</v>
      </c>
      <c r="J25" t="s">
        <v>6</v>
      </c>
      <c r="L25" t="s">
        <v>7</v>
      </c>
      <c r="N25" t="s">
        <v>8</v>
      </c>
      <c r="P25" t="s">
        <v>9</v>
      </c>
      <c r="R25" t="s">
        <v>10</v>
      </c>
    </row>
    <row r="26" spans="1:19" x14ac:dyDescent="0.3">
      <c r="A26" t="s">
        <v>66</v>
      </c>
      <c r="B26" s="1">
        <f>ROUND(B14,3)</f>
        <v>0.26</v>
      </c>
      <c r="C26" s="1">
        <f t="shared" ref="C26:S34" si="0">ROUND(C14,3)</f>
        <v>0.13200000000000001</v>
      </c>
      <c r="D26" s="1">
        <f t="shared" si="0"/>
        <v>0.316</v>
      </c>
      <c r="E26" s="1">
        <f t="shared" si="0"/>
        <v>0.112</v>
      </c>
      <c r="F26" s="1">
        <f t="shared" si="0"/>
        <v>0.39700000000000002</v>
      </c>
      <c r="G26" s="1">
        <f t="shared" si="0"/>
        <v>4.0000000000000001E-3</v>
      </c>
      <c r="H26" s="1">
        <f t="shared" si="0"/>
        <v>38.896000000000001</v>
      </c>
      <c r="I26" s="1">
        <f t="shared" si="0"/>
        <v>17.920000000000002</v>
      </c>
      <c r="J26" s="1">
        <f t="shared" si="0"/>
        <v>32.012999999999998</v>
      </c>
      <c r="K26" s="1">
        <f t="shared" si="0"/>
        <v>7.45</v>
      </c>
      <c r="L26" s="1">
        <f t="shared" si="0"/>
        <v>27.684999999999999</v>
      </c>
      <c r="M26" s="1">
        <f t="shared" si="0"/>
        <v>0.34799999999999998</v>
      </c>
      <c r="N26" s="1">
        <f t="shared" si="0"/>
        <v>25.812999999999999</v>
      </c>
      <c r="O26" s="1">
        <f t="shared" si="0"/>
        <v>2.5099999999999998</v>
      </c>
      <c r="P26" s="1">
        <f t="shared" si="0"/>
        <v>23.372</v>
      </c>
      <c r="Q26" s="1">
        <f t="shared" si="0"/>
        <v>1.054</v>
      </c>
      <c r="R26" s="1">
        <f t="shared" si="0"/>
        <v>22.355</v>
      </c>
      <c r="S26" s="1">
        <f t="shared" si="0"/>
        <v>0.46300000000000002</v>
      </c>
    </row>
    <row r="27" spans="1:19" x14ac:dyDescent="0.3">
      <c r="A27" t="s">
        <v>67</v>
      </c>
      <c r="B27" s="1">
        <f t="shared" ref="B27:P34" si="1">ROUND(B15,3)</f>
        <v>0.26800000000000002</v>
      </c>
      <c r="C27" s="1">
        <f t="shared" si="1"/>
        <v>9.6000000000000002E-2</v>
      </c>
      <c r="D27" s="1">
        <f t="shared" si="1"/>
        <v>0.34799999999999998</v>
      </c>
      <c r="E27" s="1">
        <f t="shared" si="1"/>
        <v>4.5999999999999999E-2</v>
      </c>
      <c r="F27" s="1">
        <f t="shared" si="1"/>
        <v>0.40300000000000002</v>
      </c>
      <c r="G27" s="1">
        <f t="shared" si="1"/>
        <v>5.0000000000000001E-3</v>
      </c>
      <c r="H27" s="1">
        <f t="shared" si="1"/>
        <v>32.308999999999997</v>
      </c>
      <c r="I27" s="1">
        <f t="shared" si="1"/>
        <v>3.8239999999999998</v>
      </c>
      <c r="J27" s="1">
        <f t="shared" si="1"/>
        <v>29.071999999999999</v>
      </c>
      <c r="K27" s="1">
        <f t="shared" si="1"/>
        <v>1.425</v>
      </c>
      <c r="L27" s="1">
        <f t="shared" si="1"/>
        <v>27.552</v>
      </c>
      <c r="M27" s="1">
        <f t="shared" si="1"/>
        <v>0.32800000000000001</v>
      </c>
      <c r="N27" s="1">
        <f t="shared" si="1"/>
        <v>24.942</v>
      </c>
      <c r="O27" s="1">
        <f t="shared" si="1"/>
        <v>0.66</v>
      </c>
      <c r="P27" s="1">
        <f t="shared" si="1"/>
        <v>23.091999999999999</v>
      </c>
      <c r="Q27" s="1">
        <f t="shared" si="0"/>
        <v>0.45900000000000002</v>
      </c>
      <c r="R27" s="1">
        <f t="shared" si="0"/>
        <v>22.321999999999999</v>
      </c>
      <c r="S27" s="1">
        <f t="shared" si="0"/>
        <v>0.41599999999999998</v>
      </c>
    </row>
    <row r="28" spans="1:19" x14ac:dyDescent="0.3">
      <c r="A28" t="s">
        <v>68</v>
      </c>
      <c r="B28" s="1">
        <f t="shared" si="1"/>
        <v>0.15</v>
      </c>
      <c r="C28" s="1">
        <f t="shared" si="1"/>
        <v>0.17899999999999999</v>
      </c>
      <c r="D28" s="1">
        <f t="shared" si="1"/>
        <v>0.16800000000000001</v>
      </c>
      <c r="E28" s="1">
        <f t="shared" si="1"/>
        <v>0.185</v>
      </c>
      <c r="F28" s="1">
        <f t="shared" si="1"/>
        <v>0.41299999999999998</v>
      </c>
      <c r="G28" s="1">
        <f t="shared" si="1"/>
        <v>8.9999999999999993E-3</v>
      </c>
      <c r="H28" s="1">
        <f t="shared" si="1"/>
        <v>1648.8910000000001</v>
      </c>
      <c r="I28" s="1">
        <f t="shared" si="1"/>
        <v>2503.8560000000002</v>
      </c>
      <c r="J28" s="1">
        <f t="shared" si="1"/>
        <v>899.88400000000001</v>
      </c>
      <c r="K28" s="1">
        <f t="shared" si="1"/>
        <v>1353.741</v>
      </c>
      <c r="L28" s="1">
        <f t="shared" si="1"/>
        <v>27.303000000000001</v>
      </c>
      <c r="M28" s="1">
        <f t="shared" si="1"/>
        <v>0.36699999999999999</v>
      </c>
      <c r="N28" s="1">
        <f t="shared" si="1"/>
        <v>208.249</v>
      </c>
      <c r="O28" s="1">
        <f t="shared" si="1"/>
        <v>284.85700000000003</v>
      </c>
      <c r="P28" s="1">
        <f t="shared" si="1"/>
        <v>76.626000000000005</v>
      </c>
      <c r="Q28" s="1">
        <f t="shared" si="0"/>
        <v>83.638000000000005</v>
      </c>
      <c r="R28" s="1">
        <f t="shared" si="0"/>
        <v>21.832999999999998</v>
      </c>
      <c r="S28" s="1">
        <f t="shared" si="0"/>
        <v>0.32600000000000001</v>
      </c>
    </row>
    <row r="29" spans="1:19" x14ac:dyDescent="0.3">
      <c r="A29" t="s">
        <v>69</v>
      </c>
      <c r="B29" s="1">
        <f t="shared" si="1"/>
        <v>0.20599999999999999</v>
      </c>
      <c r="C29" s="1">
        <f t="shared" si="1"/>
        <v>0.124</v>
      </c>
      <c r="D29" s="1">
        <f t="shared" si="1"/>
        <v>0.27800000000000002</v>
      </c>
      <c r="E29" s="1">
        <f t="shared" si="1"/>
        <v>7.6999999999999999E-2</v>
      </c>
      <c r="F29" s="1">
        <f t="shared" si="1"/>
        <v>0.36899999999999999</v>
      </c>
      <c r="G29" s="1">
        <f t="shared" si="1"/>
        <v>1.2999999999999999E-2</v>
      </c>
      <c r="H29" s="1">
        <f t="shared" si="1"/>
        <v>37.116</v>
      </c>
      <c r="I29" s="1">
        <f t="shared" si="1"/>
        <v>9.4269999999999996</v>
      </c>
      <c r="J29" s="1">
        <f t="shared" si="1"/>
        <v>31.427</v>
      </c>
      <c r="K29" s="1">
        <f t="shared" si="1"/>
        <v>3.1440000000000001</v>
      </c>
      <c r="L29" s="1">
        <f t="shared" si="1"/>
        <v>28.318999999999999</v>
      </c>
      <c r="M29" s="1">
        <f t="shared" si="1"/>
        <v>0.56899999999999995</v>
      </c>
      <c r="N29" s="1">
        <f t="shared" si="1"/>
        <v>26.902999999999999</v>
      </c>
      <c r="O29" s="1">
        <f t="shared" si="1"/>
        <v>2.089</v>
      </c>
      <c r="P29" s="1">
        <f t="shared" si="1"/>
        <v>24.41</v>
      </c>
      <c r="Q29" s="1">
        <f t="shared" si="0"/>
        <v>0.373</v>
      </c>
      <c r="R29" s="1">
        <f t="shared" si="0"/>
        <v>23.372</v>
      </c>
      <c r="S29" s="1">
        <f t="shared" si="0"/>
        <v>0.69299999999999995</v>
      </c>
    </row>
    <row r="30" spans="1:19" x14ac:dyDescent="0.3">
      <c r="A30" s="2" t="s">
        <v>70</v>
      </c>
      <c r="B30" s="1">
        <f t="shared" si="1"/>
        <v>0.16900000000000001</v>
      </c>
      <c r="C30" s="1">
        <f t="shared" si="1"/>
        <v>0.13300000000000001</v>
      </c>
      <c r="D30" s="1">
        <f t="shared" si="1"/>
        <v>0.184</v>
      </c>
      <c r="E30" s="1">
        <f t="shared" si="1"/>
        <v>0.13300000000000001</v>
      </c>
      <c r="F30" s="1">
        <f t="shared" si="1"/>
        <v>0.31</v>
      </c>
      <c r="G30" s="1">
        <f t="shared" si="1"/>
        <v>1.7999999999999999E-2</v>
      </c>
      <c r="H30" s="1">
        <f t="shared" si="1"/>
        <v>83.421000000000006</v>
      </c>
      <c r="I30" s="1">
        <f t="shared" si="1"/>
        <v>63.841999999999999</v>
      </c>
      <c r="J30" s="1">
        <f t="shared" si="1"/>
        <v>54.436</v>
      </c>
      <c r="K30" s="1">
        <f t="shared" si="1"/>
        <v>29.998000000000001</v>
      </c>
      <c r="L30" s="1">
        <f t="shared" si="1"/>
        <v>29.62</v>
      </c>
      <c r="M30" s="1">
        <f t="shared" si="1"/>
        <v>0.57399999999999995</v>
      </c>
      <c r="N30" s="1">
        <f t="shared" si="1"/>
        <v>32.140999999999998</v>
      </c>
      <c r="O30" s="1">
        <f t="shared" si="1"/>
        <v>7.8929999999999998</v>
      </c>
      <c r="P30" s="1">
        <f t="shared" si="1"/>
        <v>26.681999999999999</v>
      </c>
      <c r="Q30" s="1">
        <f t="shared" si="0"/>
        <v>2.399</v>
      </c>
      <c r="R30" s="1">
        <f t="shared" si="0"/>
        <v>24.408999999999999</v>
      </c>
      <c r="S30" s="1">
        <f t="shared" si="0"/>
        <v>0.47199999999999998</v>
      </c>
    </row>
    <row r="31" spans="1:19" x14ac:dyDescent="0.3">
      <c r="A31" t="s">
        <v>71</v>
      </c>
      <c r="B31" s="1">
        <f t="shared" si="1"/>
        <v>0.216</v>
      </c>
      <c r="C31" s="1">
        <f t="shared" si="1"/>
        <v>0.17299999999999999</v>
      </c>
      <c r="D31" s="1">
        <f t="shared" si="1"/>
        <v>0.23599999999999999</v>
      </c>
      <c r="E31" s="1">
        <f t="shared" si="1"/>
        <v>0.191</v>
      </c>
      <c r="F31" s="1">
        <f t="shared" si="1"/>
        <v>0.40899999999999997</v>
      </c>
      <c r="G31" s="1">
        <f t="shared" si="1"/>
        <v>7.0000000000000001E-3</v>
      </c>
      <c r="H31" s="1">
        <f t="shared" si="1"/>
        <v>581.298</v>
      </c>
      <c r="I31" s="1">
        <f t="shared" si="1"/>
        <v>708.86900000000003</v>
      </c>
      <c r="J31" s="1">
        <f t="shared" si="1"/>
        <v>322.49799999999999</v>
      </c>
      <c r="K31" s="1">
        <f t="shared" si="1"/>
        <v>378.87200000000001</v>
      </c>
      <c r="L31" s="1">
        <f t="shared" si="1"/>
        <v>27.405000000000001</v>
      </c>
      <c r="M31" s="1">
        <f t="shared" si="1"/>
        <v>0.33100000000000002</v>
      </c>
      <c r="N31" s="1">
        <f t="shared" si="1"/>
        <v>82.584999999999994</v>
      </c>
      <c r="O31" s="1">
        <f t="shared" si="1"/>
        <v>75.120999999999995</v>
      </c>
      <c r="P31" s="1">
        <f t="shared" si="1"/>
        <v>39.67</v>
      </c>
      <c r="Q31" s="1">
        <f t="shared" si="0"/>
        <v>22.338000000000001</v>
      </c>
      <c r="R31" s="1">
        <f t="shared" si="0"/>
        <v>21.805</v>
      </c>
      <c r="S31" s="1">
        <f t="shared" si="0"/>
        <v>0.39100000000000001</v>
      </c>
    </row>
    <row r="32" spans="1:19" x14ac:dyDescent="0.3">
      <c r="A32" t="s">
        <v>72</v>
      </c>
      <c r="B32" s="1">
        <f t="shared" si="1"/>
        <v>0.19800000000000001</v>
      </c>
      <c r="C32" s="1">
        <f t="shared" si="1"/>
        <v>0.16500000000000001</v>
      </c>
      <c r="D32" s="1">
        <f t="shared" si="1"/>
        <v>0.23200000000000001</v>
      </c>
      <c r="E32" s="1">
        <f t="shared" si="1"/>
        <v>0.183</v>
      </c>
      <c r="F32" s="1">
        <f t="shared" si="1"/>
        <v>0.40500000000000003</v>
      </c>
      <c r="G32" s="1">
        <f t="shared" si="1"/>
        <v>8.0000000000000002E-3</v>
      </c>
      <c r="H32" s="1">
        <f t="shared" si="1"/>
        <v>106.953</v>
      </c>
      <c r="I32" s="1">
        <f t="shared" si="1"/>
        <v>95.296999999999997</v>
      </c>
      <c r="J32" s="1">
        <f t="shared" si="1"/>
        <v>66.05</v>
      </c>
      <c r="K32" s="1">
        <f t="shared" si="1"/>
        <v>46.939</v>
      </c>
      <c r="L32" s="1">
        <f t="shared" si="1"/>
        <v>27.507000000000001</v>
      </c>
      <c r="M32" s="1">
        <f t="shared" si="1"/>
        <v>0.35399999999999998</v>
      </c>
      <c r="N32" s="1">
        <f t="shared" si="1"/>
        <v>33.473999999999997</v>
      </c>
      <c r="O32" s="1">
        <f t="shared" si="1"/>
        <v>10.819000000000001</v>
      </c>
      <c r="P32" s="1">
        <f t="shared" si="1"/>
        <v>25.661999999999999</v>
      </c>
      <c r="Q32" s="1">
        <f t="shared" si="0"/>
        <v>3.4129999999999998</v>
      </c>
      <c r="R32" s="1">
        <f t="shared" si="0"/>
        <v>22.41</v>
      </c>
      <c r="S32" s="1">
        <f t="shared" si="0"/>
        <v>0.40600000000000003</v>
      </c>
    </row>
    <row r="33" spans="1:19" x14ac:dyDescent="0.3">
      <c r="A33" t="s">
        <v>73</v>
      </c>
      <c r="B33" s="1">
        <f t="shared" si="1"/>
        <v>0.14299999999999999</v>
      </c>
      <c r="C33" s="1">
        <f t="shared" si="1"/>
        <v>0.17499999999999999</v>
      </c>
      <c r="D33" s="1">
        <f t="shared" si="1"/>
        <v>0.153</v>
      </c>
      <c r="E33" s="1">
        <f t="shared" si="1"/>
        <v>0.187</v>
      </c>
      <c r="F33" s="1">
        <f t="shared" si="1"/>
        <v>0.40699999999999997</v>
      </c>
      <c r="G33" s="1">
        <f t="shared" si="1"/>
        <v>1.2999999999999999E-2</v>
      </c>
      <c r="H33" s="1">
        <f t="shared" si="1"/>
        <v>780.08900000000006</v>
      </c>
      <c r="I33" s="1">
        <f t="shared" si="1"/>
        <v>808.13</v>
      </c>
      <c r="J33" s="1">
        <f t="shared" si="1"/>
        <v>428.24200000000002</v>
      </c>
      <c r="K33" s="1">
        <f t="shared" si="1"/>
        <v>433.55099999999999</v>
      </c>
      <c r="L33" s="1">
        <f t="shared" si="1"/>
        <v>27.452000000000002</v>
      </c>
      <c r="M33" s="1">
        <f t="shared" si="1"/>
        <v>0.377</v>
      </c>
      <c r="N33" s="1">
        <f t="shared" si="1"/>
        <v>133.642</v>
      </c>
      <c r="O33" s="1">
        <f t="shared" si="1"/>
        <v>117.78</v>
      </c>
      <c r="P33" s="1">
        <f t="shared" si="1"/>
        <v>54.761000000000003</v>
      </c>
      <c r="Q33" s="1">
        <f t="shared" si="0"/>
        <v>34.533000000000001</v>
      </c>
      <c r="R33" s="1">
        <f t="shared" si="0"/>
        <v>21.922999999999998</v>
      </c>
      <c r="S33" s="1">
        <f t="shared" si="0"/>
        <v>0.22</v>
      </c>
    </row>
    <row r="34" spans="1:19" x14ac:dyDescent="0.3">
      <c r="A34" t="s">
        <v>74</v>
      </c>
      <c r="B34" s="1">
        <f t="shared" si="1"/>
        <v>0.20799999999999999</v>
      </c>
      <c r="C34" s="1">
        <f t="shared" si="1"/>
        <v>0.11899999999999999</v>
      </c>
      <c r="D34" s="1">
        <f t="shared" si="1"/>
        <v>0.27900000000000003</v>
      </c>
      <c r="E34" s="1">
        <f t="shared" si="1"/>
        <v>7.9000000000000001E-2</v>
      </c>
      <c r="F34" s="1">
        <f t="shared" si="1"/>
        <v>0.36</v>
      </c>
      <c r="G34" s="1">
        <f t="shared" si="1"/>
        <v>8.0000000000000002E-3</v>
      </c>
      <c r="H34" s="1">
        <f t="shared" si="1"/>
        <v>37.143000000000001</v>
      </c>
      <c r="I34" s="1">
        <f t="shared" si="1"/>
        <v>9.1630000000000003</v>
      </c>
      <c r="J34" s="1">
        <f t="shared" si="1"/>
        <v>31.484999999999999</v>
      </c>
      <c r="K34" s="1">
        <f t="shared" si="1"/>
        <v>3.4710000000000001</v>
      </c>
      <c r="L34" s="1">
        <f t="shared" si="1"/>
        <v>28.49</v>
      </c>
      <c r="M34" s="1">
        <f t="shared" si="1"/>
        <v>0.217</v>
      </c>
      <c r="N34" s="1">
        <f t="shared" si="1"/>
        <v>26.356000000000002</v>
      </c>
      <c r="O34" s="1">
        <f t="shared" si="1"/>
        <v>2.0059999999999998</v>
      </c>
      <c r="P34" s="1">
        <f t="shared" si="1"/>
        <v>24.007999999999999</v>
      </c>
      <c r="Q34" s="1">
        <f t="shared" si="0"/>
        <v>0.73699999999999999</v>
      </c>
      <c r="R34" s="1">
        <f t="shared" si="0"/>
        <v>23.03</v>
      </c>
      <c r="S34" s="1">
        <f t="shared" si="0"/>
        <v>0.247</v>
      </c>
    </row>
    <row r="37" spans="1:19" x14ac:dyDescent="0.3">
      <c r="A37" t="s">
        <v>0</v>
      </c>
      <c r="B37" t="s">
        <v>62</v>
      </c>
      <c r="D37" t="s">
        <v>64</v>
      </c>
      <c r="F37" t="s">
        <v>65</v>
      </c>
      <c r="H37" t="s">
        <v>5</v>
      </c>
      <c r="J37" t="s">
        <v>6</v>
      </c>
      <c r="L37" t="s">
        <v>7</v>
      </c>
      <c r="N37" t="s">
        <v>8</v>
      </c>
      <c r="P37" t="s">
        <v>9</v>
      </c>
      <c r="R37" t="s">
        <v>10</v>
      </c>
    </row>
    <row r="38" spans="1:19" x14ac:dyDescent="0.3">
      <c r="A38" t="s">
        <v>66</v>
      </c>
      <c r="B38" t="str">
        <f>B26&amp;" ± "&amp;C26</f>
        <v>0.26 ± 0.132</v>
      </c>
      <c r="D38" t="str">
        <f>D26&amp;" ± "&amp;E26</f>
        <v>0.316 ± 0.112</v>
      </c>
      <c r="F38" t="str">
        <f>F26&amp;" ± "&amp;G26</f>
        <v>0.397 ± 0.004</v>
      </c>
      <c r="H38" t="str">
        <f>H26&amp;" ± "&amp;I26</f>
        <v>38.896 ± 17.92</v>
      </c>
      <c r="J38" t="str">
        <f>J26&amp;" ± "&amp;K26</f>
        <v>32.013 ± 7.45</v>
      </c>
      <c r="L38" t="str">
        <f>L26&amp;" ± "&amp;M26</f>
        <v>27.685 ± 0.348</v>
      </c>
      <c r="N38" t="str">
        <f>N26&amp;" ± "&amp;O26</f>
        <v>25.813 ± 2.51</v>
      </c>
      <c r="P38" t="str">
        <f>P26&amp;" ± "&amp;Q26</f>
        <v>23.372 ± 1.054</v>
      </c>
      <c r="R38" t="str">
        <f>R26&amp;" ± "&amp;S26</f>
        <v>22.355 ± 0.463</v>
      </c>
    </row>
    <row r="39" spans="1:19" x14ac:dyDescent="0.3">
      <c r="A39" t="s">
        <v>67</v>
      </c>
      <c r="B39" t="str">
        <f>B27&amp;" ± "&amp;C27</f>
        <v>0.268 ± 0.096</v>
      </c>
      <c r="D39" t="str">
        <f>D27&amp;" ± "&amp;E27</f>
        <v>0.348 ± 0.046</v>
      </c>
      <c r="F39" t="str">
        <f>F27&amp;" ± "&amp;G27</f>
        <v>0.403 ± 0.005</v>
      </c>
      <c r="H39" t="str">
        <f t="shared" ref="H39:H46" si="2">H27&amp;" ± "&amp;I27</f>
        <v>32.309 ± 3.824</v>
      </c>
      <c r="J39" t="str">
        <f>J27&amp;" ± "&amp;K27</f>
        <v>29.072 ± 1.425</v>
      </c>
      <c r="L39" t="str">
        <f>L27&amp;" ± "&amp;M27</f>
        <v>27.552 ± 0.328</v>
      </c>
      <c r="N39" t="str">
        <f>N27&amp;" ± "&amp;O27</f>
        <v>24.942 ± 0.66</v>
      </c>
      <c r="P39" t="str">
        <f>P27&amp;" ± "&amp;Q27</f>
        <v>23.092 ± 0.459</v>
      </c>
      <c r="R39" t="str">
        <f>R27&amp;" ± "&amp;S27</f>
        <v>22.322 ± 0.416</v>
      </c>
    </row>
    <row r="40" spans="1:19" x14ac:dyDescent="0.3">
      <c r="A40" t="s">
        <v>68</v>
      </c>
      <c r="B40" t="str">
        <f t="shared" ref="B40:D46" si="3">B28&amp;" ± "&amp;C28</f>
        <v>0.15 ± 0.179</v>
      </c>
      <c r="D40" t="str">
        <f t="shared" si="3"/>
        <v>0.168 ± 0.185</v>
      </c>
      <c r="F40" t="str">
        <f t="shared" ref="F40:F46" si="4">F28&amp;" ± "&amp;G28</f>
        <v>0.413 ± 0.009</v>
      </c>
      <c r="H40" t="str">
        <f t="shared" si="2"/>
        <v>1648.891 ± 2503.856</v>
      </c>
      <c r="J40" t="str">
        <f t="shared" ref="J40:L46" si="5">J28&amp;" ± "&amp;K28</f>
        <v>899.884 ± 1353.741</v>
      </c>
      <c r="L40" t="str">
        <f t="shared" si="5"/>
        <v>27.303 ± 0.367</v>
      </c>
      <c r="N40" t="str">
        <f t="shared" ref="N40:N46" si="6">N28&amp;" ± "&amp;O28</f>
        <v>208.249 ± 284.857</v>
      </c>
      <c r="P40" t="str">
        <f t="shared" ref="P40:R46" si="7">P28&amp;" ± "&amp;Q28</f>
        <v>76.626 ± 83.638</v>
      </c>
      <c r="R40" t="str">
        <f t="shared" si="7"/>
        <v>21.833 ± 0.326</v>
      </c>
    </row>
    <row r="41" spans="1:19" x14ac:dyDescent="0.3">
      <c r="A41" t="s">
        <v>69</v>
      </c>
      <c r="B41" t="str">
        <f t="shared" si="3"/>
        <v>0.206 ± 0.124</v>
      </c>
      <c r="D41" t="str">
        <f t="shared" si="3"/>
        <v>0.278 ± 0.077</v>
      </c>
      <c r="F41" t="str">
        <f t="shared" si="4"/>
        <v>0.369 ± 0.013</v>
      </c>
      <c r="H41" t="str">
        <f t="shared" si="2"/>
        <v>37.116 ± 9.427</v>
      </c>
      <c r="J41" t="str">
        <f t="shared" si="5"/>
        <v>31.427 ± 3.144</v>
      </c>
      <c r="L41" t="str">
        <f t="shared" si="5"/>
        <v>28.319 ± 0.569</v>
      </c>
      <c r="N41" t="str">
        <f t="shared" si="6"/>
        <v>26.903 ± 2.089</v>
      </c>
      <c r="P41" t="str">
        <f t="shared" si="7"/>
        <v>24.41 ± 0.373</v>
      </c>
      <c r="R41" t="str">
        <f t="shared" si="7"/>
        <v>23.372 ± 0.693</v>
      </c>
    </row>
    <row r="42" spans="1:19" x14ac:dyDescent="0.3">
      <c r="A42" s="2" t="s">
        <v>70</v>
      </c>
      <c r="B42" t="str">
        <f t="shared" si="3"/>
        <v>0.169 ± 0.133</v>
      </c>
      <c r="D42" t="str">
        <f t="shared" si="3"/>
        <v>0.184 ± 0.133</v>
      </c>
      <c r="F42" t="str">
        <f t="shared" si="4"/>
        <v>0.31 ± 0.018</v>
      </c>
      <c r="H42" t="str">
        <f t="shared" si="2"/>
        <v>83.421 ± 63.842</v>
      </c>
      <c r="J42" t="str">
        <f t="shared" si="5"/>
        <v>54.436 ± 29.998</v>
      </c>
      <c r="L42" t="str">
        <f t="shared" si="5"/>
        <v>29.62 ± 0.574</v>
      </c>
      <c r="N42" t="str">
        <f t="shared" si="6"/>
        <v>32.141 ± 7.893</v>
      </c>
      <c r="P42" t="str">
        <f t="shared" si="7"/>
        <v>26.682 ± 2.399</v>
      </c>
      <c r="R42" t="str">
        <f t="shared" si="7"/>
        <v>24.409 ± 0.472</v>
      </c>
    </row>
    <row r="43" spans="1:19" x14ac:dyDescent="0.3">
      <c r="A43" t="s">
        <v>71</v>
      </c>
      <c r="B43" t="str">
        <f t="shared" si="3"/>
        <v>0.216 ± 0.173</v>
      </c>
      <c r="D43" t="str">
        <f t="shared" si="3"/>
        <v>0.236 ± 0.191</v>
      </c>
      <c r="F43" t="str">
        <f t="shared" si="4"/>
        <v>0.409 ± 0.007</v>
      </c>
      <c r="H43" t="str">
        <f t="shared" si="2"/>
        <v>581.298 ± 708.869</v>
      </c>
      <c r="J43" t="str">
        <f t="shared" si="5"/>
        <v>322.498 ± 378.872</v>
      </c>
      <c r="L43" t="str">
        <f t="shared" si="5"/>
        <v>27.405 ± 0.331</v>
      </c>
      <c r="N43" t="str">
        <f t="shared" si="6"/>
        <v>82.585 ± 75.121</v>
      </c>
      <c r="P43" t="str">
        <f t="shared" si="7"/>
        <v>39.67 ± 22.338</v>
      </c>
      <c r="R43" t="str">
        <f t="shared" si="7"/>
        <v>21.805 ± 0.391</v>
      </c>
    </row>
    <row r="44" spans="1:19" x14ac:dyDescent="0.3">
      <c r="A44" t="s">
        <v>72</v>
      </c>
      <c r="B44" t="str">
        <f t="shared" si="3"/>
        <v>0.198 ± 0.165</v>
      </c>
      <c r="D44" t="str">
        <f t="shared" si="3"/>
        <v>0.232 ± 0.183</v>
      </c>
      <c r="F44" t="str">
        <f t="shared" si="4"/>
        <v>0.405 ± 0.008</v>
      </c>
      <c r="H44" t="str">
        <f t="shared" si="2"/>
        <v>106.953 ± 95.297</v>
      </c>
      <c r="J44" t="str">
        <f t="shared" si="5"/>
        <v>66.05 ± 46.939</v>
      </c>
      <c r="L44" t="str">
        <f t="shared" si="5"/>
        <v>27.507 ± 0.354</v>
      </c>
      <c r="N44" t="str">
        <f t="shared" si="6"/>
        <v>33.474 ± 10.819</v>
      </c>
      <c r="P44" t="str">
        <f t="shared" si="7"/>
        <v>25.662 ± 3.413</v>
      </c>
      <c r="R44" t="str">
        <f t="shared" si="7"/>
        <v>22.41 ± 0.406</v>
      </c>
    </row>
    <row r="45" spans="1:19" x14ac:dyDescent="0.3">
      <c r="A45" t="s">
        <v>73</v>
      </c>
      <c r="B45" t="str">
        <f t="shared" si="3"/>
        <v>0.143 ± 0.175</v>
      </c>
      <c r="D45" t="str">
        <f t="shared" si="3"/>
        <v>0.153 ± 0.187</v>
      </c>
      <c r="F45" t="str">
        <f t="shared" si="4"/>
        <v>0.407 ± 0.013</v>
      </c>
      <c r="H45" t="str">
        <f t="shared" si="2"/>
        <v>780.089 ± 808.13</v>
      </c>
      <c r="J45" t="str">
        <f t="shared" si="5"/>
        <v>428.242 ± 433.551</v>
      </c>
      <c r="L45" t="str">
        <f t="shared" si="5"/>
        <v>27.452 ± 0.377</v>
      </c>
      <c r="N45" t="str">
        <f t="shared" si="6"/>
        <v>133.642 ± 117.78</v>
      </c>
      <c r="P45" t="str">
        <f t="shared" si="7"/>
        <v>54.761 ± 34.533</v>
      </c>
      <c r="R45" t="str">
        <f t="shared" si="7"/>
        <v>21.923 ± 0.22</v>
      </c>
    </row>
    <row r="46" spans="1:19" x14ac:dyDescent="0.3">
      <c r="A46" t="s">
        <v>74</v>
      </c>
      <c r="B46" t="str">
        <f t="shared" si="3"/>
        <v>0.208 ± 0.119</v>
      </c>
      <c r="D46" t="str">
        <f t="shared" si="3"/>
        <v>0.279 ± 0.079</v>
      </c>
      <c r="F46" t="str">
        <f t="shared" si="4"/>
        <v>0.36 ± 0.008</v>
      </c>
      <c r="H46" t="str">
        <f t="shared" si="2"/>
        <v>37.143 ± 9.163</v>
      </c>
      <c r="J46" t="str">
        <f t="shared" si="5"/>
        <v>31.485 ± 3.471</v>
      </c>
      <c r="L46" t="str">
        <f t="shared" si="5"/>
        <v>28.49 ± 0.217</v>
      </c>
      <c r="N46" t="str">
        <f t="shared" si="6"/>
        <v>26.356 ± 2.006</v>
      </c>
      <c r="P46" t="str">
        <f t="shared" si="7"/>
        <v>24.008 ± 0.737</v>
      </c>
      <c r="R46" t="str">
        <f t="shared" si="7"/>
        <v>23.03 ± 0.247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TiO2</dc:creator>
  <cp:lastModifiedBy>Xuan-Tung Trinh</cp:lastModifiedBy>
  <dcterms:created xsi:type="dcterms:W3CDTF">2021-11-06T16:15:19Z</dcterms:created>
  <dcterms:modified xsi:type="dcterms:W3CDTF">2021-11-06T07:17:00Z</dcterms:modified>
</cp:coreProperties>
</file>