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G:\My Drive\Research-2021-TXT\01_1-Dmix-TiO2-Dmagna\1-Manuscript\20210921_NanoImpact\Revision_20211027\Models_Re_test\Dmix_mol_fraction\pEC50\2-SVM\"/>
    </mc:Choice>
  </mc:AlternateContent>
  <xr:revisionPtr revIDLastSave="0" documentId="13_ncr:1_{ACDFA73C-2009-4E64-AF61-2B8AB9092F0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erformanc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" i="2" l="1"/>
  <c r="N45" i="2"/>
  <c r="B45" i="2"/>
  <c r="H44" i="2"/>
  <c r="N43" i="2"/>
  <c r="B43" i="2"/>
  <c r="H42" i="2"/>
  <c r="N41" i="2"/>
  <c r="B41" i="2"/>
  <c r="H40" i="2"/>
  <c r="N39" i="2"/>
  <c r="B39" i="2"/>
  <c r="H38" i="2"/>
  <c r="S34" i="2"/>
  <c r="R34" i="2"/>
  <c r="R46" i="2" s="1"/>
  <c r="Q34" i="2"/>
  <c r="P34" i="2"/>
  <c r="P46" i="2" s="1"/>
  <c r="O34" i="2"/>
  <c r="N34" i="2"/>
  <c r="N46" i="2" s="1"/>
  <c r="M34" i="2"/>
  <c r="L34" i="2"/>
  <c r="L46" i="2" s="1"/>
  <c r="K34" i="2"/>
  <c r="J34" i="2"/>
  <c r="J46" i="2" s="1"/>
  <c r="I34" i="2"/>
  <c r="H34" i="2"/>
  <c r="G34" i="2"/>
  <c r="F34" i="2"/>
  <c r="F46" i="2" s="1"/>
  <c r="E34" i="2"/>
  <c r="D34" i="2"/>
  <c r="D46" i="2" s="1"/>
  <c r="C34" i="2"/>
  <c r="B34" i="2"/>
  <c r="B46" i="2" s="1"/>
  <c r="S33" i="2"/>
  <c r="R33" i="2"/>
  <c r="R45" i="2" s="1"/>
  <c r="Q33" i="2"/>
  <c r="P33" i="2"/>
  <c r="P45" i="2" s="1"/>
  <c r="O33" i="2"/>
  <c r="N33" i="2"/>
  <c r="M33" i="2"/>
  <c r="L33" i="2"/>
  <c r="L45" i="2" s="1"/>
  <c r="K33" i="2"/>
  <c r="J33" i="2"/>
  <c r="J45" i="2" s="1"/>
  <c r="I33" i="2"/>
  <c r="H33" i="2"/>
  <c r="H45" i="2" s="1"/>
  <c r="G33" i="2"/>
  <c r="F33" i="2"/>
  <c r="F45" i="2" s="1"/>
  <c r="E33" i="2"/>
  <c r="D33" i="2"/>
  <c r="D45" i="2" s="1"/>
  <c r="C33" i="2"/>
  <c r="B33" i="2"/>
  <c r="S32" i="2"/>
  <c r="R32" i="2"/>
  <c r="R44" i="2" s="1"/>
  <c r="Q32" i="2"/>
  <c r="P32" i="2"/>
  <c r="P44" i="2" s="1"/>
  <c r="O32" i="2"/>
  <c r="N32" i="2"/>
  <c r="N44" i="2" s="1"/>
  <c r="M32" i="2"/>
  <c r="L32" i="2"/>
  <c r="L44" i="2" s="1"/>
  <c r="K32" i="2"/>
  <c r="J32" i="2"/>
  <c r="J44" i="2" s="1"/>
  <c r="I32" i="2"/>
  <c r="H32" i="2"/>
  <c r="G32" i="2"/>
  <c r="F32" i="2"/>
  <c r="F44" i="2" s="1"/>
  <c r="E32" i="2"/>
  <c r="D32" i="2"/>
  <c r="D44" i="2" s="1"/>
  <c r="C32" i="2"/>
  <c r="B32" i="2"/>
  <c r="B44" i="2" s="1"/>
  <c r="S31" i="2"/>
  <c r="R31" i="2"/>
  <c r="R43" i="2" s="1"/>
  <c r="Q31" i="2"/>
  <c r="P31" i="2"/>
  <c r="P43" i="2" s="1"/>
  <c r="O31" i="2"/>
  <c r="N31" i="2"/>
  <c r="M31" i="2"/>
  <c r="L31" i="2"/>
  <c r="L43" i="2" s="1"/>
  <c r="K31" i="2"/>
  <c r="J31" i="2"/>
  <c r="J43" i="2" s="1"/>
  <c r="I31" i="2"/>
  <c r="H31" i="2"/>
  <c r="H43" i="2" s="1"/>
  <c r="G31" i="2"/>
  <c r="F31" i="2"/>
  <c r="F43" i="2" s="1"/>
  <c r="E31" i="2"/>
  <c r="D31" i="2"/>
  <c r="D43" i="2" s="1"/>
  <c r="C31" i="2"/>
  <c r="B31" i="2"/>
  <c r="S30" i="2"/>
  <c r="R30" i="2"/>
  <c r="R42" i="2" s="1"/>
  <c r="Q30" i="2"/>
  <c r="P30" i="2"/>
  <c r="P42" i="2" s="1"/>
  <c r="O30" i="2"/>
  <c r="N30" i="2"/>
  <c r="N42" i="2" s="1"/>
  <c r="M30" i="2"/>
  <c r="L30" i="2"/>
  <c r="L42" i="2" s="1"/>
  <c r="K30" i="2"/>
  <c r="J30" i="2"/>
  <c r="J42" i="2" s="1"/>
  <c r="I30" i="2"/>
  <c r="H30" i="2"/>
  <c r="G30" i="2"/>
  <c r="F30" i="2"/>
  <c r="F42" i="2" s="1"/>
  <c r="E30" i="2"/>
  <c r="D30" i="2"/>
  <c r="D42" i="2" s="1"/>
  <c r="C30" i="2"/>
  <c r="B30" i="2"/>
  <c r="B42" i="2" s="1"/>
  <c r="S29" i="2"/>
  <c r="R29" i="2"/>
  <c r="R41" i="2" s="1"/>
  <c r="Q29" i="2"/>
  <c r="P29" i="2"/>
  <c r="P41" i="2" s="1"/>
  <c r="O29" i="2"/>
  <c r="N29" i="2"/>
  <c r="M29" i="2"/>
  <c r="L29" i="2"/>
  <c r="L41" i="2" s="1"/>
  <c r="K29" i="2"/>
  <c r="J29" i="2"/>
  <c r="J41" i="2" s="1"/>
  <c r="I29" i="2"/>
  <c r="H29" i="2"/>
  <c r="H41" i="2" s="1"/>
  <c r="G29" i="2"/>
  <c r="F29" i="2"/>
  <c r="F41" i="2" s="1"/>
  <c r="E29" i="2"/>
  <c r="D29" i="2"/>
  <c r="D41" i="2" s="1"/>
  <c r="C29" i="2"/>
  <c r="B29" i="2"/>
  <c r="S28" i="2"/>
  <c r="R28" i="2"/>
  <c r="R40" i="2" s="1"/>
  <c r="Q28" i="2"/>
  <c r="P28" i="2"/>
  <c r="P40" i="2" s="1"/>
  <c r="O28" i="2"/>
  <c r="N28" i="2"/>
  <c r="N40" i="2" s="1"/>
  <c r="M28" i="2"/>
  <c r="L28" i="2"/>
  <c r="L40" i="2" s="1"/>
  <c r="K28" i="2"/>
  <c r="J28" i="2"/>
  <c r="J40" i="2" s="1"/>
  <c r="I28" i="2"/>
  <c r="H28" i="2"/>
  <c r="G28" i="2"/>
  <c r="F28" i="2"/>
  <c r="F40" i="2" s="1"/>
  <c r="E28" i="2"/>
  <c r="D28" i="2"/>
  <c r="D40" i="2" s="1"/>
  <c r="C28" i="2"/>
  <c r="B28" i="2"/>
  <c r="B40" i="2" s="1"/>
  <c r="S27" i="2"/>
  <c r="R27" i="2"/>
  <c r="R39" i="2" s="1"/>
  <c r="Q27" i="2"/>
  <c r="P27" i="2"/>
  <c r="P39" i="2" s="1"/>
  <c r="O27" i="2"/>
  <c r="N27" i="2"/>
  <c r="M27" i="2"/>
  <c r="L27" i="2"/>
  <c r="L39" i="2" s="1"/>
  <c r="K27" i="2"/>
  <c r="J27" i="2"/>
  <c r="J39" i="2" s="1"/>
  <c r="I27" i="2"/>
  <c r="H27" i="2"/>
  <c r="H39" i="2" s="1"/>
  <c r="G27" i="2"/>
  <c r="F27" i="2"/>
  <c r="F39" i="2" s="1"/>
  <c r="E27" i="2"/>
  <c r="D27" i="2"/>
  <c r="D39" i="2" s="1"/>
  <c r="C27" i="2"/>
  <c r="B27" i="2"/>
  <c r="S26" i="2"/>
  <c r="R26" i="2"/>
  <c r="R38" i="2" s="1"/>
  <c r="Q26" i="2"/>
  <c r="P26" i="2"/>
  <c r="P38" i="2" s="1"/>
  <c r="O26" i="2"/>
  <c r="N26" i="2"/>
  <c r="N38" i="2" s="1"/>
  <c r="M26" i="2"/>
  <c r="L26" i="2"/>
  <c r="L38" i="2" s="1"/>
  <c r="K26" i="2"/>
  <c r="J26" i="2"/>
  <c r="J38" i="2" s="1"/>
  <c r="I26" i="2"/>
  <c r="H26" i="2"/>
  <c r="G26" i="2"/>
  <c r="F26" i="2"/>
  <c r="F38" i="2" s="1"/>
  <c r="E26" i="2"/>
  <c r="D26" i="2"/>
  <c r="D38" i="2" s="1"/>
  <c r="C26" i="2"/>
  <c r="B26" i="2"/>
  <c r="B38" i="2" s="1"/>
  <c r="F22" i="2"/>
  <c r="F21" i="2"/>
  <c r="F20" i="2"/>
  <c r="F19" i="2"/>
  <c r="F18" i="2"/>
  <c r="F17" i="2"/>
  <c r="F16" i="2"/>
  <c r="F15" i="2"/>
  <c r="F14" i="2"/>
  <c r="D22" i="2"/>
  <c r="D21" i="2"/>
  <c r="D20" i="2"/>
  <c r="D19" i="2"/>
  <c r="D18" i="2"/>
  <c r="D17" i="2"/>
  <c r="D16" i="2"/>
  <c r="D15" i="2"/>
  <c r="D14" i="2"/>
  <c r="B22" i="2"/>
  <c r="B21" i="2"/>
  <c r="B20" i="2"/>
  <c r="B19" i="2"/>
  <c r="B18" i="2"/>
  <c r="B17" i="2"/>
  <c r="B16" i="2"/>
  <c r="B15" i="2"/>
  <c r="B14" i="2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<sst xmlns="http://schemas.openxmlformats.org/spreadsheetml/2006/main" count="153" uniqueCount="75">
  <si>
    <t>Dataset</t>
  </si>
  <si>
    <t>Seed</t>
  </si>
  <si>
    <t>R2_test</t>
  </si>
  <si>
    <t>R2_CV</t>
  </si>
  <si>
    <t>R2_train</t>
  </si>
  <si>
    <t>RMSE_test</t>
  </si>
  <si>
    <t>RMSE_CV</t>
  </si>
  <si>
    <t>RMSE_train</t>
  </si>
  <si>
    <t>MAE_test</t>
  </si>
  <si>
    <t>MAE_CV</t>
  </si>
  <si>
    <t>MAE_train</t>
  </si>
  <si>
    <t>pEC50_Dmix1_seed_1265</t>
  </si>
  <si>
    <t>pEC50_Dmix1_seed_260</t>
  </si>
  <si>
    <t>pEC50_Dmix1_seed_4035</t>
  </si>
  <si>
    <t>pEC50_Dmix1_seed_4055</t>
  </si>
  <si>
    <t>pEC50_Dmix1_seed_620</t>
  </si>
  <si>
    <t>pEC50_Dmix2_seed_1265</t>
  </si>
  <si>
    <t>pEC50_Dmix2_seed_260</t>
  </si>
  <si>
    <t>pEC50_Dmix2_seed_4035</t>
  </si>
  <si>
    <t>pEC50_Dmix2_seed_4055</t>
  </si>
  <si>
    <t>pEC50_Dmix2_seed_620</t>
  </si>
  <si>
    <t>pEC50_Dmix3_seed_1265</t>
  </si>
  <si>
    <t>pEC50_Dmix3_seed_260</t>
  </si>
  <si>
    <t>pEC50_Dmix3_seed_4035</t>
  </si>
  <si>
    <t>pEC50_Dmix3_seed_4055</t>
  </si>
  <si>
    <t>pEC50_Dmix3_seed_620</t>
  </si>
  <si>
    <t>pEC50_Dmix4_seed_1265</t>
  </si>
  <si>
    <t>pEC50_Dmix4_seed_260</t>
  </si>
  <si>
    <t>pEC50_Dmix4_seed_4035</t>
  </si>
  <si>
    <t>pEC50_Dmix4_seed_4055</t>
  </si>
  <si>
    <t>pEC50_Dmix4_seed_620</t>
  </si>
  <si>
    <t>pEC50_Dmix5_seed_1265</t>
  </si>
  <si>
    <t>pEC50_Dmix5_seed_260</t>
  </si>
  <si>
    <t>pEC50_Dmix5_seed_4035</t>
  </si>
  <si>
    <t>pEC50_Dmix5_seed_4055</t>
  </si>
  <si>
    <t>pEC50_Dmix5_seed_620</t>
  </si>
  <si>
    <t>pEC50_Dmix6_seed_1265</t>
  </si>
  <si>
    <t>pEC50_Dmix6_seed_260</t>
  </si>
  <si>
    <t>pEC50_Dmix6_seed_4035</t>
  </si>
  <si>
    <t>pEC50_Dmix6_seed_4055</t>
  </si>
  <si>
    <t>pEC50_Dmix6_seed_620</t>
  </si>
  <si>
    <t>pEC50_Dmix7_seed_1265</t>
  </si>
  <si>
    <t>pEC50_Dmix7_seed_260</t>
  </si>
  <si>
    <t>pEC50_Dmix7_seed_4035</t>
  </si>
  <si>
    <t>pEC50_Dmix7_seed_4055</t>
  </si>
  <si>
    <t>pEC50_Dmix7_seed_620</t>
  </si>
  <si>
    <t>pEC50_Dmix8_seed_1265</t>
  </si>
  <si>
    <t>pEC50_Dmix8_seed_260</t>
  </si>
  <si>
    <t>pEC50_Dmix8_seed_4035</t>
  </si>
  <si>
    <t>pEC50_Dmix8_seed_4055</t>
  </si>
  <si>
    <t>pEC50_Dmix8_seed_620</t>
  </si>
  <si>
    <t>pEC50_Dmix9_seed_1265</t>
  </si>
  <si>
    <t>pEC50_Dmix9_seed_260</t>
  </si>
  <si>
    <t>pEC50_Dmix9_seed_4035</t>
  </si>
  <si>
    <t>pEC50_Dmix9_seed_4055</t>
  </si>
  <si>
    <t>pEC50_Dmix9_seed_620</t>
  </si>
  <si>
    <t>AVG_R2_test</t>
  </si>
  <si>
    <t>SD_R2_test</t>
  </si>
  <si>
    <t>AVG_R2_CV</t>
  </si>
  <si>
    <t>SD_R2_CV</t>
  </si>
  <si>
    <t>AVG_R2_train</t>
  </si>
  <si>
    <t>SD_R2_train</t>
  </si>
  <si>
    <t>Adj_R2_test</t>
  </si>
  <si>
    <t>SD</t>
  </si>
  <si>
    <t>Adj_R2_CV</t>
  </si>
  <si>
    <t>Adj_R2_train</t>
  </si>
  <si>
    <t>Dmix1</t>
  </si>
  <si>
    <t>Dmix2</t>
  </si>
  <si>
    <t>Dmix3</t>
  </si>
  <si>
    <t>Dmix4</t>
  </si>
  <si>
    <t>Dmix5</t>
  </si>
  <si>
    <t>Dmix6</t>
  </si>
  <si>
    <t>Dmix7</t>
  </si>
  <si>
    <t>Dmix8</t>
  </si>
  <si>
    <t>Dmix9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</si>
</sst>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"/>
  <sheetViews>
    <sheetView workbookViewId="0">
      <selection activeCellId="1" sqref="L1:AC1048576 A1:A1048576"/>
    </sheetView>
  </sheetViews>
  <sheetFormatPr defaultColWidth="11.5546875" defaultRowHeight="14.4" x14ac:dyDescent="0.3"/>
  <cols>
    <col min="12" max="12" width="11.6640625" bestFit="1" customWidth="1"/>
    <col min="13" max="13" width="10.33203125" bestFit="1" customWidth="1"/>
    <col min="14" max="14" width="10.77734375" bestFit="1" customWidth="1"/>
    <col min="15" max="15" width="9.44140625" bestFit="1" customWidth="1"/>
    <col min="16" max="16" width="12.33203125" bestFit="1" customWidth="1"/>
    <col min="17" max="17" width="11" bestFit="1" customWidth="1"/>
    <col min="18" max="18" width="9.77734375" bestFit="1" customWidth="1"/>
    <col min="19" max="19" width="5.5546875" bestFit="1" customWidth="1"/>
    <col min="20" max="20" width="8.88671875" bestFit="1" customWidth="1"/>
    <col min="21" max="21" width="5.5546875" bestFit="1" customWidth="1"/>
    <col min="22" max="22" width="10.44140625" bestFit="1" customWidth="1"/>
    <col min="23" max="23" width="5.5546875" bestFit="1" customWidth="1"/>
    <col min="24" max="24" width="8.88671875" bestFit="1" customWidth="1"/>
    <col min="25" max="25" width="5.5546875" bestFit="1" customWidth="1"/>
    <col min="26" max="26" width="8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5</v>
      </c>
      <c r="T1" t="s">
        <v>6</v>
      </c>
      <c r="V1" t="s">
        <v>7</v>
      </c>
      <c r="X1" t="s">
        <v>8</v>
      </c>
      <c r="Z1" t="s">
        <v>9</v>
      </c>
      <c r="AB1" t="s">
        <v>10</v>
      </c>
    </row>
    <row r="2" spans="1:29" x14ac:dyDescent="0.3">
      <c r="A2" t="s">
        <v>11</v>
      </c>
      <c r="B2">
        <v>1265</v>
      </c>
      <c r="C2">
        <v>0.49789215357370697</v>
      </c>
      <c r="D2">
        <v>0.469169790754773</v>
      </c>
      <c r="E2">
        <v>6.8512030978964203E-2</v>
      </c>
      <c r="F2">
        <v>0.17107452748052901</v>
      </c>
      <c r="G2">
        <v>0.15046985905493601</v>
      </c>
      <c r="H2">
        <v>0.35879915834002402</v>
      </c>
      <c r="I2">
        <v>0.12044453985600501</v>
      </c>
      <c r="J2">
        <v>0.10488569936832499</v>
      </c>
      <c r="K2">
        <v>0.161762057683217</v>
      </c>
      <c r="L2" s="1">
        <f>AVERAGE(C2:C6)</f>
        <v>0.35670382070294632</v>
      </c>
      <c r="M2" s="1">
        <f>_xlfn.STDEV.P(C2:C6)</f>
        <v>0.20948110712953583</v>
      </c>
      <c r="N2" s="1">
        <f>AVERAGE(D2:D6)</f>
        <v>0.28262611923240161</v>
      </c>
      <c r="O2" s="1">
        <f>_xlfn.STDEV.P(D2:D6)</f>
        <v>0.14219807254167291</v>
      </c>
      <c r="P2" s="1">
        <f>AVERAGE(E2:E6)</f>
        <v>8.5324653676220011E-2</v>
      </c>
      <c r="Q2" s="1">
        <f>_xlfn.STDEV.P(E2:E6)</f>
        <v>5.5796981631185169E-2</v>
      </c>
      <c r="R2" s="1">
        <f>AVERAGE(F2:F6)</f>
        <v>0.1656663201200424</v>
      </c>
      <c r="S2" s="1">
        <f>_xlfn.STDEV.P(F2:F6)</f>
        <v>2.719044640890942E-2</v>
      </c>
      <c r="T2" s="1">
        <f>AVERAGE(G2:G6)</f>
        <v>0.14503975447817821</v>
      </c>
      <c r="U2" s="1">
        <f>_xlfn.STDEV.P(G2:G6)</f>
        <v>7.3121673005892762E-3</v>
      </c>
      <c r="V2" s="1">
        <f>AVERAGE(H2:H6)</f>
        <v>0.34850309762390358</v>
      </c>
      <c r="W2" s="1">
        <f>_xlfn.STDEV.P(H2:H6)</f>
        <v>1.1270507693398484E-2</v>
      </c>
      <c r="X2" s="1">
        <f>AVERAGE(I2:I6)</f>
        <v>0.10858256191364186</v>
      </c>
      <c r="Y2" s="1">
        <f>_xlfn.STDEV.P(I2:I6)</f>
        <v>1.2594930706508087E-2</v>
      </c>
      <c r="Z2" s="1">
        <f>AVERAGE(J2:J6)</f>
        <v>9.8102905489918957E-2</v>
      </c>
      <c r="AA2" s="1">
        <f>_xlfn.STDEV.P(J2:J6)</f>
        <v>5.3289692141257417E-3</v>
      </c>
      <c r="AB2" s="1">
        <f>AVERAGE(K2:K6)</f>
        <v>0.1489029370033316</v>
      </c>
      <c r="AC2" s="1">
        <f>_xlfn.STDEV.P(K2:K6)</f>
        <v>1.736058153065189E-2</v>
      </c>
    </row>
    <row r="3" spans="1:29" x14ac:dyDescent="0.3">
      <c r="A3" t="s">
        <v>12</v>
      </c>
      <c r="B3">
        <v>260</v>
      </c>
      <c r="C3">
        <v>0.273817637946694</v>
      </c>
      <c r="D3">
        <v>0.16986991868901199</v>
      </c>
      <c r="E3">
        <v>9.3150909271752694E-2</v>
      </c>
      <c r="F3">
        <v>0.148602997416694</v>
      </c>
      <c r="G3">
        <v>0.13778033914447299</v>
      </c>
      <c r="H3">
        <v>0.34487334979503298</v>
      </c>
      <c r="I3">
        <v>0.10096564581248001</v>
      </c>
      <c r="J3">
        <v>9.5045523039302304E-2</v>
      </c>
      <c r="K3">
        <v>0.14745092252942099</v>
      </c>
    </row>
    <row r="4" spans="1:29" x14ac:dyDescent="0.3">
      <c r="A4" t="s">
        <v>13</v>
      </c>
      <c r="B4">
        <v>4035</v>
      </c>
      <c r="C4">
        <v>1.69477002467785E-2</v>
      </c>
      <c r="D4">
        <v>0.123164742091649</v>
      </c>
      <c r="E4">
        <v>0.174636981570475</v>
      </c>
      <c r="F4">
        <v>0.21363015940401101</v>
      </c>
      <c r="G4">
        <v>0.15188798998368899</v>
      </c>
      <c r="H4">
        <v>0.32910833632573699</v>
      </c>
      <c r="I4">
        <v>0.124208368297744</v>
      </c>
      <c r="J4">
        <v>9.2455424493280397E-2</v>
      </c>
      <c r="K4">
        <v>0.117044044128283</v>
      </c>
    </row>
    <row r="5" spans="1:29" x14ac:dyDescent="0.3">
      <c r="A5" t="s">
        <v>14</v>
      </c>
      <c r="B5">
        <v>4055</v>
      </c>
      <c r="C5">
        <v>0.36038151457246198</v>
      </c>
      <c r="D5">
        <v>0.21480364630566301</v>
      </c>
      <c r="E5">
        <v>8.9993466321469706E-2</v>
      </c>
      <c r="F5">
        <v>0.13308100885514099</v>
      </c>
      <c r="G5">
        <v>0.134603733137281</v>
      </c>
      <c r="H5">
        <v>0.349446329416713</v>
      </c>
      <c r="I5">
        <v>8.9905104615699297E-2</v>
      </c>
      <c r="J5">
        <v>9.3921252900116103E-2</v>
      </c>
      <c r="K5">
        <v>0.151534201297643</v>
      </c>
    </row>
    <row r="6" spans="1:29" x14ac:dyDescent="0.3">
      <c r="A6" t="s">
        <v>15</v>
      </c>
      <c r="B6">
        <v>620</v>
      </c>
      <c r="C6">
        <v>0.63448009717509002</v>
      </c>
      <c r="D6">
        <v>0.43612249832091099</v>
      </c>
      <c r="E6">
        <v>3.29880238438467E-4</v>
      </c>
      <c r="F6">
        <v>0.16194290744383699</v>
      </c>
      <c r="G6">
        <v>0.15045685107051199</v>
      </c>
      <c r="H6">
        <v>0.36028831424201102</v>
      </c>
      <c r="I6">
        <v>0.107389150986281</v>
      </c>
      <c r="J6">
        <v>0.104206627648571</v>
      </c>
      <c r="K6">
        <v>0.16672345937809399</v>
      </c>
    </row>
    <row r="7" spans="1:29" x14ac:dyDescent="0.3">
      <c r="A7" t="s">
        <v>16</v>
      </c>
      <c r="B7">
        <v>1265</v>
      </c>
      <c r="C7">
        <v>0.97461906646282503</v>
      </c>
      <c r="D7">
        <v>0.94711837142252397</v>
      </c>
      <c r="E7">
        <v>0.98843272948887595</v>
      </c>
      <c r="F7">
        <v>3.9294414521806299E-2</v>
      </c>
      <c r="G7">
        <v>4.02995883175013E-2</v>
      </c>
      <c r="H7">
        <v>4.0529513962741598E-2</v>
      </c>
      <c r="I7">
        <v>3.18647353082556E-2</v>
      </c>
      <c r="J7">
        <v>3.2511002465655303E-2</v>
      </c>
      <c r="K7">
        <v>3.3018674113812499E-2</v>
      </c>
      <c r="L7" s="1">
        <f>AVERAGE(C7:C11)</f>
        <v>0.51282112775912503</v>
      </c>
      <c r="M7" s="1">
        <f>_xlfn.STDEV.P(C7:C11)</f>
        <v>0.32767344306133839</v>
      </c>
      <c r="N7" s="1">
        <f>AVERAGE(D7:D11)</f>
        <v>0.47190143100580323</v>
      </c>
      <c r="O7" s="1">
        <f>_xlfn.STDEV.P(D7:D11)</f>
        <v>0.30751027014254007</v>
      </c>
      <c r="P7" s="1">
        <f>AVERAGE(E7:E11)</f>
        <v>0.27883795601701772</v>
      </c>
      <c r="Q7" s="1">
        <f>_xlfn.STDEV.P(E7:E11)</f>
        <v>0.3572590238463586</v>
      </c>
      <c r="R7" s="1">
        <f>AVERAGE(F7:F11)</f>
        <v>0.13529973127441924</v>
      </c>
      <c r="S7" s="1">
        <f>_xlfn.STDEV.P(F7:F11)</f>
        <v>5.2508550366384722E-2</v>
      </c>
      <c r="T7" s="1">
        <f>AVERAGE(G7:G11)</f>
        <v>0.11988909491111925</v>
      </c>
      <c r="U7" s="1">
        <f>_xlfn.STDEV.P(G7:G11)</f>
        <v>4.0374857558557214E-2</v>
      </c>
      <c r="V7" s="1">
        <f>AVERAGE(H7:H11)</f>
        <v>0.28537900735428856</v>
      </c>
      <c r="W7" s="1">
        <f>_xlfn.STDEV.P(H7:H11)</f>
        <v>0.1228615758575161</v>
      </c>
      <c r="X7" s="1">
        <f>AVERAGE(I7:I11)</f>
        <v>9.0227728381807412E-2</v>
      </c>
      <c r="Y7" s="1">
        <f>_xlfn.STDEV.P(I7:I11)</f>
        <v>3.0916083782399659E-2</v>
      </c>
      <c r="Z7" s="1">
        <f>AVERAGE(J7:J11)</f>
        <v>8.2965522194293831E-2</v>
      </c>
      <c r="AA7" s="1">
        <f>_xlfn.STDEV.P(J7:J11)</f>
        <v>2.5629992468113302E-2</v>
      </c>
      <c r="AB7" s="1">
        <f>AVERAGE(K7:K11)</f>
        <v>0.1234729783001495</v>
      </c>
      <c r="AC7" s="1">
        <f>_xlfn.STDEV.P(K7:K11)</f>
        <v>4.8038216532211048E-2</v>
      </c>
    </row>
    <row r="8" spans="1:29" x14ac:dyDescent="0.3">
      <c r="A8" t="s">
        <v>17</v>
      </c>
      <c r="B8">
        <v>260</v>
      </c>
      <c r="C8">
        <v>0.337447357929335</v>
      </c>
      <c r="D8">
        <v>0.234500936642347</v>
      </c>
      <c r="E8">
        <v>8.8236233150781399E-2</v>
      </c>
      <c r="F8">
        <v>0.147301746167496</v>
      </c>
      <c r="G8">
        <v>0.13457246326047001</v>
      </c>
      <c r="H8">
        <v>0.34671740515350802</v>
      </c>
      <c r="I8">
        <v>0.101842499001474</v>
      </c>
      <c r="J8">
        <v>9.44525207450614E-2</v>
      </c>
      <c r="K8">
        <v>0.14857137790109301</v>
      </c>
    </row>
    <row r="9" spans="1:29" x14ac:dyDescent="0.3">
      <c r="A9" t="s">
        <v>18</v>
      </c>
      <c r="B9">
        <v>4035</v>
      </c>
      <c r="C9">
        <v>2.9612411245739201E-2</v>
      </c>
      <c r="D9">
        <v>0.165103267754343</v>
      </c>
      <c r="E9">
        <v>0.179023737405266</v>
      </c>
      <c r="F9">
        <v>0.19593300536896799</v>
      </c>
      <c r="G9">
        <v>0.14311474590666601</v>
      </c>
      <c r="H9">
        <v>0.32856988552676802</v>
      </c>
      <c r="I9">
        <v>0.120924972698673</v>
      </c>
      <c r="J9">
        <v>9.1410448862064494E-2</v>
      </c>
      <c r="K9">
        <v>0.117077226063451</v>
      </c>
    </row>
    <row r="10" spans="1:29" x14ac:dyDescent="0.3">
      <c r="A10" t="s">
        <v>19</v>
      </c>
      <c r="B10">
        <v>4055</v>
      </c>
      <c r="C10">
        <v>0.46982141401642702</v>
      </c>
      <c r="D10">
        <v>0.289461028136698</v>
      </c>
      <c r="E10">
        <v>8.5027742584893096E-2</v>
      </c>
      <c r="F10">
        <v>0.131570513496856</v>
      </c>
      <c r="G10">
        <v>0.13091882438844499</v>
      </c>
      <c r="H10">
        <v>0.35049793631131898</v>
      </c>
      <c r="I10">
        <v>8.9122457160944496E-2</v>
      </c>
      <c r="J10">
        <v>9.2321664981135906E-2</v>
      </c>
      <c r="K10">
        <v>0.15188607749916899</v>
      </c>
    </row>
    <row r="11" spans="1:29" x14ac:dyDescent="0.3">
      <c r="A11" t="s">
        <v>20</v>
      </c>
      <c r="B11">
        <v>620</v>
      </c>
      <c r="C11">
        <v>0.75260538914129904</v>
      </c>
      <c r="D11">
        <v>0.72332355107310398</v>
      </c>
      <c r="E11">
        <v>5.3469337455272402E-2</v>
      </c>
      <c r="F11">
        <v>0.16239897681696999</v>
      </c>
      <c r="G11">
        <v>0.15053985268251399</v>
      </c>
      <c r="H11">
        <v>0.36058029581710599</v>
      </c>
      <c r="I11">
        <v>0.10738397773969</v>
      </c>
      <c r="J11">
        <v>0.104131973917552</v>
      </c>
      <c r="K11">
        <v>0.16681153592322201</v>
      </c>
    </row>
    <row r="12" spans="1:29" x14ac:dyDescent="0.3">
      <c r="A12" t="s">
        <v>21</v>
      </c>
      <c r="B12">
        <v>1265</v>
      </c>
      <c r="C12">
        <v>0.97840315120100896</v>
      </c>
      <c r="D12">
        <v>0.94589250308501005</v>
      </c>
      <c r="E12">
        <v>0.84589767335420496</v>
      </c>
      <c r="F12">
        <v>3.7852177471499701E-2</v>
      </c>
      <c r="G12">
        <v>4.2009832638123697E-2</v>
      </c>
      <c r="H12">
        <v>0.18422663678437801</v>
      </c>
      <c r="I12">
        <v>3.2764360319106803E-2</v>
      </c>
      <c r="J12">
        <v>3.5351906692585797E-2</v>
      </c>
      <c r="K12">
        <v>6.0728030152921102E-2</v>
      </c>
      <c r="L12" s="1">
        <f>AVERAGE(C12:C16)</f>
        <v>0.66156040302681729</v>
      </c>
      <c r="M12" s="1">
        <f>_xlfn.STDEV.P(C12:C16)</f>
        <v>0.38876251726084632</v>
      </c>
      <c r="N12" s="1">
        <f>AVERAGE(D12:D16)</f>
        <v>0.62758575263713401</v>
      </c>
      <c r="O12" s="1">
        <f>_xlfn.STDEV.P(D12:D16)</f>
        <v>0.38737015690668619</v>
      </c>
      <c r="P12" s="1">
        <f>AVERAGE(E12:E16)</f>
        <v>0.59608800720076904</v>
      </c>
      <c r="Q12" s="1">
        <f>_xlfn.STDEV.P(E12:E16)</f>
        <v>0.37516865790837095</v>
      </c>
      <c r="R12" s="1">
        <f>AVERAGE(F12:F16)</f>
        <v>9.8022963866721352E-2</v>
      </c>
      <c r="S12" s="1">
        <f>_xlfn.STDEV.P(F12:F16)</f>
        <v>7.3824577680844036E-2</v>
      </c>
      <c r="T12" s="1">
        <f>AVERAGE(G12:G16)</f>
        <v>8.3526308140568814E-2</v>
      </c>
      <c r="U12" s="1">
        <f>_xlfn.STDEV.P(G12:G16)</f>
        <v>5.1298069962852862E-2</v>
      </c>
      <c r="V12" s="1">
        <f>AVERAGE(H12:H16)</f>
        <v>0.21500076214678207</v>
      </c>
      <c r="W12" s="1">
        <f>_xlfn.STDEV.P(H12:H16)</f>
        <v>0.11248596355440653</v>
      </c>
      <c r="X12" s="1">
        <f>AVERAGE(I12:I16)</f>
        <v>6.6266726315551264E-2</v>
      </c>
      <c r="Y12" s="1">
        <f>_xlfn.STDEV.P(I12:I16)</f>
        <v>4.1790314962700068E-2</v>
      </c>
      <c r="Z12" s="1">
        <f>AVERAGE(J12:J16)</f>
        <v>5.9257551905805617E-2</v>
      </c>
      <c r="AA12" s="1">
        <f>_xlfn.STDEV.P(J12:J16)</f>
        <v>2.9711937638141204E-2</v>
      </c>
      <c r="AB12" s="1">
        <f>AVERAGE(K12:K16)</f>
        <v>8.4356144595364779E-2</v>
      </c>
      <c r="AC12" s="1">
        <f>_xlfn.STDEV.P(K12:K16)</f>
        <v>4.1860079833810057E-2</v>
      </c>
    </row>
    <row r="13" spans="1:29" x14ac:dyDescent="0.3">
      <c r="A13" t="s">
        <v>22</v>
      </c>
      <c r="B13">
        <v>260</v>
      </c>
      <c r="C13">
        <v>0.41323916375270697</v>
      </c>
      <c r="D13">
        <v>0.20166385382966001</v>
      </c>
      <c r="E13">
        <v>0.108389573927151</v>
      </c>
      <c r="F13">
        <v>0.14907840864832</v>
      </c>
      <c r="G13">
        <v>0.13707378490525399</v>
      </c>
      <c r="H13">
        <v>0.34393902482121702</v>
      </c>
      <c r="I13">
        <v>0.106037967613267</v>
      </c>
      <c r="J13">
        <v>9.6673789439167504E-2</v>
      </c>
      <c r="K13">
        <v>0.14718731817533501</v>
      </c>
    </row>
    <row r="14" spans="1:29" x14ac:dyDescent="0.3">
      <c r="A14" t="s">
        <v>23</v>
      </c>
      <c r="B14">
        <v>4035</v>
      </c>
      <c r="C14">
        <v>1.0620884732096599E-2</v>
      </c>
      <c r="D14">
        <v>0.10746747167380601</v>
      </c>
      <c r="E14">
        <v>0.17448798550616201</v>
      </c>
      <c r="F14">
        <v>0.21936991685003199</v>
      </c>
      <c r="G14">
        <v>0.15484251480299599</v>
      </c>
      <c r="H14">
        <v>0.33011971099020898</v>
      </c>
      <c r="I14">
        <v>0.12746782993428599</v>
      </c>
      <c r="J14">
        <v>9.4512056807253206E-2</v>
      </c>
      <c r="K14">
        <v>0.118546453173591</v>
      </c>
    </row>
    <row r="15" spans="1:29" x14ac:dyDescent="0.3">
      <c r="A15" t="s">
        <v>24</v>
      </c>
      <c r="B15">
        <v>4055</v>
      </c>
      <c r="C15">
        <v>0.94049985438314698</v>
      </c>
      <c r="D15">
        <v>0.94242347401721804</v>
      </c>
      <c r="E15">
        <v>0.99022832028131003</v>
      </c>
      <c r="F15">
        <v>4.2140693892766798E-2</v>
      </c>
      <c r="G15">
        <v>3.9964578596839002E-2</v>
      </c>
      <c r="H15">
        <v>3.8731179430987403E-2</v>
      </c>
      <c r="I15">
        <v>3.07544003928342E-2</v>
      </c>
      <c r="J15">
        <v>3.2568055366586197E-2</v>
      </c>
      <c r="K15">
        <v>3.3641314641819797E-2</v>
      </c>
    </row>
    <row r="16" spans="1:29" x14ac:dyDescent="0.3">
      <c r="A16" t="s">
        <v>25</v>
      </c>
      <c r="B16">
        <v>620</v>
      </c>
      <c r="C16">
        <v>0.96503896106512699</v>
      </c>
      <c r="D16">
        <v>0.94048146057997595</v>
      </c>
      <c r="E16">
        <v>0.86143648293501696</v>
      </c>
      <c r="F16">
        <v>4.1673622470988297E-2</v>
      </c>
      <c r="G16">
        <v>4.3740829759631401E-2</v>
      </c>
      <c r="H16">
        <v>0.17798725870711901</v>
      </c>
      <c r="I16">
        <v>3.4309073318262301E-2</v>
      </c>
      <c r="J16">
        <v>3.71819512234354E-2</v>
      </c>
      <c r="K16">
        <v>6.1677606833156998E-2</v>
      </c>
    </row>
    <row r="17" spans="1:29" x14ac:dyDescent="0.3">
      <c r="A17" t="s">
        <v>26</v>
      </c>
      <c r="B17">
        <v>1265</v>
      </c>
      <c r="C17">
        <v>0.57836375558636499</v>
      </c>
      <c r="D17">
        <v>0.369439239248678</v>
      </c>
      <c r="E17">
        <v>2.70039750506551E-3</v>
      </c>
      <c r="F17">
        <v>0.16936323776597101</v>
      </c>
      <c r="G17">
        <v>0.14907279582755101</v>
      </c>
      <c r="H17">
        <v>0.358246445047252</v>
      </c>
      <c r="I17">
        <v>0.12002544061286199</v>
      </c>
      <c r="J17">
        <v>0.104422032713662</v>
      </c>
      <c r="K17">
        <v>0.161164877201909</v>
      </c>
      <c r="L17" s="1">
        <f>AVERAGE(C17:C21)</f>
        <v>0.33770572148083916</v>
      </c>
      <c r="M17" s="1">
        <f>_xlfn.STDEV.P(C17:C21)</f>
        <v>0.22173697316415553</v>
      </c>
      <c r="N17" s="1">
        <f>AVERAGE(D17:D21)</f>
        <v>0.21726360806310202</v>
      </c>
      <c r="O17" s="1">
        <f>_xlfn.STDEV.P(D17:D21)</f>
        <v>0.10861729932248416</v>
      </c>
      <c r="P17" s="1">
        <f>AVERAGE(E17:E21)</f>
        <v>6.3693369411080197E-2</v>
      </c>
      <c r="Q17" s="1">
        <f>_xlfn.STDEV.P(E17:E21)</f>
        <v>6.6458242887801458E-2</v>
      </c>
      <c r="R17" s="1">
        <f>AVERAGE(F17:F21)</f>
        <v>0.20188556275247943</v>
      </c>
      <c r="S17" s="1">
        <f>_xlfn.STDEV.P(F17:F21)</f>
        <v>8.5548728844748317E-2</v>
      </c>
      <c r="T17" s="1">
        <f>AVERAGE(G17:G21)</f>
        <v>0.16442593349017839</v>
      </c>
      <c r="U17" s="1">
        <f>_xlfn.STDEV.P(G17:G21)</f>
        <v>3.26304544943865E-2</v>
      </c>
      <c r="V17" s="1">
        <f>AVERAGE(H17:H21)</f>
        <v>0.35255955734941102</v>
      </c>
      <c r="W17" s="1">
        <f>_xlfn.STDEV.P(H17:H21)</f>
        <v>1.249449558568321E-2</v>
      </c>
      <c r="X17" s="1">
        <f>AVERAGE(I17:I21)</f>
        <v>0.11900375755316794</v>
      </c>
      <c r="Y17" s="1">
        <f>_xlfn.STDEV.P(I17:I21)</f>
        <v>2.1747650725199269E-2</v>
      </c>
      <c r="Z17" s="1">
        <f>AVERAGE(J17:J21)</f>
        <v>0.1030891430697872</v>
      </c>
      <c r="AA17" s="1">
        <f>_xlfn.STDEV.P(J17:J21)</f>
        <v>9.8730027383039714E-4</v>
      </c>
      <c r="AB17" s="1">
        <f>AVERAGE(K17:K21)</f>
        <v>0.15435384413486361</v>
      </c>
      <c r="AC17" s="1">
        <f>_xlfn.STDEV.P(K17:K21)</f>
        <v>2.0261228506627878E-2</v>
      </c>
    </row>
    <row r="18" spans="1:29" x14ac:dyDescent="0.3">
      <c r="A18" t="s">
        <v>27</v>
      </c>
      <c r="B18">
        <v>260</v>
      </c>
      <c r="C18">
        <v>0.57377188167673099</v>
      </c>
      <c r="D18">
        <v>0.26114703071649498</v>
      </c>
      <c r="E18">
        <v>5.3510666986131897E-2</v>
      </c>
      <c r="F18">
        <v>0.16158901575602899</v>
      </c>
      <c r="G18">
        <v>0.145853373337584</v>
      </c>
      <c r="H18">
        <v>0.35641344273426401</v>
      </c>
      <c r="I18">
        <v>0.113047718436879</v>
      </c>
      <c r="J18">
        <v>0.10182728713714501</v>
      </c>
      <c r="K18">
        <v>0.15978657206371899</v>
      </c>
    </row>
    <row r="19" spans="1:29" x14ac:dyDescent="0.3">
      <c r="A19" t="s">
        <v>28</v>
      </c>
      <c r="B19">
        <v>4035</v>
      </c>
      <c r="C19">
        <v>3.6097987457787598E-4</v>
      </c>
      <c r="D19">
        <v>3.35057798207542E-2</v>
      </c>
      <c r="E19">
        <v>0.18470613073952</v>
      </c>
      <c r="F19">
        <v>0.37213347832587401</v>
      </c>
      <c r="G19">
        <v>0.22961389976559499</v>
      </c>
      <c r="H19">
        <v>0.327731122383977</v>
      </c>
      <c r="I19">
        <v>0.15937487947401499</v>
      </c>
      <c r="J19">
        <v>0.102142175172654</v>
      </c>
      <c r="K19">
        <v>0.114487219937975</v>
      </c>
    </row>
    <row r="20" spans="1:29" x14ac:dyDescent="0.3">
      <c r="A20" t="s">
        <v>29</v>
      </c>
      <c r="B20">
        <v>4055</v>
      </c>
      <c r="C20">
        <v>0.33388751540053002</v>
      </c>
      <c r="D20">
        <v>0.20550891041032299</v>
      </c>
      <c r="E20">
        <v>7.3225545524101293E-2</v>
      </c>
      <c r="F20">
        <v>0.143661843098426</v>
      </c>
      <c r="G20">
        <v>0.147223444099987</v>
      </c>
      <c r="H20">
        <v>0.36037873038865098</v>
      </c>
      <c r="I20">
        <v>9.5345103184050706E-2</v>
      </c>
      <c r="J20">
        <v>0.103192031508673</v>
      </c>
      <c r="K20">
        <v>0.169871615126194</v>
      </c>
    </row>
    <row r="21" spans="1:29" x14ac:dyDescent="0.3">
      <c r="A21" t="s">
        <v>30</v>
      </c>
      <c r="B21">
        <v>620</v>
      </c>
      <c r="C21">
        <v>0.20214447486599199</v>
      </c>
      <c r="D21">
        <v>0.21671708011926</v>
      </c>
      <c r="E21">
        <v>4.3241063005822001E-3</v>
      </c>
      <c r="F21">
        <v>0.162680238816097</v>
      </c>
      <c r="G21">
        <v>0.15036615442017501</v>
      </c>
      <c r="H21">
        <v>0.36002804619291101</v>
      </c>
      <c r="I21">
        <v>0.107225646058033</v>
      </c>
      <c r="J21">
        <v>0.103862188816802</v>
      </c>
      <c r="K21">
        <v>0.166458936344521</v>
      </c>
    </row>
    <row r="22" spans="1:29" x14ac:dyDescent="0.3">
      <c r="A22" t="s">
        <v>31</v>
      </c>
      <c r="B22">
        <v>1265</v>
      </c>
      <c r="C22">
        <v>0.97434780026151202</v>
      </c>
      <c r="D22">
        <v>0.95569697839636603</v>
      </c>
      <c r="E22">
        <v>0.99151918674573003</v>
      </c>
      <c r="F22">
        <v>2.9817198167693199E-2</v>
      </c>
      <c r="G22">
        <v>3.2928790713737201E-2</v>
      </c>
      <c r="H22">
        <v>3.4468260903283698E-2</v>
      </c>
      <c r="I22">
        <v>2.5293573642444601E-2</v>
      </c>
      <c r="J22">
        <v>2.6641519334721801E-2</v>
      </c>
      <c r="K22">
        <v>2.7823352641204599E-2</v>
      </c>
      <c r="L22" s="1">
        <f>AVERAGE(C22:C26)</f>
        <v>0.83799287566279168</v>
      </c>
      <c r="M22" s="1">
        <f>_xlfn.STDEV.P(C22:C26)</f>
        <v>0.21023013525603121</v>
      </c>
      <c r="N22" s="1">
        <f>AVERAGE(D22:D26)</f>
        <v>0.88784735282065141</v>
      </c>
      <c r="O22" s="1">
        <f>_xlfn.STDEV.P(D22:D26)</f>
        <v>0.11053173174213549</v>
      </c>
      <c r="P22" s="1">
        <f>AVERAGE(E22:E26)</f>
        <v>0.99118619453839507</v>
      </c>
      <c r="Q22" s="1">
        <f>_xlfn.STDEV.P(E22:E26)</f>
        <v>9.2203442220097304E-4</v>
      </c>
      <c r="R22" s="1">
        <f>AVERAGE(F22:F26)</f>
        <v>6.3558229673244052E-2</v>
      </c>
      <c r="S22" s="1">
        <f>_xlfn.STDEV.P(F22:F26)</f>
        <v>4.9423535630726316E-2</v>
      </c>
      <c r="T22" s="1">
        <f>AVERAGE(G22:G26)</f>
        <v>4.8892055602879403E-2</v>
      </c>
      <c r="U22" s="1">
        <f>_xlfn.STDEV.P(G22:G26)</f>
        <v>2.3976175399441205E-2</v>
      </c>
      <c r="V22" s="1">
        <f>AVERAGE(H22:H26)</f>
        <v>3.5275745319109743E-2</v>
      </c>
      <c r="W22" s="1">
        <f>_xlfn.STDEV.P(H22:H26)</f>
        <v>1.8147289914772901E-3</v>
      </c>
      <c r="X22" s="1">
        <f>AVERAGE(I22:I26)</f>
        <v>3.4262217486237381E-2</v>
      </c>
      <c r="Y22" s="1">
        <f>_xlfn.STDEV.P(I22:I26)</f>
        <v>1.1912494765460004E-2</v>
      </c>
      <c r="Z22" s="1">
        <f>AVERAGE(J22:J26)</f>
        <v>3.0144273326378802E-2</v>
      </c>
      <c r="AA22" s="1">
        <f>_xlfn.STDEV.P(J22:J26)</f>
        <v>3.6517523112518874E-3</v>
      </c>
      <c r="AB22" s="1">
        <f>AVERAGE(K22:K26)</f>
        <v>2.8608237202932402E-2</v>
      </c>
      <c r="AC22" s="1">
        <f>_xlfn.STDEV.P(K22:K26)</f>
        <v>1.4747219086998044E-3</v>
      </c>
    </row>
    <row r="23" spans="1:29" x14ac:dyDescent="0.3">
      <c r="A23" t="s">
        <v>32</v>
      </c>
      <c r="B23">
        <v>260</v>
      </c>
      <c r="C23">
        <v>0.94499450046496702</v>
      </c>
      <c r="D23">
        <v>0.93690972888534296</v>
      </c>
      <c r="E23">
        <v>0.98962361468216797</v>
      </c>
      <c r="F23">
        <v>4.2767223191147501E-2</v>
      </c>
      <c r="G23">
        <v>3.9812640082296402E-2</v>
      </c>
      <c r="H23">
        <v>3.8175098320002501E-2</v>
      </c>
      <c r="I23">
        <v>2.9875974740157199E-2</v>
      </c>
      <c r="J23">
        <v>3.0411814115235102E-2</v>
      </c>
      <c r="K23">
        <v>3.10033151005914E-2</v>
      </c>
    </row>
    <row r="24" spans="1:29" x14ac:dyDescent="0.3">
      <c r="A24" t="s">
        <v>33</v>
      </c>
      <c r="B24">
        <v>4035</v>
      </c>
      <c r="C24">
        <v>0.42206870457948897</v>
      </c>
      <c r="D24">
        <v>0.668152488815274</v>
      </c>
      <c r="E24">
        <v>0.992049835396008</v>
      </c>
      <c r="F24">
        <v>0.16114647165302801</v>
      </c>
      <c r="G24">
        <v>9.6295731421690095E-2</v>
      </c>
      <c r="H24">
        <v>3.3300689868538097E-2</v>
      </c>
      <c r="I24">
        <v>5.7674163182220503E-2</v>
      </c>
      <c r="J24">
        <v>3.6771484297799202E-2</v>
      </c>
      <c r="K24">
        <v>2.7104478495847701E-2</v>
      </c>
    </row>
    <row r="25" spans="1:29" x14ac:dyDescent="0.3">
      <c r="A25" t="s">
        <v>34</v>
      </c>
      <c r="B25">
        <v>4055</v>
      </c>
      <c r="C25">
        <v>0.88516896630501496</v>
      </c>
      <c r="D25">
        <v>0.92299627026002895</v>
      </c>
      <c r="E25">
        <v>0.99070382452517602</v>
      </c>
      <c r="F25">
        <v>5.1836321887982102E-2</v>
      </c>
      <c r="G25">
        <v>4.2178535782211798E-2</v>
      </c>
      <c r="H25">
        <v>3.65402637251553E-2</v>
      </c>
      <c r="I25">
        <v>3.1597005480366501E-2</v>
      </c>
      <c r="J25">
        <v>2.9975176767534001E-2</v>
      </c>
      <c r="K25">
        <v>2.9616770145081E-2</v>
      </c>
    </row>
    <row r="26" spans="1:29" x14ac:dyDescent="0.3">
      <c r="A26" t="s">
        <v>35</v>
      </c>
      <c r="B26">
        <v>620</v>
      </c>
      <c r="C26">
        <v>0.96338440670297598</v>
      </c>
      <c r="D26">
        <v>0.95548129774624502</v>
      </c>
      <c r="E26">
        <v>0.992034511342893</v>
      </c>
      <c r="F26">
        <v>3.2223933466369398E-2</v>
      </c>
      <c r="G26">
        <v>3.3244580014461497E-2</v>
      </c>
      <c r="H26">
        <v>3.3894413778569103E-2</v>
      </c>
      <c r="I26">
        <v>2.6870370385998099E-2</v>
      </c>
      <c r="J26">
        <v>2.6921372116603899E-2</v>
      </c>
      <c r="K26">
        <v>2.7493269631937298E-2</v>
      </c>
    </row>
    <row r="27" spans="1:29" x14ac:dyDescent="0.3">
      <c r="A27" t="s">
        <v>36</v>
      </c>
      <c r="B27">
        <v>1265</v>
      </c>
      <c r="C27">
        <v>0.189250241695611</v>
      </c>
      <c r="D27">
        <v>0.22329606752453601</v>
      </c>
      <c r="E27">
        <v>7.6229317175228503E-2</v>
      </c>
      <c r="F27">
        <v>0.17132392470205299</v>
      </c>
      <c r="G27">
        <v>0.150519745936396</v>
      </c>
      <c r="H27">
        <v>0.35899129691567699</v>
      </c>
      <c r="I27">
        <v>0.120629445391657</v>
      </c>
      <c r="J27">
        <v>0.10482846969812699</v>
      </c>
      <c r="K27">
        <v>0.16171309123958799</v>
      </c>
      <c r="L27" s="1">
        <f>AVERAGE(C27:C31)</f>
        <v>0.28696127701059337</v>
      </c>
      <c r="M27" s="1">
        <f>_xlfn.STDEV.P(C27:C31)</f>
        <v>0.32153382275905629</v>
      </c>
      <c r="N27" s="1">
        <f>AVERAGE(D27:D31)</f>
        <v>0.28409503522413659</v>
      </c>
      <c r="O27" s="1">
        <f>_xlfn.STDEV.P(D27:D31)</f>
        <v>0.254154523299154</v>
      </c>
      <c r="P27" s="1">
        <f>AVERAGE(E27:E31)</f>
        <v>7.775269071810445E-2</v>
      </c>
      <c r="Q27" s="1">
        <f>_xlfn.STDEV.P(E27:E31)</f>
        <v>5.2028066125651626E-2</v>
      </c>
      <c r="R27" s="1">
        <f>AVERAGE(F27:F31)</f>
        <v>0.17663127099280179</v>
      </c>
      <c r="S27" s="1">
        <f>_xlfn.STDEV.P(F27:F31)</f>
        <v>3.3569078158441748E-2</v>
      </c>
      <c r="T27" s="1">
        <f>AVERAGE(G27:G31)</f>
        <v>0.15228781371984298</v>
      </c>
      <c r="U27" s="1">
        <f>_xlfn.STDEV.P(G27:G31)</f>
        <v>6.3379614910650398E-3</v>
      </c>
      <c r="V27" s="1">
        <f>AVERAGE(H27:H31)</f>
        <v>0.35334939595974879</v>
      </c>
      <c r="W27" s="1">
        <f>_xlfn.STDEV.P(H27:H31)</f>
        <v>1.2262894950337323E-2</v>
      </c>
      <c r="X27" s="1">
        <f>AVERAGE(I27:I31)</f>
        <v>0.11447419663828493</v>
      </c>
      <c r="Y27" s="1">
        <f>_xlfn.STDEV.P(I27:I31)</f>
        <v>1.1837882744059676E-2</v>
      </c>
      <c r="Z27" s="1">
        <f>AVERAGE(J27:J31)</f>
        <v>0.10221482072384536</v>
      </c>
      <c r="AA27" s="1">
        <f>_xlfn.STDEV.P(J27:J31)</f>
        <v>3.6018067121619582E-3</v>
      </c>
      <c r="AB27" s="1">
        <f>AVERAGE(K27:K31)</f>
        <v>0.15523819804220279</v>
      </c>
      <c r="AC27" s="1">
        <f>_xlfn.STDEV.P(K27:K31)</f>
        <v>1.9301440578100907E-2</v>
      </c>
    </row>
    <row r="28" spans="1:29" x14ac:dyDescent="0.3">
      <c r="A28" t="s">
        <v>37</v>
      </c>
      <c r="B28">
        <v>260</v>
      </c>
      <c r="C28">
        <v>0.22541095997402699</v>
      </c>
      <c r="D28">
        <v>0.18086800670997599</v>
      </c>
      <c r="E28">
        <v>4.8120878041127503E-2</v>
      </c>
      <c r="F28">
        <v>0.163707605834231</v>
      </c>
      <c r="G28">
        <v>0.14828088392888999</v>
      </c>
      <c r="H28">
        <v>0.35784235666467001</v>
      </c>
      <c r="I28">
        <v>0.115346688003569</v>
      </c>
      <c r="J28">
        <v>0.10343708618483</v>
      </c>
      <c r="K28">
        <v>0.16120896656310299</v>
      </c>
    </row>
    <row r="29" spans="1:29" x14ac:dyDescent="0.3">
      <c r="A29" t="s">
        <v>38</v>
      </c>
      <c r="B29">
        <v>4035</v>
      </c>
      <c r="C29">
        <v>8.39149648922804E-3</v>
      </c>
      <c r="D29">
        <v>9.01709450806292E-2</v>
      </c>
      <c r="E29">
        <v>0.175829741982551</v>
      </c>
      <c r="F29">
        <v>0.24142158245445799</v>
      </c>
      <c r="G29">
        <v>0.16472541291711401</v>
      </c>
      <c r="H29">
        <v>0.32890555688550699</v>
      </c>
      <c r="I29">
        <v>0.13199219734732601</v>
      </c>
      <c r="J29">
        <v>9.5077781784210905E-2</v>
      </c>
      <c r="K29">
        <v>0.117128186558886</v>
      </c>
    </row>
    <row r="30" spans="1:29" x14ac:dyDescent="0.3">
      <c r="A30" t="s">
        <v>39</v>
      </c>
      <c r="B30">
        <v>4055</v>
      </c>
      <c r="C30">
        <v>9.9591885034532798E-2</v>
      </c>
      <c r="D30">
        <v>0.14139509509016901</v>
      </c>
      <c r="E30">
        <v>6.4239907723383199E-2</v>
      </c>
      <c r="F30">
        <v>0.14447588642156001</v>
      </c>
      <c r="G30">
        <v>0.147410837442773</v>
      </c>
      <c r="H30">
        <v>0.36052023285679702</v>
      </c>
      <c r="I30">
        <v>9.7009892622821697E-2</v>
      </c>
      <c r="J30">
        <v>0.103587959276189</v>
      </c>
      <c r="K30">
        <v>0.16938401739956799</v>
      </c>
    </row>
    <row r="31" spans="1:29" x14ac:dyDescent="0.3">
      <c r="A31" t="s">
        <v>40</v>
      </c>
      <c r="B31">
        <v>620</v>
      </c>
      <c r="C31">
        <v>0.91216180185956797</v>
      </c>
      <c r="D31">
        <v>0.78474506171537295</v>
      </c>
      <c r="E31">
        <v>2.4343608668232101E-2</v>
      </c>
      <c r="F31">
        <v>0.162227355551707</v>
      </c>
      <c r="G31">
        <v>0.150502188374042</v>
      </c>
      <c r="H31">
        <v>0.360487536476093</v>
      </c>
      <c r="I31">
        <v>0.107392759826051</v>
      </c>
      <c r="J31">
        <v>0.10414280667587</v>
      </c>
      <c r="K31">
        <v>0.166756728449869</v>
      </c>
    </row>
    <row r="32" spans="1:29" x14ac:dyDescent="0.3">
      <c r="A32" t="s">
        <v>41</v>
      </c>
      <c r="B32">
        <v>1265</v>
      </c>
      <c r="C32">
        <v>0.97534541180222301</v>
      </c>
      <c r="D32">
        <v>0.94123328638565296</v>
      </c>
      <c r="E32">
        <v>0.89518153233089004</v>
      </c>
      <c r="F32">
        <v>3.5415858364192199E-2</v>
      </c>
      <c r="G32">
        <v>4.2394954375816502E-2</v>
      </c>
      <c r="H32">
        <v>0.16351275981768601</v>
      </c>
      <c r="I32">
        <v>2.9902796345965599E-2</v>
      </c>
      <c r="J32">
        <v>3.5190792112114802E-2</v>
      </c>
      <c r="K32">
        <v>5.8806868067246498E-2</v>
      </c>
      <c r="L32" s="1">
        <f>AVERAGE(C32:C36)</f>
        <v>0.49761997212082332</v>
      </c>
      <c r="M32" s="1">
        <f>_xlfn.STDEV.P(C32:C36)</f>
        <v>0.31076732467836937</v>
      </c>
      <c r="N32" s="1">
        <f>AVERAGE(D32:D36)</f>
        <v>0.38318313174466118</v>
      </c>
      <c r="O32" s="1">
        <f>_xlfn.STDEV.P(D32:D36)</f>
        <v>0.28745299051170264</v>
      </c>
      <c r="P32" s="1">
        <f>AVERAGE(E32:E36)</f>
        <v>0.28354536032376321</v>
      </c>
      <c r="Q32" s="1">
        <f>_xlfn.STDEV.P(E32:E36)</f>
        <v>0.30682065809639003</v>
      </c>
      <c r="R32" s="1">
        <f>AVERAGE(F32:F36)</f>
        <v>0.12845492192580105</v>
      </c>
      <c r="S32" s="1">
        <f>_xlfn.STDEV.P(F32:F36)</f>
        <v>5.5791279121199459E-2</v>
      </c>
      <c r="T32" s="1">
        <f>AVERAGE(G32:G36)</f>
        <v>0.1171938570690613</v>
      </c>
      <c r="U32" s="1">
        <f>_xlfn.STDEV.P(G32:G36)</f>
        <v>3.8178869652055664E-2</v>
      </c>
      <c r="V32" s="1">
        <f>AVERAGE(H32:H36)</f>
        <v>0.3050433901820942</v>
      </c>
      <c r="W32" s="1">
        <f>_xlfn.STDEV.P(H32:H36)</f>
        <v>7.101417509141178E-2</v>
      </c>
      <c r="X32" s="1">
        <f>AVERAGE(I32:I36)</f>
        <v>8.7605552030824735E-2</v>
      </c>
      <c r="Y32" s="1">
        <f>_xlfn.STDEV.P(I32:I36)</f>
        <v>3.2173680765279135E-2</v>
      </c>
      <c r="Z32" s="1">
        <f>AVERAGE(J32:J36)</f>
        <v>8.1933759831366665E-2</v>
      </c>
      <c r="AA32" s="1">
        <f>_xlfn.STDEV.P(J32:J36)</f>
        <v>2.3531795014140999E-2</v>
      </c>
      <c r="AB32" s="1">
        <f>AVERAGE(K32:K36)</f>
        <v>0.1231846944019757</v>
      </c>
      <c r="AC32" s="1">
        <f>_xlfn.STDEV.P(K32:K36)</f>
        <v>3.4278975317546707E-2</v>
      </c>
    </row>
    <row r="33" spans="1:29" x14ac:dyDescent="0.3">
      <c r="A33" t="s">
        <v>42</v>
      </c>
      <c r="B33">
        <v>260</v>
      </c>
      <c r="C33">
        <v>0.58351402497789095</v>
      </c>
      <c r="D33">
        <v>0.28062271932183402</v>
      </c>
      <c r="E33">
        <v>0.112632535745329</v>
      </c>
      <c r="F33">
        <v>0.14828762433965201</v>
      </c>
      <c r="G33">
        <v>0.13502109950045099</v>
      </c>
      <c r="H33">
        <v>0.34483974281713597</v>
      </c>
      <c r="I33">
        <v>0.10759907270267199</v>
      </c>
      <c r="J33">
        <v>9.6324657205881098E-2</v>
      </c>
      <c r="K33">
        <v>0.14756361478212199</v>
      </c>
    </row>
    <row r="34" spans="1:29" x14ac:dyDescent="0.3">
      <c r="A34" t="s">
        <v>43</v>
      </c>
      <c r="B34">
        <v>4035</v>
      </c>
      <c r="C34">
        <v>1.5668770444817601E-2</v>
      </c>
      <c r="D34">
        <v>0.125202902377549</v>
      </c>
      <c r="E34">
        <v>0.17844120711021999</v>
      </c>
      <c r="F34">
        <v>0.20842684814581</v>
      </c>
      <c r="G34">
        <v>0.14921327952111099</v>
      </c>
      <c r="H34">
        <v>0.32935244892912502</v>
      </c>
      <c r="I34">
        <v>0.12521886961825299</v>
      </c>
      <c r="J34">
        <v>9.3217648569005607E-2</v>
      </c>
      <c r="K34">
        <v>0.11770695288194501</v>
      </c>
    </row>
    <row r="35" spans="1:29" x14ac:dyDescent="0.3">
      <c r="A35" t="s">
        <v>44</v>
      </c>
      <c r="B35">
        <v>4055</v>
      </c>
      <c r="C35">
        <v>0.38039717982171101</v>
      </c>
      <c r="D35">
        <v>0.23369035751299699</v>
      </c>
      <c r="E35">
        <v>0.112771317648291</v>
      </c>
      <c r="F35">
        <v>0.13197631485559899</v>
      </c>
      <c r="G35">
        <v>0.13407982419702499</v>
      </c>
      <c r="H35">
        <v>0.34621909739474199</v>
      </c>
      <c r="I35">
        <v>9.1629282834628595E-2</v>
      </c>
      <c r="J35">
        <v>9.6173497766840504E-2</v>
      </c>
      <c r="K35">
        <v>0.15193700503207799</v>
      </c>
    </row>
    <row r="36" spans="1:29" x14ac:dyDescent="0.3">
      <c r="A36" t="s">
        <v>45</v>
      </c>
      <c r="B36">
        <v>620</v>
      </c>
      <c r="C36">
        <v>0.53317447355747405</v>
      </c>
      <c r="D36">
        <v>0.33516639312527302</v>
      </c>
      <c r="E36">
        <v>0.11870020878408601</v>
      </c>
      <c r="F36">
        <v>0.11816796392375201</v>
      </c>
      <c r="G36">
        <v>0.12526012775090301</v>
      </c>
      <c r="H36">
        <v>0.34129290195178202</v>
      </c>
      <c r="I36">
        <v>8.36777386526045E-2</v>
      </c>
      <c r="J36">
        <v>8.8762203502991299E-2</v>
      </c>
      <c r="K36">
        <v>0.13990903124648699</v>
      </c>
    </row>
    <row r="37" spans="1:29" x14ac:dyDescent="0.3">
      <c r="A37" t="s">
        <v>46</v>
      </c>
      <c r="B37">
        <v>1265</v>
      </c>
      <c r="C37">
        <v>0.978180053512403</v>
      </c>
      <c r="D37">
        <v>0.94537882703586296</v>
      </c>
      <c r="E37">
        <v>0.87008410270088998</v>
      </c>
      <c r="F37">
        <v>3.4509188339498502E-2</v>
      </c>
      <c r="G37">
        <v>4.1179671667746602E-2</v>
      </c>
      <c r="H37">
        <v>0.174512370540748</v>
      </c>
      <c r="I37">
        <v>2.9754160141978001E-2</v>
      </c>
      <c r="J37">
        <v>3.44407183487523E-2</v>
      </c>
      <c r="K37">
        <v>5.9451543647593301E-2</v>
      </c>
      <c r="L37" s="1">
        <f>AVERAGE(C37:C41)</f>
        <v>0.75619327655928714</v>
      </c>
      <c r="M37" s="1">
        <f>_xlfn.STDEV.P(C37:C41)</f>
        <v>0.22508148297911673</v>
      </c>
      <c r="N37" s="1">
        <f>AVERAGE(D37:D41)</f>
        <v>0.77674931742480446</v>
      </c>
      <c r="O37" s="1">
        <f>_xlfn.STDEV.P(D37:D41)</f>
        <v>0.22946757695383607</v>
      </c>
      <c r="P37" s="1">
        <f>AVERAGE(E37:E41)</f>
        <v>0.79675840043407198</v>
      </c>
      <c r="Q37" s="1">
        <f>_xlfn.STDEV.P(E37:E41)</f>
        <v>0.32902463613495481</v>
      </c>
      <c r="R37" s="1">
        <f>AVERAGE(F37:F41)</f>
        <v>7.5436305183380403E-2</v>
      </c>
      <c r="S37" s="1">
        <f>_xlfn.STDEV.P(F37:F41)</f>
        <v>3.9706679666330388E-2</v>
      </c>
      <c r="T37" s="1">
        <f>AVERAGE(G37:G41)</f>
        <v>6.5920522907449319E-2</v>
      </c>
      <c r="U37" s="1">
        <f>_xlfn.STDEV.P(G37:G41)</f>
        <v>3.2376029089239075E-2</v>
      </c>
      <c r="V37" s="1">
        <f>AVERAGE(H37:H41)</f>
        <v>0.1256008350231034</v>
      </c>
      <c r="W37" s="1">
        <f>_xlfn.STDEV.P(H37:H41)</f>
        <v>0.11803700390793112</v>
      </c>
      <c r="X37" s="1">
        <f>AVERAGE(I37:I41)</f>
        <v>4.7092438388415661E-2</v>
      </c>
      <c r="Y37" s="1">
        <f>_xlfn.STDEV.P(I37:I41)</f>
        <v>2.117156394752321E-2</v>
      </c>
      <c r="Z37" s="1">
        <f>AVERAGE(J37:J41)</f>
        <v>4.5634676407424385E-2</v>
      </c>
      <c r="AA37" s="1">
        <f>_xlfn.STDEV.P(J37:J41)</f>
        <v>2.118126537141397E-2</v>
      </c>
      <c r="AB37" s="1">
        <f>AVERAGE(K37:K41)</f>
        <v>5.770605531433122E-2</v>
      </c>
      <c r="AC37" s="1">
        <f>_xlfn.STDEV.P(K37:K41)</f>
        <v>3.8102511835105005E-2</v>
      </c>
    </row>
    <row r="38" spans="1:29" x14ac:dyDescent="0.3">
      <c r="A38" t="s">
        <v>47</v>
      </c>
      <c r="B38">
        <v>260</v>
      </c>
      <c r="C38">
        <v>0.898829119604868</v>
      </c>
      <c r="D38">
        <v>0.91779279172920702</v>
      </c>
      <c r="E38">
        <v>0.98881989977942697</v>
      </c>
      <c r="F38">
        <v>5.28756741616856E-2</v>
      </c>
      <c r="G38">
        <v>4.4620399299074201E-2</v>
      </c>
      <c r="H38">
        <v>3.97604645144706E-2</v>
      </c>
      <c r="I38">
        <v>3.1630266680893297E-2</v>
      </c>
      <c r="J38">
        <v>3.2405792005582898E-2</v>
      </c>
      <c r="K38">
        <v>3.2991555694328198E-2</v>
      </c>
    </row>
    <row r="39" spans="1:29" x14ac:dyDescent="0.3">
      <c r="A39" t="s">
        <v>48</v>
      </c>
      <c r="B39">
        <v>4035</v>
      </c>
      <c r="C39">
        <v>0.50626959467342703</v>
      </c>
      <c r="D39">
        <v>0.73457165389688694</v>
      </c>
      <c r="E39">
        <v>0.98938106159721295</v>
      </c>
      <c r="F39">
        <v>0.12816361794881001</v>
      </c>
      <c r="G39">
        <v>7.9926627528736999E-2</v>
      </c>
      <c r="H39">
        <v>3.8255122584199802E-2</v>
      </c>
      <c r="I39">
        <v>6.0219318124665903E-2</v>
      </c>
      <c r="J39">
        <v>4.0699378308250399E-2</v>
      </c>
      <c r="K39">
        <v>3.1442987969107203E-2</v>
      </c>
    </row>
    <row r="40" spans="1:29" x14ac:dyDescent="0.3">
      <c r="A40" t="s">
        <v>49</v>
      </c>
      <c r="B40">
        <v>4055</v>
      </c>
      <c r="C40">
        <v>0.93826549309916696</v>
      </c>
      <c r="D40">
        <v>0.94082026200120905</v>
      </c>
      <c r="E40">
        <v>0.990264871840285</v>
      </c>
      <c r="F40">
        <v>4.2994385749027898E-2</v>
      </c>
      <c r="G40">
        <v>4.0308978389744801E-2</v>
      </c>
      <c r="H40">
        <v>3.84876332092597E-2</v>
      </c>
      <c r="I40">
        <v>3.10869974003283E-2</v>
      </c>
      <c r="J40">
        <v>3.3040916267179601E-2</v>
      </c>
      <c r="K40">
        <v>3.3621446122613398E-2</v>
      </c>
    </row>
    <row r="41" spans="1:29" x14ac:dyDescent="0.3">
      <c r="A41" t="s">
        <v>50</v>
      </c>
      <c r="B41">
        <v>620</v>
      </c>
      <c r="C41">
        <v>0.459422121906571</v>
      </c>
      <c r="D41">
        <v>0.34518305246085601</v>
      </c>
      <c r="E41">
        <v>0.14524206625254499</v>
      </c>
      <c r="F41">
        <v>0.11863865971788</v>
      </c>
      <c r="G41">
        <v>0.123566937651944</v>
      </c>
      <c r="H41">
        <v>0.33698858426683898</v>
      </c>
      <c r="I41">
        <v>8.2771449594212801E-2</v>
      </c>
      <c r="J41">
        <v>8.7586577107356706E-2</v>
      </c>
      <c r="K41">
        <v>0.13102274313801399</v>
      </c>
    </row>
    <row r="42" spans="1:29" x14ac:dyDescent="0.3">
      <c r="A42" t="s">
        <v>51</v>
      </c>
      <c r="B42">
        <v>1265</v>
      </c>
      <c r="C42">
        <v>0.98230042529358097</v>
      </c>
      <c r="D42">
        <v>0.959839970484065</v>
      </c>
      <c r="E42">
        <v>0.99132340768840099</v>
      </c>
      <c r="F42">
        <v>2.77863385944623E-2</v>
      </c>
      <c r="G42">
        <v>3.3889870168349802E-2</v>
      </c>
      <c r="H42">
        <v>3.6487135285534697E-2</v>
      </c>
      <c r="I42">
        <v>2.4655406132561099E-2</v>
      </c>
      <c r="J42">
        <v>2.8869474746737601E-2</v>
      </c>
      <c r="K42">
        <v>3.1233243230941399E-2</v>
      </c>
      <c r="L42" s="1">
        <f>AVERAGE(C42:C46)</f>
        <v>0.98264665480446567</v>
      </c>
      <c r="M42" s="1">
        <f>_xlfn.STDEV.P(C42:C46)</f>
        <v>1.1137184761744905E-3</v>
      </c>
      <c r="N42" s="1">
        <f>AVERAGE(D42:D46)</f>
        <v>0.95754655426230451</v>
      </c>
      <c r="O42" s="1">
        <f>_xlfn.STDEV.P(D42:D46)</f>
        <v>1.5171631619875234E-3</v>
      </c>
      <c r="P42" s="1">
        <f>AVERAGE(E42,E43,E46)</f>
        <v>0.99125914965227624</v>
      </c>
      <c r="Q42" s="1">
        <f>_xlfn.STDEV.P(E42:E46)</f>
        <v>3.0312781320643311E-4</v>
      </c>
      <c r="R42" s="1">
        <f>AVERAGE(F42:F46)</f>
        <v>2.9404199448849665E-2</v>
      </c>
      <c r="S42" s="1">
        <f>_xlfn.STDEV.P(F42:F46)</f>
        <v>1.9436265572998705E-3</v>
      </c>
      <c r="T42" s="1">
        <f>AVERAGE(G42:G46)</f>
        <v>3.4228637680898552E-2</v>
      </c>
      <c r="U42" s="1">
        <f>_xlfn.STDEV.P(G42:G46)</f>
        <v>4.8054439538895699E-4</v>
      </c>
      <c r="V42" s="1">
        <f>AVERAGE(H42:H46)</f>
        <v>3.6342125830276038E-2</v>
      </c>
      <c r="W42" s="1">
        <f>_xlfn.STDEV.P(H42:H46)</f>
        <v>2.9655686938456321E-4</v>
      </c>
      <c r="X42" s="1">
        <f>AVERAGE(I42:I46)</f>
        <v>2.5575852392935156E-2</v>
      </c>
      <c r="Y42" s="1">
        <f>_xlfn.STDEV.P(I42:I46)</f>
        <v>1.6370399206761688E-3</v>
      </c>
      <c r="Z42" s="1">
        <f>AVERAGE(J42:J46)</f>
        <v>2.9202991627037302E-2</v>
      </c>
      <c r="AA42" s="1">
        <f>_xlfn.STDEV.P(J42:J46)</f>
        <v>5.704552479609946E-4</v>
      </c>
      <c r="AB42" s="1">
        <f>AVERAGE(K42:K46)</f>
        <v>3.1293889149175656E-2</v>
      </c>
      <c r="AC42" s="1">
        <f>_xlfn.STDEV.P(K42:K46)</f>
        <v>4.0773498398186147E-4</v>
      </c>
    </row>
    <row r="43" spans="1:29" x14ac:dyDescent="0.3">
      <c r="A43" t="s">
        <v>52</v>
      </c>
      <c r="B43">
        <v>260</v>
      </c>
      <c r="C43">
        <v>0.98484560274085198</v>
      </c>
      <c r="D43">
        <v>0.95822130769952596</v>
      </c>
      <c r="E43">
        <v>0.99105568971794999</v>
      </c>
      <c r="F43">
        <v>2.9000340111562401E-2</v>
      </c>
      <c r="G43">
        <v>3.3839229540567499E-2</v>
      </c>
      <c r="H43">
        <v>3.5995486111886001E-2</v>
      </c>
      <c r="I43">
        <v>2.4816855880536601E-2</v>
      </c>
      <c r="J43">
        <v>2.86181640140553E-2</v>
      </c>
      <c r="K43">
        <v>3.08196724639728E-2</v>
      </c>
    </row>
    <row r="44" spans="1:29" x14ac:dyDescent="0.3">
      <c r="A44" t="s">
        <v>53</v>
      </c>
      <c r="B44">
        <v>4035</v>
      </c>
      <c r="C44">
        <v>0.98200495320202497</v>
      </c>
      <c r="D44">
        <v>0.95634044745365698</v>
      </c>
      <c r="E44">
        <v>0.99093911590024297</v>
      </c>
      <c r="F44">
        <v>3.0832159249997101E-2</v>
      </c>
      <c r="G44">
        <v>3.44059382330573E-2</v>
      </c>
      <c r="H44">
        <v>3.6049129306695203E-2</v>
      </c>
      <c r="I44">
        <v>2.6881386250191999E-2</v>
      </c>
      <c r="J44">
        <v>2.9360655451037401E-2</v>
      </c>
      <c r="K44">
        <v>3.0911311273452601E-2</v>
      </c>
    </row>
    <row r="45" spans="1:29" x14ac:dyDescent="0.3">
      <c r="A45" t="s">
        <v>54</v>
      </c>
      <c r="B45">
        <v>4055</v>
      </c>
      <c r="C45">
        <v>0.98226646339215495</v>
      </c>
      <c r="D45">
        <v>0.95548511109646095</v>
      </c>
      <c r="E45">
        <v>0.99054894883756806</v>
      </c>
      <c r="F45">
        <v>2.70655057058257E-2</v>
      </c>
      <c r="G45">
        <v>3.39103390616134E-2</v>
      </c>
      <c r="H45">
        <v>3.6802004808239398E-2</v>
      </c>
      <c r="I45">
        <v>2.3504280905040399E-2</v>
      </c>
      <c r="J45">
        <v>2.8927716341984499E-2</v>
      </c>
      <c r="K45">
        <v>3.1885773472683399E-2</v>
      </c>
    </row>
    <row r="46" spans="1:29" x14ac:dyDescent="0.3">
      <c r="A46" t="s">
        <v>55</v>
      </c>
      <c r="B46">
        <v>620</v>
      </c>
      <c r="C46">
        <v>0.98181582939371603</v>
      </c>
      <c r="D46">
        <v>0.95784593457781397</v>
      </c>
      <c r="E46">
        <v>0.99139835155047795</v>
      </c>
      <c r="F46">
        <v>3.2336653582400801E-2</v>
      </c>
      <c r="G46">
        <v>3.5097811400904802E-2</v>
      </c>
      <c r="H46">
        <v>3.63768736390249E-2</v>
      </c>
      <c r="I46">
        <v>2.8021332796345701E-2</v>
      </c>
      <c r="J46">
        <v>3.0238947581371699E-2</v>
      </c>
      <c r="K46">
        <v>3.1619445304828103E-2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5E13-99A7-44FC-8A6C-3092CB37F59C}">
  <dimension ref="A1:S46"/>
  <sheetViews>
    <sheetView tabSelected="1" topLeftCell="A10" workbookViewId="0">
      <selection activeCell="A25" sqref="A25:XFD46"/>
    </sheetView>
  </sheetViews>
  <sheetFormatPr defaultRowHeight="14.4" x14ac:dyDescent="0.3"/>
  <cols>
    <col min="1" max="1" width="22.33203125" bestFit="1" customWidth="1"/>
    <col min="2" max="2" width="11.6640625" bestFit="1" customWidth="1"/>
    <col min="3" max="3" width="10.33203125" bestFit="1" customWidth="1"/>
    <col min="4" max="4" width="10.77734375" bestFit="1" customWidth="1"/>
    <col min="5" max="5" width="9.44140625" bestFit="1" customWidth="1"/>
    <col min="6" max="6" width="12.33203125" bestFit="1" customWidth="1"/>
    <col min="7" max="7" width="11" bestFit="1" customWidth="1"/>
    <col min="8" max="8" width="9.77734375" bestFit="1" customWidth="1"/>
    <col min="9" max="9" width="5.5546875" bestFit="1" customWidth="1"/>
    <col min="11" max="11" width="5.5546875" bestFit="1" customWidth="1"/>
    <col min="12" max="12" width="10.44140625" bestFit="1" customWidth="1"/>
    <col min="13" max="13" width="5.5546875" bestFit="1" customWidth="1"/>
    <col min="15" max="15" width="5.5546875" bestFit="1" customWidth="1"/>
    <col min="16" max="16" width="8" bestFit="1" customWidth="1"/>
  </cols>
  <sheetData>
    <row r="1" spans="1:19" x14ac:dyDescent="0.3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5</v>
      </c>
      <c r="J1" t="s">
        <v>6</v>
      </c>
      <c r="L1" t="s">
        <v>7</v>
      </c>
      <c r="N1" t="s">
        <v>8</v>
      </c>
      <c r="P1" t="s">
        <v>9</v>
      </c>
      <c r="R1" t="s">
        <v>10</v>
      </c>
    </row>
    <row r="2" spans="1:19" x14ac:dyDescent="0.3">
      <c r="A2" t="s">
        <v>11</v>
      </c>
      <c r="B2" s="1">
        <v>0.35670382070294632</v>
      </c>
      <c r="C2" s="1">
        <v>0.20948110712953583</v>
      </c>
      <c r="D2" s="1">
        <v>0.28262611923240161</v>
      </c>
      <c r="E2" s="1">
        <v>0.14219807254167291</v>
      </c>
      <c r="F2" s="1">
        <v>8.5324653676220011E-2</v>
      </c>
      <c r="G2" s="1">
        <v>5.5796981631185169E-2</v>
      </c>
      <c r="H2" s="1">
        <v>0.1656663201200424</v>
      </c>
      <c r="I2" s="1">
        <v>2.719044640890942E-2</v>
      </c>
      <c r="J2" s="1">
        <v>0.14503975447817821</v>
      </c>
      <c r="K2" s="1">
        <v>7.3121673005892762E-3</v>
      </c>
      <c r="L2" s="1">
        <v>0.34850309762390358</v>
      </c>
      <c r="M2" s="1">
        <v>1.1270507693398484E-2</v>
      </c>
      <c r="N2" s="1">
        <v>0.10858256191364186</v>
      </c>
      <c r="O2" s="1">
        <v>1.2594930706508087E-2</v>
      </c>
      <c r="P2" s="1">
        <v>9.8102905489918957E-2</v>
      </c>
      <c r="Q2" s="1">
        <v>5.3289692141257417E-3</v>
      </c>
      <c r="R2" s="1">
        <v>0.1489029370033316</v>
      </c>
      <c r="S2" s="1">
        <v>1.736058153065189E-2</v>
      </c>
    </row>
    <row r="3" spans="1:19" x14ac:dyDescent="0.3">
      <c r="A3" t="s">
        <v>16</v>
      </c>
      <c r="B3" s="1">
        <v>0.51282112775912503</v>
      </c>
      <c r="C3" s="1">
        <v>0.32767344306133839</v>
      </c>
      <c r="D3" s="1">
        <v>0.47190143100580323</v>
      </c>
      <c r="E3" s="1">
        <v>0.30751027014254007</v>
      </c>
      <c r="F3" s="1">
        <v>0.27883795601701772</v>
      </c>
      <c r="G3" s="1">
        <v>0.3572590238463586</v>
      </c>
      <c r="H3" s="1">
        <v>0.13529973127441924</v>
      </c>
      <c r="I3" s="1">
        <v>5.2508550366384722E-2</v>
      </c>
      <c r="J3" s="1">
        <v>0.11988909491111925</v>
      </c>
      <c r="K3" s="1">
        <v>4.0374857558557214E-2</v>
      </c>
      <c r="L3" s="1">
        <v>0.28537900735428856</v>
      </c>
      <c r="M3" s="1">
        <v>0.1228615758575161</v>
      </c>
      <c r="N3" s="1">
        <v>9.0227728381807412E-2</v>
      </c>
      <c r="O3" s="1">
        <v>3.0916083782399659E-2</v>
      </c>
      <c r="P3" s="1">
        <v>8.2965522194293831E-2</v>
      </c>
      <c r="Q3" s="1">
        <v>2.5629992468113302E-2</v>
      </c>
      <c r="R3" s="1">
        <v>0.1234729783001495</v>
      </c>
      <c r="S3" s="1">
        <v>4.8038216532211048E-2</v>
      </c>
    </row>
    <row r="4" spans="1:19" x14ac:dyDescent="0.3">
      <c r="A4" t="s">
        <v>21</v>
      </c>
      <c r="B4" s="1">
        <v>0.66156040302681729</v>
      </c>
      <c r="C4" s="1">
        <v>0.38876251726084632</v>
      </c>
      <c r="D4" s="1">
        <v>0.62758575263713401</v>
      </c>
      <c r="E4" s="1">
        <v>0.38737015690668619</v>
      </c>
      <c r="F4" s="1">
        <v>0.59608800720076904</v>
      </c>
      <c r="G4" s="1">
        <v>0.37516865790837095</v>
      </c>
      <c r="H4" s="1">
        <v>9.8022963866721352E-2</v>
      </c>
      <c r="I4" s="1">
        <v>7.3824577680844036E-2</v>
      </c>
      <c r="J4" s="1">
        <v>8.3526308140568814E-2</v>
      </c>
      <c r="K4" s="1">
        <v>5.1298069962852862E-2</v>
      </c>
      <c r="L4" s="1">
        <v>0.21500076214678207</v>
      </c>
      <c r="M4" s="1">
        <v>0.11248596355440653</v>
      </c>
      <c r="N4" s="1">
        <v>6.6266726315551264E-2</v>
      </c>
      <c r="O4" s="1">
        <v>4.1790314962700068E-2</v>
      </c>
      <c r="P4" s="1">
        <v>5.9257551905805617E-2</v>
      </c>
      <c r="Q4" s="1">
        <v>2.9711937638141204E-2</v>
      </c>
      <c r="R4" s="1">
        <v>8.4356144595364779E-2</v>
      </c>
      <c r="S4" s="1">
        <v>4.1860079833810057E-2</v>
      </c>
    </row>
    <row r="5" spans="1:19" x14ac:dyDescent="0.3">
      <c r="A5" t="s">
        <v>26</v>
      </c>
      <c r="B5" s="1">
        <v>0.33770572148083916</v>
      </c>
      <c r="C5" s="1">
        <v>0.22173697316415553</v>
      </c>
      <c r="D5" s="1">
        <v>0.21726360806310202</v>
      </c>
      <c r="E5" s="1">
        <v>0.10861729932248416</v>
      </c>
      <c r="F5" s="1">
        <v>6.3693369411080197E-2</v>
      </c>
      <c r="G5" s="1">
        <v>6.6458242887801458E-2</v>
      </c>
      <c r="H5" s="1">
        <v>0.20188556275247943</v>
      </c>
      <c r="I5" s="1">
        <v>8.5548728844748317E-2</v>
      </c>
      <c r="J5" s="1">
        <v>0.16442593349017839</v>
      </c>
      <c r="K5" s="1">
        <v>3.26304544943865E-2</v>
      </c>
      <c r="L5" s="1">
        <v>0.35255955734941102</v>
      </c>
      <c r="M5" s="1">
        <v>1.249449558568321E-2</v>
      </c>
      <c r="N5" s="1">
        <v>0.11900375755316794</v>
      </c>
      <c r="O5" s="1">
        <v>2.1747650725199269E-2</v>
      </c>
      <c r="P5" s="1">
        <v>0.1030891430697872</v>
      </c>
      <c r="Q5" s="1">
        <v>9.8730027383039714E-4</v>
      </c>
      <c r="R5" s="1">
        <v>0.15435384413486361</v>
      </c>
      <c r="S5" s="1">
        <v>2.0261228506627878E-2</v>
      </c>
    </row>
    <row r="6" spans="1:19" x14ac:dyDescent="0.3">
      <c r="A6" t="s">
        <v>31</v>
      </c>
      <c r="B6" s="1">
        <v>0.83799287566279168</v>
      </c>
      <c r="C6" s="1">
        <v>0.21023013525603121</v>
      </c>
      <c r="D6" s="1">
        <v>0.88784735282065141</v>
      </c>
      <c r="E6" s="1">
        <v>0.11053173174213549</v>
      </c>
      <c r="F6" s="1">
        <v>0.99118619453839507</v>
      </c>
      <c r="G6" s="1">
        <v>9.2203442220097304E-4</v>
      </c>
      <c r="H6" s="1">
        <v>6.3558229673244052E-2</v>
      </c>
      <c r="I6" s="1">
        <v>4.9423535630726316E-2</v>
      </c>
      <c r="J6" s="1">
        <v>4.8892055602879403E-2</v>
      </c>
      <c r="K6" s="1">
        <v>2.3976175399441205E-2</v>
      </c>
      <c r="L6" s="1">
        <v>3.5275745319109743E-2</v>
      </c>
      <c r="M6" s="1">
        <v>1.8147289914772901E-3</v>
      </c>
      <c r="N6" s="1">
        <v>3.4262217486237381E-2</v>
      </c>
      <c r="O6" s="1">
        <v>1.1912494765460004E-2</v>
      </c>
      <c r="P6" s="1">
        <v>3.0144273326378802E-2</v>
      </c>
      <c r="Q6" s="1">
        <v>3.6517523112518874E-3</v>
      </c>
      <c r="R6" s="1">
        <v>2.8608237202932402E-2</v>
      </c>
      <c r="S6" s="1">
        <v>1.4747219086998044E-3</v>
      </c>
    </row>
    <row r="7" spans="1:19" x14ac:dyDescent="0.3">
      <c r="A7" t="s">
        <v>36</v>
      </c>
      <c r="B7" s="1">
        <v>0.28696127701059337</v>
      </c>
      <c r="C7" s="1">
        <v>0.32153382275905629</v>
      </c>
      <c r="D7" s="1">
        <v>0.28409503522413659</v>
      </c>
      <c r="E7" s="1">
        <v>0.254154523299154</v>
      </c>
      <c r="F7" s="1">
        <v>7.775269071810445E-2</v>
      </c>
      <c r="G7" s="1">
        <v>5.2028066125651626E-2</v>
      </c>
      <c r="H7" s="1">
        <v>0.17663127099280179</v>
      </c>
      <c r="I7" s="1">
        <v>3.3569078158441748E-2</v>
      </c>
      <c r="J7" s="1">
        <v>0.15228781371984298</v>
      </c>
      <c r="K7" s="1">
        <v>6.3379614910650398E-3</v>
      </c>
      <c r="L7" s="1">
        <v>0.35334939595974879</v>
      </c>
      <c r="M7" s="1">
        <v>1.2262894950337323E-2</v>
      </c>
      <c r="N7" s="1">
        <v>0.11447419663828493</v>
      </c>
      <c r="O7" s="1">
        <v>1.1837882744059676E-2</v>
      </c>
      <c r="P7" s="1">
        <v>0.10221482072384536</v>
      </c>
      <c r="Q7" s="1">
        <v>3.6018067121619582E-3</v>
      </c>
      <c r="R7" s="1">
        <v>0.15523819804220279</v>
      </c>
      <c r="S7" s="1">
        <v>1.9301440578100907E-2</v>
      </c>
    </row>
    <row r="8" spans="1:19" x14ac:dyDescent="0.3">
      <c r="A8" t="s">
        <v>41</v>
      </c>
      <c r="B8" s="1">
        <v>0.49761997212082332</v>
      </c>
      <c r="C8" s="1">
        <v>0.31076732467836937</v>
      </c>
      <c r="D8" s="1">
        <v>0.38318313174466118</v>
      </c>
      <c r="E8" s="1">
        <v>0.28745299051170264</v>
      </c>
      <c r="F8" s="1">
        <v>0.28354536032376321</v>
      </c>
      <c r="G8" s="1">
        <v>0.30682065809639003</v>
      </c>
      <c r="H8" s="1">
        <v>0.12845492192580105</v>
      </c>
      <c r="I8" s="1">
        <v>5.5791279121199459E-2</v>
      </c>
      <c r="J8" s="1">
        <v>0.1171938570690613</v>
      </c>
      <c r="K8" s="1">
        <v>3.8178869652055664E-2</v>
      </c>
      <c r="L8" s="1">
        <v>0.3050433901820942</v>
      </c>
      <c r="M8" s="1">
        <v>7.101417509141178E-2</v>
      </c>
      <c r="N8" s="1">
        <v>8.7605552030824735E-2</v>
      </c>
      <c r="O8" s="1">
        <v>3.2173680765279135E-2</v>
      </c>
      <c r="P8" s="1">
        <v>8.1933759831366665E-2</v>
      </c>
      <c r="Q8" s="1">
        <v>2.3531795014140999E-2</v>
      </c>
      <c r="R8" s="1">
        <v>0.1231846944019757</v>
      </c>
      <c r="S8" s="1">
        <v>3.4278975317546707E-2</v>
      </c>
    </row>
    <row r="9" spans="1:19" x14ac:dyDescent="0.3">
      <c r="A9" t="s">
        <v>46</v>
      </c>
      <c r="B9" s="1">
        <v>0.75619327655928714</v>
      </c>
      <c r="C9" s="1">
        <v>0.22508148297911673</v>
      </c>
      <c r="D9" s="1">
        <v>0.77674931742480446</v>
      </c>
      <c r="E9" s="1">
        <v>0.22946757695383607</v>
      </c>
      <c r="F9" s="1">
        <v>0.79675840043407198</v>
      </c>
      <c r="G9" s="1">
        <v>0.32902463613495481</v>
      </c>
      <c r="H9" s="1">
        <v>7.5436305183380403E-2</v>
      </c>
      <c r="I9" s="1">
        <v>3.9706679666330388E-2</v>
      </c>
      <c r="J9" s="1">
        <v>6.5920522907449319E-2</v>
      </c>
      <c r="K9" s="1">
        <v>3.2376029089239075E-2</v>
      </c>
      <c r="L9" s="1">
        <v>0.1256008350231034</v>
      </c>
      <c r="M9" s="1">
        <v>0.11803700390793112</v>
      </c>
      <c r="N9" s="1">
        <v>4.7092438388415661E-2</v>
      </c>
      <c r="O9" s="1">
        <v>2.117156394752321E-2</v>
      </c>
      <c r="P9" s="1">
        <v>4.5634676407424385E-2</v>
      </c>
      <c r="Q9" s="1">
        <v>2.118126537141397E-2</v>
      </c>
      <c r="R9" s="1">
        <v>5.770605531433122E-2</v>
      </c>
      <c r="S9" s="1">
        <v>3.8102511835105005E-2</v>
      </c>
    </row>
    <row r="10" spans="1:19" x14ac:dyDescent="0.3">
      <c r="A10" t="s">
        <v>51</v>
      </c>
      <c r="B10" s="1">
        <v>0.98264665480446567</v>
      </c>
      <c r="C10" s="1">
        <v>1.1137184761744905E-3</v>
      </c>
      <c r="D10" s="1">
        <v>0.95754655426230451</v>
      </c>
      <c r="E10" s="1">
        <v>1.5171631619875234E-3</v>
      </c>
      <c r="F10" s="1">
        <v>0.99125914965227624</v>
      </c>
      <c r="G10" s="1">
        <v>3.0312781320643311E-4</v>
      </c>
      <c r="H10" s="1">
        <v>2.9404199448849665E-2</v>
      </c>
      <c r="I10" s="1">
        <v>1.9436265572998705E-3</v>
      </c>
      <c r="J10" s="1">
        <v>3.4228637680898552E-2</v>
      </c>
      <c r="K10" s="1">
        <v>4.8054439538895699E-4</v>
      </c>
      <c r="L10" s="1">
        <v>3.6342125830276038E-2</v>
      </c>
      <c r="M10" s="1">
        <v>2.9655686938456321E-4</v>
      </c>
      <c r="N10" s="1">
        <v>2.5575852392935156E-2</v>
      </c>
      <c r="O10" s="1">
        <v>1.6370399206761688E-3</v>
      </c>
      <c r="P10" s="1">
        <v>2.9202991627037302E-2</v>
      </c>
      <c r="Q10" s="1">
        <v>5.704552479609946E-4</v>
      </c>
      <c r="R10" s="1">
        <v>3.1293889149175656E-2</v>
      </c>
      <c r="S10" s="1">
        <v>4.0773498398186147E-4</v>
      </c>
    </row>
    <row r="13" spans="1:19" x14ac:dyDescent="0.3">
      <c r="A13" t="s">
        <v>0</v>
      </c>
      <c r="B13" t="s">
        <v>62</v>
      </c>
      <c r="C13" t="s">
        <v>63</v>
      </c>
      <c r="D13" t="s">
        <v>64</v>
      </c>
      <c r="E13" t="s">
        <v>63</v>
      </c>
      <c r="F13" t="s">
        <v>65</v>
      </c>
      <c r="G13" t="s">
        <v>63</v>
      </c>
      <c r="H13" t="s">
        <v>5</v>
      </c>
      <c r="J13" t="s">
        <v>6</v>
      </c>
      <c r="L13" t="s">
        <v>7</v>
      </c>
      <c r="N13" t="s">
        <v>8</v>
      </c>
      <c r="P13" t="s">
        <v>9</v>
      </c>
      <c r="R13" t="s">
        <v>10</v>
      </c>
    </row>
    <row r="14" spans="1:19" x14ac:dyDescent="0.3">
      <c r="A14" t="s">
        <v>11</v>
      </c>
      <c r="B14" s="1">
        <f>1-(1-B2)*24/(24-16-1)</f>
        <v>-1.2055869004470412</v>
      </c>
      <c r="C14" s="1">
        <v>0.20948110712953583</v>
      </c>
      <c r="D14" s="1">
        <f>1-(1-D2)*76/(76-16-1)</f>
        <v>7.592517053665282E-2</v>
      </c>
      <c r="E14" s="1">
        <v>0.14219807254167291</v>
      </c>
      <c r="F14" s="1">
        <f>1-(1-F2)*52/(52-16-1)</f>
        <v>-0.35894622882390181</v>
      </c>
      <c r="G14" s="1">
        <v>5.5796981631185169E-2</v>
      </c>
      <c r="H14" s="1">
        <v>0.1656663201200424</v>
      </c>
      <c r="I14" s="1">
        <v>2.719044640890942E-2</v>
      </c>
      <c r="J14" s="1">
        <v>0.14503975447817821</v>
      </c>
      <c r="K14" s="1">
        <v>7.3121673005892762E-3</v>
      </c>
      <c r="L14" s="1">
        <v>0.34850309762390358</v>
      </c>
      <c r="M14" s="1">
        <v>1.1270507693398484E-2</v>
      </c>
      <c r="N14" s="1">
        <v>0.10858256191364186</v>
      </c>
      <c r="O14" s="1">
        <v>1.2594930706508087E-2</v>
      </c>
      <c r="P14" s="1">
        <v>9.8102905489918957E-2</v>
      </c>
      <c r="Q14" s="1">
        <v>5.3289692141257417E-3</v>
      </c>
      <c r="R14" s="1">
        <v>0.1489029370033316</v>
      </c>
      <c r="S14" s="1">
        <v>1.736058153065189E-2</v>
      </c>
    </row>
    <row r="15" spans="1:19" x14ac:dyDescent="0.3">
      <c r="A15" t="s">
        <v>16</v>
      </c>
      <c r="B15" s="1">
        <f t="shared" ref="B15:B22" si="0">1-(1-B3)*24/(24-16-1)</f>
        <v>-0.67032756196871413</v>
      </c>
      <c r="C15" s="1">
        <v>0.32767344306133839</v>
      </c>
      <c r="D15" s="1">
        <f t="shared" ref="D15:D22" si="1">1-(1-D3)*76/(76-16-1)</f>
        <v>0.3197374365498481</v>
      </c>
      <c r="E15" s="1">
        <v>0.30751027014254007</v>
      </c>
      <c r="F15" s="1">
        <f t="shared" ref="F15:F22" si="2">1-(1-F3)*52/(52-16-1)</f>
        <v>-7.1440751060430685E-2</v>
      </c>
      <c r="G15" s="1">
        <v>0.3572590238463586</v>
      </c>
      <c r="H15" s="1">
        <v>0.13529973127441924</v>
      </c>
      <c r="I15" s="1">
        <v>5.2508550366384722E-2</v>
      </c>
      <c r="J15" s="1">
        <v>0.11988909491111925</v>
      </c>
      <c r="K15" s="1">
        <v>4.0374857558557214E-2</v>
      </c>
      <c r="L15" s="1">
        <v>0.28537900735428856</v>
      </c>
      <c r="M15" s="1">
        <v>0.1228615758575161</v>
      </c>
      <c r="N15" s="1">
        <v>9.0227728381807412E-2</v>
      </c>
      <c r="O15" s="1">
        <v>3.0916083782399659E-2</v>
      </c>
      <c r="P15" s="1">
        <v>8.2965522194293831E-2</v>
      </c>
      <c r="Q15" s="1">
        <v>2.5629992468113302E-2</v>
      </c>
      <c r="R15" s="1">
        <v>0.1234729783001495</v>
      </c>
      <c r="S15" s="1">
        <v>4.8038216532211048E-2</v>
      </c>
    </row>
    <row r="16" spans="1:19" x14ac:dyDescent="0.3">
      <c r="A16" t="s">
        <v>21</v>
      </c>
      <c r="B16" s="1">
        <f t="shared" si="0"/>
        <v>-0.16036433247948367</v>
      </c>
      <c r="C16" s="1">
        <v>0.38876251726084632</v>
      </c>
      <c r="D16" s="1">
        <f t="shared" si="1"/>
        <v>0.52027995254952852</v>
      </c>
      <c r="E16" s="1">
        <v>0.38737015690668619</v>
      </c>
      <c r="F16" s="1">
        <f t="shared" si="2"/>
        <v>0.3999021821268568</v>
      </c>
      <c r="G16" s="1">
        <v>0.37516865790837095</v>
      </c>
      <c r="H16" s="1">
        <v>9.8022963866721352E-2</v>
      </c>
      <c r="I16" s="1">
        <v>7.3824577680844036E-2</v>
      </c>
      <c r="J16" s="1">
        <v>8.3526308140568814E-2</v>
      </c>
      <c r="K16" s="1">
        <v>5.1298069962852862E-2</v>
      </c>
      <c r="L16" s="1">
        <v>0.21500076214678207</v>
      </c>
      <c r="M16" s="1">
        <v>0.11248596355440653</v>
      </c>
      <c r="N16" s="1">
        <v>6.6266726315551264E-2</v>
      </c>
      <c r="O16" s="1">
        <v>4.1790314962700068E-2</v>
      </c>
      <c r="P16" s="1">
        <v>5.9257551905805617E-2</v>
      </c>
      <c r="Q16" s="1">
        <v>2.9711937638141204E-2</v>
      </c>
      <c r="R16" s="1">
        <v>8.4356144595364779E-2</v>
      </c>
      <c r="S16" s="1">
        <v>4.1860079833810057E-2</v>
      </c>
    </row>
    <row r="17" spans="1:19" x14ac:dyDescent="0.3">
      <c r="A17" t="s">
        <v>26</v>
      </c>
      <c r="B17" s="1">
        <f t="shared" si="0"/>
        <v>-1.2707232406371225</v>
      </c>
      <c r="C17" s="1">
        <v>0.22173697316415553</v>
      </c>
      <c r="D17" s="1">
        <f t="shared" si="1"/>
        <v>-8.2706065627837777E-3</v>
      </c>
      <c r="E17" s="1">
        <v>0.10861729932248416</v>
      </c>
      <c r="F17" s="1">
        <f t="shared" si="2"/>
        <v>-0.39108413687496668</v>
      </c>
      <c r="G17" s="1">
        <v>6.6458242887801458E-2</v>
      </c>
      <c r="H17" s="1">
        <v>0.20188556275247943</v>
      </c>
      <c r="I17" s="1">
        <v>8.5548728844748317E-2</v>
      </c>
      <c r="J17" s="1">
        <v>0.16442593349017839</v>
      </c>
      <c r="K17" s="1">
        <v>3.26304544943865E-2</v>
      </c>
      <c r="L17" s="1">
        <v>0.35255955734941102</v>
      </c>
      <c r="M17" s="1">
        <v>1.249449558568321E-2</v>
      </c>
      <c r="N17" s="1">
        <v>0.11900375755316794</v>
      </c>
      <c r="O17" s="1">
        <v>2.1747650725199269E-2</v>
      </c>
      <c r="P17" s="1">
        <v>0.1030891430697872</v>
      </c>
      <c r="Q17" s="1">
        <v>9.8730027383039714E-4</v>
      </c>
      <c r="R17" s="1">
        <v>0.15435384413486361</v>
      </c>
      <c r="S17" s="1">
        <v>2.0261228506627878E-2</v>
      </c>
    </row>
    <row r="18" spans="1:19" x14ac:dyDescent="0.3">
      <c r="A18" t="s">
        <v>31</v>
      </c>
      <c r="B18" s="1">
        <f t="shared" si="0"/>
        <v>0.4445470022724286</v>
      </c>
      <c r="C18" s="1">
        <v>0.21023013525603121</v>
      </c>
      <c r="D18" s="1">
        <f t="shared" si="1"/>
        <v>0.8555321832943984</v>
      </c>
      <c r="E18" s="1">
        <v>0.11053173174213549</v>
      </c>
      <c r="F18" s="1">
        <f t="shared" si="2"/>
        <v>0.98690520331418696</v>
      </c>
      <c r="G18" s="1">
        <v>9.2203442220097304E-4</v>
      </c>
      <c r="H18" s="1">
        <v>6.3558229673244052E-2</v>
      </c>
      <c r="I18" s="1">
        <v>4.9423535630726316E-2</v>
      </c>
      <c r="J18" s="1">
        <v>4.8892055602879403E-2</v>
      </c>
      <c r="K18" s="1">
        <v>2.3976175399441205E-2</v>
      </c>
      <c r="L18" s="1">
        <v>3.5275745319109743E-2</v>
      </c>
      <c r="M18" s="1">
        <v>1.8147289914772901E-3</v>
      </c>
      <c r="N18" s="1">
        <v>3.4262217486237381E-2</v>
      </c>
      <c r="O18" s="1">
        <v>1.1912494765460004E-2</v>
      </c>
      <c r="P18" s="1">
        <v>3.0144273326378802E-2</v>
      </c>
      <c r="Q18" s="1">
        <v>3.6517523112518874E-3</v>
      </c>
      <c r="R18" s="1">
        <v>2.8608237202932402E-2</v>
      </c>
      <c r="S18" s="1">
        <v>1.4747219086998044E-3</v>
      </c>
    </row>
    <row r="19" spans="1:19" x14ac:dyDescent="0.3">
      <c r="A19" t="s">
        <v>36</v>
      </c>
      <c r="B19" s="1">
        <f t="shared" si="0"/>
        <v>-1.4447041931065372</v>
      </c>
      <c r="C19" s="1">
        <v>0.32153382275905629</v>
      </c>
      <c r="D19" s="1">
        <f t="shared" si="1"/>
        <v>7.7817333509057285E-2</v>
      </c>
      <c r="E19" s="1">
        <v>0.254154523299154</v>
      </c>
      <c r="F19" s="1">
        <f t="shared" si="2"/>
        <v>-0.37019600236167349</v>
      </c>
      <c r="G19" s="1">
        <v>5.2028066125651626E-2</v>
      </c>
      <c r="H19" s="1">
        <v>0.17663127099280179</v>
      </c>
      <c r="I19" s="1">
        <v>3.3569078158441748E-2</v>
      </c>
      <c r="J19" s="1">
        <v>0.15228781371984298</v>
      </c>
      <c r="K19" s="1">
        <v>6.3379614910650398E-3</v>
      </c>
      <c r="L19" s="1">
        <v>0.35334939595974879</v>
      </c>
      <c r="M19" s="1">
        <v>1.2262894950337323E-2</v>
      </c>
      <c r="N19" s="1">
        <v>0.11447419663828493</v>
      </c>
      <c r="O19" s="1">
        <v>1.1837882744059676E-2</v>
      </c>
      <c r="P19" s="1">
        <v>0.10221482072384536</v>
      </c>
      <c r="Q19" s="1">
        <v>3.6018067121619582E-3</v>
      </c>
      <c r="R19" s="1">
        <v>0.15523819804220279</v>
      </c>
      <c r="S19" s="1">
        <v>1.9301440578100907E-2</v>
      </c>
    </row>
    <row r="20" spans="1:19" x14ac:dyDescent="0.3">
      <c r="A20" t="s">
        <v>41</v>
      </c>
      <c r="B20" s="1">
        <f t="shared" si="0"/>
        <v>-0.72244580987146279</v>
      </c>
      <c r="C20" s="1">
        <v>0.31076732467836937</v>
      </c>
      <c r="D20" s="1">
        <f t="shared" si="1"/>
        <v>0.20545623750159747</v>
      </c>
      <c r="E20" s="1">
        <v>0.28745299051170264</v>
      </c>
      <c r="F20" s="1">
        <f t="shared" si="2"/>
        <v>-6.4446893233266023E-2</v>
      </c>
      <c r="G20" s="1">
        <v>0.30682065809639003</v>
      </c>
      <c r="H20" s="1">
        <v>0.12845492192580105</v>
      </c>
      <c r="I20" s="1">
        <v>5.5791279121199459E-2</v>
      </c>
      <c r="J20" s="1">
        <v>0.1171938570690613</v>
      </c>
      <c r="K20" s="1">
        <v>3.8178869652055664E-2</v>
      </c>
      <c r="L20" s="1">
        <v>0.3050433901820942</v>
      </c>
      <c r="M20" s="1">
        <v>7.101417509141178E-2</v>
      </c>
      <c r="N20" s="1">
        <v>8.7605552030824735E-2</v>
      </c>
      <c r="O20" s="1">
        <v>3.2173680765279135E-2</v>
      </c>
      <c r="P20" s="1">
        <v>8.1933759831366665E-2</v>
      </c>
      <c r="Q20" s="1">
        <v>2.3531795014140999E-2</v>
      </c>
      <c r="R20" s="1">
        <v>0.1231846944019757</v>
      </c>
      <c r="S20" s="1">
        <v>3.4278975317546707E-2</v>
      </c>
    </row>
    <row r="21" spans="1:19" x14ac:dyDescent="0.3">
      <c r="A21" t="s">
        <v>46</v>
      </c>
      <c r="B21" s="1">
        <f t="shared" si="0"/>
        <v>0.16409123391755587</v>
      </c>
      <c r="C21" s="1">
        <v>0.22508148297911673</v>
      </c>
      <c r="D21" s="1">
        <f t="shared" si="1"/>
        <v>0.71242284956415491</v>
      </c>
      <c r="E21" s="1">
        <v>0.22946757695383607</v>
      </c>
      <c r="F21" s="1">
        <f t="shared" si="2"/>
        <v>0.69804105207347833</v>
      </c>
      <c r="G21" s="1">
        <v>0.32902463613495481</v>
      </c>
      <c r="H21" s="1">
        <v>7.5436305183380403E-2</v>
      </c>
      <c r="I21" s="1">
        <v>3.9706679666330388E-2</v>
      </c>
      <c r="J21" s="1">
        <v>6.5920522907449319E-2</v>
      </c>
      <c r="K21" s="1">
        <v>3.2376029089239075E-2</v>
      </c>
      <c r="L21" s="1">
        <v>0.1256008350231034</v>
      </c>
      <c r="M21" s="1">
        <v>0.11803700390793112</v>
      </c>
      <c r="N21" s="1">
        <v>4.7092438388415661E-2</v>
      </c>
      <c r="O21" s="1">
        <v>2.117156394752321E-2</v>
      </c>
      <c r="P21" s="1">
        <v>4.5634676407424385E-2</v>
      </c>
      <c r="Q21" s="1">
        <v>2.118126537141397E-2</v>
      </c>
      <c r="R21" s="1">
        <v>5.770605531433122E-2</v>
      </c>
      <c r="S21" s="1">
        <v>3.8102511835105005E-2</v>
      </c>
    </row>
    <row r="22" spans="1:19" x14ac:dyDescent="0.3">
      <c r="A22" t="s">
        <v>51</v>
      </c>
      <c r="B22" s="1">
        <f t="shared" si="0"/>
        <v>0.94050281647245371</v>
      </c>
      <c r="C22" s="1">
        <v>1.1137184761744905E-3</v>
      </c>
      <c r="D22" s="1">
        <f t="shared" si="1"/>
        <v>0.94531420549042611</v>
      </c>
      <c r="E22" s="1">
        <v>1.5171631619875234E-3</v>
      </c>
      <c r="F22" s="1">
        <f t="shared" si="2"/>
        <v>0.98701359376909614</v>
      </c>
      <c r="G22" s="1">
        <v>3.0312781320643311E-4</v>
      </c>
      <c r="H22" s="1">
        <v>2.9404199448849665E-2</v>
      </c>
      <c r="I22" s="1">
        <v>1.9436265572998705E-3</v>
      </c>
      <c r="J22" s="1">
        <v>3.4228637680898552E-2</v>
      </c>
      <c r="K22" s="1">
        <v>4.8054439538895699E-4</v>
      </c>
      <c r="L22" s="1">
        <v>3.6342125830276038E-2</v>
      </c>
      <c r="M22" s="1">
        <v>2.9655686938456321E-4</v>
      </c>
      <c r="N22" s="1">
        <v>2.5575852392935156E-2</v>
      </c>
      <c r="O22" s="1">
        <v>1.6370399206761688E-3</v>
      </c>
      <c r="P22" s="1">
        <v>2.9202991627037302E-2</v>
      </c>
      <c r="Q22" s="1">
        <v>5.704552479609946E-4</v>
      </c>
      <c r="R22" s="1">
        <v>3.1293889149175656E-2</v>
      </c>
      <c r="S22" s="1">
        <v>4.0773498398186147E-4</v>
      </c>
    </row>
    <row r="25" spans="1:19" x14ac:dyDescent="0.3">
      <c r="A25" t="s">
        <v>0</v>
      </c>
      <c r="B25" t="s">
        <v>62</v>
      </c>
      <c r="C25" t="s">
        <v>63</v>
      </c>
      <c r="D25" t="s">
        <v>64</v>
      </c>
      <c r="E25" t="s">
        <v>63</v>
      </c>
      <c r="F25" t="s">
        <v>65</v>
      </c>
      <c r="G25" t="s">
        <v>63</v>
      </c>
      <c r="H25" t="s">
        <v>5</v>
      </c>
      <c r="J25" t="s">
        <v>6</v>
      </c>
      <c r="L25" t="s">
        <v>7</v>
      </c>
      <c r="N25" t="s">
        <v>8</v>
      </c>
      <c r="P25" t="s">
        <v>9</v>
      </c>
      <c r="R25" t="s">
        <v>10</v>
      </c>
    </row>
    <row r="26" spans="1:19" x14ac:dyDescent="0.3">
      <c r="A26" t="s">
        <v>66</v>
      </c>
      <c r="B26" s="1">
        <f>ROUND(B14,3)</f>
        <v>-1.206</v>
      </c>
      <c r="C26" s="1">
        <f t="shared" ref="C26:S34" si="3">ROUND(C14,3)</f>
        <v>0.20899999999999999</v>
      </c>
      <c r="D26" s="1">
        <f t="shared" si="3"/>
        <v>7.5999999999999998E-2</v>
      </c>
      <c r="E26" s="1">
        <f t="shared" si="3"/>
        <v>0.14199999999999999</v>
      </c>
      <c r="F26" s="1">
        <f t="shared" si="3"/>
        <v>-0.35899999999999999</v>
      </c>
      <c r="G26" s="1">
        <f t="shared" si="3"/>
        <v>5.6000000000000001E-2</v>
      </c>
      <c r="H26" s="1">
        <f t="shared" si="3"/>
        <v>0.16600000000000001</v>
      </c>
      <c r="I26" s="1">
        <f t="shared" si="3"/>
        <v>2.7E-2</v>
      </c>
      <c r="J26" s="1">
        <f t="shared" si="3"/>
        <v>0.14499999999999999</v>
      </c>
      <c r="K26" s="1">
        <f t="shared" si="3"/>
        <v>7.0000000000000001E-3</v>
      </c>
      <c r="L26" s="1">
        <f t="shared" si="3"/>
        <v>0.34899999999999998</v>
      </c>
      <c r="M26" s="1">
        <f t="shared" si="3"/>
        <v>1.0999999999999999E-2</v>
      </c>
      <c r="N26" s="1">
        <f t="shared" si="3"/>
        <v>0.109</v>
      </c>
      <c r="O26" s="1">
        <f t="shared" si="3"/>
        <v>1.2999999999999999E-2</v>
      </c>
      <c r="P26" s="1">
        <f t="shared" si="3"/>
        <v>9.8000000000000004E-2</v>
      </c>
      <c r="Q26" s="1">
        <f t="shared" si="3"/>
        <v>5.0000000000000001E-3</v>
      </c>
      <c r="R26" s="1">
        <f t="shared" si="3"/>
        <v>0.14899999999999999</v>
      </c>
      <c r="S26" s="1">
        <f t="shared" si="3"/>
        <v>1.7000000000000001E-2</v>
      </c>
    </row>
    <row r="27" spans="1:19" x14ac:dyDescent="0.3">
      <c r="A27" t="s">
        <v>67</v>
      </c>
      <c r="B27" s="1">
        <f t="shared" ref="B27:P34" si="4">ROUND(B15,3)</f>
        <v>-0.67</v>
      </c>
      <c r="C27" s="1">
        <f t="shared" si="4"/>
        <v>0.32800000000000001</v>
      </c>
      <c r="D27" s="1">
        <f t="shared" si="4"/>
        <v>0.32</v>
      </c>
      <c r="E27" s="1">
        <f t="shared" si="4"/>
        <v>0.308</v>
      </c>
      <c r="F27" s="1">
        <f t="shared" si="4"/>
        <v>-7.0999999999999994E-2</v>
      </c>
      <c r="G27" s="1">
        <f t="shared" si="4"/>
        <v>0.35699999999999998</v>
      </c>
      <c r="H27" s="1">
        <f t="shared" si="4"/>
        <v>0.13500000000000001</v>
      </c>
      <c r="I27" s="1">
        <f t="shared" si="4"/>
        <v>5.2999999999999999E-2</v>
      </c>
      <c r="J27" s="1">
        <f t="shared" si="4"/>
        <v>0.12</v>
      </c>
      <c r="K27" s="1">
        <f t="shared" si="4"/>
        <v>0.04</v>
      </c>
      <c r="L27" s="1">
        <f t="shared" si="4"/>
        <v>0.28499999999999998</v>
      </c>
      <c r="M27" s="1">
        <f t="shared" si="4"/>
        <v>0.123</v>
      </c>
      <c r="N27" s="1">
        <f t="shared" si="4"/>
        <v>0.09</v>
      </c>
      <c r="O27" s="1">
        <f t="shared" si="4"/>
        <v>3.1E-2</v>
      </c>
      <c r="P27" s="1">
        <f t="shared" si="4"/>
        <v>8.3000000000000004E-2</v>
      </c>
      <c r="Q27" s="1">
        <f t="shared" si="3"/>
        <v>2.5999999999999999E-2</v>
      </c>
      <c r="R27" s="1">
        <f t="shared" si="3"/>
        <v>0.123</v>
      </c>
      <c r="S27" s="1">
        <f t="shared" si="3"/>
        <v>4.8000000000000001E-2</v>
      </c>
    </row>
    <row r="28" spans="1:19" x14ac:dyDescent="0.3">
      <c r="A28" t="s">
        <v>68</v>
      </c>
      <c r="B28" s="1">
        <f t="shared" si="4"/>
        <v>-0.16</v>
      </c>
      <c r="C28" s="1">
        <f t="shared" si="4"/>
        <v>0.38900000000000001</v>
      </c>
      <c r="D28" s="1">
        <f t="shared" si="4"/>
        <v>0.52</v>
      </c>
      <c r="E28" s="1">
        <f t="shared" si="4"/>
        <v>0.38700000000000001</v>
      </c>
      <c r="F28" s="1">
        <f t="shared" si="4"/>
        <v>0.4</v>
      </c>
      <c r="G28" s="1">
        <f t="shared" si="4"/>
        <v>0.375</v>
      </c>
      <c r="H28" s="1">
        <f t="shared" si="4"/>
        <v>9.8000000000000004E-2</v>
      </c>
      <c r="I28" s="1">
        <f t="shared" si="4"/>
        <v>7.3999999999999996E-2</v>
      </c>
      <c r="J28" s="1">
        <f t="shared" si="4"/>
        <v>8.4000000000000005E-2</v>
      </c>
      <c r="K28" s="1">
        <f t="shared" si="4"/>
        <v>5.0999999999999997E-2</v>
      </c>
      <c r="L28" s="1">
        <f t="shared" si="4"/>
        <v>0.215</v>
      </c>
      <c r="M28" s="1">
        <f t="shared" si="4"/>
        <v>0.112</v>
      </c>
      <c r="N28" s="1">
        <f t="shared" si="4"/>
        <v>6.6000000000000003E-2</v>
      </c>
      <c r="O28" s="1">
        <f t="shared" si="4"/>
        <v>4.2000000000000003E-2</v>
      </c>
      <c r="P28" s="1">
        <f t="shared" si="4"/>
        <v>5.8999999999999997E-2</v>
      </c>
      <c r="Q28" s="1">
        <f t="shared" si="3"/>
        <v>0.03</v>
      </c>
      <c r="R28" s="1">
        <f t="shared" si="3"/>
        <v>8.4000000000000005E-2</v>
      </c>
      <c r="S28" s="1">
        <f t="shared" si="3"/>
        <v>4.2000000000000003E-2</v>
      </c>
    </row>
    <row r="29" spans="1:19" x14ac:dyDescent="0.3">
      <c r="A29" t="s">
        <v>69</v>
      </c>
      <c r="B29" s="1">
        <f t="shared" si="4"/>
        <v>-1.2709999999999999</v>
      </c>
      <c r="C29" s="1">
        <f t="shared" si="4"/>
        <v>0.222</v>
      </c>
      <c r="D29" s="1">
        <f t="shared" si="4"/>
        <v>-8.0000000000000002E-3</v>
      </c>
      <c r="E29" s="1">
        <f t="shared" si="4"/>
        <v>0.109</v>
      </c>
      <c r="F29" s="1">
        <f t="shared" si="4"/>
        <v>-0.39100000000000001</v>
      </c>
      <c r="G29" s="1">
        <f t="shared" si="4"/>
        <v>6.6000000000000003E-2</v>
      </c>
      <c r="H29" s="1">
        <f t="shared" si="4"/>
        <v>0.20200000000000001</v>
      </c>
      <c r="I29" s="1">
        <f t="shared" si="4"/>
        <v>8.5999999999999993E-2</v>
      </c>
      <c r="J29" s="1">
        <f t="shared" si="4"/>
        <v>0.16400000000000001</v>
      </c>
      <c r="K29" s="1">
        <f t="shared" si="4"/>
        <v>3.3000000000000002E-2</v>
      </c>
      <c r="L29" s="1">
        <f t="shared" si="4"/>
        <v>0.35299999999999998</v>
      </c>
      <c r="M29" s="1">
        <f t="shared" si="4"/>
        <v>1.2E-2</v>
      </c>
      <c r="N29" s="1">
        <f t="shared" si="4"/>
        <v>0.11899999999999999</v>
      </c>
      <c r="O29" s="1">
        <f t="shared" si="4"/>
        <v>2.1999999999999999E-2</v>
      </c>
      <c r="P29" s="1">
        <f t="shared" si="4"/>
        <v>0.10299999999999999</v>
      </c>
      <c r="Q29" s="1">
        <f t="shared" si="3"/>
        <v>1E-3</v>
      </c>
      <c r="R29" s="1">
        <f t="shared" si="3"/>
        <v>0.154</v>
      </c>
      <c r="S29" s="1">
        <f t="shared" si="3"/>
        <v>0.02</v>
      </c>
    </row>
    <row r="30" spans="1:19" x14ac:dyDescent="0.3">
      <c r="A30" s="2" t="s">
        <v>70</v>
      </c>
      <c r="B30" s="1">
        <f t="shared" si="4"/>
        <v>0.44500000000000001</v>
      </c>
      <c r="C30" s="1">
        <f t="shared" si="4"/>
        <v>0.21</v>
      </c>
      <c r="D30" s="1">
        <f t="shared" si="4"/>
        <v>0.85599999999999998</v>
      </c>
      <c r="E30" s="1">
        <f t="shared" si="4"/>
        <v>0.111</v>
      </c>
      <c r="F30" s="1">
        <f t="shared" si="4"/>
        <v>0.98699999999999999</v>
      </c>
      <c r="G30" s="1">
        <f t="shared" si="4"/>
        <v>1E-3</v>
      </c>
      <c r="H30" s="1">
        <f t="shared" si="4"/>
        <v>6.4000000000000001E-2</v>
      </c>
      <c r="I30" s="1">
        <f t="shared" si="4"/>
        <v>4.9000000000000002E-2</v>
      </c>
      <c r="J30" s="1">
        <f t="shared" si="4"/>
        <v>4.9000000000000002E-2</v>
      </c>
      <c r="K30" s="1">
        <f t="shared" si="4"/>
        <v>2.4E-2</v>
      </c>
      <c r="L30" s="1">
        <f t="shared" si="4"/>
        <v>3.5000000000000003E-2</v>
      </c>
      <c r="M30" s="1">
        <f t="shared" si="4"/>
        <v>2E-3</v>
      </c>
      <c r="N30" s="1">
        <f t="shared" si="4"/>
        <v>3.4000000000000002E-2</v>
      </c>
      <c r="O30" s="1">
        <f t="shared" si="4"/>
        <v>1.2E-2</v>
      </c>
      <c r="P30" s="1">
        <f t="shared" si="4"/>
        <v>0.03</v>
      </c>
      <c r="Q30" s="1">
        <f t="shared" si="3"/>
        <v>4.0000000000000001E-3</v>
      </c>
      <c r="R30" s="1">
        <f t="shared" si="3"/>
        <v>2.9000000000000001E-2</v>
      </c>
      <c r="S30" s="1">
        <f t="shared" si="3"/>
        <v>1E-3</v>
      </c>
    </row>
    <row r="31" spans="1:19" x14ac:dyDescent="0.3">
      <c r="A31" t="s">
        <v>71</v>
      </c>
      <c r="B31" s="1">
        <f t="shared" si="4"/>
        <v>-1.4450000000000001</v>
      </c>
      <c r="C31" s="1">
        <f t="shared" si="4"/>
        <v>0.32200000000000001</v>
      </c>
      <c r="D31" s="1">
        <f t="shared" si="4"/>
        <v>7.8E-2</v>
      </c>
      <c r="E31" s="1">
        <f t="shared" si="4"/>
        <v>0.254</v>
      </c>
      <c r="F31" s="1">
        <f t="shared" si="4"/>
        <v>-0.37</v>
      </c>
      <c r="G31" s="1">
        <f t="shared" si="4"/>
        <v>5.1999999999999998E-2</v>
      </c>
      <c r="H31" s="1">
        <f t="shared" si="4"/>
        <v>0.17699999999999999</v>
      </c>
      <c r="I31" s="1">
        <f t="shared" si="4"/>
        <v>3.4000000000000002E-2</v>
      </c>
      <c r="J31" s="1">
        <f t="shared" si="4"/>
        <v>0.152</v>
      </c>
      <c r="K31" s="1">
        <f t="shared" si="4"/>
        <v>6.0000000000000001E-3</v>
      </c>
      <c r="L31" s="1">
        <f t="shared" si="4"/>
        <v>0.35299999999999998</v>
      </c>
      <c r="M31" s="1">
        <f t="shared" si="4"/>
        <v>1.2E-2</v>
      </c>
      <c r="N31" s="1">
        <f t="shared" si="4"/>
        <v>0.114</v>
      </c>
      <c r="O31" s="1">
        <f t="shared" si="4"/>
        <v>1.2E-2</v>
      </c>
      <c r="P31" s="1">
        <f t="shared" si="4"/>
        <v>0.10199999999999999</v>
      </c>
      <c r="Q31" s="1">
        <f t="shared" si="3"/>
        <v>4.0000000000000001E-3</v>
      </c>
      <c r="R31" s="1">
        <f t="shared" si="3"/>
        <v>0.155</v>
      </c>
      <c r="S31" s="1">
        <f t="shared" si="3"/>
        <v>1.9E-2</v>
      </c>
    </row>
    <row r="32" spans="1:19" x14ac:dyDescent="0.3">
      <c r="A32" t="s">
        <v>72</v>
      </c>
      <c r="B32" s="1">
        <f t="shared" si="4"/>
        <v>-0.72199999999999998</v>
      </c>
      <c r="C32" s="1">
        <f t="shared" si="4"/>
        <v>0.311</v>
      </c>
      <c r="D32" s="1">
        <f t="shared" si="4"/>
        <v>0.20499999999999999</v>
      </c>
      <c r="E32" s="1">
        <f t="shared" si="4"/>
        <v>0.28699999999999998</v>
      </c>
      <c r="F32" s="1">
        <f t="shared" si="4"/>
        <v>-6.4000000000000001E-2</v>
      </c>
      <c r="G32" s="1">
        <f t="shared" si="4"/>
        <v>0.307</v>
      </c>
      <c r="H32" s="1">
        <f t="shared" si="4"/>
        <v>0.128</v>
      </c>
      <c r="I32" s="1">
        <f t="shared" si="4"/>
        <v>5.6000000000000001E-2</v>
      </c>
      <c r="J32" s="1">
        <f t="shared" si="4"/>
        <v>0.11700000000000001</v>
      </c>
      <c r="K32" s="1">
        <f t="shared" si="4"/>
        <v>3.7999999999999999E-2</v>
      </c>
      <c r="L32" s="1">
        <f t="shared" si="4"/>
        <v>0.30499999999999999</v>
      </c>
      <c r="M32" s="1">
        <f t="shared" si="4"/>
        <v>7.0999999999999994E-2</v>
      </c>
      <c r="N32" s="1">
        <f t="shared" si="4"/>
        <v>8.7999999999999995E-2</v>
      </c>
      <c r="O32" s="1">
        <f t="shared" si="4"/>
        <v>3.2000000000000001E-2</v>
      </c>
      <c r="P32" s="1">
        <f t="shared" si="4"/>
        <v>8.2000000000000003E-2</v>
      </c>
      <c r="Q32" s="1">
        <f t="shared" si="3"/>
        <v>2.4E-2</v>
      </c>
      <c r="R32" s="1">
        <f t="shared" si="3"/>
        <v>0.123</v>
      </c>
      <c r="S32" s="1">
        <f t="shared" si="3"/>
        <v>3.4000000000000002E-2</v>
      </c>
    </row>
    <row r="33" spans="1:19" x14ac:dyDescent="0.3">
      <c r="A33" t="s">
        <v>73</v>
      </c>
      <c r="B33" s="1">
        <f t="shared" si="4"/>
        <v>0.16400000000000001</v>
      </c>
      <c r="C33" s="1">
        <f t="shared" si="4"/>
        <v>0.22500000000000001</v>
      </c>
      <c r="D33" s="1">
        <f t="shared" si="4"/>
        <v>0.71199999999999997</v>
      </c>
      <c r="E33" s="1">
        <f t="shared" si="4"/>
        <v>0.22900000000000001</v>
      </c>
      <c r="F33" s="1">
        <f t="shared" si="4"/>
        <v>0.69799999999999995</v>
      </c>
      <c r="G33" s="1">
        <f t="shared" si="4"/>
        <v>0.32900000000000001</v>
      </c>
      <c r="H33" s="1">
        <f t="shared" si="4"/>
        <v>7.4999999999999997E-2</v>
      </c>
      <c r="I33" s="1">
        <f t="shared" si="4"/>
        <v>0.04</v>
      </c>
      <c r="J33" s="1">
        <f t="shared" si="4"/>
        <v>6.6000000000000003E-2</v>
      </c>
      <c r="K33" s="1">
        <f t="shared" si="4"/>
        <v>3.2000000000000001E-2</v>
      </c>
      <c r="L33" s="1">
        <f t="shared" si="4"/>
        <v>0.126</v>
      </c>
      <c r="M33" s="1">
        <f t="shared" si="4"/>
        <v>0.11799999999999999</v>
      </c>
      <c r="N33" s="1">
        <f t="shared" si="4"/>
        <v>4.7E-2</v>
      </c>
      <c r="O33" s="1">
        <f t="shared" si="4"/>
        <v>2.1000000000000001E-2</v>
      </c>
      <c r="P33" s="1">
        <f t="shared" si="4"/>
        <v>4.5999999999999999E-2</v>
      </c>
      <c r="Q33" s="1">
        <f t="shared" si="3"/>
        <v>2.1000000000000001E-2</v>
      </c>
      <c r="R33" s="1">
        <f t="shared" si="3"/>
        <v>5.8000000000000003E-2</v>
      </c>
      <c r="S33" s="1">
        <f t="shared" si="3"/>
        <v>3.7999999999999999E-2</v>
      </c>
    </row>
    <row r="34" spans="1:19" x14ac:dyDescent="0.3">
      <c r="A34" t="s">
        <v>74</v>
      </c>
      <c r="B34" s="1">
        <f t="shared" si="4"/>
        <v>0.94099999999999995</v>
      </c>
      <c r="C34" s="1">
        <f t="shared" si="4"/>
        <v>1E-3</v>
      </c>
      <c r="D34" s="1">
        <f t="shared" si="4"/>
        <v>0.94499999999999995</v>
      </c>
      <c r="E34" s="1">
        <f t="shared" si="4"/>
        <v>2E-3</v>
      </c>
      <c r="F34" s="1">
        <f t="shared" si="4"/>
        <v>0.98699999999999999</v>
      </c>
      <c r="G34" s="1">
        <f t="shared" si="4"/>
        <v>0</v>
      </c>
      <c r="H34" s="1">
        <f t="shared" si="4"/>
        <v>2.9000000000000001E-2</v>
      </c>
      <c r="I34" s="1">
        <f t="shared" si="4"/>
        <v>2E-3</v>
      </c>
      <c r="J34" s="1">
        <f t="shared" si="4"/>
        <v>3.4000000000000002E-2</v>
      </c>
      <c r="K34" s="1">
        <f t="shared" si="4"/>
        <v>0</v>
      </c>
      <c r="L34" s="1">
        <f t="shared" si="4"/>
        <v>3.5999999999999997E-2</v>
      </c>
      <c r="M34" s="1">
        <f t="shared" si="4"/>
        <v>0</v>
      </c>
      <c r="N34" s="1">
        <f t="shared" si="4"/>
        <v>2.5999999999999999E-2</v>
      </c>
      <c r="O34" s="1">
        <f t="shared" si="4"/>
        <v>2E-3</v>
      </c>
      <c r="P34" s="1">
        <f t="shared" si="4"/>
        <v>2.9000000000000001E-2</v>
      </c>
      <c r="Q34" s="1">
        <f t="shared" si="3"/>
        <v>1E-3</v>
      </c>
      <c r="R34" s="1">
        <f t="shared" si="3"/>
        <v>3.1E-2</v>
      </c>
      <c r="S34" s="1">
        <f t="shared" si="3"/>
        <v>0</v>
      </c>
    </row>
    <row r="37" spans="1:19" x14ac:dyDescent="0.3">
      <c r="A37" t="s">
        <v>0</v>
      </c>
      <c r="B37" t="s">
        <v>62</v>
      </c>
      <c r="D37" t="s">
        <v>64</v>
      </c>
      <c r="F37" t="s">
        <v>65</v>
      </c>
      <c r="H37" t="s">
        <v>5</v>
      </c>
      <c r="J37" t="s">
        <v>6</v>
      </c>
      <c r="L37" t="s">
        <v>7</v>
      </c>
      <c r="N37" t="s">
        <v>8</v>
      </c>
      <c r="P37" t="s">
        <v>9</v>
      </c>
      <c r="R37" t="s">
        <v>10</v>
      </c>
    </row>
    <row r="38" spans="1:19" x14ac:dyDescent="0.3">
      <c r="A38" t="s">
        <v>66</v>
      </c>
      <c r="B38" t="str">
        <f>B26&amp;" ± "&amp;C26</f>
        <v>-1.206 ± 0.209</v>
      </c>
      <c r="D38" t="str">
        <f>D26&amp;" ± "&amp;E26</f>
        <v>0.076 ± 0.142</v>
      </c>
      <c r="F38" t="str">
        <f>F26&amp;" ± "&amp;G26</f>
        <v>-0.359 ± 0.056</v>
      </c>
      <c r="H38" t="str">
        <f>H26&amp;" ± "&amp;I26</f>
        <v>0.166 ± 0.027</v>
      </c>
      <c r="J38" t="str">
        <f>J26&amp;" ± "&amp;K26</f>
        <v>0.145 ± 0.007</v>
      </c>
      <c r="L38" t="str">
        <f>L26&amp;" ± "&amp;M26</f>
        <v>0.349 ± 0.011</v>
      </c>
      <c r="N38" t="str">
        <f>N26&amp;" ± "&amp;O26</f>
        <v>0.109 ± 0.013</v>
      </c>
      <c r="P38" t="str">
        <f>P26&amp;" ± "&amp;Q26</f>
        <v>0.098 ± 0.005</v>
      </c>
      <c r="R38" t="str">
        <f>R26&amp;" ± "&amp;S26</f>
        <v>0.149 ± 0.017</v>
      </c>
    </row>
    <row r="39" spans="1:19" x14ac:dyDescent="0.3">
      <c r="A39" t="s">
        <v>67</v>
      </c>
      <c r="B39" t="str">
        <f>B27&amp;" ± "&amp;C27</f>
        <v>-0.67 ± 0.328</v>
      </c>
      <c r="D39" t="str">
        <f>D27&amp;" ± "&amp;E27</f>
        <v>0.32 ± 0.308</v>
      </c>
      <c r="F39" t="str">
        <f>F27&amp;" ± "&amp;G27</f>
        <v>-0.071 ± 0.357</v>
      </c>
      <c r="H39" t="str">
        <f t="shared" ref="H39:H46" si="5">H27&amp;" ± "&amp;I27</f>
        <v>0.135 ± 0.053</v>
      </c>
      <c r="J39" t="str">
        <f>J27&amp;" ± "&amp;K27</f>
        <v>0.12 ± 0.04</v>
      </c>
      <c r="L39" t="str">
        <f>L27&amp;" ± "&amp;M27</f>
        <v>0.285 ± 0.123</v>
      </c>
      <c r="N39" t="str">
        <f>N27&amp;" ± "&amp;O27</f>
        <v>0.09 ± 0.031</v>
      </c>
      <c r="P39" t="str">
        <f>P27&amp;" ± "&amp;Q27</f>
        <v>0.083 ± 0.026</v>
      </c>
      <c r="R39" t="str">
        <f>R27&amp;" ± "&amp;S27</f>
        <v>0.123 ± 0.048</v>
      </c>
    </row>
    <row r="40" spans="1:19" x14ac:dyDescent="0.3">
      <c r="A40" t="s">
        <v>68</v>
      </c>
      <c r="B40" t="str">
        <f t="shared" ref="B40:D46" si="6">B28&amp;" ± "&amp;C28</f>
        <v>-0.16 ± 0.389</v>
      </c>
      <c r="D40" t="str">
        <f t="shared" si="6"/>
        <v>0.52 ± 0.387</v>
      </c>
      <c r="F40" t="str">
        <f t="shared" ref="F40:F46" si="7">F28&amp;" ± "&amp;G28</f>
        <v>0.4 ± 0.375</v>
      </c>
      <c r="H40" t="str">
        <f t="shared" si="5"/>
        <v>0.098 ± 0.074</v>
      </c>
      <c r="J40" t="str">
        <f t="shared" ref="J40:L46" si="8">J28&amp;" ± "&amp;K28</f>
        <v>0.084 ± 0.051</v>
      </c>
      <c r="L40" t="str">
        <f t="shared" si="8"/>
        <v>0.215 ± 0.112</v>
      </c>
      <c r="N40" t="str">
        <f t="shared" ref="N40:N46" si="9">N28&amp;" ± "&amp;O28</f>
        <v>0.066 ± 0.042</v>
      </c>
      <c r="P40" t="str">
        <f t="shared" ref="P40:R46" si="10">P28&amp;" ± "&amp;Q28</f>
        <v>0.059 ± 0.03</v>
      </c>
      <c r="R40" t="str">
        <f t="shared" si="10"/>
        <v>0.084 ± 0.042</v>
      </c>
    </row>
    <row r="41" spans="1:19" x14ac:dyDescent="0.3">
      <c r="A41" t="s">
        <v>69</v>
      </c>
      <c r="B41" t="str">
        <f t="shared" si="6"/>
        <v>-1.271 ± 0.222</v>
      </c>
      <c r="D41" t="str">
        <f t="shared" si="6"/>
        <v>-0.008 ± 0.109</v>
      </c>
      <c r="F41" t="str">
        <f t="shared" si="7"/>
        <v>-0.391 ± 0.066</v>
      </c>
      <c r="H41" t="str">
        <f t="shared" si="5"/>
        <v>0.202 ± 0.086</v>
      </c>
      <c r="J41" t="str">
        <f t="shared" si="8"/>
        <v>0.164 ± 0.033</v>
      </c>
      <c r="L41" t="str">
        <f t="shared" si="8"/>
        <v>0.353 ± 0.012</v>
      </c>
      <c r="N41" t="str">
        <f t="shared" si="9"/>
        <v>0.119 ± 0.022</v>
      </c>
      <c r="P41" t="str">
        <f t="shared" si="10"/>
        <v>0.103 ± 0.001</v>
      </c>
      <c r="R41" t="str">
        <f t="shared" si="10"/>
        <v>0.154 ± 0.02</v>
      </c>
    </row>
    <row r="42" spans="1:19" x14ac:dyDescent="0.3">
      <c r="A42" s="2" t="s">
        <v>70</v>
      </c>
      <c r="B42" t="str">
        <f t="shared" si="6"/>
        <v>0.445 ± 0.21</v>
      </c>
      <c r="D42" t="str">
        <f t="shared" si="6"/>
        <v>0.856 ± 0.111</v>
      </c>
      <c r="F42" t="str">
        <f t="shared" si="7"/>
        <v>0.987 ± 0.001</v>
      </c>
      <c r="H42" t="str">
        <f t="shared" si="5"/>
        <v>0.064 ± 0.049</v>
      </c>
      <c r="J42" t="str">
        <f t="shared" si="8"/>
        <v>0.049 ± 0.024</v>
      </c>
      <c r="L42" t="str">
        <f t="shared" si="8"/>
        <v>0.035 ± 0.002</v>
      </c>
      <c r="N42" t="str">
        <f t="shared" si="9"/>
        <v>0.034 ± 0.012</v>
      </c>
      <c r="P42" t="str">
        <f t="shared" si="10"/>
        <v>0.03 ± 0.004</v>
      </c>
      <c r="R42" t="str">
        <f t="shared" si="10"/>
        <v>0.029 ± 0.001</v>
      </c>
    </row>
    <row r="43" spans="1:19" x14ac:dyDescent="0.3">
      <c r="A43" t="s">
        <v>71</v>
      </c>
      <c r="B43" t="str">
        <f t="shared" si="6"/>
        <v>-1.445 ± 0.322</v>
      </c>
      <c r="D43" t="str">
        <f t="shared" si="6"/>
        <v>0.078 ± 0.254</v>
      </c>
      <c r="F43" t="str">
        <f t="shared" si="7"/>
        <v>-0.37 ± 0.052</v>
      </c>
      <c r="H43" t="str">
        <f t="shared" si="5"/>
        <v>0.177 ± 0.034</v>
      </c>
      <c r="J43" t="str">
        <f t="shared" si="8"/>
        <v>0.152 ± 0.006</v>
      </c>
      <c r="L43" t="str">
        <f t="shared" si="8"/>
        <v>0.353 ± 0.012</v>
      </c>
      <c r="N43" t="str">
        <f t="shared" si="9"/>
        <v>0.114 ± 0.012</v>
      </c>
      <c r="P43" t="str">
        <f t="shared" si="10"/>
        <v>0.102 ± 0.004</v>
      </c>
      <c r="R43" t="str">
        <f t="shared" si="10"/>
        <v>0.155 ± 0.019</v>
      </c>
    </row>
    <row r="44" spans="1:19" x14ac:dyDescent="0.3">
      <c r="A44" t="s">
        <v>72</v>
      </c>
      <c r="B44" t="str">
        <f t="shared" si="6"/>
        <v>-0.722 ± 0.311</v>
      </c>
      <c r="D44" t="str">
        <f t="shared" si="6"/>
        <v>0.205 ± 0.287</v>
      </c>
      <c r="F44" t="str">
        <f t="shared" si="7"/>
        <v>-0.064 ± 0.307</v>
      </c>
      <c r="H44" t="str">
        <f t="shared" si="5"/>
        <v>0.128 ± 0.056</v>
      </c>
      <c r="J44" t="str">
        <f t="shared" si="8"/>
        <v>0.117 ± 0.038</v>
      </c>
      <c r="L44" t="str">
        <f t="shared" si="8"/>
        <v>0.305 ± 0.071</v>
      </c>
      <c r="N44" t="str">
        <f t="shared" si="9"/>
        <v>0.088 ± 0.032</v>
      </c>
      <c r="P44" t="str">
        <f t="shared" si="10"/>
        <v>0.082 ± 0.024</v>
      </c>
      <c r="R44" t="str">
        <f t="shared" si="10"/>
        <v>0.123 ± 0.034</v>
      </c>
    </row>
    <row r="45" spans="1:19" x14ac:dyDescent="0.3">
      <c r="A45" t="s">
        <v>73</v>
      </c>
      <c r="B45" t="str">
        <f t="shared" si="6"/>
        <v>0.164 ± 0.225</v>
      </c>
      <c r="D45" t="str">
        <f t="shared" si="6"/>
        <v>0.712 ± 0.229</v>
      </c>
      <c r="F45" t="str">
        <f t="shared" si="7"/>
        <v>0.698 ± 0.329</v>
      </c>
      <c r="H45" t="str">
        <f t="shared" si="5"/>
        <v>0.075 ± 0.04</v>
      </c>
      <c r="J45" t="str">
        <f t="shared" si="8"/>
        <v>0.066 ± 0.032</v>
      </c>
      <c r="L45" t="str">
        <f t="shared" si="8"/>
        <v>0.126 ± 0.118</v>
      </c>
      <c r="N45" t="str">
        <f t="shared" si="9"/>
        <v>0.047 ± 0.021</v>
      </c>
      <c r="P45" t="str">
        <f t="shared" si="10"/>
        <v>0.046 ± 0.021</v>
      </c>
      <c r="R45" t="str">
        <f t="shared" si="10"/>
        <v>0.058 ± 0.038</v>
      </c>
    </row>
    <row r="46" spans="1:19" x14ac:dyDescent="0.3">
      <c r="A46" t="s">
        <v>74</v>
      </c>
      <c r="B46" t="str">
        <f t="shared" si="6"/>
        <v>0.941 ± 0.001</v>
      </c>
      <c r="D46" t="str">
        <f t="shared" si="6"/>
        <v>0.945 ± 0.002</v>
      </c>
      <c r="F46" t="str">
        <f t="shared" si="7"/>
        <v>0.987 ± 0</v>
      </c>
      <c r="H46" t="str">
        <f t="shared" si="5"/>
        <v>0.029 ± 0.002</v>
      </c>
      <c r="J46" t="str">
        <f t="shared" si="8"/>
        <v>0.034 ± 0</v>
      </c>
      <c r="L46" t="str">
        <f t="shared" si="8"/>
        <v>0.036 ± 0</v>
      </c>
      <c r="N46" t="str">
        <f t="shared" si="9"/>
        <v>0.026 ± 0.002</v>
      </c>
      <c r="P46" t="str">
        <f t="shared" si="10"/>
        <v>0.029 ± 0.001</v>
      </c>
      <c r="R46" t="str">
        <f t="shared" si="10"/>
        <v>0.031 ± 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TiO2</dc:creator>
  <cp:lastModifiedBy>Xuan-Tung Trinh</cp:lastModifiedBy>
  <dcterms:created xsi:type="dcterms:W3CDTF">2021-11-06T18:42:07Z</dcterms:created>
  <dcterms:modified xsi:type="dcterms:W3CDTF">2021-11-07T08:05:59Z</dcterms:modified>
</cp:coreProperties>
</file>