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pEC50\4-MLR\"/>
    </mc:Choice>
  </mc:AlternateContent>
  <xr:revisionPtr revIDLastSave="0" documentId="13_ncr:1_{9B3B020B-801B-4E59-9F59-BAB518AD84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<sst xmlns="http://schemas.openxmlformats.org/spreadsheetml/2006/main" count="153" uniqueCount="75">
  <si>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</si>
  <si>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</si>
  <si>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</si>
  <si>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</si>
  <si>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</si>
  <si>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</si>
  <si>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</si>
  <si>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</si>
  <si>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</si>
  <si>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</si>
  <si>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</si>
  <si>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pEC50_Dmix1_seed_1100</t>
  </si>
  <si>
    <t>pEC50_Dmix1_seed_1385</t>
  </si>
  <si>
    <t>pEC50_Dmix1_seed_4150</t>
  </si>
  <si>
    <t>pEC50_Dmix1_seed_4370</t>
  </si>
  <si>
    <t>pEC50_Dmix1_seed_4750</t>
  </si>
  <si>
    <t>pEC50_Dmix2_seed_1100</t>
  </si>
  <si>
    <t>pEC50_Dmix2_seed_1385</t>
  </si>
  <si>
    <t>pEC50_Dmix2_seed_4150</t>
  </si>
  <si>
    <t>pEC50_Dmix2_seed_4370</t>
  </si>
  <si>
    <t>pEC50_Dmix2_seed_4750</t>
  </si>
  <si>
    <t>pEC50_Dmix3_seed_1100</t>
  </si>
  <si>
    <t>pEC50_Dmix3_seed_1385</t>
  </si>
  <si>
    <t>pEC50_Dmix3_seed_4150</t>
  </si>
  <si>
    <t>pEC50_Dmix3_seed_4370</t>
  </si>
  <si>
    <t>pEC50_Dmix3_seed_4750</t>
  </si>
  <si>
    <t>pEC50_Dmix4_seed_1100</t>
  </si>
  <si>
    <t>pEC50_Dmix4_seed_1385</t>
  </si>
  <si>
    <t>pEC50_Dmix4_seed_4150</t>
  </si>
  <si>
    <t>pEC50_Dmix4_seed_4370</t>
  </si>
  <si>
    <t>pEC50_Dmix4_seed_4750</t>
  </si>
  <si>
    <t>pEC50_Dmix5_seed_1100</t>
  </si>
  <si>
    <t>pEC50_Dmix5_seed_1385</t>
  </si>
  <si>
    <t>pEC50_Dmix5_seed_4150</t>
  </si>
  <si>
    <t>pEC50_Dmix5_seed_4370</t>
  </si>
  <si>
    <t>pEC50_Dmix5_seed_4750</t>
  </si>
  <si>
    <t>pEC50_Dmix6_seed_1100</t>
  </si>
  <si>
    <t>pEC50_Dmix6_seed_1385</t>
  </si>
  <si>
    <t>pEC50_Dmix6_seed_4150</t>
  </si>
  <si>
    <t>pEC50_Dmix6_seed_4370</t>
  </si>
  <si>
    <t>pEC50_Dmix6_seed_4750</t>
  </si>
  <si>
    <t>pEC50_Dmix7_seed_1100</t>
  </si>
  <si>
    <t>pEC50_Dmix7_seed_1385</t>
  </si>
  <si>
    <t>pEC50_Dmix7_seed_4150</t>
  </si>
  <si>
    <t>pEC50_Dmix7_seed_4370</t>
  </si>
  <si>
    <t>pEC50_Dmix7_seed_4750</t>
  </si>
  <si>
    <t>pEC50_Dmix8_seed_1100</t>
  </si>
  <si>
    <t>pEC50_Dmix8_seed_1385</t>
  </si>
  <si>
    <t>pEC50_Dmix8_seed_4150</t>
  </si>
  <si>
    <t>pEC50_Dmix8_seed_4370</t>
  </si>
  <si>
    <t>pEC50_Dmix8_seed_4750</t>
  </si>
  <si>
    <t>pEC50_Dmix9_seed_1100</t>
  </si>
  <si>
    <t>pEC50_Dmix9_seed_1385</t>
  </si>
  <si>
    <t>pEC50_Dmix9_seed_4150</t>
  </si>
  <si>
    <t>pEC50_Dmix9_seed_4370</t>
  </si>
  <si>
    <t>pEC50_Dmix9_seed_4750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</si>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</sst>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1100</v>
      </c>
      <c r="C2">
        <v>0.80347899330594896</v>
      </c>
      <c r="D2">
        <v>0.90061512831951496</v>
      </c>
      <c r="E2">
        <v>0.99271945174023002</v>
      </c>
      <c r="F2">
        <v>7.2612225891207194E-2</v>
      </c>
      <c r="G2">
        <v>4.8304629202958797E-2</v>
      </c>
      <c r="H2">
        <v>3.0844718109341401E-2</v>
      </c>
      <c r="I2">
        <v>4.8072368447293401E-2</v>
      </c>
      <c r="J2">
        <v>3.0361145614924999E-2</v>
      </c>
      <c r="K2">
        <v>2.2486742406493902E-2</v>
      </c>
      <c r="L2" s="1">
        <f>AVERAGE(C2:C6)</f>
        <v>0.90874109973371942</v>
      </c>
      <c r="M2" s="1">
        <f>_xlfn.STDEV.P(C2:C6)</f>
        <v>5.3404712911870982E-2</v>
      </c>
      <c r="N2" s="1">
        <f>AVERAGE(D2:D6)</f>
        <v>0.92977345937435429</v>
      </c>
      <c r="O2" s="1">
        <f>_xlfn.STDEV.P(D2:D6)</f>
        <v>1.5034905836239485E-2</v>
      </c>
      <c r="P2" s="1">
        <f>AVERAGE(E2:E6)</f>
        <v>0.99035966750211357</v>
      </c>
      <c r="Q2" s="1">
        <f>_xlfn.STDEV.P(E2:E6)</f>
        <v>1.406921755525098E-3</v>
      </c>
      <c r="R2" s="1">
        <f>AVERAGE(F2:F6)</f>
        <v>4.7834392242137522E-2</v>
      </c>
      <c r="S2" s="1">
        <f>_xlfn.STDEV.P(F2:F6)</f>
        <v>1.3627870403252093E-2</v>
      </c>
      <c r="T2" s="1">
        <f>AVERAGE(G2:G6)</f>
        <v>4.0250108235069484E-2</v>
      </c>
      <c r="U2" s="1">
        <f>_xlfn.STDEV.P(G2:G6)</f>
        <v>4.2832040010057741E-3</v>
      </c>
      <c r="V2" s="1">
        <f>AVERAGE(H2:H6)</f>
        <v>3.5464070255433258E-2</v>
      </c>
      <c r="W2" s="1">
        <f>_xlfn.STDEV.P(H2:H6)</f>
        <v>2.7132890409450297E-3</v>
      </c>
      <c r="X2" s="1">
        <f>AVERAGE(I2:I6)</f>
        <v>3.5381099668567097E-2</v>
      </c>
      <c r="Y2" s="1">
        <f>_xlfn.STDEV.P(I2:I6)</f>
        <v>8.2562550768370286E-3</v>
      </c>
      <c r="Z2" s="1">
        <f>AVERAGE(J2:J6)</f>
        <v>2.8507856290412435E-2</v>
      </c>
      <c r="AA2" s="1">
        <f>_xlfn.STDEV.P(J2:J6)</f>
        <v>1.2440196002716476E-3</v>
      </c>
      <c r="AB2" s="1">
        <f>AVERAGE(K2:K6)</f>
        <v>2.5718965283139224E-2</v>
      </c>
      <c r="AC2" s="1">
        <f>_xlfn.STDEV.P(K2:K6)</f>
        <v>2.1174990807816948E-3</v>
      </c>
    </row>
    <row r="3" spans="1:29" x14ac:dyDescent="0.3">
      <c r="A3" t="s">
        <v>12</v>
      </c>
      <c r="B3">
        <v>1385</v>
      </c>
      <c r="C3">
        <v>0.93897722096466596</v>
      </c>
      <c r="D3">
        <v>0.93777107910510105</v>
      </c>
      <c r="E3">
        <v>0.98892405910375203</v>
      </c>
      <c r="F3">
        <v>3.7767882793539598E-2</v>
      </c>
      <c r="G3">
        <v>3.7824178421545701E-2</v>
      </c>
      <c r="H3">
        <v>3.8232246000018802E-2</v>
      </c>
      <c r="I3">
        <v>3.0321453435753098E-2</v>
      </c>
      <c r="J3">
        <v>2.7163435426998402E-2</v>
      </c>
      <c r="K3">
        <v>2.6214449304466501E-2</v>
      </c>
    </row>
    <row r="4" spans="1:29" x14ac:dyDescent="0.3">
      <c r="A4" t="s">
        <v>13</v>
      </c>
      <c r="B4">
        <v>4150</v>
      </c>
      <c r="C4">
        <v>0.94983664632486897</v>
      </c>
      <c r="D4">
        <v>0.94100298183314901</v>
      </c>
      <c r="E4">
        <v>0.98896712643688101</v>
      </c>
      <c r="F4">
        <v>3.4268618829978503E-2</v>
      </c>
      <c r="G4">
        <v>3.6736548640559197E-2</v>
      </c>
      <c r="H4">
        <v>3.8075421451280997E-2</v>
      </c>
      <c r="I4">
        <v>2.5295616412649099E-2</v>
      </c>
      <c r="J4">
        <v>2.7290590015058899E-2</v>
      </c>
      <c r="K4">
        <v>2.85748088237604E-2</v>
      </c>
    </row>
    <row r="5" spans="1:29" x14ac:dyDescent="0.3">
      <c r="A5" t="s">
        <v>14</v>
      </c>
      <c r="B5">
        <v>4370</v>
      </c>
      <c r="C5">
        <v>0.92657276224905405</v>
      </c>
      <c r="D5">
        <v>0.93023043176307296</v>
      </c>
      <c r="E5">
        <v>0.99026314072856103</v>
      </c>
      <c r="F5">
        <v>5.1045282679231897E-2</v>
      </c>
      <c r="G5">
        <v>4.0979623346743897E-2</v>
      </c>
      <c r="H5">
        <v>3.5675754760694303E-2</v>
      </c>
      <c r="I5">
        <v>4.1579585492255003E-2</v>
      </c>
      <c r="J5">
        <v>2.9479762302174198E-2</v>
      </c>
      <c r="K5">
        <v>2.4324626936231102E-2</v>
      </c>
    </row>
    <row r="6" spans="1:29" x14ac:dyDescent="0.3">
      <c r="A6" t="s">
        <v>15</v>
      </c>
      <c r="B6">
        <v>4750</v>
      </c>
      <c r="C6">
        <v>0.92483987582405902</v>
      </c>
      <c r="D6">
        <v>0.93924767585093305</v>
      </c>
      <c r="E6">
        <v>0.990924559501144</v>
      </c>
      <c r="F6">
        <v>4.3477951016730403E-2</v>
      </c>
      <c r="G6">
        <v>3.7405561563539802E-2</v>
      </c>
      <c r="H6">
        <v>3.4492210955830799E-2</v>
      </c>
      <c r="I6">
        <v>3.16364745548849E-2</v>
      </c>
      <c r="J6">
        <v>2.8244348092905699E-2</v>
      </c>
      <c r="K6">
        <v>2.69941989447442E-2</v>
      </c>
    </row>
    <row r="7" spans="1:29" x14ac:dyDescent="0.3">
      <c r="A7" t="s">
        <v>16</v>
      </c>
      <c r="B7">
        <v>1100</v>
      </c>
      <c r="C7">
        <v>0.14538840220434401</v>
      </c>
      <c r="D7">
        <v>9.9691795059342003E-2</v>
      </c>
      <c r="E7">
        <v>0.99564813254155304</v>
      </c>
      <c r="F7">
        <v>1.72185936645015</v>
      </c>
      <c r="G7">
        <v>0.98748686601529301</v>
      </c>
      <c r="H7">
        <v>2.3847156017443201E-2</v>
      </c>
      <c r="I7">
        <v>0.52386363914582301</v>
      </c>
      <c r="J7">
        <v>0.18381611070658599</v>
      </c>
      <c r="K7">
        <v>1.6701219544578701E-2</v>
      </c>
      <c r="L7" s="1">
        <f>AVERAGE(C7:C11)</f>
        <v>0.46440006671639739</v>
      </c>
      <c r="M7" s="1">
        <f>_xlfn.STDEV.P(C7:C11)</f>
        <v>0.19344559626090707</v>
      </c>
      <c r="N7" s="1">
        <f>AVERAGE(D7:D11)</f>
        <v>0.47372754408895623</v>
      </c>
      <c r="O7" s="1">
        <f>_xlfn.STDEV.P(D7:D11)</f>
        <v>0.24729424927822144</v>
      </c>
      <c r="P7" s="1">
        <f>AVERAGE(E7:E11)</f>
        <v>0.98349166308524505</v>
      </c>
      <c r="Q7" s="1">
        <f>_xlfn.STDEV.P(E7:E11)</f>
        <v>1.1800595009651561E-2</v>
      </c>
      <c r="R7" s="1">
        <f>AVERAGE(F7:F11)</f>
        <v>0.59781748221809128</v>
      </c>
      <c r="S7" s="1">
        <f>_xlfn.STDEV.P(F7:F11)</f>
        <v>0.59304549659144212</v>
      </c>
      <c r="T7" s="1">
        <f>AVERAGE(G7:G11)</f>
        <v>0.35124254100020413</v>
      </c>
      <c r="U7" s="1">
        <f>_xlfn.STDEV.P(G7:G11)</f>
        <v>0.33358364326772849</v>
      </c>
      <c r="V7" s="1">
        <f>AVERAGE(H7:H11)</f>
        <v>4.3426069098476364E-2</v>
      </c>
      <c r="W7" s="1">
        <f>_xlfn.STDEV.P(H7:H11)</f>
        <v>1.6776322741789911E-2</v>
      </c>
      <c r="X7" s="1">
        <f>AVERAGE(I7:I11)</f>
        <v>0.20775729643331928</v>
      </c>
      <c r="Y7" s="1">
        <f>_xlfn.STDEV.P(I7:I11)</f>
        <v>0.16750927351963896</v>
      </c>
      <c r="Z7" s="1">
        <f>AVERAGE(J7:J11)</f>
        <v>8.9897083136209047E-2</v>
      </c>
      <c r="AA7" s="1">
        <f>_xlfn.STDEV.P(J7:J11)</f>
        <v>4.8262753081582885E-2</v>
      </c>
      <c r="AB7" s="1">
        <f>AVERAGE(K7:K11)</f>
        <v>3.1072027828729622E-2</v>
      </c>
      <c r="AC7" s="1">
        <f>_xlfn.STDEV.P(K7:K11)</f>
        <v>1.4311380831357098E-2</v>
      </c>
    </row>
    <row r="8" spans="1:29" x14ac:dyDescent="0.3">
      <c r="A8" t="s">
        <v>17</v>
      </c>
      <c r="B8">
        <v>1385</v>
      </c>
      <c r="C8">
        <v>0.48888791527829401</v>
      </c>
      <c r="D8">
        <v>0.43077144742943202</v>
      </c>
      <c r="E8">
        <v>0.98927875640070695</v>
      </c>
      <c r="F8">
        <v>0.45728730084680302</v>
      </c>
      <c r="G8">
        <v>0.26411265095980602</v>
      </c>
      <c r="H8">
        <v>3.7615087727772098E-2</v>
      </c>
      <c r="I8">
        <v>0.1379615754247</v>
      </c>
      <c r="J8">
        <v>6.2431641457982801E-2</v>
      </c>
      <c r="K8">
        <v>2.43082635588662E-2</v>
      </c>
    </row>
    <row r="9" spans="1:29" x14ac:dyDescent="0.3">
      <c r="A9" t="s">
        <v>18</v>
      </c>
      <c r="B9">
        <v>4150</v>
      </c>
      <c r="C9">
        <v>0.73376310195188599</v>
      </c>
      <c r="D9">
        <v>0.77163648313536004</v>
      </c>
      <c r="E9">
        <v>0.96532403765805597</v>
      </c>
      <c r="F9">
        <v>9.1070905401094498E-2</v>
      </c>
      <c r="G9">
        <v>7.6904181392435905E-2</v>
      </c>
      <c r="H9">
        <v>6.7501692138677294E-2</v>
      </c>
      <c r="I9">
        <v>6.7139403437539602E-2</v>
      </c>
      <c r="J9">
        <v>5.9055140296057899E-2</v>
      </c>
      <c r="K9">
        <v>5.3704851643522102E-2</v>
      </c>
    </row>
    <row r="10" spans="1:29" x14ac:dyDescent="0.3">
      <c r="A10" t="s">
        <v>19</v>
      </c>
      <c r="B10">
        <v>4370</v>
      </c>
      <c r="C10">
        <v>0.39995799428725798</v>
      </c>
      <c r="D10">
        <v>0.34862859616098402</v>
      </c>
      <c r="E10">
        <v>0.99321910648227396</v>
      </c>
      <c r="F10">
        <v>0.58840143414024104</v>
      </c>
      <c r="G10">
        <v>0.33831191586656301</v>
      </c>
      <c r="H10">
        <v>2.9771943463735202E-2</v>
      </c>
      <c r="I10">
        <v>0.22612628407496799</v>
      </c>
      <c r="J10">
        <v>8.7679918546219704E-2</v>
      </c>
      <c r="K10">
        <v>1.89553524093375E-2</v>
      </c>
    </row>
    <row r="11" spans="1:29" x14ac:dyDescent="0.3">
      <c r="A11" t="s">
        <v>20</v>
      </c>
      <c r="B11">
        <v>4750</v>
      </c>
      <c r="C11">
        <v>0.554002919860205</v>
      </c>
      <c r="D11">
        <v>0.71790939865966297</v>
      </c>
      <c r="E11">
        <v>0.97398828234363499</v>
      </c>
      <c r="F11">
        <v>0.13046840425216799</v>
      </c>
      <c r="G11">
        <v>8.9397090766922496E-2</v>
      </c>
      <c r="H11">
        <v>5.8394466144753999E-2</v>
      </c>
      <c r="I11">
        <v>8.3695580083565702E-2</v>
      </c>
      <c r="J11">
        <v>5.6502604674198799E-2</v>
      </c>
      <c r="K11">
        <v>4.1690451987343599E-2</v>
      </c>
    </row>
    <row r="12" spans="1:29" x14ac:dyDescent="0.3">
      <c r="A12" t="s">
        <v>21</v>
      </c>
      <c r="B12">
        <v>1100</v>
      </c>
      <c r="C12">
        <v>3.2280267643521397E-2</v>
      </c>
      <c r="D12">
        <v>1.6454377149071399E-4</v>
      </c>
      <c r="E12">
        <v>0.99378751442475</v>
      </c>
      <c r="F12">
        <v>1.6728668312169901</v>
      </c>
      <c r="G12">
        <v>0.95949334932536601</v>
      </c>
      <c r="H12">
        <v>2.8492559230389802E-2</v>
      </c>
      <c r="I12">
        <v>0.50942302750090296</v>
      </c>
      <c r="J12">
        <v>0.18163224237173201</v>
      </c>
      <c r="K12">
        <v>1.99323089319982E-2</v>
      </c>
      <c r="L12" s="1">
        <f>AVERAGE(C12:C16)</f>
        <v>0.11505520441200885</v>
      </c>
      <c r="M12" s="1">
        <f>_xlfn.STDEV.P(C12:C16)</f>
        <v>0.11659441745892782</v>
      </c>
      <c r="N12" s="1">
        <f>AVERAGE(D12:D16)</f>
        <v>4.2764450696066401E-2</v>
      </c>
      <c r="O12" s="1">
        <f>_xlfn.STDEV.P(D12:D16)</f>
        <v>3.5671525627271015E-2</v>
      </c>
      <c r="P12" s="1">
        <f>AVERAGE(E12:E16)</f>
        <v>0.93885334604482118</v>
      </c>
      <c r="Q12" s="1">
        <f>_xlfn.STDEV.P(E12:E16)</f>
        <v>9.9808931379354274E-2</v>
      </c>
      <c r="R12" s="1">
        <f>AVERAGE(F12:F16)</f>
        <v>9.9924106495174847</v>
      </c>
      <c r="S12" s="1">
        <f>_xlfn.STDEV.P(F12:F16)</f>
        <v>9.2598809952092882</v>
      </c>
      <c r="T12" s="1">
        <f>AVERAGE(G12:G16)</f>
        <v>5.7371289308642028</v>
      </c>
      <c r="U12" s="1">
        <f>_xlfn.STDEV.P(G12:G16)</f>
        <v>5.3016321562195685</v>
      </c>
      <c r="V12" s="1">
        <f>AVERAGE(H12:H16)</f>
        <v>6.7039986925557196E-2</v>
      </c>
      <c r="W12" s="1">
        <f>_xlfn.STDEV.P(H12:H16)</f>
        <v>5.9489207299897449E-2</v>
      </c>
      <c r="X12" s="1">
        <f>AVERAGE(I12:I16)</f>
        <v>2.2426972945942794</v>
      </c>
      <c r="Y12" s="1">
        <f>_xlfn.STDEV.P(I12:I16)</f>
        <v>1.7956561673896994</v>
      </c>
      <c r="Z12" s="1">
        <f>AVERAGE(J12:J16)</f>
        <v>0.77061842913403333</v>
      </c>
      <c r="AA12" s="1">
        <f>_xlfn.STDEV.P(J12:J16)</f>
        <v>0.57677867341462075</v>
      </c>
      <c r="AB12" s="1">
        <f>AVERAGE(K12:K16)</f>
        <v>4.9118617410924159E-2</v>
      </c>
      <c r="AC12" s="1">
        <f>_xlfn.STDEV.P(K12:K16)</f>
        <v>4.637863326202208E-2</v>
      </c>
    </row>
    <row r="13" spans="1:29" x14ac:dyDescent="0.3">
      <c r="A13" t="s">
        <v>22</v>
      </c>
      <c r="B13">
        <v>1385</v>
      </c>
      <c r="C13">
        <v>0.26774849159745501</v>
      </c>
      <c r="D13">
        <v>7.9220911955396503E-2</v>
      </c>
      <c r="E13">
        <v>0.98290450632953597</v>
      </c>
      <c r="F13">
        <v>21.365162704328501</v>
      </c>
      <c r="G13">
        <v>12.2504688486232</v>
      </c>
      <c r="H13">
        <v>4.7498546542964301E-2</v>
      </c>
      <c r="I13">
        <v>4.3975805950392299</v>
      </c>
      <c r="J13">
        <v>1.4680067486382899</v>
      </c>
      <c r="K13">
        <v>3.1656150833654903E-2</v>
      </c>
    </row>
    <row r="14" spans="1:29" x14ac:dyDescent="0.3">
      <c r="A14" t="s">
        <v>23</v>
      </c>
      <c r="B14">
        <v>4150</v>
      </c>
      <c r="C14">
        <v>1.5284503933514E-2</v>
      </c>
      <c r="D14">
        <v>5.46098427153799E-2</v>
      </c>
      <c r="E14">
        <v>0.73942548759335003</v>
      </c>
      <c r="F14">
        <v>0.43048165894595802</v>
      </c>
      <c r="G14">
        <v>0.28460086669062601</v>
      </c>
      <c r="H14">
        <v>0.185040317724983</v>
      </c>
      <c r="I14">
        <v>0.25324268704876401</v>
      </c>
      <c r="J14">
        <v>0.17631432541265399</v>
      </c>
      <c r="K14">
        <v>0.14149329794019899</v>
      </c>
    </row>
    <row r="15" spans="1:29" x14ac:dyDescent="0.3">
      <c r="A15" t="s">
        <v>24</v>
      </c>
      <c r="B15">
        <v>4370</v>
      </c>
      <c r="C15">
        <v>0.24703817490622201</v>
      </c>
      <c r="D15">
        <v>7.9040793151121003E-2</v>
      </c>
      <c r="E15">
        <v>0.984889834009264</v>
      </c>
      <c r="F15">
        <v>20.913598031067401</v>
      </c>
      <c r="G15">
        <v>11.9915428058794</v>
      </c>
      <c r="H15">
        <v>4.4442485658014001E-2</v>
      </c>
      <c r="I15">
        <v>4.3086388269081199</v>
      </c>
      <c r="J15">
        <v>1.43716430585295</v>
      </c>
      <c r="K15">
        <v>2.9386076478312002E-2</v>
      </c>
    </row>
    <row r="16" spans="1:29" x14ac:dyDescent="0.3">
      <c r="A16" t="s">
        <v>25</v>
      </c>
      <c r="B16">
        <v>4750</v>
      </c>
      <c r="C16">
        <v>1.29245839793318E-2</v>
      </c>
      <c r="D16">
        <v>7.86161886943927E-4</v>
      </c>
      <c r="E16">
        <v>0.99325938786720602</v>
      </c>
      <c r="F16">
        <v>5.5799440220285801</v>
      </c>
      <c r="G16">
        <v>3.1995387838024199</v>
      </c>
      <c r="H16">
        <v>2.9726025471434901E-2</v>
      </c>
      <c r="I16">
        <v>1.74460133647438</v>
      </c>
      <c r="J16">
        <v>0.58997452339454104</v>
      </c>
      <c r="K16">
        <v>2.3125252870456699E-2</v>
      </c>
    </row>
    <row r="17" spans="1:29" x14ac:dyDescent="0.3">
      <c r="A17" t="s">
        <v>26</v>
      </c>
      <c r="B17">
        <v>1100</v>
      </c>
      <c r="C17">
        <v>0.822344506148322</v>
      </c>
      <c r="D17">
        <v>0.84552740965025497</v>
      </c>
      <c r="E17">
        <v>0.97481978332021302</v>
      </c>
      <c r="F17">
        <v>7.3193328701246299E-2</v>
      </c>
      <c r="G17">
        <v>6.3110521587368296E-2</v>
      </c>
      <c r="H17">
        <v>5.73625559842878E-2</v>
      </c>
      <c r="I17">
        <v>4.7129297582016103E-2</v>
      </c>
      <c r="J17">
        <v>4.4324445740939897E-2</v>
      </c>
      <c r="K17">
        <v>4.3193367165234801E-2</v>
      </c>
      <c r="L17" s="1">
        <f>AVERAGE(C17:C21)</f>
        <v>0.7925839327001144</v>
      </c>
      <c r="M17" s="1">
        <f>_xlfn.STDEV.P(C17:C21)</f>
        <v>5.4196449587817892E-2</v>
      </c>
      <c r="N17" s="1">
        <f>AVERAGE(D17:D21)</f>
        <v>0.84508367550615537</v>
      </c>
      <c r="O17" s="1">
        <f>_xlfn.STDEV.P(D17:D21)</f>
        <v>1.8009202807755937E-2</v>
      </c>
      <c r="P17" s="1">
        <f>AVERAGE(E17:E21)</f>
        <v>0.97784972353868704</v>
      </c>
      <c r="Q17" s="1">
        <f>_xlfn.STDEV.P(E17:E21)</f>
        <v>2.0124211968113002E-3</v>
      </c>
      <c r="R17" s="1">
        <f>AVERAGE(F17:F21)</f>
        <v>7.5897798296167135E-2</v>
      </c>
      <c r="S17" s="1">
        <f>_xlfn.STDEV.P(F17:F21)</f>
        <v>1.2212653545150012E-2</v>
      </c>
      <c r="T17" s="1">
        <f>AVERAGE(G17:G21)</f>
        <v>6.2294730712517343E-2</v>
      </c>
      <c r="U17" s="1">
        <f>_xlfn.STDEV.P(G17:G21)</f>
        <v>4.2215559090015052E-3</v>
      </c>
      <c r="V17" s="1">
        <f>AVERAGE(H17:H21)</f>
        <v>5.3845002743207381E-2</v>
      </c>
      <c r="W17" s="1">
        <f>_xlfn.STDEV.P(H17:H21)</f>
        <v>2.4476068806764781E-3</v>
      </c>
      <c r="X17" s="1">
        <f>AVERAGE(I17:I21)</f>
        <v>5.2796768203553723E-2</v>
      </c>
      <c r="Y17" s="1">
        <f>_xlfn.STDEV.P(I17:I21)</f>
        <v>6.7270843807246744E-3</v>
      </c>
      <c r="Z17" s="1">
        <f>AVERAGE(J17:J21)</f>
        <v>4.4811500935908986E-2</v>
      </c>
      <c r="AA17" s="1">
        <f>_xlfn.STDEV.P(J17:J21)</f>
        <v>1.378718586977426E-3</v>
      </c>
      <c r="AB17" s="1">
        <f>AVERAGE(K17:K21)</f>
        <v>4.1264078027717518E-2</v>
      </c>
      <c r="AC17" s="1">
        <f>_xlfn.STDEV.P(K17:K21)</f>
        <v>1.613368829837508E-3</v>
      </c>
    </row>
    <row r="18" spans="1:29" x14ac:dyDescent="0.3">
      <c r="A18" t="s">
        <v>27</v>
      </c>
      <c r="B18">
        <v>1385</v>
      </c>
      <c r="C18">
        <v>0.81307411386667605</v>
      </c>
      <c r="D18">
        <v>0.85490274386813603</v>
      </c>
      <c r="E18">
        <v>0.97772169830434397</v>
      </c>
      <c r="F18">
        <v>7.0821440507805006E-2</v>
      </c>
      <c r="G18">
        <v>6.0413409088814998E-2</v>
      </c>
      <c r="H18">
        <v>5.4222624873294198E-2</v>
      </c>
      <c r="I18">
        <v>5.2675513382281998E-2</v>
      </c>
      <c r="J18">
        <v>4.5616905924675301E-2</v>
      </c>
      <c r="K18">
        <v>4.2191540367858098E-2</v>
      </c>
    </row>
    <row r="19" spans="1:29" x14ac:dyDescent="0.3">
      <c r="A19" t="s">
        <v>28</v>
      </c>
      <c r="B19">
        <v>4150</v>
      </c>
      <c r="C19">
        <v>0.84924299378504897</v>
      </c>
      <c r="D19">
        <v>0.86743154230061204</v>
      </c>
      <c r="E19">
        <v>0.97758932112595398</v>
      </c>
      <c r="F19">
        <v>6.0966445072020897E-2</v>
      </c>
      <c r="G19">
        <v>5.6452415368412903E-2</v>
      </c>
      <c r="H19">
        <v>5.4266011793218501E-2</v>
      </c>
      <c r="I19">
        <v>4.4616873862373903E-2</v>
      </c>
      <c r="J19">
        <v>4.2619464886989103E-2</v>
      </c>
      <c r="K19">
        <v>4.2185754892263699E-2</v>
      </c>
    </row>
    <row r="20" spans="1:29" x14ac:dyDescent="0.3">
      <c r="A20" t="s">
        <v>29</v>
      </c>
      <c r="B20">
        <v>4370</v>
      </c>
      <c r="C20">
        <v>0.78632877555893199</v>
      </c>
      <c r="D20">
        <v>0.84449283892278804</v>
      </c>
      <c r="E20">
        <v>0.97795549886320698</v>
      </c>
      <c r="F20">
        <v>7.6488339709844894E-2</v>
      </c>
      <c r="G20">
        <v>6.2080481989647003E-2</v>
      </c>
      <c r="H20">
        <v>5.3680167331892299E-2</v>
      </c>
      <c r="I20">
        <v>5.5930003272749898E-2</v>
      </c>
      <c r="J20">
        <v>4.4733934722911199E-2</v>
      </c>
      <c r="K20">
        <v>3.9846405649943503E-2</v>
      </c>
    </row>
    <row r="21" spans="1:29" x14ac:dyDescent="0.3">
      <c r="A21" t="s">
        <v>30</v>
      </c>
      <c r="B21">
        <v>4750</v>
      </c>
      <c r="C21">
        <v>0.691929274141593</v>
      </c>
      <c r="D21">
        <v>0.81306384278898602</v>
      </c>
      <c r="E21">
        <v>0.98116231607971705</v>
      </c>
      <c r="F21">
        <v>9.8019437489918607E-2</v>
      </c>
      <c r="G21">
        <v>6.9416825528343495E-2</v>
      </c>
      <c r="H21">
        <v>4.9693653733344098E-2</v>
      </c>
      <c r="I21">
        <v>6.3632152918346702E-2</v>
      </c>
      <c r="J21">
        <v>4.6762753404029397E-2</v>
      </c>
      <c r="K21">
        <v>3.8903322063287497E-2</v>
      </c>
    </row>
    <row r="22" spans="1:29" x14ac:dyDescent="0.3">
      <c r="A22" t="s">
        <v>31</v>
      </c>
      <c r="B22">
        <v>1100</v>
      </c>
      <c r="C22">
        <v>2.2781667815763299E-2</v>
      </c>
      <c r="D22">
        <v>5.8867312997570399E-2</v>
      </c>
      <c r="E22">
        <v>0.30681644739114</v>
      </c>
      <c r="F22">
        <v>0.22271635396909201</v>
      </c>
      <c r="G22">
        <v>0.232746923336072</v>
      </c>
      <c r="H22">
        <v>0.30096977793815</v>
      </c>
      <c r="I22">
        <v>0.16318668911188799</v>
      </c>
      <c r="J22">
        <v>0.172047003576312</v>
      </c>
      <c r="K22">
        <v>0.20515351222467201</v>
      </c>
      <c r="L22" s="1">
        <f>AVERAGE(C22:C26)</f>
        <v>0.23544974308979869</v>
      </c>
      <c r="M22" s="1">
        <f>_xlfn.STDEV.P(C22:C26)</f>
        <v>0.26070748098036223</v>
      </c>
      <c r="N22" s="1">
        <f>AVERAGE(D22:D26)</f>
        <v>8.0006666760760903E-2</v>
      </c>
      <c r="O22" s="1">
        <f>_xlfn.STDEV.P(D22:D26)</f>
        <v>3.0677455105379722E-2</v>
      </c>
      <c r="P22" s="1">
        <f>AVERAGE(E22:E26)</f>
        <v>0.31379987028801343</v>
      </c>
      <c r="Q22" s="1">
        <f>_xlfn.STDEV.P(E22:E26)</f>
        <v>1.6980705584664985E-2</v>
      </c>
      <c r="R22" s="1">
        <f>AVERAGE(F22:F26)</f>
        <v>0.22876417305792979</v>
      </c>
      <c r="S22" s="1">
        <f>_xlfn.STDEV.P(F22:F26)</f>
        <v>1.4581676791117888E-2</v>
      </c>
      <c r="T22" s="1">
        <f>AVERAGE(G22:G26)</f>
        <v>0.23422643360440459</v>
      </c>
      <c r="U22" s="1">
        <f>_xlfn.STDEV.P(G22:G26)</f>
        <v>4.0423423317097846E-3</v>
      </c>
      <c r="V22" s="1">
        <f>AVERAGE(H22:H26)</f>
        <v>0.29999196373022757</v>
      </c>
      <c r="W22" s="1">
        <f>_xlfn.STDEV.P(H22:H26)</f>
        <v>3.7137917914690211E-3</v>
      </c>
      <c r="X22" s="1">
        <f>AVERAGE(I22:I26)</f>
        <v>0.16448024020676039</v>
      </c>
      <c r="Y22" s="1">
        <f>_xlfn.STDEV.P(I22:I26)</f>
        <v>9.8877095937764774E-3</v>
      </c>
      <c r="Z22" s="1">
        <f>AVERAGE(J22:J26)</f>
        <v>0.17149673321037323</v>
      </c>
      <c r="AA22" s="1">
        <f>_xlfn.STDEV.P(J22:J26)</f>
        <v>1.7351951518616991E-3</v>
      </c>
      <c r="AB22" s="1">
        <f>AVERAGE(K22:K26)</f>
        <v>0.20332216533260641</v>
      </c>
      <c r="AC22" s="1">
        <f>_xlfn.STDEV.P(K22:K26)</f>
        <v>3.9111889362587913E-3</v>
      </c>
    </row>
    <row r="23" spans="1:29" x14ac:dyDescent="0.3">
      <c r="A23" t="s">
        <v>32</v>
      </c>
      <c r="B23">
        <v>1385</v>
      </c>
      <c r="C23">
        <v>1.1560172617962E-2</v>
      </c>
      <c r="D23">
        <v>3.9777798006439602E-2</v>
      </c>
      <c r="E23">
        <v>0.29831172711993598</v>
      </c>
      <c r="F23">
        <v>0.20740279800421199</v>
      </c>
      <c r="G23">
        <v>0.228191365647407</v>
      </c>
      <c r="H23">
        <v>0.30430676437350601</v>
      </c>
      <c r="I23">
        <v>0.148475577239152</v>
      </c>
      <c r="J23">
        <v>0.16848001007375399</v>
      </c>
      <c r="K23">
        <v>0.20735431703427201</v>
      </c>
    </row>
    <row r="24" spans="1:29" x14ac:dyDescent="0.3">
      <c r="A24" t="s">
        <v>33</v>
      </c>
      <c r="B24">
        <v>4150</v>
      </c>
      <c r="C24">
        <v>0.25396806553166701</v>
      </c>
      <c r="D24">
        <v>7.2310980360341504E-2</v>
      </c>
      <c r="E24">
        <v>0.340457755779219</v>
      </c>
      <c r="F24">
        <v>0.246253990621009</v>
      </c>
      <c r="G24">
        <v>0.239181711499209</v>
      </c>
      <c r="H24">
        <v>0.29438908751270298</v>
      </c>
      <c r="I24">
        <v>0.176779989716397</v>
      </c>
      <c r="J24">
        <v>0.17331690858326701</v>
      </c>
      <c r="K24">
        <v>0.19932695158161601</v>
      </c>
    </row>
    <row r="25" spans="1:29" x14ac:dyDescent="0.3">
      <c r="A25" t="s">
        <v>34</v>
      </c>
      <c r="B25">
        <v>4370</v>
      </c>
      <c r="C25">
        <v>0.16449946259755199</v>
      </c>
      <c r="D25">
        <v>0.104635042239139</v>
      </c>
      <c r="E25">
        <v>0.29698146791844099</v>
      </c>
      <c r="F25">
        <v>0.22335199324125399</v>
      </c>
      <c r="G25">
        <v>0.232743668734926</v>
      </c>
      <c r="H25">
        <v>0.30314269695451901</v>
      </c>
      <c r="I25">
        <v>0.16118139814898799</v>
      </c>
      <c r="J25">
        <v>0.17285167118505701</v>
      </c>
      <c r="K25">
        <v>0.20681340078483801</v>
      </c>
    </row>
    <row r="26" spans="1:29" x14ac:dyDescent="0.3">
      <c r="A26" t="s">
        <v>35</v>
      </c>
      <c r="B26">
        <v>4750</v>
      </c>
      <c r="C26">
        <v>0.72443934688604905</v>
      </c>
      <c r="D26">
        <v>0.124442200200314</v>
      </c>
      <c r="E26">
        <v>0.32643195323133101</v>
      </c>
      <c r="F26">
        <v>0.24409572945408201</v>
      </c>
      <c r="G26">
        <v>0.23826849880440901</v>
      </c>
      <c r="H26">
        <v>0.29715149187225998</v>
      </c>
      <c r="I26">
        <v>0.172777546817377</v>
      </c>
      <c r="J26">
        <v>0.17078807263347601</v>
      </c>
      <c r="K26">
        <v>0.197962645037634</v>
      </c>
    </row>
    <row r="27" spans="1:29" x14ac:dyDescent="0.3">
      <c r="A27" t="s">
        <v>36</v>
      </c>
      <c r="B27">
        <v>1100</v>
      </c>
      <c r="C27">
        <v>5.8181307383710003E-2</v>
      </c>
      <c r="D27">
        <v>0.162972660881605</v>
      </c>
      <c r="E27">
        <v>0.99271945175749798</v>
      </c>
      <c r="F27">
        <v>0.57644643786630001</v>
      </c>
      <c r="G27">
        <v>0.33143037171885098</v>
      </c>
      <c r="H27">
        <v>3.0844718072760902E-2</v>
      </c>
      <c r="I27">
        <v>0.15485362529597199</v>
      </c>
      <c r="J27">
        <v>6.5467312315880696E-2</v>
      </c>
      <c r="K27">
        <v>2.2486742498631199E-2</v>
      </c>
      <c r="L27" s="1">
        <f>AVERAGE(C27:C31)</f>
        <v>0.75968156264456199</v>
      </c>
      <c r="M27" s="1">
        <f>_xlfn.STDEV.P(C27:C31)</f>
        <v>0.35086705121979822</v>
      </c>
      <c r="N27" s="1">
        <f>AVERAGE(D27:D31)</f>
        <v>0.78224496593262827</v>
      </c>
      <c r="O27" s="1">
        <f>_xlfn.STDEV.P(D27:D31)</f>
        <v>0.30965794560648763</v>
      </c>
      <c r="P27" s="1">
        <f>AVERAGE(E27:E31)</f>
        <v>0.99035966751351479</v>
      </c>
      <c r="Q27" s="1">
        <f>_xlfn.STDEV.P(E27:E31)</f>
        <v>1.406921756259192E-3</v>
      </c>
      <c r="R27" s="1">
        <f>AVERAGE(F27:F31)</f>
        <v>0.14860123463943234</v>
      </c>
      <c r="S27" s="1">
        <f>_xlfn.STDEV.P(F27:F31)</f>
        <v>0.21399792773137832</v>
      </c>
      <c r="T27" s="1">
        <f>AVERAGE(G27:G31)</f>
        <v>9.6875256730440798E-2</v>
      </c>
      <c r="U27" s="1">
        <f>_xlfn.STDEV.P(G27:G31)</f>
        <v>0.11728662541565633</v>
      </c>
      <c r="V27" s="1">
        <f>AVERAGE(H27:H31)</f>
        <v>3.5464070234066641E-2</v>
      </c>
      <c r="W27" s="1">
        <f>_xlfn.STDEV.P(H27:H31)</f>
        <v>2.7132890446397171E-3</v>
      </c>
      <c r="X27" s="1">
        <f>AVERAGE(I27:I31)</f>
        <v>5.67373510491474E-2</v>
      </c>
      <c r="Y27" s="1">
        <f>_xlfn.STDEV.P(I27:I31)</f>
        <v>4.9341660803115868E-2</v>
      </c>
      <c r="Z27" s="1">
        <f>AVERAGE(J27:J31)</f>
        <v>3.5529089648725636E-2</v>
      </c>
      <c r="AA27" s="1">
        <f>_xlfn.STDEV.P(J27:J31)</f>
        <v>1.4992104876066456E-2</v>
      </c>
      <c r="AB27" s="1">
        <f>AVERAGE(K27:K31)</f>
        <v>2.571896532097042E-2</v>
      </c>
      <c r="AC27" s="1">
        <f>_xlfn.STDEV.P(K27:K31)</f>
        <v>2.1174990515196428E-3</v>
      </c>
    </row>
    <row r="28" spans="1:29" x14ac:dyDescent="0.3">
      <c r="A28" t="s">
        <v>37</v>
      </c>
      <c r="B28">
        <v>1385</v>
      </c>
      <c r="C28">
        <v>0.938977221140334</v>
      </c>
      <c r="D28">
        <v>0.93777107922849101</v>
      </c>
      <c r="E28">
        <v>0.98892405912196701</v>
      </c>
      <c r="F28">
        <v>3.7767882793530702E-2</v>
      </c>
      <c r="G28">
        <v>3.7824178396694698E-2</v>
      </c>
      <c r="H28">
        <v>3.8232245968580998E-2</v>
      </c>
      <c r="I28">
        <v>3.03214533750535E-2</v>
      </c>
      <c r="J28">
        <v>2.7163435406104899E-2</v>
      </c>
      <c r="K28">
        <v>2.62144493031818E-2</v>
      </c>
    </row>
    <row r="29" spans="1:29" x14ac:dyDescent="0.3">
      <c r="A29" t="s">
        <v>38</v>
      </c>
      <c r="B29">
        <v>4150</v>
      </c>
      <c r="C29">
        <v>0.949836646441793</v>
      </c>
      <c r="D29">
        <v>0.94100298190734399</v>
      </c>
      <c r="E29">
        <v>0.988967126442164</v>
      </c>
      <c r="F29">
        <v>3.4268618789244497E-2</v>
      </c>
      <c r="G29">
        <v>3.6736548620671897E-2</v>
      </c>
      <c r="H29">
        <v>3.80754214421649E-2</v>
      </c>
      <c r="I29">
        <v>2.5295616433476598E-2</v>
      </c>
      <c r="J29">
        <v>2.72905900207044E-2</v>
      </c>
      <c r="K29">
        <v>2.8574808820284101E-2</v>
      </c>
    </row>
    <row r="30" spans="1:29" x14ac:dyDescent="0.3">
      <c r="A30" t="s">
        <v>39</v>
      </c>
      <c r="B30">
        <v>4370</v>
      </c>
      <c r="C30">
        <v>0.92657276211131701</v>
      </c>
      <c r="D30">
        <v>0.93023043170203501</v>
      </c>
      <c r="E30">
        <v>0.99026314074557298</v>
      </c>
      <c r="F30">
        <v>5.1045282832279E-2</v>
      </c>
      <c r="G30">
        <v>4.0979623390867997E-2</v>
      </c>
      <c r="H30">
        <v>3.5675754729527998E-2</v>
      </c>
      <c r="I30">
        <v>4.1579585676600798E-2</v>
      </c>
      <c r="J30">
        <v>2.9479762399393698E-2</v>
      </c>
      <c r="K30">
        <v>2.4324626985389598E-2</v>
      </c>
    </row>
    <row r="31" spans="1:29" x14ac:dyDescent="0.3">
      <c r="A31" t="s">
        <v>40</v>
      </c>
      <c r="B31">
        <v>4750</v>
      </c>
      <c r="C31">
        <v>0.92483987614565599</v>
      </c>
      <c r="D31">
        <v>0.93924767594366698</v>
      </c>
      <c r="E31">
        <v>0.99092455950037195</v>
      </c>
      <c r="F31">
        <v>4.3477950915807403E-2</v>
      </c>
      <c r="G31">
        <v>3.7405561525118397E-2</v>
      </c>
      <c r="H31">
        <v>3.4492210957298403E-2</v>
      </c>
      <c r="I31">
        <v>3.16364744646341E-2</v>
      </c>
      <c r="J31">
        <v>2.8244348101544501E-2</v>
      </c>
      <c r="K31">
        <v>2.6994198997365399E-2</v>
      </c>
    </row>
    <row r="32" spans="1:29" x14ac:dyDescent="0.3">
      <c r="A32" t="s">
        <v>41</v>
      </c>
      <c r="B32">
        <v>1100</v>
      </c>
      <c r="C32">
        <v>0.90484248265169898</v>
      </c>
      <c r="D32">
        <v>0.944769825973372</v>
      </c>
      <c r="E32">
        <v>0.99490664570148202</v>
      </c>
      <c r="F32">
        <v>4.9480323646064597E-2</v>
      </c>
      <c r="G32">
        <v>3.5763215814728397E-2</v>
      </c>
      <c r="H32">
        <v>2.5798871338968399E-2</v>
      </c>
      <c r="I32">
        <v>3.6619113475289303E-2</v>
      </c>
      <c r="J32">
        <v>2.4819897015937599E-2</v>
      </c>
      <c r="K32">
        <v>1.7980252614263201E-2</v>
      </c>
      <c r="L32" s="1">
        <f>AVERAGE(C32:C36)</f>
        <v>0.88133052625093544</v>
      </c>
      <c r="M32" s="1">
        <f>_xlfn.STDEV.P(C32:C36)</f>
        <v>9.6679613191108738E-2</v>
      </c>
      <c r="N32" s="1">
        <f>AVERAGE(D32:D36)</f>
        <v>0.92012463638950526</v>
      </c>
      <c r="O32" s="1">
        <f>_xlfn.STDEV.P(D32:D36)</f>
        <v>5.3382993971325579E-2</v>
      </c>
      <c r="P32" s="1">
        <f>AVERAGE(E32:E36)</f>
        <v>0.99288997459627115</v>
      </c>
      <c r="Q32" s="1">
        <f>_xlfn.STDEV.P(E32:E36)</f>
        <v>1.3498789094378804E-3</v>
      </c>
      <c r="R32" s="1">
        <f>AVERAGE(F32:F36)</f>
        <v>5.6330526852666797E-2</v>
      </c>
      <c r="S32" s="1">
        <f>_xlfn.STDEV.P(F32:F36)</f>
        <v>3.1498613842491585E-2</v>
      </c>
      <c r="T32" s="1">
        <f>AVERAGE(G32:G36)</f>
        <v>4.2488917648330626E-2</v>
      </c>
      <c r="U32" s="1">
        <f>_xlfn.STDEV.P(G32:G36)</f>
        <v>1.5116024457270619E-2</v>
      </c>
      <c r="V32" s="1">
        <f>AVERAGE(H32:H36)</f>
        <v>3.0398246982899179E-2</v>
      </c>
      <c r="W32" s="1">
        <f>_xlfn.STDEV.P(H32:H36)</f>
        <v>3.0088704718752132E-3</v>
      </c>
      <c r="X32" s="1">
        <f>AVERAGE(I32:I36)</f>
        <v>3.7848035935097377E-2</v>
      </c>
      <c r="Y32" s="1">
        <f>_xlfn.STDEV.P(I32:I36)</f>
        <v>1.4701608618385206E-2</v>
      </c>
      <c r="Z32" s="1">
        <f>AVERAGE(J32:J36)</f>
        <v>2.6979999776863762E-2</v>
      </c>
      <c r="AA32" s="1">
        <f>_xlfn.STDEV.P(J32:J36)</f>
        <v>4.5598034229960812E-3</v>
      </c>
      <c r="AB32" s="1">
        <f>AVERAGE(K32:K36)</f>
        <v>2.0511795737650339E-2</v>
      </c>
      <c r="AC32" s="1">
        <f>_xlfn.STDEV.P(K32:K36)</f>
        <v>1.4699904263218695E-3</v>
      </c>
    </row>
    <row r="33" spans="1:29" x14ac:dyDescent="0.3">
      <c r="A33" t="s">
        <v>42</v>
      </c>
      <c r="B33">
        <v>1385</v>
      </c>
      <c r="C33">
        <v>0.94698296766038403</v>
      </c>
      <c r="D33">
        <v>0.94710629981341998</v>
      </c>
      <c r="E33">
        <v>0.99123480008064002</v>
      </c>
      <c r="F33">
        <v>3.42451869239968E-2</v>
      </c>
      <c r="G33">
        <v>3.4778282833426301E-2</v>
      </c>
      <c r="H33">
        <v>3.4011079003391002E-2</v>
      </c>
      <c r="I33">
        <v>2.9525204264912199E-2</v>
      </c>
      <c r="J33">
        <v>2.52781663201283E-2</v>
      </c>
      <c r="K33">
        <v>2.1888924730379899E-2</v>
      </c>
    </row>
    <row r="34" spans="1:29" x14ac:dyDescent="0.3">
      <c r="A34" t="s">
        <v>43</v>
      </c>
      <c r="B34">
        <v>4150</v>
      </c>
      <c r="C34">
        <v>0.95402676489405003</v>
      </c>
      <c r="D34">
        <v>0.951722542739602</v>
      </c>
      <c r="E34">
        <v>0.991972146457756</v>
      </c>
      <c r="F34">
        <v>3.27199864143368E-2</v>
      </c>
      <c r="G34">
        <v>3.3214997791892902E-2</v>
      </c>
      <c r="H34">
        <v>3.2478810772674699E-2</v>
      </c>
      <c r="I34">
        <v>2.3957481672704398E-2</v>
      </c>
      <c r="J34">
        <v>2.3527549725655399E-2</v>
      </c>
      <c r="K34">
        <v>2.2063807484025599E-2</v>
      </c>
    </row>
    <row r="35" spans="1:29" x14ac:dyDescent="0.3">
      <c r="A35" t="s">
        <v>44</v>
      </c>
      <c r="B35">
        <v>4370</v>
      </c>
      <c r="C35">
        <v>0.69203160798785701</v>
      </c>
      <c r="D35">
        <v>0.81350565425678101</v>
      </c>
      <c r="E35">
        <v>0.99235970378110505</v>
      </c>
      <c r="F35">
        <v>0.117874823061471</v>
      </c>
      <c r="G35">
        <v>7.2656450184401505E-2</v>
      </c>
      <c r="H35">
        <v>3.1602309473160901E-2</v>
      </c>
      <c r="I35">
        <v>6.6034127017292804E-2</v>
      </c>
      <c r="J35">
        <v>3.6009679329541397E-2</v>
      </c>
      <c r="K35">
        <v>2.0237558125765501E-2</v>
      </c>
    </row>
    <row r="36" spans="1:29" x14ac:dyDescent="0.3">
      <c r="A36" t="s">
        <v>45</v>
      </c>
      <c r="B36">
        <v>4750</v>
      </c>
      <c r="C36">
        <v>0.90876880806068705</v>
      </c>
      <c r="D36">
        <v>0.94351885916435096</v>
      </c>
      <c r="E36">
        <v>0.993976576960373</v>
      </c>
      <c r="F36">
        <v>4.7332314217464803E-2</v>
      </c>
      <c r="G36">
        <v>3.6031641617203999E-2</v>
      </c>
      <c r="H36">
        <v>2.81001643263009E-2</v>
      </c>
      <c r="I36">
        <v>3.31042532452882E-2</v>
      </c>
      <c r="J36">
        <v>2.5264706493056101E-2</v>
      </c>
      <c r="K36">
        <v>2.03884357338175E-2</v>
      </c>
    </row>
    <row r="37" spans="1:29" x14ac:dyDescent="0.3">
      <c r="A37" t="s">
        <v>46</v>
      </c>
      <c r="B37">
        <v>1100</v>
      </c>
      <c r="C37">
        <v>0.236721180965872</v>
      </c>
      <c r="D37">
        <v>8.5166040231883594E-2</v>
      </c>
      <c r="E37">
        <v>0.98828327071798305</v>
      </c>
      <c r="F37">
        <v>647.15430087417496</v>
      </c>
      <c r="G37">
        <v>371.06674470279597</v>
      </c>
      <c r="H37">
        <v>3.91292893827902E-2</v>
      </c>
      <c r="I37">
        <v>132.221873385414</v>
      </c>
      <c r="J37">
        <v>43.487603028746904</v>
      </c>
      <c r="K37">
        <v>2.4696190975146599E-2</v>
      </c>
      <c r="L37" s="1">
        <f>AVERAGE(C37:C41)</f>
        <v>0.15656669590876141</v>
      </c>
      <c r="M37" s="1">
        <f>_xlfn.STDEV.P(C37:C41)</f>
        <v>0.12037692940221577</v>
      </c>
      <c r="N37" s="1">
        <f>AVERAGE(D37:D41)</f>
        <v>5.4593651300220869E-2</v>
      </c>
      <c r="O37" s="1">
        <f>_xlfn.STDEV.P(D37:D41)</f>
        <v>3.7748465487754589E-2</v>
      </c>
      <c r="P37" s="1">
        <f>AVERAGE(E37:E41)</f>
        <v>0.91457713759206671</v>
      </c>
      <c r="Q37" s="1">
        <f>_xlfn.STDEV.P(E37:E41)</f>
        <v>3.9372543545803024E-2</v>
      </c>
      <c r="R37" s="1">
        <f>AVERAGE(F37:F41)</f>
        <v>274.34244681101387</v>
      </c>
      <c r="S37" s="1">
        <f>_xlfn.STDEV.P(F37:F41)</f>
        <v>264.16753874128159</v>
      </c>
      <c r="T37" s="1">
        <f>AVERAGE(G37:G41)</f>
        <v>157.30449532928503</v>
      </c>
      <c r="U37" s="1">
        <f>_xlfn.STDEV.P(G37:G41)</f>
        <v>151.46750356963125</v>
      </c>
      <c r="V37" s="1">
        <f>AVERAGE(H37:H41)</f>
        <v>0.10098848140534385</v>
      </c>
      <c r="W37" s="1">
        <f>_xlfn.STDEV.P(H37:H41)</f>
        <v>3.1947840523341355E-2</v>
      </c>
      <c r="X37" s="1">
        <f>AVERAGE(I37:I41)</f>
        <v>58.364225703647072</v>
      </c>
      <c r="Y37" s="1">
        <f>_xlfn.STDEV.P(I37:I41)</f>
        <v>55.110435611566309</v>
      </c>
      <c r="Z37" s="1">
        <f>AVERAGE(J37:J41)</f>
        <v>19.232324236188141</v>
      </c>
      <c r="AA37" s="1">
        <f>_xlfn.STDEV.P(J37:J41)</f>
        <v>18.109278770230272</v>
      </c>
      <c r="AB37" s="1">
        <f>AVERAGE(K37:K41)</f>
        <v>6.5081675055571248E-2</v>
      </c>
      <c r="AC37" s="1">
        <f>_xlfn.STDEV.P(K37:K41)</f>
        <v>2.0857453847679178E-2</v>
      </c>
    </row>
    <row r="38" spans="1:29" x14ac:dyDescent="0.3">
      <c r="A38" t="s">
        <v>47</v>
      </c>
      <c r="B38">
        <v>1385</v>
      </c>
      <c r="C38">
        <v>0.27282117307898901</v>
      </c>
      <c r="D38">
        <v>8.4984856819690494E-2</v>
      </c>
      <c r="E38">
        <v>0.87956503997090196</v>
      </c>
      <c r="F38">
        <v>177.163358375493</v>
      </c>
      <c r="G38">
        <v>101.582364491897</v>
      </c>
      <c r="H38">
        <v>0.12607117007046101</v>
      </c>
      <c r="I38">
        <v>36.8706390907724</v>
      </c>
      <c r="J38">
        <v>12.1763341521341</v>
      </c>
      <c r="K38">
        <v>8.0995218932644095E-2</v>
      </c>
    </row>
    <row r="39" spans="1:29" x14ac:dyDescent="0.3">
      <c r="A39" t="s">
        <v>48</v>
      </c>
      <c r="B39">
        <v>4150</v>
      </c>
      <c r="C39">
        <v>3.2981401390511001E-6</v>
      </c>
      <c r="D39">
        <v>1.0298389626705399E-2</v>
      </c>
      <c r="E39">
        <v>0.88221132276651604</v>
      </c>
      <c r="F39">
        <v>1.3234409610320199</v>
      </c>
      <c r="G39">
        <v>0.76557595755129304</v>
      </c>
      <c r="H39">
        <v>0.124409106474817</v>
      </c>
      <c r="I39">
        <v>0.36530845717136701</v>
      </c>
      <c r="J39">
        <v>0.17416735785908799</v>
      </c>
      <c r="K39">
        <v>8.0409020818966295E-2</v>
      </c>
    </row>
    <row r="40" spans="1:29" x14ac:dyDescent="0.3">
      <c r="A40" t="s">
        <v>49</v>
      </c>
      <c r="B40">
        <v>4370</v>
      </c>
      <c r="C40">
        <v>0.25327848981415002</v>
      </c>
      <c r="D40">
        <v>8.6042961569238602E-2</v>
      </c>
      <c r="E40">
        <v>0.91494684447448904</v>
      </c>
      <c r="F40">
        <v>523.98097476875398</v>
      </c>
      <c r="G40">
        <v>300.441365646772</v>
      </c>
      <c r="H40">
        <v>0.10544085982182</v>
      </c>
      <c r="I40">
        <v>115.44547219880999</v>
      </c>
      <c r="J40">
        <v>38.003889688781001</v>
      </c>
      <c r="K40">
        <v>7.2318495686618495E-2</v>
      </c>
    </row>
    <row r="41" spans="1:29" x14ac:dyDescent="0.3">
      <c r="A41" t="s">
        <v>50</v>
      </c>
      <c r="B41">
        <v>4750</v>
      </c>
      <c r="C41">
        <v>2.0009337544656901E-2</v>
      </c>
      <c r="D41">
        <v>6.4760082535862502E-3</v>
      </c>
      <c r="E41">
        <v>0.90787921003044303</v>
      </c>
      <c r="F41">
        <v>22.0901590756154</v>
      </c>
      <c r="G41">
        <v>12.666425847409</v>
      </c>
      <c r="H41">
        <v>0.109891981276831</v>
      </c>
      <c r="I41">
        <v>6.9178353860675701</v>
      </c>
      <c r="J41">
        <v>2.3196269534196001</v>
      </c>
      <c r="K41">
        <v>6.6989448864480799E-2</v>
      </c>
    </row>
    <row r="42" spans="1:29" x14ac:dyDescent="0.3">
      <c r="A42" t="s">
        <v>51</v>
      </c>
      <c r="B42">
        <v>1100</v>
      </c>
      <c r="C42">
        <v>0.862152443489555</v>
      </c>
      <c r="D42">
        <v>0.71782581903100096</v>
      </c>
      <c r="E42">
        <v>0.92123919503100005</v>
      </c>
      <c r="F42">
        <v>6.0512185060449801E-2</v>
      </c>
      <c r="G42">
        <v>8.6094813542695006E-2</v>
      </c>
      <c r="H42">
        <v>0.101450416923886</v>
      </c>
      <c r="I42">
        <v>4.4979770986822001E-2</v>
      </c>
      <c r="J42">
        <v>5.6985102356594701E-2</v>
      </c>
      <c r="K42">
        <v>6.6805825639108904E-2</v>
      </c>
      <c r="L42" s="1">
        <f>AVERAGE(C42:C46)</f>
        <v>0.86844497242946839</v>
      </c>
      <c r="M42" s="1">
        <f>_xlfn.STDEV.P(C42:C46)</f>
        <v>4.1251254963720974E-3</v>
      </c>
      <c r="N42" s="1">
        <f>AVERAGE(D42:D46)</f>
        <v>0.7116935688682291</v>
      </c>
      <c r="O42" s="1">
        <f>_xlfn.STDEV.P(D42:D46)</f>
        <v>4.5167923090305281E-3</v>
      </c>
      <c r="P42" s="1">
        <f>AVERAGE(E42,E43,E46)</f>
        <v>0.92107790110520138</v>
      </c>
      <c r="Q42" s="1">
        <f>_xlfn.STDEV.P(E42:E46)</f>
        <v>1.0769119887824496E-3</v>
      </c>
      <c r="R42" s="1">
        <f>AVERAGE(F42:F46)</f>
        <v>5.9946025355991805E-2</v>
      </c>
      <c r="S42" s="1">
        <f>_xlfn.STDEV.P(F42:F46)</f>
        <v>1.6632957986221118E-3</v>
      </c>
      <c r="T42" s="1">
        <f>AVERAGE(G42:G46)</f>
        <v>8.6580172970188635E-2</v>
      </c>
      <c r="U42" s="1">
        <f>_xlfn.STDEV.P(G42:G46)</f>
        <v>3.3041057787878384E-4</v>
      </c>
      <c r="V42" s="1">
        <f>AVERAGE(H42:H46)</f>
        <v>0.10138733922412099</v>
      </c>
      <c r="W42" s="1">
        <f>_xlfn.STDEV.P(H42:H46)</f>
        <v>6.5190580655147853E-4</v>
      </c>
      <c r="X42" s="1">
        <f>AVERAGE(I42:I46)</f>
        <v>4.667905639743964E-2</v>
      </c>
      <c r="Y42" s="1">
        <f>_xlfn.STDEV.P(I42:I46)</f>
        <v>9.5662142431088943E-4</v>
      </c>
      <c r="Z42" s="1">
        <f>AVERAGE(J42:J46)</f>
        <v>5.9113407702845643E-2</v>
      </c>
      <c r="AA42" s="1">
        <f>_xlfn.STDEV.P(J42:J46)</f>
        <v>1.1323223299196327E-3</v>
      </c>
      <c r="AB42" s="1">
        <f>AVERAGE(K42:K46)</f>
        <v>6.8765622655963601E-2</v>
      </c>
      <c r="AC42" s="1">
        <f>_xlfn.STDEV.P(K42:K46)</f>
        <v>1.1537464385849309E-3</v>
      </c>
    </row>
    <row r="43" spans="1:29" x14ac:dyDescent="0.3">
      <c r="A43" t="s">
        <v>52</v>
      </c>
      <c r="B43">
        <v>1385</v>
      </c>
      <c r="C43">
        <v>0.87149876003642102</v>
      </c>
      <c r="D43">
        <v>0.71251035917332395</v>
      </c>
      <c r="E43">
        <v>0.921781520365479</v>
      </c>
      <c r="F43">
        <v>5.9258922652732297E-2</v>
      </c>
      <c r="G43">
        <v>8.6584708320751297E-2</v>
      </c>
      <c r="H43">
        <v>0.101600110948527</v>
      </c>
      <c r="I43">
        <v>4.7771629989188602E-2</v>
      </c>
      <c r="J43">
        <v>5.9377446556430402E-2</v>
      </c>
      <c r="K43">
        <v>6.85686060458775E-2</v>
      </c>
    </row>
    <row r="44" spans="1:29" x14ac:dyDescent="0.3">
      <c r="A44" t="s">
        <v>53</v>
      </c>
      <c r="B44">
        <v>4150</v>
      </c>
      <c r="C44">
        <v>0.86829038357348298</v>
      </c>
      <c r="D44">
        <v>0.71209217358397303</v>
      </c>
      <c r="E44">
        <v>0.92351676109528902</v>
      </c>
      <c r="F44">
        <v>6.2649348991600795E-2</v>
      </c>
      <c r="G44">
        <v>8.6722494839599595E-2</v>
      </c>
      <c r="H44">
        <v>0.100249804449095</v>
      </c>
      <c r="I44">
        <v>4.645007777942E-2</v>
      </c>
      <c r="J44">
        <v>5.9207055627619298E-2</v>
      </c>
      <c r="K44">
        <v>6.8659591673039394E-2</v>
      </c>
    </row>
    <row r="45" spans="1:29" x14ac:dyDescent="0.3">
      <c r="A45" t="s">
        <v>54</v>
      </c>
      <c r="B45">
        <v>4370</v>
      </c>
      <c r="C45">
        <v>0.87403910593279799</v>
      </c>
      <c r="D45">
        <v>0.71229657891061404</v>
      </c>
      <c r="E45">
        <v>0.92139500286375198</v>
      </c>
      <c r="F45">
        <v>5.97497811726262E-2</v>
      </c>
      <c r="G45">
        <v>8.6408312640653906E-2</v>
      </c>
      <c r="H45">
        <v>0.101365181284852</v>
      </c>
      <c r="I45">
        <v>4.68815944789093E-2</v>
      </c>
      <c r="J45">
        <v>5.9655894772814202E-2</v>
      </c>
      <c r="K45">
        <v>6.9577233377868503E-2</v>
      </c>
    </row>
    <row r="46" spans="1:29" x14ac:dyDescent="0.3">
      <c r="A46" t="s">
        <v>55</v>
      </c>
      <c r="B46">
        <v>4750</v>
      </c>
      <c r="C46">
        <v>0.86624416911508495</v>
      </c>
      <c r="D46">
        <v>0.70374291364223396</v>
      </c>
      <c r="E46">
        <v>0.92021298791912498</v>
      </c>
      <c r="F46">
        <v>5.7559888902549899E-2</v>
      </c>
      <c r="G46">
        <v>8.70905355072433E-2</v>
      </c>
      <c r="H46">
        <v>0.102271182514245</v>
      </c>
      <c r="I46">
        <v>4.7312208752858298E-2</v>
      </c>
      <c r="J46">
        <v>6.0341539200769602E-2</v>
      </c>
      <c r="K46">
        <v>7.0216856543923706E-2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6EE2-B2E9-4045-955B-218098FD8093}">
  <dimension ref="A1:S46"/>
  <sheetViews>
    <sheetView tabSelected="1" topLeftCell="A22" workbookViewId="0">
      <selection activeCell="A25" sqref="A25:XFD46"/>
    </sheetView>
  </sheetViews>
  <sheetFormatPr defaultRowHeight="14.4" x14ac:dyDescent="0.3"/>
  <cols>
    <col min="1" max="1" width="22.3320312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0.90874109973371942</v>
      </c>
      <c r="C2" s="1">
        <v>5.3404712911870982E-2</v>
      </c>
      <c r="D2" s="1">
        <v>0.92977345937435429</v>
      </c>
      <c r="E2" s="1">
        <v>1.5034905836239485E-2</v>
      </c>
      <c r="F2" s="1">
        <v>0.99035966750211357</v>
      </c>
      <c r="G2" s="1">
        <v>1.406921755525098E-3</v>
      </c>
      <c r="H2" s="1">
        <v>4.7834392242137522E-2</v>
      </c>
      <c r="I2" s="1">
        <v>1.3627870403252093E-2</v>
      </c>
      <c r="J2" s="1">
        <v>4.0250108235069484E-2</v>
      </c>
      <c r="K2" s="1">
        <v>4.2832040010057741E-3</v>
      </c>
      <c r="L2" s="1">
        <v>3.5464070255433258E-2</v>
      </c>
      <c r="M2" s="1">
        <v>2.7132890409450297E-3</v>
      </c>
      <c r="N2" s="1">
        <v>3.5381099668567097E-2</v>
      </c>
      <c r="O2" s="1">
        <v>8.2562550768370286E-3</v>
      </c>
      <c r="P2" s="1">
        <v>2.8507856290412435E-2</v>
      </c>
      <c r="Q2" s="1">
        <v>1.2440196002716476E-3</v>
      </c>
      <c r="R2" s="1">
        <v>2.5718965283139224E-2</v>
      </c>
      <c r="S2" s="1">
        <v>2.1174990807816948E-3</v>
      </c>
    </row>
    <row r="3" spans="1:19" x14ac:dyDescent="0.3">
      <c r="A3" t="s">
        <v>16</v>
      </c>
      <c r="B3" s="1">
        <v>0.46440006671639739</v>
      </c>
      <c r="C3" s="1">
        <v>0.19344559626090707</v>
      </c>
      <c r="D3" s="1">
        <v>0.47372754408895623</v>
      </c>
      <c r="E3" s="1">
        <v>0.24729424927822144</v>
      </c>
      <c r="F3" s="1">
        <v>0.98349166308524505</v>
      </c>
      <c r="G3" s="1">
        <v>1.1800595009651561E-2</v>
      </c>
      <c r="H3" s="1">
        <v>0.59781748221809128</v>
      </c>
      <c r="I3" s="1">
        <v>0.59304549659144212</v>
      </c>
      <c r="J3" s="1">
        <v>0.35124254100020413</v>
      </c>
      <c r="K3" s="1">
        <v>0.33358364326772849</v>
      </c>
      <c r="L3" s="1">
        <v>4.3426069098476364E-2</v>
      </c>
      <c r="M3" s="1">
        <v>1.6776322741789911E-2</v>
      </c>
      <c r="N3" s="1">
        <v>0.20775729643331928</v>
      </c>
      <c r="O3" s="1">
        <v>0.16750927351963896</v>
      </c>
      <c r="P3" s="1">
        <v>8.9897083136209047E-2</v>
      </c>
      <c r="Q3" s="1">
        <v>4.8262753081582885E-2</v>
      </c>
      <c r="R3" s="1">
        <v>3.1072027828729622E-2</v>
      </c>
      <c r="S3" s="1">
        <v>1.4311380831357098E-2</v>
      </c>
    </row>
    <row r="4" spans="1:19" x14ac:dyDescent="0.3">
      <c r="A4" t="s">
        <v>21</v>
      </c>
      <c r="B4" s="1">
        <v>0.11505520441200885</v>
      </c>
      <c r="C4" s="1">
        <v>0.11659441745892782</v>
      </c>
      <c r="D4" s="1">
        <v>4.2764450696066401E-2</v>
      </c>
      <c r="E4" s="1">
        <v>3.5671525627271015E-2</v>
      </c>
      <c r="F4" s="1">
        <v>0.93885334604482118</v>
      </c>
      <c r="G4" s="1">
        <v>9.9808931379354274E-2</v>
      </c>
      <c r="H4" s="1">
        <v>9.9924106495174847</v>
      </c>
      <c r="I4" s="1">
        <v>9.2598809952092882</v>
      </c>
      <c r="J4" s="1">
        <v>5.7371289308642028</v>
      </c>
      <c r="K4" s="1">
        <v>5.3016321562195685</v>
      </c>
      <c r="L4" s="1">
        <v>6.7039986925557196E-2</v>
      </c>
      <c r="M4" s="1">
        <v>5.9489207299897449E-2</v>
      </c>
      <c r="N4" s="1">
        <v>2.2426972945942794</v>
      </c>
      <c r="O4" s="1">
        <v>1.7956561673896994</v>
      </c>
      <c r="P4" s="1">
        <v>0.77061842913403333</v>
      </c>
      <c r="Q4" s="1">
        <v>0.57677867341462075</v>
      </c>
      <c r="R4" s="1">
        <v>4.9118617410924159E-2</v>
      </c>
      <c r="S4" s="1">
        <v>4.637863326202208E-2</v>
      </c>
    </row>
    <row r="5" spans="1:19" x14ac:dyDescent="0.3">
      <c r="A5" t="s">
        <v>26</v>
      </c>
      <c r="B5" s="1">
        <v>0.7925839327001144</v>
      </c>
      <c r="C5" s="1">
        <v>5.4196449587817892E-2</v>
      </c>
      <c r="D5" s="1">
        <v>0.84508367550615537</v>
      </c>
      <c r="E5" s="1">
        <v>1.8009202807755937E-2</v>
      </c>
      <c r="F5" s="1">
        <v>0.97784972353868704</v>
      </c>
      <c r="G5" s="1">
        <v>2.0124211968113002E-3</v>
      </c>
      <c r="H5" s="1">
        <v>7.5897798296167135E-2</v>
      </c>
      <c r="I5" s="1">
        <v>1.2212653545150012E-2</v>
      </c>
      <c r="J5" s="1">
        <v>6.2294730712517343E-2</v>
      </c>
      <c r="K5" s="1">
        <v>4.2215559090015052E-3</v>
      </c>
      <c r="L5" s="1">
        <v>5.3845002743207381E-2</v>
      </c>
      <c r="M5" s="1">
        <v>2.4476068806764781E-3</v>
      </c>
      <c r="N5" s="1">
        <v>5.2796768203553723E-2</v>
      </c>
      <c r="O5" s="1">
        <v>6.7270843807246744E-3</v>
      </c>
      <c r="P5" s="1">
        <v>4.4811500935908986E-2</v>
      </c>
      <c r="Q5" s="1">
        <v>1.378718586977426E-3</v>
      </c>
      <c r="R5" s="1">
        <v>4.1264078027717518E-2</v>
      </c>
      <c r="S5" s="1">
        <v>1.613368829837508E-3</v>
      </c>
    </row>
    <row r="6" spans="1:19" x14ac:dyDescent="0.3">
      <c r="A6" t="s">
        <v>31</v>
      </c>
      <c r="B6" s="1">
        <v>0.23544974308979869</v>
      </c>
      <c r="C6" s="1">
        <v>0.26070748098036223</v>
      </c>
      <c r="D6" s="1">
        <v>8.0006666760760903E-2</v>
      </c>
      <c r="E6" s="1">
        <v>3.0677455105379722E-2</v>
      </c>
      <c r="F6" s="1">
        <v>0.31379987028801343</v>
      </c>
      <c r="G6" s="1">
        <v>1.6980705584664985E-2</v>
      </c>
      <c r="H6" s="1">
        <v>0.22876417305792979</v>
      </c>
      <c r="I6" s="1">
        <v>1.4581676791117888E-2</v>
      </c>
      <c r="J6" s="1">
        <v>0.23422643360440459</v>
      </c>
      <c r="K6" s="1">
        <v>4.0423423317097846E-3</v>
      </c>
      <c r="L6" s="1">
        <v>0.29999196373022757</v>
      </c>
      <c r="M6" s="1">
        <v>3.7137917914690211E-3</v>
      </c>
      <c r="N6" s="1">
        <v>0.16448024020676039</v>
      </c>
      <c r="O6" s="1">
        <v>9.8877095937764774E-3</v>
      </c>
      <c r="P6" s="1">
        <v>0.17149673321037323</v>
      </c>
      <c r="Q6" s="1">
        <v>1.7351951518616991E-3</v>
      </c>
      <c r="R6" s="1">
        <v>0.20332216533260641</v>
      </c>
      <c r="S6" s="1">
        <v>3.9111889362587913E-3</v>
      </c>
    </row>
    <row r="7" spans="1:19" x14ac:dyDescent="0.3">
      <c r="A7" t="s">
        <v>36</v>
      </c>
      <c r="B7" s="1">
        <v>0.75968156264456199</v>
      </c>
      <c r="C7" s="1">
        <v>0.35086705121979822</v>
      </c>
      <c r="D7" s="1">
        <v>0.78224496593262827</v>
      </c>
      <c r="E7" s="1">
        <v>0.30965794560648763</v>
      </c>
      <c r="F7" s="1">
        <v>0.99035966751351479</v>
      </c>
      <c r="G7" s="1">
        <v>1.406921756259192E-3</v>
      </c>
      <c r="H7" s="1">
        <v>0.14860123463943234</v>
      </c>
      <c r="I7" s="1">
        <v>0.21399792773137832</v>
      </c>
      <c r="J7" s="1">
        <v>9.6875256730440798E-2</v>
      </c>
      <c r="K7" s="1">
        <v>0.11728662541565633</v>
      </c>
      <c r="L7" s="1">
        <v>3.5464070234066641E-2</v>
      </c>
      <c r="M7" s="1">
        <v>2.7132890446397171E-3</v>
      </c>
      <c r="N7" s="1">
        <v>5.67373510491474E-2</v>
      </c>
      <c r="O7" s="1">
        <v>4.9341660803115868E-2</v>
      </c>
      <c r="P7" s="1">
        <v>3.5529089648725636E-2</v>
      </c>
      <c r="Q7" s="1">
        <v>1.4992104876066456E-2</v>
      </c>
      <c r="R7" s="1">
        <v>2.571896532097042E-2</v>
      </c>
      <c r="S7" s="1">
        <v>2.1174990515196428E-3</v>
      </c>
    </row>
    <row r="8" spans="1:19" x14ac:dyDescent="0.3">
      <c r="A8" t="s">
        <v>41</v>
      </c>
      <c r="B8" s="1">
        <v>0.88133052625093544</v>
      </c>
      <c r="C8" s="1">
        <v>9.6679613191108738E-2</v>
      </c>
      <c r="D8" s="1">
        <v>0.92012463638950526</v>
      </c>
      <c r="E8" s="1">
        <v>5.3382993971325579E-2</v>
      </c>
      <c r="F8" s="1">
        <v>0.99288997459627115</v>
      </c>
      <c r="G8" s="1">
        <v>1.3498789094378804E-3</v>
      </c>
      <c r="H8" s="1">
        <v>5.6330526852666797E-2</v>
      </c>
      <c r="I8" s="1">
        <v>3.1498613842491585E-2</v>
      </c>
      <c r="J8" s="1">
        <v>4.2488917648330626E-2</v>
      </c>
      <c r="K8" s="1">
        <v>1.5116024457270619E-2</v>
      </c>
      <c r="L8" s="1">
        <v>3.0398246982899179E-2</v>
      </c>
      <c r="M8" s="1">
        <v>3.0088704718752132E-3</v>
      </c>
      <c r="N8" s="1">
        <v>3.7848035935097377E-2</v>
      </c>
      <c r="O8" s="1">
        <v>1.4701608618385206E-2</v>
      </c>
      <c r="P8" s="1">
        <v>2.6979999776863762E-2</v>
      </c>
      <c r="Q8" s="1">
        <v>4.5598034229960812E-3</v>
      </c>
      <c r="R8" s="1">
        <v>2.0511795737650339E-2</v>
      </c>
      <c r="S8" s="1">
        <v>1.4699904263218695E-3</v>
      </c>
    </row>
    <row r="9" spans="1:19" x14ac:dyDescent="0.3">
      <c r="A9" t="s">
        <v>46</v>
      </c>
      <c r="B9" s="1">
        <v>0.15656669590876141</v>
      </c>
      <c r="C9" s="1">
        <v>0.12037692940221577</v>
      </c>
      <c r="D9" s="1">
        <v>5.4593651300220869E-2</v>
      </c>
      <c r="E9" s="1">
        <v>3.7748465487754589E-2</v>
      </c>
      <c r="F9" s="1">
        <v>0.91457713759206671</v>
      </c>
      <c r="G9" s="1">
        <v>3.9372543545803024E-2</v>
      </c>
      <c r="H9" s="1">
        <v>274.34244681101387</v>
      </c>
      <c r="I9" s="1">
        <v>264.16753874128159</v>
      </c>
      <c r="J9" s="1">
        <v>157.30449532928503</v>
      </c>
      <c r="K9" s="1">
        <v>151.46750356963125</v>
      </c>
      <c r="L9" s="1">
        <v>0.10098848140534385</v>
      </c>
      <c r="M9" s="1">
        <v>3.1947840523341355E-2</v>
      </c>
      <c r="N9" s="1">
        <v>58.364225703647072</v>
      </c>
      <c r="O9" s="1">
        <v>55.110435611566309</v>
      </c>
      <c r="P9" s="1">
        <v>19.232324236188141</v>
      </c>
      <c r="Q9" s="1">
        <v>18.109278770230272</v>
      </c>
      <c r="R9" s="1">
        <v>6.5081675055571248E-2</v>
      </c>
      <c r="S9" s="1">
        <v>2.0857453847679178E-2</v>
      </c>
    </row>
    <row r="10" spans="1:19" x14ac:dyDescent="0.3">
      <c r="A10" t="s">
        <v>51</v>
      </c>
      <c r="B10" s="1">
        <v>0.86844497242946839</v>
      </c>
      <c r="C10" s="1">
        <v>4.1251254963720974E-3</v>
      </c>
      <c r="D10" s="1">
        <v>0.7116935688682291</v>
      </c>
      <c r="E10" s="1">
        <v>4.5167923090305281E-3</v>
      </c>
      <c r="F10" s="1">
        <v>0.92107790110520138</v>
      </c>
      <c r="G10" s="1">
        <v>1.0769119887824496E-3</v>
      </c>
      <c r="H10" s="1">
        <v>5.9946025355991805E-2</v>
      </c>
      <c r="I10" s="1">
        <v>1.6632957986221118E-3</v>
      </c>
      <c r="J10" s="1">
        <v>8.6580172970188635E-2</v>
      </c>
      <c r="K10" s="1">
        <v>3.3041057787878384E-4</v>
      </c>
      <c r="L10" s="1">
        <v>0.10138733922412099</v>
      </c>
      <c r="M10" s="1">
        <v>6.5190580655147853E-4</v>
      </c>
      <c r="N10" s="1">
        <v>4.667905639743964E-2</v>
      </c>
      <c r="O10" s="1">
        <v>9.5662142431088943E-4</v>
      </c>
      <c r="P10" s="1">
        <v>5.9113407702845643E-2</v>
      </c>
      <c r="Q10" s="1">
        <v>1.1323223299196327E-3</v>
      </c>
      <c r="R10" s="1">
        <v>6.8765622655963601E-2</v>
      </c>
      <c r="S10" s="1">
        <v>1.1537464385849309E-3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0.68711234194418092</v>
      </c>
      <c r="C14" s="1">
        <v>5.3404712911870982E-2</v>
      </c>
      <c r="D14" s="1">
        <f>1-(1-D2)*76/(76-16-1)</f>
        <v>0.90953869343137161</v>
      </c>
      <c r="E14" s="1">
        <v>1.5034905836239485E-2</v>
      </c>
      <c r="F14" s="1">
        <f>1-(1-F2)*52/(52-16-1)</f>
        <v>0.98567722028885441</v>
      </c>
      <c r="G14" s="1">
        <v>1.406921755525098E-3</v>
      </c>
      <c r="H14" s="1">
        <v>4.7834392242137522E-2</v>
      </c>
      <c r="I14" s="1">
        <v>1.3627870403252093E-2</v>
      </c>
      <c r="J14" s="1">
        <v>4.0250108235069484E-2</v>
      </c>
      <c r="K14" s="1">
        <v>4.2832040010057741E-3</v>
      </c>
      <c r="L14" s="1">
        <v>3.5464070255433258E-2</v>
      </c>
      <c r="M14" s="1">
        <v>2.7132890409450297E-3</v>
      </c>
      <c r="N14" s="1">
        <v>3.5381099668567097E-2</v>
      </c>
      <c r="O14" s="1">
        <v>8.2562550768370286E-3</v>
      </c>
      <c r="P14" s="1">
        <v>2.8507856290412435E-2</v>
      </c>
      <c r="Q14" s="1">
        <v>1.2440196002716476E-3</v>
      </c>
      <c r="R14" s="1">
        <v>2.5718965283139224E-2</v>
      </c>
      <c r="S14" s="1">
        <v>2.1174990807816948E-3</v>
      </c>
    </row>
    <row r="15" spans="1:19" x14ac:dyDescent="0.3">
      <c r="A15" t="s">
        <v>16</v>
      </c>
      <c r="B15" s="1">
        <f t="shared" ref="B15:B22" si="0">1-(1-B3)*24/(24-16-1)</f>
        <v>-0.83634262840092299</v>
      </c>
      <c r="C15" s="1">
        <v>0.19344559626090707</v>
      </c>
      <c r="D15" s="1">
        <f t="shared" ref="D15:D22" si="1">1-(1-D3)*76/(76-16-1)</f>
        <v>0.32208971780950291</v>
      </c>
      <c r="E15" s="1">
        <v>0.24729424927822144</v>
      </c>
      <c r="F15" s="1">
        <f t="shared" ref="F15:F22" si="2">1-(1-F3)*52/(52-16-1)</f>
        <v>0.97547332801236408</v>
      </c>
      <c r="G15" s="1">
        <v>1.1800595009651561E-2</v>
      </c>
      <c r="H15" s="1">
        <v>0.59781748221809128</v>
      </c>
      <c r="I15" s="1">
        <v>0.59304549659144212</v>
      </c>
      <c r="J15" s="1">
        <v>0.35124254100020413</v>
      </c>
      <c r="K15" s="1">
        <v>0.33358364326772849</v>
      </c>
      <c r="L15" s="1">
        <v>4.3426069098476364E-2</v>
      </c>
      <c r="M15" s="1">
        <v>1.6776322741789911E-2</v>
      </c>
      <c r="N15" s="1">
        <v>0.20775729643331928</v>
      </c>
      <c r="O15" s="1">
        <v>0.16750927351963896</v>
      </c>
      <c r="P15" s="1">
        <v>8.9897083136209047E-2</v>
      </c>
      <c r="Q15" s="1">
        <v>4.8262753081582885E-2</v>
      </c>
      <c r="R15" s="1">
        <v>3.1072027828729622E-2</v>
      </c>
      <c r="S15" s="1">
        <v>1.4311380831357098E-2</v>
      </c>
    </row>
    <row r="16" spans="1:19" x14ac:dyDescent="0.3">
      <c r="A16" t="s">
        <v>21</v>
      </c>
      <c r="B16" s="1">
        <f t="shared" si="0"/>
        <v>-2.0340964420159695</v>
      </c>
      <c r="C16" s="1">
        <v>0.11659441745892782</v>
      </c>
      <c r="D16" s="1">
        <f t="shared" si="1"/>
        <v>-0.23304918215421977</v>
      </c>
      <c r="E16" s="1">
        <v>3.5671525627271015E-2</v>
      </c>
      <c r="F16" s="1">
        <f t="shared" si="2"/>
        <v>0.90915354269516291</v>
      </c>
      <c r="G16" s="1">
        <v>9.9808931379354274E-2</v>
      </c>
      <c r="H16" s="1">
        <v>9.9924106495174847</v>
      </c>
      <c r="I16" s="1">
        <v>9.2598809952092882</v>
      </c>
      <c r="J16" s="1">
        <v>5.7371289308642028</v>
      </c>
      <c r="K16" s="1">
        <v>5.3016321562195685</v>
      </c>
      <c r="L16" s="1">
        <v>6.7039986925557196E-2</v>
      </c>
      <c r="M16" s="1">
        <v>5.9489207299897449E-2</v>
      </c>
      <c r="N16" s="1">
        <v>2.2426972945942794</v>
      </c>
      <c r="O16" s="1">
        <v>1.7956561673896994</v>
      </c>
      <c r="P16" s="1">
        <v>0.77061842913403333</v>
      </c>
      <c r="Q16" s="1">
        <v>0.57677867341462075</v>
      </c>
      <c r="R16" s="1">
        <v>4.9118617410924159E-2</v>
      </c>
      <c r="S16" s="1">
        <v>4.637863326202208E-2</v>
      </c>
    </row>
    <row r="17" spans="1:19" x14ac:dyDescent="0.3">
      <c r="A17" t="s">
        <v>26</v>
      </c>
      <c r="B17" s="1">
        <f t="shared" si="0"/>
        <v>0.28885919782896363</v>
      </c>
      <c r="C17" s="1">
        <v>5.4196449587817892E-2</v>
      </c>
      <c r="D17" s="1">
        <f t="shared" si="1"/>
        <v>0.80044676844860696</v>
      </c>
      <c r="E17" s="1">
        <v>1.8009202807755937E-2</v>
      </c>
      <c r="F17" s="1">
        <f t="shared" si="2"/>
        <v>0.9670910178289065</v>
      </c>
      <c r="G17" s="1">
        <v>2.0124211968113002E-3</v>
      </c>
      <c r="H17" s="1">
        <v>7.5897798296167135E-2</v>
      </c>
      <c r="I17" s="1">
        <v>1.2212653545150012E-2</v>
      </c>
      <c r="J17" s="1">
        <v>6.2294730712517343E-2</v>
      </c>
      <c r="K17" s="1">
        <v>4.2215559090015052E-3</v>
      </c>
      <c r="L17" s="1">
        <v>5.3845002743207381E-2</v>
      </c>
      <c r="M17" s="1">
        <v>2.4476068806764781E-3</v>
      </c>
      <c r="N17" s="1">
        <v>5.2796768203553723E-2</v>
      </c>
      <c r="O17" s="1">
        <v>6.7270843807246744E-3</v>
      </c>
      <c r="P17" s="1">
        <v>4.4811500935908986E-2</v>
      </c>
      <c r="Q17" s="1">
        <v>1.378718586977426E-3</v>
      </c>
      <c r="R17" s="1">
        <v>4.1264078027717518E-2</v>
      </c>
      <c r="S17" s="1">
        <v>1.613368829837508E-3</v>
      </c>
    </row>
    <row r="18" spans="1:19" x14ac:dyDescent="0.3">
      <c r="A18" t="s">
        <v>31</v>
      </c>
      <c r="B18" s="1">
        <f t="shared" si="0"/>
        <v>-1.6213151665492616</v>
      </c>
      <c r="C18" s="1">
        <v>0.26070748098036223</v>
      </c>
      <c r="D18" s="1">
        <f t="shared" si="1"/>
        <v>-0.1850761580708844</v>
      </c>
      <c r="E18" s="1">
        <v>3.0677455105379722E-2</v>
      </c>
      <c r="F18" s="1">
        <f t="shared" si="2"/>
        <v>-1.9497335572094432E-2</v>
      </c>
      <c r="G18" s="1">
        <v>1.6980705584664985E-2</v>
      </c>
      <c r="H18" s="1">
        <v>0.22876417305792979</v>
      </c>
      <c r="I18" s="1">
        <v>1.4581676791117888E-2</v>
      </c>
      <c r="J18" s="1">
        <v>0.23422643360440459</v>
      </c>
      <c r="K18" s="1">
        <v>4.0423423317097846E-3</v>
      </c>
      <c r="L18" s="1">
        <v>0.29999196373022757</v>
      </c>
      <c r="M18" s="1">
        <v>3.7137917914690211E-3</v>
      </c>
      <c r="N18" s="1">
        <v>0.16448024020676039</v>
      </c>
      <c r="O18" s="1">
        <v>9.8877095937764774E-3</v>
      </c>
      <c r="P18" s="1">
        <v>0.17149673321037323</v>
      </c>
      <c r="Q18" s="1">
        <v>1.7351951518616991E-3</v>
      </c>
      <c r="R18" s="1">
        <v>0.20332216533260641</v>
      </c>
      <c r="S18" s="1">
        <v>3.9111889362587913E-3</v>
      </c>
    </row>
    <row r="19" spans="1:19" x14ac:dyDescent="0.3">
      <c r="A19" t="s">
        <v>36</v>
      </c>
      <c r="B19" s="1">
        <f t="shared" si="0"/>
        <v>0.17605107192421254</v>
      </c>
      <c r="C19" s="1">
        <v>0.35086705121979822</v>
      </c>
      <c r="D19" s="1">
        <f t="shared" si="1"/>
        <v>0.719501990014911</v>
      </c>
      <c r="E19" s="1">
        <v>0.30965794560648763</v>
      </c>
      <c r="F19" s="1">
        <f t="shared" si="2"/>
        <v>0.98567722030579341</v>
      </c>
      <c r="G19" s="1">
        <v>1.406921756259192E-3</v>
      </c>
      <c r="H19" s="1">
        <v>0.14860123463943234</v>
      </c>
      <c r="I19" s="1">
        <v>0.21399792773137832</v>
      </c>
      <c r="J19" s="1">
        <v>9.6875256730440798E-2</v>
      </c>
      <c r="K19" s="1">
        <v>0.11728662541565633</v>
      </c>
      <c r="L19" s="1">
        <v>3.5464070234066641E-2</v>
      </c>
      <c r="M19" s="1">
        <v>2.7132890446397171E-3</v>
      </c>
      <c r="N19" s="1">
        <v>5.67373510491474E-2</v>
      </c>
      <c r="O19" s="1">
        <v>4.9341660803115868E-2</v>
      </c>
      <c r="P19" s="1">
        <v>3.5529089648725636E-2</v>
      </c>
      <c r="Q19" s="1">
        <v>1.4992104876066456E-2</v>
      </c>
      <c r="R19" s="1">
        <v>2.571896532097042E-2</v>
      </c>
      <c r="S19" s="1">
        <v>2.1174990515196428E-3</v>
      </c>
    </row>
    <row r="20" spans="1:19" x14ac:dyDescent="0.3">
      <c r="A20" t="s">
        <v>41</v>
      </c>
      <c r="B20" s="1">
        <f t="shared" si="0"/>
        <v>0.59313323286035002</v>
      </c>
      <c r="C20" s="1">
        <v>9.6679613191108738E-2</v>
      </c>
      <c r="D20" s="1">
        <f t="shared" si="1"/>
        <v>0.89710970111190513</v>
      </c>
      <c r="E20" s="1">
        <v>5.3382993971325579E-2</v>
      </c>
      <c r="F20" s="1">
        <f t="shared" si="2"/>
        <v>0.98943653368588858</v>
      </c>
      <c r="G20" s="1">
        <v>1.3498789094378804E-3</v>
      </c>
      <c r="H20" s="1">
        <v>5.6330526852666797E-2</v>
      </c>
      <c r="I20" s="1">
        <v>3.1498613842491585E-2</v>
      </c>
      <c r="J20" s="1">
        <v>4.2488917648330626E-2</v>
      </c>
      <c r="K20" s="1">
        <v>1.5116024457270619E-2</v>
      </c>
      <c r="L20" s="1">
        <v>3.0398246982899179E-2</v>
      </c>
      <c r="M20" s="1">
        <v>3.0088704718752132E-3</v>
      </c>
      <c r="N20" s="1">
        <v>3.7848035935097377E-2</v>
      </c>
      <c r="O20" s="1">
        <v>1.4701608618385206E-2</v>
      </c>
      <c r="P20" s="1">
        <v>2.6979999776863762E-2</v>
      </c>
      <c r="Q20" s="1">
        <v>4.5598034229960812E-3</v>
      </c>
      <c r="R20" s="1">
        <v>2.0511795737650339E-2</v>
      </c>
      <c r="S20" s="1">
        <v>1.4699904263218695E-3</v>
      </c>
    </row>
    <row r="21" spans="1:19" x14ac:dyDescent="0.3">
      <c r="A21" t="s">
        <v>46</v>
      </c>
      <c r="B21" s="1">
        <f t="shared" si="0"/>
        <v>-1.8917713283128181</v>
      </c>
      <c r="C21" s="1">
        <v>0.12037692940221577</v>
      </c>
      <c r="D21" s="1">
        <f t="shared" si="1"/>
        <v>-0.21781156781666455</v>
      </c>
      <c r="E21" s="1">
        <v>3.7748465487754589E-2</v>
      </c>
      <c r="F21" s="1">
        <f t="shared" si="2"/>
        <v>0.87308603299392762</v>
      </c>
      <c r="G21" s="1">
        <v>3.9372543545803024E-2</v>
      </c>
      <c r="H21" s="1">
        <v>274.34244681101387</v>
      </c>
      <c r="I21" s="1">
        <v>264.16753874128159</v>
      </c>
      <c r="J21" s="1">
        <v>157.30449532928503</v>
      </c>
      <c r="K21" s="1">
        <v>151.46750356963125</v>
      </c>
      <c r="L21" s="1">
        <v>0.10098848140534385</v>
      </c>
      <c r="M21" s="1">
        <v>3.1947840523341355E-2</v>
      </c>
      <c r="N21" s="1">
        <v>58.364225703647072</v>
      </c>
      <c r="O21" s="1">
        <v>55.110435611566309</v>
      </c>
      <c r="P21" s="1">
        <v>19.232324236188141</v>
      </c>
      <c r="Q21" s="1">
        <v>18.109278770230272</v>
      </c>
      <c r="R21" s="1">
        <v>6.5081675055571248E-2</v>
      </c>
      <c r="S21" s="1">
        <v>2.0857453847679178E-2</v>
      </c>
    </row>
    <row r="22" spans="1:19" x14ac:dyDescent="0.3">
      <c r="A22" t="s">
        <v>51</v>
      </c>
      <c r="B22" s="1">
        <f t="shared" si="0"/>
        <v>0.54895419118674882</v>
      </c>
      <c r="C22" s="1">
        <v>4.1251254963720974E-3</v>
      </c>
      <c r="D22" s="1">
        <f t="shared" si="1"/>
        <v>0.62862222430483738</v>
      </c>
      <c r="E22" s="1">
        <v>4.5167923090305281E-3</v>
      </c>
      <c r="F22" s="1">
        <f t="shared" si="2"/>
        <v>0.88274431021344202</v>
      </c>
      <c r="G22" s="1">
        <v>1.0769119887824496E-3</v>
      </c>
      <c r="H22" s="1">
        <v>5.9946025355991805E-2</v>
      </c>
      <c r="I22" s="1">
        <v>1.6632957986221118E-3</v>
      </c>
      <c r="J22" s="1">
        <v>8.6580172970188635E-2</v>
      </c>
      <c r="K22" s="1">
        <v>3.3041057787878384E-4</v>
      </c>
      <c r="L22" s="1">
        <v>0.10138733922412099</v>
      </c>
      <c r="M22" s="1">
        <v>6.5190580655147853E-4</v>
      </c>
      <c r="N22" s="1">
        <v>4.667905639743964E-2</v>
      </c>
      <c r="O22" s="1">
        <v>9.5662142431088943E-4</v>
      </c>
      <c r="P22" s="1">
        <v>5.9113407702845643E-2</v>
      </c>
      <c r="Q22" s="1">
        <v>1.1323223299196327E-3</v>
      </c>
      <c r="R22" s="1">
        <v>6.8765622655963601E-2</v>
      </c>
      <c r="S22" s="1">
        <v>1.1537464385849309E-3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0.68700000000000006</v>
      </c>
      <c r="C26" s="1">
        <f t="shared" ref="C26:S34" si="3">ROUND(C14,3)</f>
        <v>5.2999999999999999E-2</v>
      </c>
      <c r="D26" s="1">
        <f t="shared" si="3"/>
        <v>0.91</v>
      </c>
      <c r="E26" s="1">
        <f t="shared" si="3"/>
        <v>1.4999999999999999E-2</v>
      </c>
      <c r="F26" s="1">
        <f t="shared" si="3"/>
        <v>0.98599999999999999</v>
      </c>
      <c r="G26" s="1">
        <f t="shared" si="3"/>
        <v>1E-3</v>
      </c>
      <c r="H26" s="1">
        <f t="shared" si="3"/>
        <v>4.8000000000000001E-2</v>
      </c>
      <c r="I26" s="1">
        <f t="shared" si="3"/>
        <v>1.4E-2</v>
      </c>
      <c r="J26" s="1">
        <f t="shared" si="3"/>
        <v>0.04</v>
      </c>
      <c r="K26" s="1">
        <f t="shared" si="3"/>
        <v>4.0000000000000001E-3</v>
      </c>
      <c r="L26" s="1">
        <f t="shared" si="3"/>
        <v>3.5000000000000003E-2</v>
      </c>
      <c r="M26" s="1">
        <f t="shared" si="3"/>
        <v>3.0000000000000001E-3</v>
      </c>
      <c r="N26" s="1">
        <f t="shared" si="3"/>
        <v>3.5000000000000003E-2</v>
      </c>
      <c r="O26" s="1">
        <f t="shared" si="3"/>
        <v>8.0000000000000002E-3</v>
      </c>
      <c r="P26" s="1">
        <f t="shared" si="3"/>
        <v>2.9000000000000001E-2</v>
      </c>
      <c r="Q26" s="1">
        <f t="shared" si="3"/>
        <v>1E-3</v>
      </c>
      <c r="R26" s="1">
        <f t="shared" si="3"/>
        <v>2.5999999999999999E-2</v>
      </c>
      <c r="S26" s="1">
        <f t="shared" si="3"/>
        <v>2E-3</v>
      </c>
    </row>
    <row r="27" spans="1:19" x14ac:dyDescent="0.3">
      <c r="A27" t="s">
        <v>67</v>
      </c>
      <c r="B27" s="1">
        <f t="shared" ref="B27:P34" si="4">ROUND(B15,3)</f>
        <v>-0.83599999999999997</v>
      </c>
      <c r="C27" s="1">
        <f t="shared" si="4"/>
        <v>0.193</v>
      </c>
      <c r="D27" s="1">
        <f t="shared" si="4"/>
        <v>0.32200000000000001</v>
      </c>
      <c r="E27" s="1">
        <f t="shared" si="4"/>
        <v>0.247</v>
      </c>
      <c r="F27" s="1">
        <f t="shared" si="4"/>
        <v>0.97499999999999998</v>
      </c>
      <c r="G27" s="1">
        <f t="shared" si="4"/>
        <v>1.2E-2</v>
      </c>
      <c r="H27" s="1">
        <f t="shared" si="4"/>
        <v>0.59799999999999998</v>
      </c>
      <c r="I27" s="1">
        <f t="shared" si="4"/>
        <v>0.59299999999999997</v>
      </c>
      <c r="J27" s="1">
        <f t="shared" si="4"/>
        <v>0.35099999999999998</v>
      </c>
      <c r="K27" s="1">
        <f t="shared" si="4"/>
        <v>0.33400000000000002</v>
      </c>
      <c r="L27" s="1">
        <f t="shared" si="4"/>
        <v>4.2999999999999997E-2</v>
      </c>
      <c r="M27" s="1">
        <f t="shared" si="4"/>
        <v>1.7000000000000001E-2</v>
      </c>
      <c r="N27" s="1">
        <f t="shared" si="4"/>
        <v>0.20799999999999999</v>
      </c>
      <c r="O27" s="1">
        <f t="shared" si="4"/>
        <v>0.16800000000000001</v>
      </c>
      <c r="P27" s="1">
        <f t="shared" si="4"/>
        <v>0.09</v>
      </c>
      <c r="Q27" s="1">
        <f t="shared" si="3"/>
        <v>4.8000000000000001E-2</v>
      </c>
      <c r="R27" s="1">
        <f t="shared" si="3"/>
        <v>3.1E-2</v>
      </c>
      <c r="S27" s="1">
        <f t="shared" si="3"/>
        <v>1.4E-2</v>
      </c>
    </row>
    <row r="28" spans="1:19" x14ac:dyDescent="0.3">
      <c r="A28" t="s">
        <v>68</v>
      </c>
      <c r="B28" s="1">
        <f t="shared" si="4"/>
        <v>-2.0339999999999998</v>
      </c>
      <c r="C28" s="1">
        <f t="shared" si="4"/>
        <v>0.11700000000000001</v>
      </c>
      <c r="D28" s="1">
        <f t="shared" si="4"/>
        <v>-0.23300000000000001</v>
      </c>
      <c r="E28" s="1">
        <f t="shared" si="4"/>
        <v>3.5999999999999997E-2</v>
      </c>
      <c r="F28" s="1">
        <f t="shared" si="4"/>
        <v>0.90900000000000003</v>
      </c>
      <c r="G28" s="1">
        <f t="shared" si="4"/>
        <v>0.1</v>
      </c>
      <c r="H28" s="1">
        <f t="shared" si="4"/>
        <v>9.9920000000000009</v>
      </c>
      <c r="I28" s="1">
        <f t="shared" si="4"/>
        <v>9.26</v>
      </c>
      <c r="J28" s="1">
        <f t="shared" si="4"/>
        <v>5.7370000000000001</v>
      </c>
      <c r="K28" s="1">
        <f t="shared" si="4"/>
        <v>5.3019999999999996</v>
      </c>
      <c r="L28" s="1">
        <f t="shared" si="4"/>
        <v>6.7000000000000004E-2</v>
      </c>
      <c r="M28" s="1">
        <f t="shared" si="4"/>
        <v>5.8999999999999997E-2</v>
      </c>
      <c r="N28" s="1">
        <f t="shared" si="4"/>
        <v>2.2429999999999999</v>
      </c>
      <c r="O28" s="1">
        <f t="shared" si="4"/>
        <v>1.796</v>
      </c>
      <c r="P28" s="1">
        <f t="shared" si="4"/>
        <v>0.77100000000000002</v>
      </c>
      <c r="Q28" s="1">
        <f t="shared" si="3"/>
        <v>0.57699999999999996</v>
      </c>
      <c r="R28" s="1">
        <f t="shared" si="3"/>
        <v>4.9000000000000002E-2</v>
      </c>
      <c r="S28" s="1">
        <f t="shared" si="3"/>
        <v>4.5999999999999999E-2</v>
      </c>
    </row>
    <row r="29" spans="1:19" x14ac:dyDescent="0.3">
      <c r="A29" t="s">
        <v>69</v>
      </c>
      <c r="B29" s="1">
        <f t="shared" si="4"/>
        <v>0.28899999999999998</v>
      </c>
      <c r="C29" s="1">
        <f t="shared" si="4"/>
        <v>5.3999999999999999E-2</v>
      </c>
      <c r="D29" s="1">
        <f t="shared" si="4"/>
        <v>0.8</v>
      </c>
      <c r="E29" s="1">
        <f t="shared" si="4"/>
        <v>1.7999999999999999E-2</v>
      </c>
      <c r="F29" s="1">
        <f t="shared" si="4"/>
        <v>0.96699999999999997</v>
      </c>
      <c r="G29" s="1">
        <f t="shared" si="4"/>
        <v>2E-3</v>
      </c>
      <c r="H29" s="1">
        <f t="shared" si="4"/>
        <v>7.5999999999999998E-2</v>
      </c>
      <c r="I29" s="1">
        <f t="shared" si="4"/>
        <v>1.2E-2</v>
      </c>
      <c r="J29" s="1">
        <f t="shared" si="4"/>
        <v>6.2E-2</v>
      </c>
      <c r="K29" s="1">
        <f t="shared" si="4"/>
        <v>4.0000000000000001E-3</v>
      </c>
      <c r="L29" s="1">
        <f t="shared" si="4"/>
        <v>5.3999999999999999E-2</v>
      </c>
      <c r="M29" s="1">
        <f t="shared" si="4"/>
        <v>2E-3</v>
      </c>
      <c r="N29" s="1">
        <f t="shared" si="4"/>
        <v>5.2999999999999999E-2</v>
      </c>
      <c r="O29" s="1">
        <f t="shared" si="4"/>
        <v>7.0000000000000001E-3</v>
      </c>
      <c r="P29" s="1">
        <f t="shared" si="4"/>
        <v>4.4999999999999998E-2</v>
      </c>
      <c r="Q29" s="1">
        <f t="shared" si="3"/>
        <v>1E-3</v>
      </c>
      <c r="R29" s="1">
        <f t="shared" si="3"/>
        <v>4.1000000000000002E-2</v>
      </c>
      <c r="S29" s="1">
        <f t="shared" si="3"/>
        <v>2E-3</v>
      </c>
    </row>
    <row r="30" spans="1:19" x14ac:dyDescent="0.3">
      <c r="A30" s="2" t="s">
        <v>70</v>
      </c>
      <c r="B30" s="1">
        <f t="shared" si="4"/>
        <v>-1.621</v>
      </c>
      <c r="C30" s="1">
        <f t="shared" si="4"/>
        <v>0.26100000000000001</v>
      </c>
      <c r="D30" s="1">
        <f t="shared" si="4"/>
        <v>-0.185</v>
      </c>
      <c r="E30" s="1">
        <f t="shared" si="4"/>
        <v>3.1E-2</v>
      </c>
      <c r="F30" s="1">
        <f t="shared" si="4"/>
        <v>-1.9E-2</v>
      </c>
      <c r="G30" s="1">
        <f t="shared" si="4"/>
        <v>1.7000000000000001E-2</v>
      </c>
      <c r="H30" s="1">
        <f t="shared" si="4"/>
        <v>0.22900000000000001</v>
      </c>
      <c r="I30" s="1">
        <f t="shared" si="4"/>
        <v>1.4999999999999999E-2</v>
      </c>
      <c r="J30" s="1">
        <f t="shared" si="4"/>
        <v>0.23400000000000001</v>
      </c>
      <c r="K30" s="1">
        <f t="shared" si="4"/>
        <v>4.0000000000000001E-3</v>
      </c>
      <c r="L30" s="1">
        <f t="shared" si="4"/>
        <v>0.3</v>
      </c>
      <c r="M30" s="1">
        <f t="shared" si="4"/>
        <v>4.0000000000000001E-3</v>
      </c>
      <c r="N30" s="1">
        <f t="shared" si="4"/>
        <v>0.16400000000000001</v>
      </c>
      <c r="O30" s="1">
        <f t="shared" si="4"/>
        <v>0.01</v>
      </c>
      <c r="P30" s="1">
        <f t="shared" si="4"/>
        <v>0.17100000000000001</v>
      </c>
      <c r="Q30" s="1">
        <f t="shared" si="3"/>
        <v>2E-3</v>
      </c>
      <c r="R30" s="1">
        <f t="shared" si="3"/>
        <v>0.20300000000000001</v>
      </c>
      <c r="S30" s="1">
        <f t="shared" si="3"/>
        <v>4.0000000000000001E-3</v>
      </c>
    </row>
    <row r="31" spans="1:19" x14ac:dyDescent="0.3">
      <c r="A31" t="s">
        <v>71</v>
      </c>
      <c r="B31" s="1">
        <f t="shared" si="4"/>
        <v>0.17599999999999999</v>
      </c>
      <c r="C31" s="1">
        <f t="shared" si="4"/>
        <v>0.35099999999999998</v>
      </c>
      <c r="D31" s="1">
        <f t="shared" si="4"/>
        <v>0.72</v>
      </c>
      <c r="E31" s="1">
        <f t="shared" si="4"/>
        <v>0.31</v>
      </c>
      <c r="F31" s="1">
        <f t="shared" si="4"/>
        <v>0.98599999999999999</v>
      </c>
      <c r="G31" s="1">
        <f t="shared" si="4"/>
        <v>1E-3</v>
      </c>
      <c r="H31" s="1">
        <f t="shared" si="4"/>
        <v>0.14899999999999999</v>
      </c>
      <c r="I31" s="1">
        <f t="shared" si="4"/>
        <v>0.214</v>
      </c>
      <c r="J31" s="1">
        <f t="shared" si="4"/>
        <v>9.7000000000000003E-2</v>
      </c>
      <c r="K31" s="1">
        <f t="shared" si="4"/>
        <v>0.11700000000000001</v>
      </c>
      <c r="L31" s="1">
        <f t="shared" si="4"/>
        <v>3.5000000000000003E-2</v>
      </c>
      <c r="M31" s="1">
        <f t="shared" si="4"/>
        <v>3.0000000000000001E-3</v>
      </c>
      <c r="N31" s="1">
        <f t="shared" si="4"/>
        <v>5.7000000000000002E-2</v>
      </c>
      <c r="O31" s="1">
        <f t="shared" si="4"/>
        <v>4.9000000000000002E-2</v>
      </c>
      <c r="P31" s="1">
        <f t="shared" si="4"/>
        <v>3.5999999999999997E-2</v>
      </c>
      <c r="Q31" s="1">
        <f t="shared" si="3"/>
        <v>1.4999999999999999E-2</v>
      </c>
      <c r="R31" s="1">
        <f t="shared" si="3"/>
        <v>2.5999999999999999E-2</v>
      </c>
      <c r="S31" s="1">
        <f t="shared" si="3"/>
        <v>2E-3</v>
      </c>
    </row>
    <row r="32" spans="1:19" x14ac:dyDescent="0.3">
      <c r="A32" t="s">
        <v>72</v>
      </c>
      <c r="B32" s="1">
        <f t="shared" si="4"/>
        <v>0.59299999999999997</v>
      </c>
      <c r="C32" s="1">
        <f t="shared" si="4"/>
        <v>9.7000000000000003E-2</v>
      </c>
      <c r="D32" s="1">
        <f t="shared" si="4"/>
        <v>0.89700000000000002</v>
      </c>
      <c r="E32" s="1">
        <f t="shared" si="4"/>
        <v>5.2999999999999999E-2</v>
      </c>
      <c r="F32" s="1">
        <f t="shared" si="4"/>
        <v>0.98899999999999999</v>
      </c>
      <c r="G32" s="1">
        <f t="shared" si="4"/>
        <v>1E-3</v>
      </c>
      <c r="H32" s="1">
        <f t="shared" si="4"/>
        <v>5.6000000000000001E-2</v>
      </c>
      <c r="I32" s="1">
        <f t="shared" si="4"/>
        <v>3.1E-2</v>
      </c>
      <c r="J32" s="1">
        <f t="shared" si="4"/>
        <v>4.2000000000000003E-2</v>
      </c>
      <c r="K32" s="1">
        <f t="shared" si="4"/>
        <v>1.4999999999999999E-2</v>
      </c>
      <c r="L32" s="1">
        <f t="shared" si="4"/>
        <v>0.03</v>
      </c>
      <c r="M32" s="1">
        <f t="shared" si="4"/>
        <v>3.0000000000000001E-3</v>
      </c>
      <c r="N32" s="1">
        <f t="shared" si="4"/>
        <v>3.7999999999999999E-2</v>
      </c>
      <c r="O32" s="1">
        <f t="shared" si="4"/>
        <v>1.4999999999999999E-2</v>
      </c>
      <c r="P32" s="1">
        <f t="shared" si="4"/>
        <v>2.7E-2</v>
      </c>
      <c r="Q32" s="1">
        <f t="shared" si="3"/>
        <v>5.0000000000000001E-3</v>
      </c>
      <c r="R32" s="1">
        <f t="shared" si="3"/>
        <v>2.1000000000000001E-2</v>
      </c>
      <c r="S32" s="1">
        <f t="shared" si="3"/>
        <v>1E-3</v>
      </c>
    </row>
    <row r="33" spans="1:19" x14ac:dyDescent="0.3">
      <c r="A33" t="s">
        <v>73</v>
      </c>
      <c r="B33" s="1">
        <f t="shared" si="4"/>
        <v>-1.8919999999999999</v>
      </c>
      <c r="C33" s="1">
        <f t="shared" si="4"/>
        <v>0.12</v>
      </c>
      <c r="D33" s="1">
        <f t="shared" si="4"/>
        <v>-0.218</v>
      </c>
      <c r="E33" s="1">
        <f t="shared" si="4"/>
        <v>3.7999999999999999E-2</v>
      </c>
      <c r="F33" s="1">
        <f t="shared" si="4"/>
        <v>0.873</v>
      </c>
      <c r="G33" s="1">
        <f t="shared" si="4"/>
        <v>3.9E-2</v>
      </c>
      <c r="H33" s="1">
        <f t="shared" si="4"/>
        <v>274.34199999999998</v>
      </c>
      <c r="I33" s="1">
        <f t="shared" si="4"/>
        <v>264.16800000000001</v>
      </c>
      <c r="J33" s="1">
        <f t="shared" si="4"/>
        <v>157.304</v>
      </c>
      <c r="K33" s="1">
        <f t="shared" si="4"/>
        <v>151.46799999999999</v>
      </c>
      <c r="L33" s="1">
        <f t="shared" si="4"/>
        <v>0.10100000000000001</v>
      </c>
      <c r="M33" s="1">
        <f t="shared" si="4"/>
        <v>3.2000000000000001E-2</v>
      </c>
      <c r="N33" s="1">
        <f t="shared" si="4"/>
        <v>58.363999999999997</v>
      </c>
      <c r="O33" s="1">
        <f t="shared" si="4"/>
        <v>55.11</v>
      </c>
      <c r="P33" s="1">
        <f t="shared" si="4"/>
        <v>19.231999999999999</v>
      </c>
      <c r="Q33" s="1">
        <f t="shared" si="3"/>
        <v>18.109000000000002</v>
      </c>
      <c r="R33" s="1">
        <f t="shared" si="3"/>
        <v>6.5000000000000002E-2</v>
      </c>
      <c r="S33" s="1">
        <f t="shared" si="3"/>
        <v>2.1000000000000001E-2</v>
      </c>
    </row>
    <row r="34" spans="1:19" x14ac:dyDescent="0.3">
      <c r="A34" t="s">
        <v>74</v>
      </c>
      <c r="B34" s="1">
        <f t="shared" si="4"/>
        <v>0.54900000000000004</v>
      </c>
      <c r="C34" s="1">
        <f t="shared" si="4"/>
        <v>4.0000000000000001E-3</v>
      </c>
      <c r="D34" s="1">
        <f t="shared" si="4"/>
        <v>0.629</v>
      </c>
      <c r="E34" s="1">
        <f t="shared" si="4"/>
        <v>5.0000000000000001E-3</v>
      </c>
      <c r="F34" s="1">
        <f t="shared" si="4"/>
        <v>0.88300000000000001</v>
      </c>
      <c r="G34" s="1">
        <f t="shared" si="4"/>
        <v>1E-3</v>
      </c>
      <c r="H34" s="1">
        <f t="shared" si="4"/>
        <v>0.06</v>
      </c>
      <c r="I34" s="1">
        <f t="shared" si="4"/>
        <v>2E-3</v>
      </c>
      <c r="J34" s="1">
        <f t="shared" si="4"/>
        <v>8.6999999999999994E-2</v>
      </c>
      <c r="K34" s="1">
        <f t="shared" si="4"/>
        <v>0</v>
      </c>
      <c r="L34" s="1">
        <f t="shared" si="4"/>
        <v>0.10100000000000001</v>
      </c>
      <c r="M34" s="1">
        <f t="shared" si="4"/>
        <v>1E-3</v>
      </c>
      <c r="N34" s="1">
        <f t="shared" si="4"/>
        <v>4.7E-2</v>
      </c>
      <c r="O34" s="1">
        <f t="shared" si="4"/>
        <v>1E-3</v>
      </c>
      <c r="P34" s="1">
        <f t="shared" si="4"/>
        <v>5.8999999999999997E-2</v>
      </c>
      <c r="Q34" s="1">
        <f t="shared" si="3"/>
        <v>1E-3</v>
      </c>
      <c r="R34" s="1">
        <f t="shared" si="3"/>
        <v>6.9000000000000006E-2</v>
      </c>
      <c r="S34" s="1">
        <f t="shared" si="3"/>
        <v>1E-3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0.687 ± 0.053</v>
      </c>
      <c r="D38" t="str">
        <f>D26&amp;" ± "&amp;E26</f>
        <v>0.91 ± 0.015</v>
      </c>
      <c r="F38" t="str">
        <f>F26&amp;" ± "&amp;G26</f>
        <v>0.986 ± 0.001</v>
      </c>
      <c r="H38" t="str">
        <f>H26&amp;" ± "&amp;I26</f>
        <v>0.048 ± 0.014</v>
      </c>
      <c r="J38" t="str">
        <f>J26&amp;" ± "&amp;K26</f>
        <v>0.04 ± 0.004</v>
      </c>
      <c r="L38" t="str">
        <f>L26&amp;" ± "&amp;M26</f>
        <v>0.035 ± 0.003</v>
      </c>
      <c r="N38" t="str">
        <f>N26&amp;" ± "&amp;O26</f>
        <v>0.035 ± 0.008</v>
      </c>
      <c r="P38" t="str">
        <f>P26&amp;" ± "&amp;Q26</f>
        <v>0.029 ± 0.001</v>
      </c>
      <c r="R38" t="str">
        <f>R26&amp;" ± "&amp;S26</f>
        <v>0.026 ± 0.002</v>
      </c>
    </row>
    <row r="39" spans="1:19" x14ac:dyDescent="0.3">
      <c r="A39" t="s">
        <v>67</v>
      </c>
      <c r="B39" t="str">
        <f>B27&amp;" ± "&amp;C27</f>
        <v>-0.836 ± 0.193</v>
      </c>
      <c r="D39" t="str">
        <f>D27&amp;" ± "&amp;E27</f>
        <v>0.322 ± 0.247</v>
      </c>
      <c r="F39" t="str">
        <f>F27&amp;" ± "&amp;G27</f>
        <v>0.975 ± 0.012</v>
      </c>
      <c r="H39" t="str">
        <f t="shared" ref="H39:H46" si="5">H27&amp;" ± "&amp;I27</f>
        <v>0.598 ± 0.593</v>
      </c>
      <c r="J39" t="str">
        <f>J27&amp;" ± "&amp;K27</f>
        <v>0.351 ± 0.334</v>
      </c>
      <c r="L39" t="str">
        <f>L27&amp;" ± "&amp;M27</f>
        <v>0.043 ± 0.017</v>
      </c>
      <c r="N39" t="str">
        <f>N27&amp;" ± "&amp;O27</f>
        <v>0.208 ± 0.168</v>
      </c>
      <c r="P39" t="str">
        <f>P27&amp;" ± "&amp;Q27</f>
        <v>0.09 ± 0.048</v>
      </c>
      <c r="R39" t="str">
        <f>R27&amp;" ± "&amp;S27</f>
        <v>0.031 ± 0.014</v>
      </c>
    </row>
    <row r="40" spans="1:19" x14ac:dyDescent="0.3">
      <c r="A40" t="s">
        <v>68</v>
      </c>
      <c r="B40" t="str">
        <f t="shared" ref="B40:D46" si="6">B28&amp;" ± "&amp;C28</f>
        <v>-2.034 ± 0.117</v>
      </c>
      <c r="D40" t="str">
        <f t="shared" si="6"/>
        <v>-0.233 ± 0.036</v>
      </c>
      <c r="F40" t="str">
        <f t="shared" ref="F40:F46" si="7">F28&amp;" ± "&amp;G28</f>
        <v>0.909 ± 0.1</v>
      </c>
      <c r="H40" t="str">
        <f t="shared" si="5"/>
        <v>9.992 ± 9.26</v>
      </c>
      <c r="J40" t="str">
        <f t="shared" ref="J40:L46" si="8">J28&amp;" ± "&amp;K28</f>
        <v>5.737 ± 5.302</v>
      </c>
      <c r="L40" t="str">
        <f t="shared" si="8"/>
        <v>0.067 ± 0.059</v>
      </c>
      <c r="N40" t="str">
        <f t="shared" ref="N40:N46" si="9">N28&amp;" ± "&amp;O28</f>
        <v>2.243 ± 1.796</v>
      </c>
      <c r="P40" t="str">
        <f t="shared" ref="P40:R46" si="10">P28&amp;" ± "&amp;Q28</f>
        <v>0.771 ± 0.577</v>
      </c>
      <c r="R40" t="str">
        <f t="shared" si="10"/>
        <v>0.049 ± 0.046</v>
      </c>
    </row>
    <row r="41" spans="1:19" x14ac:dyDescent="0.3">
      <c r="A41" t="s">
        <v>69</v>
      </c>
      <c r="B41" t="str">
        <f t="shared" si="6"/>
        <v>0.289 ± 0.054</v>
      </c>
      <c r="D41" t="str">
        <f t="shared" si="6"/>
        <v>0.8 ± 0.018</v>
      </c>
      <c r="F41" t="str">
        <f t="shared" si="7"/>
        <v>0.967 ± 0.002</v>
      </c>
      <c r="H41" t="str">
        <f t="shared" si="5"/>
        <v>0.076 ± 0.012</v>
      </c>
      <c r="J41" t="str">
        <f t="shared" si="8"/>
        <v>0.062 ± 0.004</v>
      </c>
      <c r="L41" t="str">
        <f t="shared" si="8"/>
        <v>0.054 ± 0.002</v>
      </c>
      <c r="N41" t="str">
        <f t="shared" si="9"/>
        <v>0.053 ± 0.007</v>
      </c>
      <c r="P41" t="str">
        <f t="shared" si="10"/>
        <v>0.045 ± 0.001</v>
      </c>
      <c r="R41" t="str">
        <f t="shared" si="10"/>
        <v>0.041 ± 0.002</v>
      </c>
    </row>
    <row r="42" spans="1:19" x14ac:dyDescent="0.3">
      <c r="A42" s="2" t="s">
        <v>70</v>
      </c>
      <c r="B42" t="str">
        <f t="shared" si="6"/>
        <v>-1.621 ± 0.261</v>
      </c>
      <c r="D42" t="str">
        <f t="shared" si="6"/>
        <v>-0.185 ± 0.031</v>
      </c>
      <c r="F42" t="str">
        <f t="shared" si="7"/>
        <v>-0.019 ± 0.017</v>
      </c>
      <c r="H42" t="str">
        <f t="shared" si="5"/>
        <v>0.229 ± 0.015</v>
      </c>
      <c r="J42" t="str">
        <f t="shared" si="8"/>
        <v>0.234 ± 0.004</v>
      </c>
      <c r="L42" t="str">
        <f t="shared" si="8"/>
        <v>0.3 ± 0.004</v>
      </c>
      <c r="N42" t="str">
        <f t="shared" si="9"/>
        <v>0.164 ± 0.01</v>
      </c>
      <c r="P42" t="str">
        <f t="shared" si="10"/>
        <v>0.171 ± 0.002</v>
      </c>
      <c r="R42" t="str">
        <f t="shared" si="10"/>
        <v>0.203 ± 0.004</v>
      </c>
    </row>
    <row r="43" spans="1:19" x14ac:dyDescent="0.3">
      <c r="A43" t="s">
        <v>71</v>
      </c>
      <c r="B43" t="str">
        <f t="shared" si="6"/>
        <v>0.176 ± 0.351</v>
      </c>
      <c r="D43" t="str">
        <f t="shared" si="6"/>
        <v>0.72 ± 0.31</v>
      </c>
      <c r="F43" t="str">
        <f t="shared" si="7"/>
        <v>0.986 ± 0.001</v>
      </c>
      <c r="H43" t="str">
        <f t="shared" si="5"/>
        <v>0.149 ± 0.214</v>
      </c>
      <c r="J43" t="str">
        <f t="shared" si="8"/>
        <v>0.097 ± 0.117</v>
      </c>
      <c r="L43" t="str">
        <f t="shared" si="8"/>
        <v>0.035 ± 0.003</v>
      </c>
      <c r="N43" t="str">
        <f t="shared" si="9"/>
        <v>0.057 ± 0.049</v>
      </c>
      <c r="P43" t="str">
        <f t="shared" si="10"/>
        <v>0.036 ± 0.015</v>
      </c>
      <c r="R43" t="str">
        <f t="shared" si="10"/>
        <v>0.026 ± 0.002</v>
      </c>
    </row>
    <row r="44" spans="1:19" x14ac:dyDescent="0.3">
      <c r="A44" t="s">
        <v>72</v>
      </c>
      <c r="B44" t="str">
        <f t="shared" si="6"/>
        <v>0.593 ± 0.097</v>
      </c>
      <c r="D44" t="str">
        <f t="shared" si="6"/>
        <v>0.897 ± 0.053</v>
      </c>
      <c r="F44" t="str">
        <f t="shared" si="7"/>
        <v>0.989 ± 0.001</v>
      </c>
      <c r="H44" t="str">
        <f t="shared" si="5"/>
        <v>0.056 ± 0.031</v>
      </c>
      <c r="J44" t="str">
        <f t="shared" si="8"/>
        <v>0.042 ± 0.015</v>
      </c>
      <c r="L44" t="str">
        <f t="shared" si="8"/>
        <v>0.03 ± 0.003</v>
      </c>
      <c r="N44" t="str">
        <f t="shared" si="9"/>
        <v>0.038 ± 0.015</v>
      </c>
      <c r="P44" t="str">
        <f t="shared" si="10"/>
        <v>0.027 ± 0.005</v>
      </c>
      <c r="R44" t="str">
        <f t="shared" si="10"/>
        <v>0.021 ± 0.001</v>
      </c>
    </row>
    <row r="45" spans="1:19" x14ac:dyDescent="0.3">
      <c r="A45" t="s">
        <v>73</v>
      </c>
      <c r="B45" t="str">
        <f t="shared" si="6"/>
        <v>-1.892 ± 0.12</v>
      </c>
      <c r="D45" t="str">
        <f t="shared" si="6"/>
        <v>-0.218 ± 0.038</v>
      </c>
      <c r="F45" t="str">
        <f t="shared" si="7"/>
        <v>0.873 ± 0.039</v>
      </c>
      <c r="H45" t="str">
        <f t="shared" si="5"/>
        <v>274.342 ± 264.168</v>
      </c>
      <c r="J45" t="str">
        <f t="shared" si="8"/>
        <v>157.304 ± 151.468</v>
      </c>
      <c r="L45" t="str">
        <f t="shared" si="8"/>
        <v>0.101 ± 0.032</v>
      </c>
      <c r="N45" t="str">
        <f t="shared" si="9"/>
        <v>58.364 ± 55.11</v>
      </c>
      <c r="P45" t="str">
        <f t="shared" si="10"/>
        <v>19.232 ± 18.109</v>
      </c>
      <c r="R45" t="str">
        <f t="shared" si="10"/>
        <v>0.065 ± 0.021</v>
      </c>
    </row>
    <row r="46" spans="1:19" x14ac:dyDescent="0.3">
      <c r="A46" t="s">
        <v>74</v>
      </c>
      <c r="B46" t="str">
        <f t="shared" si="6"/>
        <v>0.549 ± 0.004</v>
      </c>
      <c r="D46" t="str">
        <f t="shared" si="6"/>
        <v>0.629 ± 0.005</v>
      </c>
      <c r="F46" t="str">
        <f t="shared" si="7"/>
        <v>0.883 ± 0.001</v>
      </c>
      <c r="H46" t="str">
        <f t="shared" si="5"/>
        <v>0.06 ± 0.002</v>
      </c>
      <c r="J46" t="str">
        <f t="shared" si="8"/>
        <v>0.087 ± 0</v>
      </c>
      <c r="L46" t="str">
        <f t="shared" si="8"/>
        <v>0.101 ± 0.001</v>
      </c>
      <c r="N46" t="str">
        <f t="shared" si="9"/>
        <v>0.047 ± 0.001</v>
      </c>
      <c r="P46" t="str">
        <f t="shared" si="10"/>
        <v>0.059 ± 0.001</v>
      </c>
      <c r="R46" t="str">
        <f t="shared" si="10"/>
        <v>0.069 ± 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2021-11-06T18:46:11Z</dcterms:created>
  <dcterms:modified xsi:type="dcterms:W3CDTF">2021-11-07T08:11:21Z</dcterms:modified>
</cp:coreProperties>
</file>