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G:\My Drive\Research-2021-TXT\01_1-Dmix-TiO2-Dmagna\1-Manuscript\20210921_NanoImpact\Revision_20211027\Models_Re_test\Dmix_mol_fraction\Immobilization\1-RF\"/>
    </mc:Choice>
  </mc:AlternateContent>
  <xr:revisionPtr revIDLastSave="0" documentId="13_ncr:1_{BE92EC3D-429D-439D-84F0-65AB96D7927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erformance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2" l="1"/>
  <c r="F21" i="2"/>
  <c r="F20" i="2"/>
  <c r="F19" i="2"/>
  <c r="F18" i="2"/>
  <c r="F17" i="2"/>
  <c r="F29" i="2" s="1"/>
  <c r="F41" i="2" s="1"/>
  <c r="F16" i="2"/>
  <c r="F15" i="2"/>
  <c r="F14" i="2"/>
  <c r="D22" i="2"/>
  <c r="D21" i="2"/>
  <c r="D20" i="2"/>
  <c r="D19" i="2"/>
  <c r="D18" i="2"/>
  <c r="D30" i="2" s="1"/>
  <c r="D42" i="2" s="1"/>
  <c r="D17" i="2"/>
  <c r="D29" i="2" s="1"/>
  <c r="D41" i="2" s="1"/>
  <c r="D16" i="2"/>
  <c r="D15" i="2"/>
  <c r="D14" i="2"/>
  <c r="B22" i="2"/>
  <c r="B34" i="2" s="1"/>
  <c r="B46" i="2" s="1"/>
  <c r="B21" i="2"/>
  <c r="B20" i="2"/>
  <c r="B32" i="2" s="1"/>
  <c r="B44" i="2" s="1"/>
  <c r="B19" i="2"/>
  <c r="B31" i="2" s="1"/>
  <c r="B43" i="2" s="1"/>
  <c r="B18" i="2"/>
  <c r="B30" i="2" s="1"/>
  <c r="B42" i="2" s="1"/>
  <c r="B17" i="2"/>
  <c r="B29" i="2" s="1"/>
  <c r="B41" i="2" s="1"/>
  <c r="B16" i="2"/>
  <c r="B28" i="2" s="1"/>
  <c r="B40" i="2" s="1"/>
  <c r="B15" i="2"/>
  <c r="B14" i="2"/>
  <c r="B26" i="2" s="1"/>
  <c r="B38" i="2" s="1"/>
  <c r="H46" i="2"/>
  <c r="N45" i="2"/>
  <c r="B45" i="2"/>
  <c r="H44" i="2"/>
  <c r="N43" i="2"/>
  <c r="H42" i="2"/>
  <c r="N41" i="2"/>
  <c r="H40" i="2"/>
  <c r="N39" i="2"/>
  <c r="B39" i="2"/>
  <c r="H38" i="2"/>
  <c r="S34" i="2"/>
  <c r="R34" i="2"/>
  <c r="R46" i="2" s="1"/>
  <c r="Q34" i="2"/>
  <c r="P34" i="2"/>
  <c r="P46" i="2" s="1"/>
  <c r="O34" i="2"/>
  <c r="N34" i="2"/>
  <c r="N46" i="2" s="1"/>
  <c r="M34" i="2"/>
  <c r="L34" i="2"/>
  <c r="L46" i="2" s="1"/>
  <c r="K34" i="2"/>
  <c r="J34" i="2"/>
  <c r="J46" i="2" s="1"/>
  <c r="I34" i="2"/>
  <c r="H34" i="2"/>
  <c r="G34" i="2"/>
  <c r="F34" i="2"/>
  <c r="F46" i="2" s="1"/>
  <c r="E34" i="2"/>
  <c r="D34" i="2"/>
  <c r="D46" i="2" s="1"/>
  <c r="C34" i="2"/>
  <c r="S33" i="2"/>
  <c r="R33" i="2"/>
  <c r="R45" i="2" s="1"/>
  <c r="Q33" i="2"/>
  <c r="P33" i="2"/>
  <c r="P45" i="2" s="1"/>
  <c r="O33" i="2"/>
  <c r="N33" i="2"/>
  <c r="M33" i="2"/>
  <c r="L33" i="2"/>
  <c r="L45" i="2" s="1"/>
  <c r="K33" i="2"/>
  <c r="J33" i="2"/>
  <c r="J45" i="2" s="1"/>
  <c r="I33" i="2"/>
  <c r="H33" i="2"/>
  <c r="H45" i="2" s="1"/>
  <c r="G33" i="2"/>
  <c r="F33" i="2"/>
  <c r="F45" i="2" s="1"/>
  <c r="E33" i="2"/>
  <c r="D33" i="2"/>
  <c r="D45" i="2" s="1"/>
  <c r="C33" i="2"/>
  <c r="B33" i="2"/>
  <c r="S32" i="2"/>
  <c r="R32" i="2"/>
  <c r="R44" i="2" s="1"/>
  <c r="Q32" i="2"/>
  <c r="P32" i="2"/>
  <c r="P44" i="2" s="1"/>
  <c r="O32" i="2"/>
  <c r="N32" i="2"/>
  <c r="N44" i="2" s="1"/>
  <c r="M32" i="2"/>
  <c r="L32" i="2"/>
  <c r="L44" i="2" s="1"/>
  <c r="K32" i="2"/>
  <c r="J32" i="2"/>
  <c r="J44" i="2" s="1"/>
  <c r="I32" i="2"/>
  <c r="H32" i="2"/>
  <c r="G32" i="2"/>
  <c r="F32" i="2"/>
  <c r="F44" i="2" s="1"/>
  <c r="E32" i="2"/>
  <c r="D32" i="2"/>
  <c r="D44" i="2" s="1"/>
  <c r="C32" i="2"/>
  <c r="S31" i="2"/>
  <c r="R31" i="2"/>
  <c r="R43" i="2" s="1"/>
  <c r="Q31" i="2"/>
  <c r="P31" i="2"/>
  <c r="P43" i="2" s="1"/>
  <c r="O31" i="2"/>
  <c r="N31" i="2"/>
  <c r="M31" i="2"/>
  <c r="L31" i="2"/>
  <c r="L43" i="2" s="1"/>
  <c r="K31" i="2"/>
  <c r="J31" i="2"/>
  <c r="J43" i="2" s="1"/>
  <c r="I31" i="2"/>
  <c r="H31" i="2"/>
  <c r="H43" i="2" s="1"/>
  <c r="G31" i="2"/>
  <c r="F31" i="2"/>
  <c r="F43" i="2" s="1"/>
  <c r="E31" i="2"/>
  <c r="D31" i="2"/>
  <c r="D43" i="2" s="1"/>
  <c r="C31" i="2"/>
  <c r="S30" i="2"/>
  <c r="R30" i="2"/>
  <c r="R42" i="2" s="1"/>
  <c r="Q30" i="2"/>
  <c r="P30" i="2"/>
  <c r="P42" i="2" s="1"/>
  <c r="O30" i="2"/>
  <c r="N30" i="2"/>
  <c r="N42" i="2" s="1"/>
  <c r="M30" i="2"/>
  <c r="L30" i="2"/>
  <c r="L42" i="2" s="1"/>
  <c r="K30" i="2"/>
  <c r="J30" i="2"/>
  <c r="J42" i="2" s="1"/>
  <c r="I30" i="2"/>
  <c r="H30" i="2"/>
  <c r="G30" i="2"/>
  <c r="F30" i="2"/>
  <c r="F42" i="2" s="1"/>
  <c r="E30" i="2"/>
  <c r="C30" i="2"/>
  <c r="S29" i="2"/>
  <c r="R29" i="2"/>
  <c r="R41" i="2" s="1"/>
  <c r="Q29" i="2"/>
  <c r="P29" i="2"/>
  <c r="P41" i="2" s="1"/>
  <c r="O29" i="2"/>
  <c r="N29" i="2"/>
  <c r="M29" i="2"/>
  <c r="L29" i="2"/>
  <c r="L41" i="2" s="1"/>
  <c r="K29" i="2"/>
  <c r="J29" i="2"/>
  <c r="J41" i="2" s="1"/>
  <c r="I29" i="2"/>
  <c r="H29" i="2"/>
  <c r="H41" i="2" s="1"/>
  <c r="G29" i="2"/>
  <c r="E29" i="2"/>
  <c r="C29" i="2"/>
  <c r="S28" i="2"/>
  <c r="R28" i="2"/>
  <c r="R40" i="2" s="1"/>
  <c r="Q28" i="2"/>
  <c r="P28" i="2"/>
  <c r="P40" i="2" s="1"/>
  <c r="O28" i="2"/>
  <c r="N28" i="2"/>
  <c r="N40" i="2" s="1"/>
  <c r="M28" i="2"/>
  <c r="L28" i="2"/>
  <c r="L40" i="2" s="1"/>
  <c r="K28" i="2"/>
  <c r="J28" i="2"/>
  <c r="J40" i="2" s="1"/>
  <c r="I28" i="2"/>
  <c r="H28" i="2"/>
  <c r="G28" i="2"/>
  <c r="F28" i="2"/>
  <c r="F40" i="2" s="1"/>
  <c r="E28" i="2"/>
  <c r="D28" i="2"/>
  <c r="D40" i="2" s="1"/>
  <c r="C28" i="2"/>
  <c r="S27" i="2"/>
  <c r="R27" i="2"/>
  <c r="R39" i="2" s="1"/>
  <c r="Q27" i="2"/>
  <c r="P27" i="2"/>
  <c r="P39" i="2" s="1"/>
  <c r="O27" i="2"/>
  <c r="N27" i="2"/>
  <c r="M27" i="2"/>
  <c r="L27" i="2"/>
  <c r="L39" i="2" s="1"/>
  <c r="K27" i="2"/>
  <c r="J27" i="2"/>
  <c r="J39" i="2" s="1"/>
  <c r="I27" i="2"/>
  <c r="H27" i="2"/>
  <c r="H39" i="2" s="1"/>
  <c r="G27" i="2"/>
  <c r="F27" i="2"/>
  <c r="F39" i="2" s="1"/>
  <c r="E27" i="2"/>
  <c r="D27" i="2"/>
  <c r="D39" i="2" s="1"/>
  <c r="C27" i="2"/>
  <c r="B27" i="2"/>
  <c r="S26" i="2"/>
  <c r="R26" i="2"/>
  <c r="R38" i="2" s="1"/>
  <c r="Q26" i="2"/>
  <c r="P26" i="2"/>
  <c r="P38" i="2" s="1"/>
  <c r="O26" i="2"/>
  <c r="N26" i="2"/>
  <c r="N38" i="2" s="1"/>
  <c r="M26" i="2"/>
  <c r="L26" i="2"/>
  <c r="L38" i="2" s="1"/>
  <c r="K26" i="2"/>
  <c r="J26" i="2"/>
  <c r="J38" i="2" s="1"/>
  <c r="I26" i="2"/>
  <c r="H26" i="2"/>
  <c r="G26" i="2"/>
  <c r="F26" i="2"/>
  <c r="F38" i="2" s="1"/>
  <c r="E26" i="2"/>
  <c r="D26" i="2"/>
  <c r="D38" i="2" s="1"/>
  <c r="C26" i="2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</calcChain>
</file>

<file path=xl/sharedStrings.xml><?xml version="1.0" encoding="utf-8"?>
<sst xmlns="http://schemas.openxmlformats.org/spreadsheetml/2006/main" count="153" uniqueCount="75">
  <si>
    <t>Dataset</t>
  </si>
  <si>
    <t>Seed</t>
  </si>
  <si>
    <t>R2_test</t>
  </si>
  <si>
    <t>R2_CV</t>
  </si>
  <si>
    <t>R2_train</t>
  </si>
  <si>
    <t>RMSE_test</t>
  </si>
  <si>
    <t>RMSE_CV</t>
  </si>
  <si>
    <t>RMSE_train</t>
  </si>
  <si>
    <t>MAE_test</t>
  </si>
  <si>
    <t>MAE_CV</t>
  </si>
  <si>
    <t>MAE_train</t>
  </si>
  <si>
    <t>Imm_Dmix1_seed_175</t>
  </si>
  <si>
    <t>Imm_Dmix1_seed_3015</t>
  </si>
  <si>
    <t>Imm_Dmix1_seed_3435</t>
  </si>
  <si>
    <t>Imm_Dmix1_seed_3865</t>
  </si>
  <si>
    <t>Imm_Dmix1_seed_4280</t>
  </si>
  <si>
    <t>Imm_Dmix2_seed_175</t>
  </si>
  <si>
    <t>Imm_Dmix2_seed_3015</t>
  </si>
  <si>
    <t>Imm_Dmix2_seed_3435</t>
  </si>
  <si>
    <t>Imm_Dmix2_seed_3865</t>
  </si>
  <si>
    <t>Imm_Dmix2_seed_4280</t>
  </si>
  <si>
    <t>Imm_Dmix3_seed_175</t>
  </si>
  <si>
    <t>Imm_Dmix3_seed_3015</t>
  </si>
  <si>
    <t>Imm_Dmix3_seed_3435</t>
  </si>
  <si>
    <t>Imm_Dmix3_seed_3865</t>
  </si>
  <si>
    <t>Imm_Dmix3_seed_4280</t>
  </si>
  <si>
    <t>Imm_Dmix4_seed_175</t>
  </si>
  <si>
    <t>Imm_Dmix4_seed_3015</t>
  </si>
  <si>
    <t>Imm_Dmix4_seed_3435</t>
  </si>
  <si>
    <t>Imm_Dmix4_seed_3865</t>
  </si>
  <si>
    <t>Imm_Dmix4_seed_4280</t>
  </si>
  <si>
    <t>Imm_Dmix5_seed_175</t>
  </si>
  <si>
    <t>Imm_Dmix5_seed_3015</t>
  </si>
  <si>
    <t>Imm_Dmix5_seed_3435</t>
  </si>
  <si>
    <t>Imm_Dmix5_seed_3865</t>
  </si>
  <si>
    <t>Imm_Dmix5_seed_4280</t>
  </si>
  <si>
    <t>Imm_Dmix6_seed_175</t>
  </si>
  <si>
    <t>Imm_Dmix6_seed_3015</t>
  </si>
  <si>
    <t>Imm_Dmix6_seed_3435</t>
  </si>
  <si>
    <t>Imm_Dmix6_seed_3865</t>
  </si>
  <si>
    <t>Imm_Dmix6_seed_4280</t>
  </si>
  <si>
    <t>Imm_Dmix7_seed_175</t>
  </si>
  <si>
    <t>Imm_Dmix7_seed_3015</t>
  </si>
  <si>
    <t>Imm_Dmix7_seed_3435</t>
  </si>
  <si>
    <t>Imm_Dmix7_seed_3865</t>
  </si>
  <si>
    <t>Imm_Dmix7_seed_4280</t>
  </si>
  <si>
    <t>Imm_Dmix8_seed_175</t>
  </si>
  <si>
    <t>Imm_Dmix8_seed_3015</t>
  </si>
  <si>
    <t>Imm_Dmix8_seed_3435</t>
  </si>
  <si>
    <t>Imm_Dmix8_seed_3865</t>
  </si>
  <si>
    <t>Imm_Dmix8_seed_4280</t>
  </si>
  <si>
    <t>Imm_Dmix9_seed_175</t>
  </si>
  <si>
    <t>Imm_Dmix9_seed_3015</t>
  </si>
  <si>
    <t>Imm_Dmix9_seed_3435</t>
  </si>
  <si>
    <t>Imm_Dmix9_seed_3865</t>
  </si>
  <si>
    <t>Imm_Dmix9_seed_4280</t>
  </si>
  <si>
    <t>AVG_R2_test</t>
  </si>
  <si>
    <t>SD_R2_test</t>
  </si>
  <si>
    <t>AVG_R2_CV</t>
  </si>
  <si>
    <t>SD_R2_CV</t>
  </si>
  <si>
    <t>AVG_R2_train</t>
  </si>
  <si>
    <t>SD_R2_train</t>
  </si>
  <si>
    <t>Adj_R2_test</t>
  </si>
  <si>
    <t>SD</t>
  </si>
  <si>
    <t>Adj_R2_CV</t>
  </si>
  <si>
    <t>Adj_R2_train</t>
  </si>
  <si>
    <t>Dmix1</t>
  </si>
  <si>
    <t>Dmix2</t>
  </si>
  <si>
    <t>Dmix3</t>
  </si>
  <si>
    <t>Dmix4</t>
  </si>
  <si>
    <t>Dmix5</t>
  </si>
  <si>
    <t>Dmix6</t>
  </si>
  <si>
    <t>Dmix7</t>
  </si>
  <si>
    <t>Dmix8</t>
  </si>
  <si>
    <t>Dmix9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</si>
</sst>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6"/>
  <sheetViews>
    <sheetView workbookViewId="0">
      <selection activeCellId="1" sqref="L1:AC1048576 A1:A1048576"/>
    </sheetView>
  </sheetViews>
  <sheetFormatPr defaultColWidth="11.5546875" defaultRowHeight="14.4" x14ac:dyDescent="0.3"/>
  <cols>
    <col min="12" max="12" width="11.6640625" bestFit="1" customWidth="1"/>
    <col min="13" max="13" width="10.33203125" bestFit="1" customWidth="1"/>
    <col min="14" max="14" width="10.77734375" bestFit="1" customWidth="1"/>
    <col min="15" max="15" width="9.44140625" bestFit="1" customWidth="1"/>
    <col min="16" max="16" width="12.33203125" bestFit="1" customWidth="1"/>
    <col min="17" max="17" width="11" bestFit="1" customWidth="1"/>
    <col min="18" max="18" width="9.77734375" bestFit="1" customWidth="1"/>
    <col min="19" max="19" width="5.5546875" bestFit="1" customWidth="1"/>
    <col min="20" max="20" width="8.88671875" bestFit="1" customWidth="1"/>
    <col min="21" max="21" width="5.5546875" bestFit="1" customWidth="1"/>
    <col min="22" max="22" width="10.44140625" bestFit="1" customWidth="1"/>
    <col min="23" max="23" width="5.5546875" bestFit="1" customWidth="1"/>
    <col min="24" max="24" width="8.88671875" bestFit="1" customWidth="1"/>
    <col min="25" max="25" width="5.5546875" bestFit="1" customWidth="1"/>
    <col min="26" max="26" width="8" bestFit="1" customWidth="1"/>
  </cols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5</v>
      </c>
      <c r="T1" t="s">
        <v>6</v>
      </c>
      <c r="V1" t="s">
        <v>7</v>
      </c>
      <c r="X1" t="s">
        <v>8</v>
      </c>
      <c r="Z1" t="s">
        <v>9</v>
      </c>
      <c r="AB1" t="s">
        <v>10</v>
      </c>
    </row>
    <row r="2" spans="1:29" x14ac:dyDescent="0.3">
      <c r="A2" t="s">
        <v>11</v>
      </c>
      <c r="B2">
        <v>175</v>
      </c>
      <c r="C2">
        <v>0.91115030018729803</v>
      </c>
      <c r="D2">
        <v>0.88444239427709104</v>
      </c>
      <c r="E2">
        <v>0.87346149619699098</v>
      </c>
      <c r="F2">
        <v>10.729200839427399</v>
      </c>
      <c r="G2">
        <v>12.2224112630315</v>
      </c>
      <c r="H2">
        <v>12.7927417640173</v>
      </c>
      <c r="I2">
        <v>5.4065109418990698</v>
      </c>
      <c r="J2">
        <v>5.4972824805814398</v>
      </c>
      <c r="K2">
        <v>5.5350697274537302</v>
      </c>
      <c r="L2" s="1">
        <f>AVERAGE(C2:C6)</f>
        <v>0.89112954842990066</v>
      </c>
      <c r="M2" s="1">
        <f>_xlfn.STDEV.P(C2:C6)</f>
        <v>2.1919011266587421E-2</v>
      </c>
      <c r="N2" s="1">
        <f>AVERAGE(D2:D6)</f>
        <v>0.87020187833159945</v>
      </c>
      <c r="O2" s="1">
        <f>_xlfn.STDEV.P(D2:D6)</f>
        <v>1.0408498444541057E-2</v>
      </c>
      <c r="P2" s="1">
        <f>AVERAGE(E2:E6)</f>
        <v>0.86179552463624598</v>
      </c>
      <c r="Q2" s="1">
        <f>_xlfn.STDEV.P(E2:E6)</f>
        <v>7.8401489815680455E-3</v>
      </c>
      <c r="R2" s="1">
        <f>AVERAGE(F2:F6)</f>
        <v>12.461664195914441</v>
      </c>
      <c r="S2" s="1">
        <f>_xlfn.STDEV.P(F2:F6)</f>
        <v>1.5467433312273158</v>
      </c>
      <c r="T2" s="1">
        <f>AVERAGE(G2:G6)</f>
        <v>13.00142588662788</v>
      </c>
      <c r="U2" s="1">
        <f>_xlfn.STDEV.P(G2:G6)</f>
        <v>0.63527477445398373</v>
      </c>
      <c r="V2" s="1">
        <f>AVERAGE(H2:H6)</f>
        <v>13.19750605205788</v>
      </c>
      <c r="W2" s="1">
        <f>_xlfn.STDEV.P(H2:H6)</f>
        <v>0.40004219548250403</v>
      </c>
      <c r="X2" s="1">
        <f>AVERAGE(I2:I6)</f>
        <v>6.4810652029600906</v>
      </c>
      <c r="Y2" s="1">
        <f>_xlfn.STDEV.P(I2:I6)</f>
        <v>0.82769748703525547</v>
      </c>
      <c r="Z2" s="1">
        <f>AVERAGE(J2:J6)</f>
        <v>5.8129655239097495</v>
      </c>
      <c r="AA2" s="1">
        <f>_xlfn.STDEV.P(J2:J6)</f>
        <v>0.22577434089944229</v>
      </c>
      <c r="AB2" s="1">
        <f>AVERAGE(K2:K6)</f>
        <v>5.5348425805946704</v>
      </c>
      <c r="AC2" s="1">
        <f>_xlfn.STDEV.P(K2:K6)</f>
        <v>0.12096826609621501</v>
      </c>
    </row>
    <row r="3" spans="1:29" x14ac:dyDescent="0.3">
      <c r="A3" t="s">
        <v>12</v>
      </c>
      <c r="B3">
        <v>3015</v>
      </c>
      <c r="C3">
        <v>0.89891569875293198</v>
      </c>
      <c r="D3">
        <v>0.86641673847973</v>
      </c>
      <c r="E3">
        <v>0.85147869357753203</v>
      </c>
      <c r="F3">
        <v>12.1635529614246</v>
      </c>
      <c r="G3">
        <v>13.0776675749602</v>
      </c>
      <c r="H3">
        <v>13.439888109685301</v>
      </c>
      <c r="I3">
        <v>6.7041876903435398</v>
      </c>
      <c r="J3">
        <v>6.02426483939999</v>
      </c>
      <c r="K3">
        <v>5.7412200326723504</v>
      </c>
    </row>
    <row r="4" spans="1:29" x14ac:dyDescent="0.3">
      <c r="A4" t="s">
        <v>13</v>
      </c>
      <c r="B4">
        <v>3435</v>
      </c>
      <c r="C4">
        <v>0.915082450462671</v>
      </c>
      <c r="D4">
        <v>0.88049447669694503</v>
      </c>
      <c r="E4">
        <v>0.86428080767195403</v>
      </c>
      <c r="F4">
        <v>10.9040295353534</v>
      </c>
      <c r="G4">
        <v>12.3994186503518</v>
      </c>
      <c r="H4">
        <v>12.971211477058899</v>
      </c>
      <c r="I4">
        <v>5.7559059129819303</v>
      </c>
      <c r="J4">
        <v>5.6048753591697196</v>
      </c>
      <c r="K4">
        <v>5.5420029114288898</v>
      </c>
    </row>
    <row r="5" spans="1:29" x14ac:dyDescent="0.3">
      <c r="A5" t="s">
        <v>14</v>
      </c>
      <c r="B5">
        <v>3865</v>
      </c>
      <c r="C5">
        <v>0.86154286474836494</v>
      </c>
      <c r="D5">
        <v>0.86112939370924901</v>
      </c>
      <c r="E5">
        <v>0.864941896134925</v>
      </c>
      <c r="F5">
        <v>14.318723255956399</v>
      </c>
      <c r="G5">
        <v>13.3443363640874</v>
      </c>
      <c r="H5">
        <v>12.9170594845443</v>
      </c>
      <c r="I5">
        <v>7.7449075038026596</v>
      </c>
      <c r="J5">
        <v>6.0652378726247598</v>
      </c>
      <c r="K5">
        <v>5.3660088858900599</v>
      </c>
    </row>
    <row r="6" spans="1:29" x14ac:dyDescent="0.3">
      <c r="A6" t="s">
        <v>15</v>
      </c>
      <c r="B6">
        <v>4280</v>
      </c>
      <c r="C6">
        <v>0.86895642799823802</v>
      </c>
      <c r="D6">
        <v>0.85852638849498197</v>
      </c>
      <c r="E6">
        <v>0.85481472959982796</v>
      </c>
      <c r="F6">
        <v>14.192814387410399</v>
      </c>
      <c r="G6">
        <v>13.9632955807085</v>
      </c>
      <c r="H6">
        <v>13.8666294249836</v>
      </c>
      <c r="I6">
        <v>6.7938139657732499</v>
      </c>
      <c r="J6">
        <v>5.8731670677728403</v>
      </c>
      <c r="K6">
        <v>5.4899113455283199</v>
      </c>
    </row>
    <row r="7" spans="1:29" x14ac:dyDescent="0.3">
      <c r="A7" t="s">
        <v>16</v>
      </c>
      <c r="B7">
        <v>175</v>
      </c>
      <c r="C7">
        <v>0.90591805747872001</v>
      </c>
      <c r="D7">
        <v>0.88375769992003095</v>
      </c>
      <c r="E7">
        <v>0.87451389086607501</v>
      </c>
      <c r="F7">
        <v>11.044113170432601</v>
      </c>
      <c r="G7">
        <v>12.2315879128756</v>
      </c>
      <c r="H7">
        <v>12.6932146750801</v>
      </c>
      <c r="I7">
        <v>5.5600305911974202</v>
      </c>
      <c r="J7">
        <v>5.5262451251036397</v>
      </c>
      <c r="K7">
        <v>5.5121805871822396</v>
      </c>
      <c r="L7" s="1">
        <f>AVERAGE(C7:C11)</f>
        <v>0.89033155349471138</v>
      </c>
      <c r="M7" s="1">
        <f>_xlfn.STDEV.P(C7:C11)</f>
        <v>1.136528996207683E-2</v>
      </c>
      <c r="N7" s="1">
        <f>AVERAGE(D7:D11)</f>
        <v>0.86976739860127328</v>
      </c>
      <c r="O7" s="1">
        <f>_xlfn.STDEV.P(D7:D11)</f>
        <v>9.4312524465771375E-3</v>
      </c>
      <c r="P7" s="1">
        <f>AVERAGE(E7:E11)</f>
        <v>0.86149978557109319</v>
      </c>
      <c r="Q7" s="1">
        <f>_xlfn.STDEV.P(E7:E11)</f>
        <v>9.8338546016809407E-3</v>
      </c>
      <c r="R7" s="1">
        <f>AVERAGE(F7:F11)</f>
        <v>12.56986030821648</v>
      </c>
      <c r="S7" s="1">
        <f>_xlfn.STDEV.P(F7:F11)</f>
        <v>0.92110671799348953</v>
      </c>
      <c r="T7" s="1">
        <f>AVERAGE(G7:G11)</f>
        <v>13.0214309299859</v>
      </c>
      <c r="U7" s="1">
        <f>_xlfn.STDEV.P(G7:G11)</f>
        <v>0.49500898069576155</v>
      </c>
      <c r="V7" s="1">
        <f>AVERAGE(H7:H11)</f>
        <v>13.197782480919761</v>
      </c>
      <c r="W7" s="1">
        <f>_xlfn.STDEV.P(H7:H11)</f>
        <v>0.42520747896957456</v>
      </c>
      <c r="X7" s="1">
        <f>AVERAGE(I7:I11)</f>
        <v>6.4174062488047667</v>
      </c>
      <c r="Y7" s="1">
        <f>_xlfn.STDEV.P(I7:I11)</f>
        <v>0.63659756408457524</v>
      </c>
      <c r="Z7" s="1">
        <f>AVERAGE(J7:J11)</f>
        <v>5.7787938311050722</v>
      </c>
      <c r="AA7" s="1">
        <f>_xlfn.STDEV.P(J7:J11)</f>
        <v>0.25910568769222025</v>
      </c>
      <c r="AB7" s="1">
        <f>AVERAGE(K7:K11)</f>
        <v>5.5129461278092711</v>
      </c>
      <c r="AC7" s="1">
        <f>_xlfn.STDEV.P(K7:K11)</f>
        <v>0.213872278939232</v>
      </c>
    </row>
    <row r="8" spans="1:29" x14ac:dyDescent="0.3">
      <c r="A8" t="s">
        <v>17</v>
      </c>
      <c r="B8">
        <v>3015</v>
      </c>
      <c r="C8">
        <v>0.87532823289093498</v>
      </c>
      <c r="D8">
        <v>0.85461135985894499</v>
      </c>
      <c r="E8">
        <v>0.84535276911722801</v>
      </c>
      <c r="F8">
        <v>13.497909532892599</v>
      </c>
      <c r="G8">
        <v>13.6435446468699</v>
      </c>
      <c r="H8">
        <v>13.7037147776841</v>
      </c>
      <c r="I8">
        <v>7.1371282126771103</v>
      </c>
      <c r="J8">
        <v>6.26262052008589</v>
      </c>
      <c r="K8">
        <v>5.8985720688714496</v>
      </c>
    </row>
    <row r="9" spans="1:29" x14ac:dyDescent="0.3">
      <c r="A9" t="s">
        <v>18</v>
      </c>
      <c r="B9">
        <v>3435</v>
      </c>
      <c r="C9">
        <v>0.89705899070570705</v>
      </c>
      <c r="D9">
        <v>0.873648811451606</v>
      </c>
      <c r="E9">
        <v>0.86264738898521798</v>
      </c>
      <c r="F9">
        <v>12.0414013341402</v>
      </c>
      <c r="G9">
        <v>12.8256304476031</v>
      </c>
      <c r="H9">
        <v>13.1383045777368</v>
      </c>
      <c r="I9">
        <v>6.2143306536683998</v>
      </c>
      <c r="J9">
        <v>5.6385883819913003</v>
      </c>
      <c r="K9">
        <v>5.3989128661800203</v>
      </c>
    </row>
    <row r="10" spans="1:29" x14ac:dyDescent="0.3">
      <c r="A10" t="s">
        <v>19</v>
      </c>
      <c r="B10">
        <v>3865</v>
      </c>
      <c r="C10">
        <v>0.87940199595677504</v>
      </c>
      <c r="D10">
        <v>0.86893670412281898</v>
      </c>
      <c r="E10">
        <v>0.86749956874217904</v>
      </c>
      <c r="F10">
        <v>13.3971590038978</v>
      </c>
      <c r="G10">
        <v>12.968805968576101</v>
      </c>
      <c r="H10">
        <v>12.7862573921742</v>
      </c>
      <c r="I10">
        <v>7.1682455472809199</v>
      </c>
      <c r="J10">
        <v>5.8169385116023902</v>
      </c>
      <c r="K10">
        <v>5.2544034560258099</v>
      </c>
    </row>
    <row r="11" spans="1:29" x14ac:dyDescent="0.3">
      <c r="A11" t="s">
        <v>20</v>
      </c>
      <c r="B11">
        <v>4280</v>
      </c>
      <c r="C11">
        <v>0.89395049044142005</v>
      </c>
      <c r="D11">
        <v>0.86788241765296503</v>
      </c>
      <c r="E11">
        <v>0.85748531014476603</v>
      </c>
      <c r="F11">
        <v>12.868718499719201</v>
      </c>
      <c r="G11">
        <v>13.437585674004801</v>
      </c>
      <c r="H11">
        <v>13.6674209819236</v>
      </c>
      <c r="I11">
        <v>6.0072962391999898</v>
      </c>
      <c r="J11">
        <v>5.6495766167421397</v>
      </c>
      <c r="K11">
        <v>5.5006616607868404</v>
      </c>
    </row>
    <row r="12" spans="1:29" x14ac:dyDescent="0.3">
      <c r="A12" t="s">
        <v>21</v>
      </c>
      <c r="B12">
        <v>175</v>
      </c>
      <c r="C12">
        <v>0.89379961997543</v>
      </c>
      <c r="D12">
        <v>0.87757187996456298</v>
      </c>
      <c r="E12">
        <v>0.87093744976726495</v>
      </c>
      <c r="F12">
        <v>11.8093532101704</v>
      </c>
      <c r="G12">
        <v>12.589440622532299</v>
      </c>
      <c r="H12">
        <v>12.900284295792501</v>
      </c>
      <c r="I12">
        <v>5.8861789089194803</v>
      </c>
      <c r="J12">
        <v>5.7672765795139496</v>
      </c>
      <c r="K12">
        <v>5.7177787772274904</v>
      </c>
      <c r="L12" s="1">
        <f>AVERAGE(C12:C16)</f>
        <v>0.86128293459473981</v>
      </c>
      <c r="M12" s="1">
        <f>_xlfn.STDEV.P(C12:C16)</f>
        <v>4.9308920328913208E-2</v>
      </c>
      <c r="N12" s="1">
        <f>AVERAGE(D12:D16)</f>
        <v>0.84825232765894998</v>
      </c>
      <c r="O12" s="1">
        <f>_xlfn.STDEV.P(D12:D16)</f>
        <v>2.884051099142158E-2</v>
      </c>
      <c r="P12" s="1">
        <f>AVERAGE(E12:E16)</f>
        <v>0.84461975470817607</v>
      </c>
      <c r="Q12" s="1">
        <f>_xlfn.STDEV.P(E12:E16)</f>
        <v>1.7625265324399592E-2</v>
      </c>
      <c r="R12" s="1">
        <f>AVERAGE(F12:F16)</f>
        <v>14.15565788562626</v>
      </c>
      <c r="S12" s="1">
        <f>_xlfn.STDEV.P(F12:F16)</f>
        <v>2.806674739940457</v>
      </c>
      <c r="T12" s="1">
        <f>AVERAGE(G12:G16)</f>
        <v>14.10239274803634</v>
      </c>
      <c r="U12" s="1">
        <f>_xlfn.STDEV.P(G12:G16)</f>
        <v>1.3773997421408175</v>
      </c>
      <c r="V12" s="1">
        <f>AVERAGE(H12:H16)</f>
        <v>14.03519555042152</v>
      </c>
      <c r="W12" s="1">
        <f>_xlfn.STDEV.P(H12:H16)</f>
        <v>0.81970655225250988</v>
      </c>
      <c r="X12" s="1">
        <f>AVERAGE(I12:I16)</f>
        <v>7.2794126070297525</v>
      </c>
      <c r="Y12" s="1">
        <f>_xlfn.STDEV.P(I12:I16)</f>
        <v>1.8766605514320978</v>
      </c>
      <c r="Z12" s="1">
        <f>AVERAGE(J12:J16)</f>
        <v>6.2432432988349218</v>
      </c>
      <c r="AA12" s="1">
        <f>_xlfn.STDEV.P(J12:J16)</f>
        <v>0.6901952923988327</v>
      </c>
      <c r="AB12" s="1">
        <f>AVERAGE(K12:K16)</f>
        <v>5.8118967994958979</v>
      </c>
      <c r="AC12" s="1">
        <f>_xlfn.STDEV.P(K12:K16)</f>
        <v>0.21190705900219656</v>
      </c>
    </row>
    <row r="13" spans="1:29" x14ac:dyDescent="0.3">
      <c r="A13" t="s">
        <v>22</v>
      </c>
      <c r="B13">
        <v>3015</v>
      </c>
      <c r="C13">
        <v>0.86893459439544996</v>
      </c>
      <c r="D13">
        <v>0.85356523039812304</v>
      </c>
      <c r="E13">
        <v>0.84627252938907604</v>
      </c>
      <c r="F13">
        <v>13.8335898422991</v>
      </c>
      <c r="G13">
        <v>13.7425301227065</v>
      </c>
      <c r="H13">
        <v>13.7044445456249</v>
      </c>
      <c r="I13">
        <v>6.9621325605031998</v>
      </c>
      <c r="J13">
        <v>6.1728960592276803</v>
      </c>
      <c r="K13">
        <v>5.8443451175202199</v>
      </c>
    </row>
    <row r="14" spans="1:29" x14ac:dyDescent="0.3">
      <c r="A14" t="s">
        <v>23</v>
      </c>
      <c r="B14">
        <v>3435</v>
      </c>
      <c r="C14">
        <v>0.90780620852896998</v>
      </c>
      <c r="D14">
        <v>0.87019762207583495</v>
      </c>
      <c r="E14">
        <v>0.852651523717881</v>
      </c>
      <c r="F14">
        <v>11.372512505827</v>
      </c>
      <c r="G14">
        <v>13.006390923440099</v>
      </c>
      <c r="H14">
        <v>13.6289368715795</v>
      </c>
      <c r="I14">
        <v>5.7149826013161302</v>
      </c>
      <c r="J14">
        <v>5.6972685071785003</v>
      </c>
      <c r="K14">
        <v>5.6898943141438201</v>
      </c>
    </row>
    <row r="15" spans="1:29" x14ac:dyDescent="0.3">
      <c r="A15" t="s">
        <v>24</v>
      </c>
      <c r="B15">
        <v>3865</v>
      </c>
      <c r="C15">
        <v>0.767346454137248</v>
      </c>
      <c r="D15">
        <v>0.79558215400664101</v>
      </c>
      <c r="E15">
        <v>0.81809492603255596</v>
      </c>
      <c r="F15">
        <v>19.244975589765801</v>
      </c>
      <c r="G15">
        <v>16.441046046354</v>
      </c>
      <c r="H15">
        <v>15.1212963909982</v>
      </c>
      <c r="I15">
        <v>10.8863308300749</v>
      </c>
      <c r="J15">
        <v>7.5817634769427098</v>
      </c>
      <c r="K15">
        <v>6.2061064792587297</v>
      </c>
    </row>
    <row r="16" spans="1:29" x14ac:dyDescent="0.3">
      <c r="A16" t="s">
        <v>25</v>
      </c>
      <c r="B16">
        <v>4280</v>
      </c>
      <c r="C16">
        <v>0.86852779593660101</v>
      </c>
      <c r="D16">
        <v>0.84434475184958802</v>
      </c>
      <c r="E16">
        <v>0.83514234463410297</v>
      </c>
      <c r="F16">
        <v>14.517858280068999</v>
      </c>
      <c r="G16">
        <v>14.732556025148799</v>
      </c>
      <c r="H16">
        <v>14.8210156481125</v>
      </c>
      <c r="I16">
        <v>6.9474381343350498</v>
      </c>
      <c r="J16">
        <v>5.9970118713117699</v>
      </c>
      <c r="K16">
        <v>5.6013593093292302</v>
      </c>
    </row>
    <row r="17" spans="1:29" x14ac:dyDescent="0.3">
      <c r="A17" t="s">
        <v>26</v>
      </c>
      <c r="B17">
        <v>175</v>
      </c>
      <c r="C17">
        <v>0.90929028371394205</v>
      </c>
      <c r="D17">
        <v>0.88478029262060498</v>
      </c>
      <c r="E17">
        <v>0.87455160121200903</v>
      </c>
      <c r="F17">
        <v>10.8477744518104</v>
      </c>
      <c r="G17">
        <v>12.1822899511796</v>
      </c>
      <c r="H17">
        <v>12.696551641976001</v>
      </c>
      <c r="I17">
        <v>5.4561821117417102</v>
      </c>
      <c r="J17">
        <v>5.49576410238822</v>
      </c>
      <c r="K17">
        <v>5.5122416731550903</v>
      </c>
      <c r="L17" s="1">
        <f>AVERAGE(C17:C21)</f>
        <v>0.900402418182359</v>
      </c>
      <c r="M17" s="1">
        <f>_xlfn.STDEV.P(C17:C21)</f>
        <v>7.7251208151090335E-3</v>
      </c>
      <c r="N17" s="1">
        <f>AVERAGE(D17:D21)</f>
        <v>0.87156435581712799</v>
      </c>
      <c r="O17" s="1">
        <f>_xlfn.STDEV.P(D17:D21)</f>
        <v>8.5730561741098246E-3</v>
      </c>
      <c r="P17" s="1">
        <f>AVERAGE(E17:E21)</f>
        <v>0.85950249694176306</v>
      </c>
      <c r="Q17" s="1">
        <f>_xlfn.STDEV.P(E17:E21)</f>
        <v>1.3054516193606643E-2</v>
      </c>
      <c r="R17" s="1">
        <f>AVERAGE(F17:F21)</f>
        <v>11.845215856362282</v>
      </c>
      <c r="S17" s="1">
        <f>_xlfn.STDEV.P(F17:F21)</f>
        <v>0.64788678986240633</v>
      </c>
      <c r="T17" s="1">
        <f>AVERAGE(G17:G21)</f>
        <v>12.917742000472959</v>
      </c>
      <c r="U17" s="1">
        <f>_xlfn.STDEV.P(G17:G21)</f>
        <v>0.49103261643446278</v>
      </c>
      <c r="V17" s="1">
        <f>AVERAGE(H17:H21)</f>
        <v>13.32882160181974</v>
      </c>
      <c r="W17" s="1">
        <f>_xlfn.STDEV.P(H17:H21)</f>
        <v>0.658422546624581</v>
      </c>
      <c r="X17" s="1">
        <f>AVERAGE(I17:I21)</f>
        <v>6.2368767501899418</v>
      </c>
      <c r="Y17" s="1">
        <f>_xlfn.STDEV.P(I17:I21)</f>
        <v>0.54480700670845261</v>
      </c>
      <c r="Z17" s="1">
        <f>AVERAGE(J17:J21)</f>
        <v>5.6968077997728388</v>
      </c>
      <c r="AA17" s="1">
        <f>_xlfn.STDEV.P(J17:J21)</f>
        <v>0.19226391266950932</v>
      </c>
      <c r="AB17" s="1">
        <f>AVERAGE(K17:K21)</f>
        <v>5.4719827163412802</v>
      </c>
      <c r="AC17" s="1">
        <f>_xlfn.STDEV.P(K17:K21)</f>
        <v>0.18852588104293072</v>
      </c>
    </row>
    <row r="18" spans="1:29" x14ac:dyDescent="0.3">
      <c r="A18" t="s">
        <v>27</v>
      </c>
      <c r="B18">
        <v>3015</v>
      </c>
      <c r="C18">
        <v>0.89838620848263895</v>
      </c>
      <c r="D18">
        <v>0.86449251852852105</v>
      </c>
      <c r="E18">
        <v>0.84948857365945896</v>
      </c>
      <c r="F18">
        <v>12.2381129457561</v>
      </c>
      <c r="G18">
        <v>13.1607198354194</v>
      </c>
      <c r="H18">
        <v>13.526252921954701</v>
      </c>
      <c r="I18">
        <v>6.7341492698095502</v>
      </c>
      <c r="J18">
        <v>6.0185506710641201</v>
      </c>
      <c r="K18">
        <v>5.7206544218126298</v>
      </c>
    </row>
    <row r="19" spans="1:29" x14ac:dyDescent="0.3">
      <c r="A19" t="s">
        <v>28</v>
      </c>
      <c r="B19">
        <v>3435</v>
      </c>
      <c r="C19">
        <v>0.88932439488408399</v>
      </c>
      <c r="D19">
        <v>0.87050887182952696</v>
      </c>
      <c r="E19">
        <v>0.86180952738104499</v>
      </c>
      <c r="F19">
        <v>12.460495339251301</v>
      </c>
      <c r="G19">
        <v>13.0121078276905</v>
      </c>
      <c r="H19">
        <v>13.2349627008676</v>
      </c>
      <c r="I19">
        <v>6.65177607077276</v>
      </c>
      <c r="J19">
        <v>5.8115518911721402</v>
      </c>
      <c r="K19">
        <v>5.4617753096189396</v>
      </c>
    </row>
    <row r="20" spans="1:29" x14ac:dyDescent="0.3">
      <c r="A20" t="s">
        <v>29</v>
      </c>
      <c r="B20">
        <v>3865</v>
      </c>
      <c r="C20">
        <v>0.89603417089333204</v>
      </c>
      <c r="D20">
        <v>0.87704356169004705</v>
      </c>
      <c r="E20">
        <v>0.87153284566136002</v>
      </c>
      <c r="F20">
        <v>12.374124661665</v>
      </c>
      <c r="G20">
        <v>12.608127758989101</v>
      </c>
      <c r="H20">
        <v>12.704270270004701</v>
      </c>
      <c r="I20">
        <v>6.6436446159415201</v>
      </c>
      <c r="J20">
        <v>5.5809629982374602</v>
      </c>
      <c r="K20">
        <v>5.1385797003697</v>
      </c>
    </row>
    <row r="21" spans="1:29" x14ac:dyDescent="0.3">
      <c r="A21" t="s">
        <v>30</v>
      </c>
      <c r="B21">
        <v>4280</v>
      </c>
      <c r="C21">
        <v>0.90897703293779797</v>
      </c>
      <c r="D21">
        <v>0.86099653441694002</v>
      </c>
      <c r="E21">
        <v>0.84012993679494197</v>
      </c>
      <c r="F21">
        <v>11.3055718833286</v>
      </c>
      <c r="G21">
        <v>13.625464629086199</v>
      </c>
      <c r="H21">
        <v>14.4820704742957</v>
      </c>
      <c r="I21">
        <v>5.6986316826841703</v>
      </c>
      <c r="J21">
        <v>5.5772093360022499</v>
      </c>
      <c r="K21">
        <v>5.5266624767500403</v>
      </c>
    </row>
    <row r="22" spans="1:29" x14ac:dyDescent="0.3">
      <c r="A22" t="s">
        <v>31</v>
      </c>
      <c r="B22">
        <v>175</v>
      </c>
      <c r="C22">
        <v>0.91120094199737101</v>
      </c>
      <c r="D22">
        <v>0.88272255617296203</v>
      </c>
      <c r="E22">
        <v>0.87109207506891395</v>
      </c>
      <c r="F22">
        <v>10.726055932358101</v>
      </c>
      <c r="G22">
        <v>12.3280114531542</v>
      </c>
      <c r="H22">
        <v>12.9365413912974</v>
      </c>
      <c r="I22">
        <v>5.4053652897251601</v>
      </c>
      <c r="J22">
        <v>5.5870847170031599</v>
      </c>
      <c r="K22">
        <v>5.6627326233813404</v>
      </c>
      <c r="L22" s="1">
        <f>AVERAGE(C22:C26)</f>
        <v>0.88045876124937195</v>
      </c>
      <c r="M22" s="1">
        <f>_xlfn.STDEV.P(C22:C26)</f>
        <v>2.242687984325591E-2</v>
      </c>
      <c r="N22" s="1">
        <f>AVERAGE(D22:D26)</f>
        <v>0.85993204090727338</v>
      </c>
      <c r="O22" s="1">
        <f>_xlfn.STDEV.P(D22:D26)</f>
        <v>1.3661925466801199E-2</v>
      </c>
      <c r="P22" s="1">
        <f>AVERAGE(E22:E26)</f>
        <v>0.85213444103940061</v>
      </c>
      <c r="Q22" s="1">
        <f>_xlfn.STDEV.P(E22:E26)</f>
        <v>1.1122925013695051E-2</v>
      </c>
      <c r="R22" s="1">
        <f>AVERAGE(F22:F26)</f>
        <v>13.17289311575532</v>
      </c>
      <c r="S22" s="1">
        <f>_xlfn.STDEV.P(F22:F26)</f>
        <v>1.6590482197251695</v>
      </c>
      <c r="T22" s="1">
        <f>AVERAGE(G22:G26)</f>
        <v>13.575579977386861</v>
      </c>
      <c r="U22" s="1">
        <f>_xlfn.STDEV.P(G22:G26)</f>
        <v>0.80049705614015243</v>
      </c>
      <c r="V22" s="1">
        <f>AVERAGE(H22:H26)</f>
        <v>13.718940248518042</v>
      </c>
      <c r="W22" s="1">
        <f>_xlfn.STDEV.P(H22:H26)</f>
        <v>0.57684710256088811</v>
      </c>
      <c r="X22" s="1">
        <f>AVERAGE(I22:I26)</f>
        <v>6.6366996223254748</v>
      </c>
      <c r="Y22" s="1">
        <f>_xlfn.STDEV.P(I22:I26)</f>
        <v>0.80717788795432022</v>
      </c>
      <c r="Z22" s="1">
        <f>AVERAGE(J22:J26)</f>
        <v>5.9331007526050037</v>
      </c>
      <c r="AA22" s="1">
        <f>_xlfn.STDEV.P(J22:J26)</f>
        <v>0.23328021296125095</v>
      </c>
      <c r="AB22" s="1">
        <f>AVERAGE(K22:K26)</f>
        <v>5.6401998656625478</v>
      </c>
      <c r="AC22" s="1">
        <f>_xlfn.STDEV.P(K22:K26)</f>
        <v>0.18010513139807591</v>
      </c>
    </row>
    <row r="23" spans="1:29" x14ac:dyDescent="0.3">
      <c r="A23" t="s">
        <v>32</v>
      </c>
      <c r="B23">
        <v>3015</v>
      </c>
      <c r="C23">
        <v>0.85966120229513499</v>
      </c>
      <c r="D23">
        <v>0.84992729815561996</v>
      </c>
      <c r="E23">
        <v>0.84544069728623705</v>
      </c>
      <c r="F23">
        <v>14.342364321703201</v>
      </c>
      <c r="G23">
        <v>13.9692549610523</v>
      </c>
      <c r="H23">
        <v>13.810962303634</v>
      </c>
      <c r="I23">
        <v>7.1000129952858098</v>
      </c>
      <c r="J23">
        <v>6.2697521494788697</v>
      </c>
      <c r="K23">
        <v>5.9241232000931703</v>
      </c>
    </row>
    <row r="24" spans="1:29" x14ac:dyDescent="0.3">
      <c r="A24" t="s">
        <v>33</v>
      </c>
      <c r="B24">
        <v>3435</v>
      </c>
      <c r="C24">
        <v>0.90419272168350096</v>
      </c>
      <c r="D24">
        <v>0.86780179605333196</v>
      </c>
      <c r="E24">
        <v>0.85078110917857797</v>
      </c>
      <c r="F24">
        <v>11.632843477322201</v>
      </c>
      <c r="G24">
        <v>13.1548885417454</v>
      </c>
      <c r="H24">
        <v>13.738882236502301</v>
      </c>
      <c r="I24">
        <v>6.0273284928839796</v>
      </c>
      <c r="J24">
        <v>5.81018167658502</v>
      </c>
      <c r="K24">
        <v>5.7197857168587598</v>
      </c>
    </row>
    <row r="25" spans="1:29" x14ac:dyDescent="0.3">
      <c r="A25" t="s">
        <v>34</v>
      </c>
      <c r="B25">
        <v>3865</v>
      </c>
      <c r="C25">
        <v>0.861778243154256</v>
      </c>
      <c r="D25">
        <v>0.85399062613894305</v>
      </c>
      <c r="E25">
        <v>0.85542694901687999</v>
      </c>
      <c r="F25">
        <v>14.398759998131901</v>
      </c>
      <c r="G25">
        <v>13.711222311392399</v>
      </c>
      <c r="H25">
        <v>13.4146235417972</v>
      </c>
      <c r="I25">
        <v>7.6470317476150802</v>
      </c>
      <c r="J25">
        <v>6.0863587366207401</v>
      </c>
      <c r="K25">
        <v>5.4366668044421003</v>
      </c>
    </row>
    <row r="26" spans="1:29" x14ac:dyDescent="0.3">
      <c r="A26" t="s">
        <v>35</v>
      </c>
      <c r="B26">
        <v>4280</v>
      </c>
      <c r="C26">
        <v>0.86546069711659701</v>
      </c>
      <c r="D26">
        <v>0.84521792801550999</v>
      </c>
      <c r="E26">
        <v>0.837931374646394</v>
      </c>
      <c r="F26">
        <v>14.7644418492612</v>
      </c>
      <c r="G26">
        <v>14.714522619589999</v>
      </c>
      <c r="H26">
        <v>14.693691769359299</v>
      </c>
      <c r="I26">
        <v>7.0037595861173401</v>
      </c>
      <c r="J26">
        <v>5.9121264833372296</v>
      </c>
      <c r="K26">
        <v>5.4576909835373701</v>
      </c>
    </row>
    <row r="27" spans="1:29" x14ac:dyDescent="0.3">
      <c r="A27" t="s">
        <v>36</v>
      </c>
      <c r="B27">
        <v>175</v>
      </c>
      <c r="C27">
        <v>0.90978081213708495</v>
      </c>
      <c r="D27">
        <v>0.88395899482028395</v>
      </c>
      <c r="E27">
        <v>0.87331047687804297</v>
      </c>
      <c r="F27">
        <v>10.811420488811599</v>
      </c>
      <c r="G27">
        <v>12.2458865540156</v>
      </c>
      <c r="H27">
        <v>12.795721329718001</v>
      </c>
      <c r="I27">
        <v>5.4366025747794504</v>
      </c>
      <c r="J27">
        <v>5.5064640467954797</v>
      </c>
      <c r="K27">
        <v>5.5355466505306596</v>
      </c>
      <c r="L27" s="1">
        <f>AVERAGE(C27:C31)</f>
        <v>0.88676532587728774</v>
      </c>
      <c r="M27" s="1">
        <f>_xlfn.STDEV.P(C27:C31)</f>
        <v>1.6111388928219908E-2</v>
      </c>
      <c r="N27" s="1">
        <f>AVERAGE(D27:D31)</f>
        <v>0.86676443603636666</v>
      </c>
      <c r="O27" s="1">
        <f>_xlfn.STDEV.P(D27:D31)</f>
        <v>9.8810172960244261E-3</v>
      </c>
      <c r="P27" s="1">
        <f>AVERAGE(E27:E31)</f>
        <v>0.8591611915615317</v>
      </c>
      <c r="Q27" s="1">
        <f>_xlfn.STDEV.P(E27:E31)</f>
        <v>1.1515902087026813E-2</v>
      </c>
      <c r="R27" s="1">
        <f>AVERAGE(F27:F31)</f>
        <v>12.835476633919299</v>
      </c>
      <c r="S27" s="1">
        <f>_xlfn.STDEV.P(F27:F31)</f>
        <v>1.2929404027274207</v>
      </c>
      <c r="T27" s="1">
        <f>AVERAGE(G27:G31)</f>
        <v>13.22177687579836</v>
      </c>
      <c r="U27" s="1">
        <f>_xlfn.STDEV.P(G27:G31)</f>
        <v>0.65552878127019454</v>
      </c>
      <c r="V27" s="1">
        <f>AVERAGE(H27:H31)</f>
        <v>13.36185430285874</v>
      </c>
      <c r="W27" s="1">
        <f>_xlfn.STDEV.P(H27:H31)</f>
        <v>0.615847702102442</v>
      </c>
      <c r="X27" s="1">
        <f>AVERAGE(I27:I31)</f>
        <v>6.5928126363758537</v>
      </c>
      <c r="Y27" s="1">
        <f>_xlfn.STDEV.P(I27:I31)</f>
        <v>0.69717420705634359</v>
      </c>
      <c r="Z27" s="1">
        <f>AVERAGE(J27:J31)</f>
        <v>5.8467907169174538</v>
      </c>
      <c r="AA27" s="1">
        <f>_xlfn.STDEV.P(J27:J31)</f>
        <v>0.20801144892845611</v>
      </c>
      <c r="AB27" s="1">
        <f>AVERAGE(K27:K31)</f>
        <v>5.5362295558759467</v>
      </c>
      <c r="AC27" s="1">
        <f>_xlfn.STDEV.P(K27:K31)</f>
        <v>0.21322076088650596</v>
      </c>
    </row>
    <row r="28" spans="1:29" x14ac:dyDescent="0.3">
      <c r="A28" t="s">
        <v>37</v>
      </c>
      <c r="B28">
        <v>3015</v>
      </c>
      <c r="C28">
        <v>0.89617255098791104</v>
      </c>
      <c r="D28">
        <v>0.85959773715924703</v>
      </c>
      <c r="E28">
        <v>0.84363559230184104</v>
      </c>
      <c r="F28">
        <v>12.3564055668199</v>
      </c>
      <c r="G28">
        <v>13.416655295964899</v>
      </c>
      <c r="H28">
        <v>13.8340926381305</v>
      </c>
      <c r="I28">
        <v>6.6798373359843097</v>
      </c>
      <c r="J28">
        <v>6.1290078662337004</v>
      </c>
      <c r="K28">
        <v>5.8997032905909101</v>
      </c>
    </row>
    <row r="29" spans="1:29" x14ac:dyDescent="0.3">
      <c r="A29" t="s">
        <v>38</v>
      </c>
      <c r="B29">
        <v>3435</v>
      </c>
      <c r="C29">
        <v>0.88706357142418402</v>
      </c>
      <c r="D29">
        <v>0.87111731578360496</v>
      </c>
      <c r="E29">
        <v>0.86368325761951503</v>
      </c>
      <c r="F29">
        <v>12.5474337946247</v>
      </c>
      <c r="G29">
        <v>12.915148296848299</v>
      </c>
      <c r="H29">
        <v>13.0651735015666</v>
      </c>
      <c r="I29">
        <v>6.5755418083369701</v>
      </c>
      <c r="J29">
        <v>5.7580006309220204</v>
      </c>
      <c r="K29">
        <v>5.4176667471112703</v>
      </c>
    </row>
    <row r="30" spans="1:29" x14ac:dyDescent="0.3">
      <c r="A30" t="s">
        <v>39</v>
      </c>
      <c r="B30">
        <v>3865</v>
      </c>
      <c r="C30">
        <v>0.86191201771568904</v>
      </c>
      <c r="D30">
        <v>0.86264063520908496</v>
      </c>
      <c r="E30">
        <v>0.86749882854414795</v>
      </c>
      <c r="F30">
        <v>14.3951930912666</v>
      </c>
      <c r="G30">
        <v>13.2794138154325</v>
      </c>
      <c r="H30">
        <v>12.786255426481899</v>
      </c>
      <c r="I30">
        <v>7.6337216342374399</v>
      </c>
      <c r="J30">
        <v>5.9534190227844999</v>
      </c>
      <c r="K30">
        <v>5.2539265329488902</v>
      </c>
    </row>
    <row r="31" spans="1:29" x14ac:dyDescent="0.3">
      <c r="A31" t="s">
        <v>40</v>
      </c>
      <c r="B31">
        <v>4280</v>
      </c>
      <c r="C31">
        <v>0.87889767712156996</v>
      </c>
      <c r="D31">
        <v>0.85650749720961294</v>
      </c>
      <c r="E31">
        <v>0.84767780246411195</v>
      </c>
      <c r="F31">
        <v>14.0669302280737</v>
      </c>
      <c r="G31">
        <v>14.251780416730499</v>
      </c>
      <c r="H31">
        <v>14.328028618396701</v>
      </c>
      <c r="I31">
        <v>6.6383598285411001</v>
      </c>
      <c r="J31">
        <v>5.8870620178515702</v>
      </c>
      <c r="K31">
        <v>5.5743045581980102</v>
      </c>
    </row>
    <row r="32" spans="1:29" x14ac:dyDescent="0.3">
      <c r="A32" t="s">
        <v>41</v>
      </c>
      <c r="B32">
        <v>175</v>
      </c>
      <c r="C32">
        <v>0.89774721536531499</v>
      </c>
      <c r="D32">
        <v>0.88100627766884898</v>
      </c>
      <c r="E32">
        <v>0.87420348621579003</v>
      </c>
      <c r="F32">
        <v>11.5792358723611</v>
      </c>
      <c r="G32">
        <v>12.388220168787701</v>
      </c>
      <c r="H32">
        <v>12.7098214347808</v>
      </c>
      <c r="I32">
        <v>5.7990330383276003</v>
      </c>
      <c r="J32">
        <v>5.6675487197872698</v>
      </c>
      <c r="K32">
        <v>5.6128131663677596</v>
      </c>
      <c r="L32" s="1">
        <f>AVERAGE(C32:C36)</f>
        <v>0.85816251131298882</v>
      </c>
      <c r="M32" s="1">
        <f>_xlfn.STDEV.P(C32:C36)</f>
        <v>4.6683658910525505E-2</v>
      </c>
      <c r="N32" s="1">
        <f>AVERAGE(D32:D36)</f>
        <v>0.84798900952144751</v>
      </c>
      <c r="O32" s="1">
        <f>_xlfn.STDEV.P(D32:D36)</f>
        <v>2.969699611630066E-2</v>
      </c>
      <c r="P32" s="1">
        <f>AVERAGE(E32:E36)</f>
        <v>0.84580254444109604</v>
      </c>
      <c r="Q32" s="1">
        <f>_xlfn.STDEV.P(E32:E36)</f>
        <v>1.9157574869229387E-2</v>
      </c>
      <c r="R32" s="1">
        <f>AVERAGE(F32:F36)</f>
        <v>14.316887166480441</v>
      </c>
      <c r="S32" s="1">
        <f>_xlfn.STDEV.P(F32:F36)</f>
        <v>2.8812464585382211</v>
      </c>
      <c r="T32" s="1">
        <f>AVERAGE(G32:G36)</f>
        <v>14.088287624606599</v>
      </c>
      <c r="U32" s="1">
        <f>_xlfn.STDEV.P(G32:G36)</f>
        <v>1.4470061048629661</v>
      </c>
      <c r="V32" s="1">
        <f>AVERAGE(H32:H36)</f>
        <v>13.948043970420599</v>
      </c>
      <c r="W32" s="1">
        <f>_xlfn.STDEV.P(H32:H36)</f>
        <v>0.85929138924613202</v>
      </c>
      <c r="X32" s="1">
        <f>AVERAGE(I32:I36)</f>
        <v>7.4340961626784861</v>
      </c>
      <c r="Y32" s="1">
        <f>_xlfn.STDEV.P(I32:I36)</f>
        <v>1.9335009924407669</v>
      </c>
      <c r="Z32" s="1">
        <f>AVERAGE(J32:J36)</f>
        <v>6.2927592957433358</v>
      </c>
      <c r="AA32" s="1">
        <f>_xlfn.STDEV.P(J32:J36)</f>
        <v>0.7209540419496262</v>
      </c>
      <c r="AB32" s="1">
        <f>AVERAGE(K32:K36)</f>
        <v>5.8176326362047206</v>
      </c>
      <c r="AC32" s="1">
        <f>_xlfn.STDEV.P(K32:K36)</f>
        <v>0.22552886859448007</v>
      </c>
    </row>
    <row r="33" spans="1:29" x14ac:dyDescent="0.3">
      <c r="A33" t="s">
        <v>42</v>
      </c>
      <c r="B33">
        <v>3015</v>
      </c>
      <c r="C33">
        <v>0.85850833736721699</v>
      </c>
      <c r="D33">
        <v>0.85032453594817903</v>
      </c>
      <c r="E33">
        <v>0.84650729933378799</v>
      </c>
      <c r="F33">
        <v>14.3998962742498</v>
      </c>
      <c r="G33">
        <v>13.9378916392231</v>
      </c>
      <c r="H33">
        <v>13.7409854511495</v>
      </c>
      <c r="I33">
        <v>7.1334459918710102</v>
      </c>
      <c r="J33">
        <v>6.2546624871332996</v>
      </c>
      <c r="K33">
        <v>5.8888340598216802</v>
      </c>
    </row>
    <row r="34" spans="1:29" x14ac:dyDescent="0.3">
      <c r="A34" t="s">
        <v>43</v>
      </c>
      <c r="B34">
        <v>3435</v>
      </c>
      <c r="C34">
        <v>0.90734250306304498</v>
      </c>
      <c r="D34">
        <v>0.87104481049452198</v>
      </c>
      <c r="E34">
        <v>0.854088350670552</v>
      </c>
      <c r="F34">
        <v>11.376085684005901</v>
      </c>
      <c r="G34">
        <v>12.9310044366499</v>
      </c>
      <c r="H34">
        <v>13.525707743505199</v>
      </c>
      <c r="I34">
        <v>5.89708460160508</v>
      </c>
      <c r="J34">
        <v>5.74359113985129</v>
      </c>
      <c r="K34">
        <v>5.6796934091664504</v>
      </c>
    </row>
    <row r="35" spans="1:29" x14ac:dyDescent="0.3">
      <c r="A35" t="s">
        <v>44</v>
      </c>
      <c r="B35">
        <v>3865</v>
      </c>
      <c r="C35">
        <v>0.77526186269276498</v>
      </c>
      <c r="D35">
        <v>0.79558329760299196</v>
      </c>
      <c r="E35">
        <v>0.81569985712260096</v>
      </c>
      <c r="F35">
        <v>19.317274700586001</v>
      </c>
      <c r="G35">
        <v>16.512408395325799</v>
      </c>
      <c r="H35">
        <v>15.1928792466405</v>
      </c>
      <c r="I35">
        <v>11.111591634999501</v>
      </c>
      <c r="J35">
        <v>7.6638172704497096</v>
      </c>
      <c r="K35">
        <v>6.22854468430228</v>
      </c>
    </row>
    <row r="36" spans="1:29" x14ac:dyDescent="0.3">
      <c r="A36" t="s">
        <v>45</v>
      </c>
      <c r="B36">
        <v>4280</v>
      </c>
      <c r="C36">
        <v>0.85195263807660204</v>
      </c>
      <c r="D36">
        <v>0.84198612589269595</v>
      </c>
      <c r="E36">
        <v>0.83851372886275</v>
      </c>
      <c r="F36">
        <v>14.9119433011994</v>
      </c>
      <c r="G36">
        <v>14.671913483046501</v>
      </c>
      <c r="H36">
        <v>14.570825976027001</v>
      </c>
      <c r="I36">
        <v>7.2293255465892399</v>
      </c>
      <c r="J36">
        <v>6.13417686149511</v>
      </c>
      <c r="K36">
        <v>5.6782778613654301</v>
      </c>
    </row>
    <row r="37" spans="1:29" x14ac:dyDescent="0.3">
      <c r="A37" t="s">
        <v>46</v>
      </c>
      <c r="B37">
        <v>175</v>
      </c>
      <c r="C37">
        <v>0.90132047527412695</v>
      </c>
      <c r="D37">
        <v>0.878963479876543</v>
      </c>
      <c r="E37">
        <v>0.86985934266356901</v>
      </c>
      <c r="F37">
        <v>11.382602827094001</v>
      </c>
      <c r="G37">
        <v>12.551331391683499</v>
      </c>
      <c r="H37">
        <v>13.0069399040141</v>
      </c>
      <c r="I37">
        <v>5.7330785536831401</v>
      </c>
      <c r="J37">
        <v>5.6248770564643404</v>
      </c>
      <c r="K37">
        <v>5.5798338992510796</v>
      </c>
      <c r="L37" s="1">
        <f>AVERAGE(C37:C41)</f>
        <v>0.86594771445835372</v>
      </c>
      <c r="M37" s="1">
        <f>_xlfn.STDEV.P(C37:C41)</f>
        <v>5.5381667257312021E-2</v>
      </c>
      <c r="N37" s="1">
        <f>AVERAGE(D37:D41)</f>
        <v>0.84793903644455282</v>
      </c>
      <c r="O37" s="1">
        <f>_xlfn.STDEV.P(D37:D41)</f>
        <v>3.0705960115459251E-2</v>
      </c>
      <c r="P37" s="1">
        <f>AVERAGE(E37:E41)</f>
        <v>0.84232369102965399</v>
      </c>
      <c r="Q37" s="1">
        <f>_xlfn.STDEV.P(E37:E41)</f>
        <v>1.8504573442437545E-2</v>
      </c>
      <c r="R37" s="1">
        <f>AVERAGE(F37:F41)</f>
        <v>13.828798768675023</v>
      </c>
      <c r="S37" s="1">
        <f>_xlfn.STDEV.P(F37:F41)</f>
        <v>3.148563258882104</v>
      </c>
      <c r="T37" s="1">
        <f>AVERAGE(G37:G41)</f>
        <v>14.089981770375138</v>
      </c>
      <c r="U37" s="1">
        <f>_xlfn.STDEV.P(G37:G41)</f>
        <v>1.4620852197036669</v>
      </c>
      <c r="V37" s="1">
        <f>AVERAGE(H37:H41)</f>
        <v>14.136422566584841</v>
      </c>
      <c r="W37" s="1">
        <f>_xlfn.STDEV.P(H37:H41)</f>
        <v>0.7908326216555065</v>
      </c>
      <c r="X37" s="1">
        <f>AVERAGE(I37:I41)</f>
        <v>7.297094231641454</v>
      </c>
      <c r="Y37" s="1">
        <f>_xlfn.STDEV.P(I37:I41)</f>
        <v>2.0877012645460646</v>
      </c>
      <c r="Z37" s="1">
        <f>AVERAGE(J37:J41)</f>
        <v>6.2694172287536558</v>
      </c>
      <c r="AA37" s="1">
        <f>_xlfn.STDEV.P(J37:J41)</f>
        <v>0.78751472114022303</v>
      </c>
      <c r="AB37" s="1">
        <f>AVERAGE(K37:K41)</f>
        <v>5.8416059877324837</v>
      </c>
      <c r="AC37" s="1">
        <f>_xlfn.STDEV.P(K37:K41)</f>
        <v>0.27317189358784649</v>
      </c>
    </row>
    <row r="38" spans="1:29" x14ac:dyDescent="0.3">
      <c r="A38" t="s">
        <v>47</v>
      </c>
      <c r="B38">
        <v>3015</v>
      </c>
      <c r="C38">
        <v>0.90922616928966304</v>
      </c>
      <c r="D38">
        <v>0.85764098411743095</v>
      </c>
      <c r="E38">
        <v>0.83530165525775002</v>
      </c>
      <c r="F38">
        <v>11.6040004324131</v>
      </c>
      <c r="G38">
        <v>13.522920685129201</v>
      </c>
      <c r="H38">
        <v>14.2457514745919</v>
      </c>
      <c r="I38">
        <v>6.1085969294739701</v>
      </c>
      <c r="J38">
        <v>5.9945638855251797</v>
      </c>
      <c r="K38">
        <v>5.9470931160985296</v>
      </c>
    </row>
    <row r="39" spans="1:29" x14ac:dyDescent="0.3">
      <c r="A39" t="s">
        <v>48</v>
      </c>
      <c r="B39">
        <v>3435</v>
      </c>
      <c r="C39">
        <v>0.90200155420945405</v>
      </c>
      <c r="D39">
        <v>0.86919459955673695</v>
      </c>
      <c r="E39">
        <v>0.85384679730012003</v>
      </c>
      <c r="F39">
        <v>11.7133737729547</v>
      </c>
      <c r="G39">
        <v>13.033610910109401</v>
      </c>
      <c r="H39">
        <v>13.545330575303799</v>
      </c>
      <c r="I39">
        <v>6.1010515840999604</v>
      </c>
      <c r="J39">
        <v>5.79881689828429</v>
      </c>
      <c r="K39">
        <v>5.6729997440080799</v>
      </c>
    </row>
    <row r="40" spans="1:29" x14ac:dyDescent="0.3">
      <c r="A40" t="s">
        <v>49</v>
      </c>
      <c r="B40">
        <v>3865</v>
      </c>
      <c r="C40">
        <v>0.76205013195784199</v>
      </c>
      <c r="D40">
        <v>0.79160091189641901</v>
      </c>
      <c r="E40">
        <v>0.81493393309387097</v>
      </c>
      <c r="F40">
        <v>19.581127368486801</v>
      </c>
      <c r="G40">
        <v>16.6416312415266</v>
      </c>
      <c r="H40">
        <v>15.251844659398699</v>
      </c>
      <c r="I40">
        <v>11.3579659427929</v>
      </c>
      <c r="J40">
        <v>7.8077452460112999</v>
      </c>
      <c r="K40">
        <v>6.3298253179393003</v>
      </c>
    </row>
    <row r="41" spans="1:29" x14ac:dyDescent="0.3">
      <c r="A41" t="s">
        <v>50</v>
      </c>
      <c r="B41">
        <v>4280</v>
      </c>
      <c r="C41">
        <v>0.85514024156068302</v>
      </c>
      <c r="D41">
        <v>0.84229520677563396</v>
      </c>
      <c r="E41">
        <v>0.83767672683296002</v>
      </c>
      <c r="F41">
        <v>14.8628894424265</v>
      </c>
      <c r="G41">
        <v>14.700414623426999</v>
      </c>
      <c r="H41">
        <v>14.6322462196157</v>
      </c>
      <c r="I41">
        <v>7.1847781481573003</v>
      </c>
      <c r="J41">
        <v>6.1210830574831698</v>
      </c>
      <c r="K41">
        <v>5.6782778613654301</v>
      </c>
    </row>
    <row r="42" spans="1:29" x14ac:dyDescent="0.3">
      <c r="A42" t="s">
        <v>51</v>
      </c>
      <c r="B42">
        <v>175</v>
      </c>
      <c r="C42">
        <v>0.90689919885890002</v>
      </c>
      <c r="D42">
        <v>0.88484848563865404</v>
      </c>
      <c r="E42">
        <v>0.875710056868375</v>
      </c>
      <c r="F42">
        <v>10.983058770071899</v>
      </c>
      <c r="G42">
        <v>12.162729710418599</v>
      </c>
      <c r="H42">
        <v>12.6213524401731</v>
      </c>
      <c r="I42">
        <v>5.5416799547287203</v>
      </c>
      <c r="J42">
        <v>5.5208513278029301</v>
      </c>
      <c r="K42">
        <v>5.5121805871822396</v>
      </c>
      <c r="L42" s="1">
        <f>AVERAGE(C42:C46)</f>
        <v>0.90833152671195871</v>
      </c>
      <c r="M42" s="1">
        <f>_xlfn.STDEV.P(C42:C46)</f>
        <v>1.137179199681479E-2</v>
      </c>
      <c r="N42" s="1">
        <f>AVERAGE(D42:D46)</f>
        <v>0.87109558944522048</v>
      </c>
      <c r="O42" s="1">
        <f>_xlfn.STDEV.P(D42:D46)</f>
        <v>7.9129961193722658E-3</v>
      </c>
      <c r="P42" s="1">
        <f>AVERAGE(E42,E43,E46)</f>
        <v>0.85544846389294504</v>
      </c>
      <c r="Q42" s="1">
        <f>_xlfn.STDEV.P(E42:E46)</f>
        <v>1.156342336060485E-2</v>
      </c>
      <c r="R42" s="1">
        <f>AVERAGE(F42:F46)</f>
        <v>11.327008591792179</v>
      </c>
      <c r="S42" s="1">
        <f>_xlfn.STDEV.P(F42:F46)</f>
        <v>0.73046598631013648</v>
      </c>
      <c r="T42" s="1">
        <f>AVERAGE(G42:G46)</f>
        <v>12.94223165677192</v>
      </c>
      <c r="U42" s="1">
        <f>_xlfn.STDEV.P(G42:G46)</f>
        <v>0.46865342846966757</v>
      </c>
      <c r="V42" s="1">
        <f>AVERAGE(H42:H46)</f>
        <v>13.549193726034142</v>
      </c>
      <c r="W42" s="1">
        <f>_xlfn.STDEV.P(H42:H46)</f>
        <v>0.57297850687561958</v>
      </c>
      <c r="X42" s="1">
        <f>AVERAGE(I42:I46)</f>
        <v>5.9329274973313799</v>
      </c>
      <c r="Y42" s="1">
        <f>_xlfn.STDEV.P(I42:I46)</f>
        <v>0.44228465861276062</v>
      </c>
      <c r="Z42" s="1">
        <f>AVERAGE(J42:J46)</f>
        <v>5.6737964233862419</v>
      </c>
      <c r="AA42" s="1">
        <f>_xlfn.STDEV.P(J42:J46)</f>
        <v>9.6903869704796725E-2</v>
      </c>
      <c r="AB42" s="1">
        <f>AVERAGE(K42:K46)</f>
        <v>5.5659228541421113</v>
      </c>
      <c r="AC42" s="1">
        <f>_xlfn.STDEV.P(K42:K46)</f>
        <v>0.11411622574259843</v>
      </c>
    </row>
    <row r="43" spans="1:29" x14ac:dyDescent="0.3">
      <c r="A43" t="s">
        <v>52</v>
      </c>
      <c r="B43">
        <v>3015</v>
      </c>
      <c r="C43">
        <v>0.92897372852016802</v>
      </c>
      <c r="D43">
        <v>0.87417996616214799</v>
      </c>
      <c r="E43">
        <v>0.84958139831719304</v>
      </c>
      <c r="F43">
        <v>10.2509616796922</v>
      </c>
      <c r="G43">
        <v>12.719443186789199</v>
      </c>
      <c r="H43">
        <v>13.6157517471375</v>
      </c>
      <c r="I43">
        <v>5.4579112037867503</v>
      </c>
      <c r="J43">
        <v>5.6565913799977503</v>
      </c>
      <c r="K43">
        <v>5.7392998696421502</v>
      </c>
    </row>
    <row r="44" spans="1:29" x14ac:dyDescent="0.3">
      <c r="A44" t="s">
        <v>53</v>
      </c>
      <c r="B44">
        <v>3435</v>
      </c>
      <c r="C44">
        <v>0.89979101160291997</v>
      </c>
      <c r="D44">
        <v>0.86720383136991896</v>
      </c>
      <c r="E44">
        <v>0.85209324659376895</v>
      </c>
      <c r="F44">
        <v>11.862612562487801</v>
      </c>
      <c r="G44">
        <v>13.164423029428001</v>
      </c>
      <c r="H44">
        <v>13.6698551136591</v>
      </c>
      <c r="I44">
        <v>6.2825923633991003</v>
      </c>
      <c r="J44">
        <v>5.80267169603355</v>
      </c>
      <c r="K44">
        <v>5.6028857168587596</v>
      </c>
    </row>
    <row r="45" spans="1:29" x14ac:dyDescent="0.3">
      <c r="A45" t="s">
        <v>54</v>
      </c>
      <c r="B45">
        <v>3865</v>
      </c>
      <c r="C45">
        <v>0.89634184165016195</v>
      </c>
      <c r="D45">
        <v>0.86740519131413096</v>
      </c>
      <c r="E45">
        <v>0.85776474659293001</v>
      </c>
      <c r="F45">
        <v>12.366606620372799</v>
      </c>
      <c r="G45">
        <v>13.123384160564701</v>
      </c>
      <c r="H45">
        <v>13.4258535368401</v>
      </c>
      <c r="I45">
        <v>6.6057512343696096</v>
      </c>
      <c r="J45">
        <v>5.7482991554099199</v>
      </c>
      <c r="K45">
        <v>5.3913507786484098</v>
      </c>
    </row>
    <row r="46" spans="1:29" x14ac:dyDescent="0.3">
      <c r="A46" t="s">
        <v>55</v>
      </c>
      <c r="B46">
        <v>4280</v>
      </c>
      <c r="C46">
        <v>0.90965185292764394</v>
      </c>
      <c r="D46">
        <v>0.86184047274125097</v>
      </c>
      <c r="E46">
        <v>0.84105393649326698</v>
      </c>
      <c r="F46">
        <v>11.1718033263362</v>
      </c>
      <c r="G46">
        <v>13.5411781966591</v>
      </c>
      <c r="H46">
        <v>14.4131557923609</v>
      </c>
      <c r="I46">
        <v>5.7767027303727199</v>
      </c>
      <c r="J46">
        <v>5.6405685576870601</v>
      </c>
      <c r="K46">
        <v>5.5838973183789999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B9DE4-EC76-42D3-8F32-CEE82B767AD1}">
  <dimension ref="A1:S46"/>
  <sheetViews>
    <sheetView tabSelected="1" topLeftCell="A7" workbookViewId="0">
      <selection activeCell="F15" sqref="F15"/>
    </sheetView>
  </sheetViews>
  <sheetFormatPr defaultRowHeight="14.4" x14ac:dyDescent="0.3"/>
  <cols>
    <col min="1" max="1" width="19.77734375" bestFit="1" customWidth="1"/>
    <col min="2" max="2" width="11.6640625" bestFit="1" customWidth="1"/>
    <col min="3" max="3" width="10.33203125" bestFit="1" customWidth="1"/>
    <col min="4" max="4" width="10.77734375" bestFit="1" customWidth="1"/>
    <col min="5" max="5" width="9.44140625" bestFit="1" customWidth="1"/>
    <col min="6" max="6" width="12.33203125" bestFit="1" customWidth="1"/>
    <col min="7" max="7" width="11" bestFit="1" customWidth="1"/>
    <col min="8" max="8" width="9.77734375" bestFit="1" customWidth="1"/>
    <col min="9" max="9" width="5.5546875" bestFit="1" customWidth="1"/>
    <col min="11" max="11" width="5.5546875" bestFit="1" customWidth="1"/>
    <col min="12" max="12" width="10.44140625" bestFit="1" customWidth="1"/>
    <col min="13" max="13" width="5.5546875" bestFit="1" customWidth="1"/>
    <col min="15" max="15" width="5.5546875" bestFit="1" customWidth="1"/>
    <col min="16" max="16" width="8" bestFit="1" customWidth="1"/>
    <col min="17" max="17" width="11.5546875"/>
  </cols>
  <sheetData>
    <row r="1" spans="1:19" x14ac:dyDescent="0.3">
      <c r="A1" t="s">
        <v>0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5</v>
      </c>
      <c r="J1" t="s">
        <v>6</v>
      </c>
      <c r="L1" t="s">
        <v>7</v>
      </c>
      <c r="N1" t="s">
        <v>8</v>
      </c>
      <c r="P1" t="s">
        <v>9</v>
      </c>
      <c r="R1" t="s">
        <v>10</v>
      </c>
    </row>
    <row r="2" spans="1:19" x14ac:dyDescent="0.3">
      <c r="A2" t="s">
        <v>11</v>
      </c>
      <c r="B2" s="1">
        <v>0.89112954842990066</v>
      </c>
      <c r="C2" s="1">
        <v>2.1919011266587421E-2</v>
      </c>
      <c r="D2" s="1">
        <v>0.87020187833159945</v>
      </c>
      <c r="E2" s="1">
        <v>1.0408498444541057E-2</v>
      </c>
      <c r="F2" s="1">
        <v>0.86179552463624598</v>
      </c>
      <c r="G2" s="1">
        <v>7.8401489815680455E-3</v>
      </c>
      <c r="H2" s="1">
        <v>12.461664195914441</v>
      </c>
      <c r="I2" s="1">
        <v>1.5467433312273158</v>
      </c>
      <c r="J2" s="1">
        <v>13.00142588662788</v>
      </c>
      <c r="K2" s="1">
        <v>0.63527477445398373</v>
      </c>
      <c r="L2" s="1">
        <v>13.19750605205788</v>
      </c>
      <c r="M2" s="1">
        <v>0.40004219548250403</v>
      </c>
      <c r="N2" s="1">
        <v>6.4810652029600906</v>
      </c>
      <c r="O2" s="1">
        <v>0.82769748703525547</v>
      </c>
      <c r="P2" s="1">
        <v>5.8129655239097495</v>
      </c>
      <c r="Q2" s="1">
        <v>0.22577434089944229</v>
      </c>
      <c r="R2" s="1">
        <v>5.5348425805946704</v>
      </c>
      <c r="S2" s="1">
        <v>0.12096826609621501</v>
      </c>
    </row>
    <row r="3" spans="1:19" x14ac:dyDescent="0.3">
      <c r="A3" t="s">
        <v>16</v>
      </c>
      <c r="B3" s="1">
        <v>0.89033155349471138</v>
      </c>
      <c r="C3" s="1">
        <v>1.136528996207683E-2</v>
      </c>
      <c r="D3" s="1">
        <v>0.86976739860127328</v>
      </c>
      <c r="E3" s="1">
        <v>9.4312524465771375E-3</v>
      </c>
      <c r="F3" s="1">
        <v>0.86149978557109319</v>
      </c>
      <c r="G3" s="1">
        <v>9.8338546016809407E-3</v>
      </c>
      <c r="H3" s="1">
        <v>12.56986030821648</v>
      </c>
      <c r="I3" s="1">
        <v>0.92110671799348953</v>
      </c>
      <c r="J3" s="1">
        <v>13.0214309299859</v>
      </c>
      <c r="K3" s="1">
        <v>0.49500898069576155</v>
      </c>
      <c r="L3" s="1">
        <v>13.197782480919761</v>
      </c>
      <c r="M3" s="1">
        <v>0.42520747896957456</v>
      </c>
      <c r="N3" s="1">
        <v>6.4174062488047667</v>
      </c>
      <c r="O3" s="1">
        <v>0.63659756408457524</v>
      </c>
      <c r="P3" s="1">
        <v>5.7787938311050722</v>
      </c>
      <c r="Q3" s="1">
        <v>0.25910568769222025</v>
      </c>
      <c r="R3" s="1">
        <v>5.5129461278092711</v>
      </c>
      <c r="S3" s="1">
        <v>0.213872278939232</v>
      </c>
    </row>
    <row r="4" spans="1:19" x14ac:dyDescent="0.3">
      <c r="A4" t="s">
        <v>21</v>
      </c>
      <c r="B4" s="1">
        <v>0.86128293459473981</v>
      </c>
      <c r="C4" s="1">
        <v>4.9308920328913208E-2</v>
      </c>
      <c r="D4" s="1">
        <v>0.84825232765894998</v>
      </c>
      <c r="E4" s="1">
        <v>2.884051099142158E-2</v>
      </c>
      <c r="F4" s="1">
        <v>0.84461975470817607</v>
      </c>
      <c r="G4" s="1">
        <v>1.7625265324399592E-2</v>
      </c>
      <c r="H4" s="1">
        <v>14.15565788562626</v>
      </c>
      <c r="I4" s="1">
        <v>2.806674739940457</v>
      </c>
      <c r="J4" s="1">
        <v>14.10239274803634</v>
      </c>
      <c r="K4" s="1">
        <v>1.3773997421408175</v>
      </c>
      <c r="L4" s="1">
        <v>14.03519555042152</v>
      </c>
      <c r="M4" s="1">
        <v>0.81970655225250988</v>
      </c>
      <c r="N4" s="1">
        <v>7.2794126070297525</v>
      </c>
      <c r="O4" s="1">
        <v>1.8766605514320978</v>
      </c>
      <c r="P4" s="1">
        <v>6.2432432988349218</v>
      </c>
      <c r="Q4" s="1">
        <v>0.6901952923988327</v>
      </c>
      <c r="R4" s="1">
        <v>5.8118967994958979</v>
      </c>
      <c r="S4" s="1">
        <v>0.21190705900219656</v>
      </c>
    </row>
    <row r="5" spans="1:19" x14ac:dyDescent="0.3">
      <c r="A5" t="s">
        <v>26</v>
      </c>
      <c r="B5" s="1">
        <v>0.900402418182359</v>
      </c>
      <c r="C5" s="1">
        <v>7.7251208151090335E-3</v>
      </c>
      <c r="D5" s="1">
        <v>0.87156435581712799</v>
      </c>
      <c r="E5" s="1">
        <v>8.5730561741098246E-3</v>
      </c>
      <c r="F5" s="1">
        <v>0.85950249694176306</v>
      </c>
      <c r="G5" s="1">
        <v>1.3054516193606643E-2</v>
      </c>
      <c r="H5" s="1">
        <v>11.845215856362282</v>
      </c>
      <c r="I5" s="1">
        <v>0.64788678986240633</v>
      </c>
      <c r="J5" s="1">
        <v>12.917742000472959</v>
      </c>
      <c r="K5" s="1">
        <v>0.49103261643446278</v>
      </c>
      <c r="L5" s="1">
        <v>13.32882160181974</v>
      </c>
      <c r="M5" s="1">
        <v>0.658422546624581</v>
      </c>
      <c r="N5" s="1">
        <v>6.2368767501899418</v>
      </c>
      <c r="O5" s="1">
        <v>0.54480700670845261</v>
      </c>
      <c r="P5" s="1">
        <v>5.6968077997728388</v>
      </c>
      <c r="Q5" s="1">
        <v>0.19226391266950932</v>
      </c>
      <c r="R5" s="1">
        <v>5.4719827163412802</v>
      </c>
      <c r="S5" s="1">
        <v>0.18852588104293072</v>
      </c>
    </row>
    <row r="6" spans="1:19" x14ac:dyDescent="0.3">
      <c r="A6" t="s">
        <v>31</v>
      </c>
      <c r="B6" s="1">
        <v>0.88045876124937195</v>
      </c>
      <c r="C6" s="1">
        <v>2.242687984325591E-2</v>
      </c>
      <c r="D6" s="1">
        <v>0.85993204090727338</v>
      </c>
      <c r="E6" s="1">
        <v>1.3661925466801199E-2</v>
      </c>
      <c r="F6" s="1">
        <v>0.85213444103940061</v>
      </c>
      <c r="G6" s="1">
        <v>1.1122925013695051E-2</v>
      </c>
      <c r="H6" s="1">
        <v>13.17289311575532</v>
      </c>
      <c r="I6" s="1">
        <v>1.6590482197251695</v>
      </c>
      <c r="J6" s="1">
        <v>13.575579977386861</v>
      </c>
      <c r="K6" s="1">
        <v>0.80049705614015243</v>
      </c>
      <c r="L6" s="1">
        <v>13.718940248518042</v>
      </c>
      <c r="M6" s="1">
        <v>0.57684710256088811</v>
      </c>
      <c r="N6" s="1">
        <v>6.6366996223254748</v>
      </c>
      <c r="O6" s="1">
        <v>0.80717788795432022</v>
      </c>
      <c r="P6" s="1">
        <v>5.9331007526050037</v>
      </c>
      <c r="Q6" s="1">
        <v>0.23328021296125095</v>
      </c>
      <c r="R6" s="1">
        <v>5.6401998656625478</v>
      </c>
      <c r="S6" s="1">
        <v>0.18010513139807591</v>
      </c>
    </row>
    <row r="7" spans="1:19" x14ac:dyDescent="0.3">
      <c r="A7" t="s">
        <v>36</v>
      </c>
      <c r="B7" s="1">
        <v>0.88676532587728774</v>
      </c>
      <c r="C7" s="1">
        <v>1.6111388928219908E-2</v>
      </c>
      <c r="D7" s="1">
        <v>0.86676443603636666</v>
      </c>
      <c r="E7" s="1">
        <v>9.8810172960244261E-3</v>
      </c>
      <c r="F7" s="1">
        <v>0.8591611915615317</v>
      </c>
      <c r="G7" s="1">
        <v>1.1515902087026813E-2</v>
      </c>
      <c r="H7" s="1">
        <v>12.835476633919299</v>
      </c>
      <c r="I7" s="1">
        <v>1.2929404027274207</v>
      </c>
      <c r="J7" s="1">
        <v>13.22177687579836</v>
      </c>
      <c r="K7" s="1">
        <v>0.65552878127019454</v>
      </c>
      <c r="L7" s="1">
        <v>13.36185430285874</v>
      </c>
      <c r="M7" s="1">
        <v>0.615847702102442</v>
      </c>
      <c r="N7" s="1">
        <v>6.5928126363758537</v>
      </c>
      <c r="O7" s="1">
        <v>0.69717420705634359</v>
      </c>
      <c r="P7" s="1">
        <v>5.8467907169174538</v>
      </c>
      <c r="Q7" s="1">
        <v>0.20801144892845611</v>
      </c>
      <c r="R7" s="1">
        <v>5.5362295558759467</v>
      </c>
      <c r="S7" s="1">
        <v>0.21322076088650596</v>
      </c>
    </row>
    <row r="8" spans="1:19" x14ac:dyDescent="0.3">
      <c r="A8" t="s">
        <v>41</v>
      </c>
      <c r="B8" s="1">
        <v>0.85816251131298882</v>
      </c>
      <c r="C8" s="1">
        <v>4.6683658910525505E-2</v>
      </c>
      <c r="D8" s="1">
        <v>0.84798900952144751</v>
      </c>
      <c r="E8" s="1">
        <v>2.969699611630066E-2</v>
      </c>
      <c r="F8" s="1">
        <v>0.84580254444109604</v>
      </c>
      <c r="G8" s="1">
        <v>1.9157574869229387E-2</v>
      </c>
      <c r="H8" s="1">
        <v>14.316887166480441</v>
      </c>
      <c r="I8" s="1">
        <v>2.8812464585382211</v>
      </c>
      <c r="J8" s="1">
        <v>14.088287624606599</v>
      </c>
      <c r="K8" s="1">
        <v>1.4470061048629661</v>
      </c>
      <c r="L8" s="1">
        <v>13.948043970420599</v>
      </c>
      <c r="M8" s="1">
        <v>0.85929138924613202</v>
      </c>
      <c r="N8" s="1">
        <v>7.4340961626784861</v>
      </c>
      <c r="O8" s="1">
        <v>1.9335009924407669</v>
      </c>
      <c r="P8" s="1">
        <v>6.2927592957433358</v>
      </c>
      <c r="Q8" s="1">
        <v>0.7209540419496262</v>
      </c>
      <c r="R8" s="1">
        <v>5.8176326362047206</v>
      </c>
      <c r="S8" s="1">
        <v>0.22552886859448007</v>
      </c>
    </row>
    <row r="9" spans="1:19" x14ac:dyDescent="0.3">
      <c r="A9" t="s">
        <v>46</v>
      </c>
      <c r="B9" s="1">
        <v>0.86594771445835372</v>
      </c>
      <c r="C9" s="1">
        <v>5.5381667257312021E-2</v>
      </c>
      <c r="D9" s="1">
        <v>0.84793903644455282</v>
      </c>
      <c r="E9" s="1">
        <v>3.0705960115459251E-2</v>
      </c>
      <c r="F9" s="1">
        <v>0.84232369102965399</v>
      </c>
      <c r="G9" s="1">
        <v>1.8504573442437545E-2</v>
      </c>
      <c r="H9" s="1">
        <v>13.828798768675023</v>
      </c>
      <c r="I9" s="1">
        <v>3.148563258882104</v>
      </c>
      <c r="J9" s="1">
        <v>14.089981770375138</v>
      </c>
      <c r="K9" s="1">
        <v>1.4620852197036669</v>
      </c>
      <c r="L9" s="1">
        <v>14.136422566584841</v>
      </c>
      <c r="M9" s="1">
        <v>0.7908326216555065</v>
      </c>
      <c r="N9" s="1">
        <v>7.297094231641454</v>
      </c>
      <c r="O9" s="1">
        <v>2.0877012645460646</v>
      </c>
      <c r="P9" s="1">
        <v>6.2694172287536558</v>
      </c>
      <c r="Q9" s="1">
        <v>0.78751472114022303</v>
      </c>
      <c r="R9" s="1">
        <v>5.8416059877324837</v>
      </c>
      <c r="S9" s="1">
        <v>0.27317189358784649</v>
      </c>
    </row>
    <row r="10" spans="1:19" x14ac:dyDescent="0.3">
      <c r="A10" t="s">
        <v>51</v>
      </c>
      <c r="B10" s="1">
        <v>0.90833152671195871</v>
      </c>
      <c r="C10" s="1">
        <v>1.137179199681479E-2</v>
      </c>
      <c r="D10" s="1">
        <v>0.87109558944522048</v>
      </c>
      <c r="E10" s="1">
        <v>7.9129961193722658E-3</v>
      </c>
      <c r="F10" s="1">
        <v>0.85544846389294504</v>
      </c>
      <c r="G10" s="1">
        <v>1.156342336060485E-2</v>
      </c>
      <c r="H10" s="1">
        <v>11.327008591792179</v>
      </c>
      <c r="I10" s="1">
        <v>0.73046598631013648</v>
      </c>
      <c r="J10" s="1">
        <v>12.94223165677192</v>
      </c>
      <c r="K10" s="1">
        <v>0.46865342846966757</v>
      </c>
      <c r="L10" s="1">
        <v>13.549193726034142</v>
      </c>
      <c r="M10" s="1">
        <v>0.57297850687561958</v>
      </c>
      <c r="N10" s="1">
        <v>5.9329274973313799</v>
      </c>
      <c r="O10" s="1">
        <v>0.44228465861276062</v>
      </c>
      <c r="P10" s="1">
        <v>5.6737964233862419</v>
      </c>
      <c r="Q10" s="1">
        <v>9.6903869704796725E-2</v>
      </c>
      <c r="R10" s="1">
        <v>5.5659228541421113</v>
      </c>
      <c r="S10" s="1">
        <v>0.11411622574259843</v>
      </c>
    </row>
    <row r="13" spans="1:19" x14ac:dyDescent="0.3">
      <c r="A13" t="s">
        <v>0</v>
      </c>
      <c r="B13" t="s">
        <v>62</v>
      </c>
      <c r="C13" t="s">
        <v>63</v>
      </c>
      <c r="D13" t="s">
        <v>64</v>
      </c>
      <c r="E13" t="s">
        <v>63</v>
      </c>
      <c r="F13" t="s">
        <v>65</v>
      </c>
      <c r="G13" t="s">
        <v>63</v>
      </c>
      <c r="H13" t="s">
        <v>5</v>
      </c>
      <c r="J13" t="s">
        <v>6</v>
      </c>
      <c r="L13" t="s">
        <v>7</v>
      </c>
      <c r="N13" t="s">
        <v>8</v>
      </c>
      <c r="P13" t="s">
        <v>9</v>
      </c>
      <c r="R13" t="s">
        <v>10</v>
      </c>
    </row>
    <row r="14" spans="1:19" x14ac:dyDescent="0.3">
      <c r="A14" t="s">
        <v>11</v>
      </c>
      <c r="B14" s="1">
        <f>1-(1-B2)*92/(92-16-1)</f>
        <v>0.8664522460740115</v>
      </c>
      <c r="C14" s="1">
        <v>2.1919011266587421E-2</v>
      </c>
      <c r="D14" s="1">
        <f>1-(1-D2)*313/(313-16-1)</f>
        <v>0.8627472564790224</v>
      </c>
      <c r="E14" s="1">
        <v>1.0408498444541057E-2</v>
      </c>
      <c r="F14" s="1">
        <f>1-(1-F2)*221/(221-16-1)</f>
        <v>0.85027848502259984</v>
      </c>
      <c r="G14" s="1">
        <v>7.8401489815680455E-3</v>
      </c>
      <c r="H14" s="1">
        <v>12.461664195914441</v>
      </c>
      <c r="I14" s="1">
        <v>1.5467433312273158</v>
      </c>
      <c r="J14" s="1">
        <v>13.00142588662788</v>
      </c>
      <c r="K14" s="1">
        <v>0.63527477445398373</v>
      </c>
      <c r="L14" s="1">
        <v>13.19750605205788</v>
      </c>
      <c r="M14" s="1">
        <v>0.40004219548250403</v>
      </c>
      <c r="N14" s="1">
        <v>6.4810652029600906</v>
      </c>
      <c r="O14" s="1">
        <v>0.82769748703525547</v>
      </c>
      <c r="P14" s="1">
        <v>5.8129655239097495</v>
      </c>
      <c r="Q14" s="1">
        <v>0.22577434089944229</v>
      </c>
      <c r="R14" s="1">
        <v>5.5348425805946704</v>
      </c>
      <c r="S14" s="1">
        <v>0.12096826609621501</v>
      </c>
    </row>
    <row r="15" spans="1:19" x14ac:dyDescent="0.3">
      <c r="A15" t="s">
        <v>16</v>
      </c>
      <c r="B15" s="1">
        <f t="shared" ref="B15:B22" si="0">1-(1-B3)*92/(92-16-1)</f>
        <v>0.86547337228684595</v>
      </c>
      <c r="C15" s="1">
        <v>1.136528996207683E-2</v>
      </c>
      <c r="D15" s="1">
        <f t="shared" ref="D15:D22" si="1">1-(1-D3)*313/(313-16-1)</f>
        <v>0.86228782352094102</v>
      </c>
      <c r="E15" s="1">
        <v>9.4312524465771375E-3</v>
      </c>
      <c r="F15" s="1">
        <f t="shared" ref="F15:F22" si="2">1-(1-F3)*221/(221-16-1)</f>
        <v>0.84995810103535097</v>
      </c>
      <c r="G15" s="1">
        <v>9.8338546016809407E-3</v>
      </c>
      <c r="H15" s="1">
        <v>12.56986030821648</v>
      </c>
      <c r="I15" s="1">
        <v>0.92110671799348953</v>
      </c>
      <c r="J15" s="1">
        <v>13.0214309299859</v>
      </c>
      <c r="K15" s="1">
        <v>0.49500898069576155</v>
      </c>
      <c r="L15" s="1">
        <v>13.197782480919761</v>
      </c>
      <c r="M15" s="1">
        <v>0.42520747896957456</v>
      </c>
      <c r="N15" s="1">
        <v>6.4174062488047667</v>
      </c>
      <c r="O15" s="1">
        <v>0.63659756408457524</v>
      </c>
      <c r="P15" s="1">
        <v>5.7787938311050722</v>
      </c>
      <c r="Q15" s="1">
        <v>0.25910568769222025</v>
      </c>
      <c r="R15" s="1">
        <v>5.5129461278092711</v>
      </c>
      <c r="S15" s="1">
        <v>0.213872278939232</v>
      </c>
    </row>
    <row r="16" spans="1:19" x14ac:dyDescent="0.3">
      <c r="A16" t="s">
        <v>21</v>
      </c>
      <c r="B16" s="1">
        <f t="shared" si="0"/>
        <v>0.82984039976954749</v>
      </c>
      <c r="C16" s="1">
        <v>4.9308920328913208E-2</v>
      </c>
      <c r="D16" s="1">
        <f t="shared" si="1"/>
        <v>0.83953708972044372</v>
      </c>
      <c r="E16" s="1">
        <v>2.884051099142158E-2</v>
      </c>
      <c r="F16" s="1">
        <f t="shared" si="2"/>
        <v>0.83167140093385739</v>
      </c>
      <c r="G16" s="1">
        <v>1.7625265324399592E-2</v>
      </c>
      <c r="H16" s="1">
        <v>14.15565788562626</v>
      </c>
      <c r="I16" s="1">
        <v>2.806674739940457</v>
      </c>
      <c r="J16" s="1">
        <v>14.10239274803634</v>
      </c>
      <c r="K16" s="1">
        <v>1.3773997421408175</v>
      </c>
      <c r="L16" s="1">
        <v>14.03519555042152</v>
      </c>
      <c r="M16" s="1">
        <v>0.81970655225250988</v>
      </c>
      <c r="N16" s="1">
        <v>7.2794126070297525</v>
      </c>
      <c r="O16" s="1">
        <v>1.8766605514320978</v>
      </c>
      <c r="P16" s="1">
        <v>6.2432432988349218</v>
      </c>
      <c r="Q16" s="1">
        <v>0.6901952923988327</v>
      </c>
      <c r="R16" s="1">
        <v>5.8118967994958979</v>
      </c>
      <c r="S16" s="1">
        <v>0.21190705900219656</v>
      </c>
    </row>
    <row r="17" spans="1:19" x14ac:dyDescent="0.3">
      <c r="A17" t="s">
        <v>26</v>
      </c>
      <c r="B17" s="1">
        <f t="shared" si="0"/>
        <v>0.87782696630369372</v>
      </c>
      <c r="C17" s="1">
        <v>7.7251208151090335E-3</v>
      </c>
      <c r="D17" s="1">
        <f t="shared" si="1"/>
        <v>0.86418798436067923</v>
      </c>
      <c r="E17" s="1">
        <v>8.5730561741098246E-3</v>
      </c>
      <c r="F17" s="1">
        <f t="shared" si="2"/>
        <v>0.84779437168690996</v>
      </c>
      <c r="G17" s="1">
        <v>1.3054516193606643E-2</v>
      </c>
      <c r="H17" s="1">
        <v>11.845215856362282</v>
      </c>
      <c r="I17" s="1">
        <v>0.64788678986240633</v>
      </c>
      <c r="J17" s="1">
        <v>12.917742000472959</v>
      </c>
      <c r="K17" s="1">
        <v>0.49103261643446278</v>
      </c>
      <c r="L17" s="1">
        <v>13.32882160181974</v>
      </c>
      <c r="M17" s="1">
        <v>0.658422546624581</v>
      </c>
      <c r="N17" s="1">
        <v>6.2368767501899418</v>
      </c>
      <c r="O17" s="1">
        <v>0.54480700670845261</v>
      </c>
      <c r="P17" s="1">
        <v>5.6968077997728388</v>
      </c>
      <c r="Q17" s="1">
        <v>0.19226391266950932</v>
      </c>
      <c r="R17" s="1">
        <v>5.4719827163412802</v>
      </c>
      <c r="S17" s="1">
        <v>0.18852588104293072</v>
      </c>
    </row>
    <row r="18" spans="1:19" x14ac:dyDescent="0.3">
      <c r="A18" t="s">
        <v>31</v>
      </c>
      <c r="B18" s="1">
        <f t="shared" si="0"/>
        <v>0.85336274713256288</v>
      </c>
      <c r="C18" s="1">
        <v>2.242687984325591E-2</v>
      </c>
      <c r="D18" s="1">
        <f t="shared" si="1"/>
        <v>0.8518875973107316</v>
      </c>
      <c r="E18" s="1">
        <v>1.3661925466801199E-2</v>
      </c>
      <c r="F18" s="1">
        <f t="shared" si="2"/>
        <v>0.8398123111260174</v>
      </c>
      <c r="G18" s="1">
        <v>1.1122925013695051E-2</v>
      </c>
      <c r="H18" s="1">
        <v>13.17289311575532</v>
      </c>
      <c r="I18" s="1">
        <v>1.6590482197251695</v>
      </c>
      <c r="J18" s="1">
        <v>13.575579977386861</v>
      </c>
      <c r="K18" s="1">
        <v>0.80049705614015243</v>
      </c>
      <c r="L18" s="1">
        <v>13.718940248518042</v>
      </c>
      <c r="M18" s="1">
        <v>0.57684710256088811</v>
      </c>
      <c r="N18" s="1">
        <v>6.6366996223254748</v>
      </c>
      <c r="O18" s="1">
        <v>0.80717788795432022</v>
      </c>
      <c r="P18" s="1">
        <v>5.9331007526050037</v>
      </c>
      <c r="Q18" s="1">
        <v>0.23328021296125095</v>
      </c>
      <c r="R18" s="1">
        <v>5.6401998656625478</v>
      </c>
      <c r="S18" s="1">
        <v>0.18010513139807591</v>
      </c>
    </row>
    <row r="19" spans="1:19" x14ac:dyDescent="0.3">
      <c r="A19" t="s">
        <v>36</v>
      </c>
      <c r="B19" s="1">
        <f t="shared" si="0"/>
        <v>0.86109879974280634</v>
      </c>
      <c r="C19" s="1">
        <v>1.6111388928219908E-2</v>
      </c>
      <c r="D19" s="1">
        <f t="shared" si="1"/>
        <v>0.85911239351142821</v>
      </c>
      <c r="E19" s="1">
        <v>9.8810172960244261E-3</v>
      </c>
      <c r="F19" s="1">
        <f t="shared" si="2"/>
        <v>0.84742462419165931</v>
      </c>
      <c r="G19" s="1">
        <v>1.1515902087026813E-2</v>
      </c>
      <c r="H19" s="1">
        <v>12.835476633919299</v>
      </c>
      <c r="I19" s="1">
        <v>1.2929404027274207</v>
      </c>
      <c r="J19" s="1">
        <v>13.22177687579836</v>
      </c>
      <c r="K19" s="1">
        <v>0.65552878127019454</v>
      </c>
      <c r="L19" s="1">
        <v>13.36185430285874</v>
      </c>
      <c r="M19" s="1">
        <v>0.615847702102442</v>
      </c>
      <c r="N19" s="1">
        <v>6.5928126363758537</v>
      </c>
      <c r="O19" s="1">
        <v>0.69717420705634359</v>
      </c>
      <c r="P19" s="1">
        <v>5.8467907169174538</v>
      </c>
      <c r="Q19" s="1">
        <v>0.20801144892845611</v>
      </c>
      <c r="R19" s="1">
        <v>5.5362295558759467</v>
      </c>
      <c r="S19" s="1">
        <v>0.21322076088650596</v>
      </c>
    </row>
    <row r="20" spans="1:19" x14ac:dyDescent="0.3">
      <c r="A20" t="s">
        <v>41</v>
      </c>
      <c r="B20" s="1">
        <f t="shared" si="0"/>
        <v>0.82601268054393295</v>
      </c>
      <c r="C20" s="1">
        <v>4.6683658910525505E-2</v>
      </c>
      <c r="D20" s="1">
        <f t="shared" si="1"/>
        <v>0.83925864858180088</v>
      </c>
      <c r="E20" s="1">
        <v>2.969699611630066E-2</v>
      </c>
      <c r="F20" s="1">
        <f t="shared" si="2"/>
        <v>0.83295275647785405</v>
      </c>
      <c r="G20" s="1">
        <v>1.9157574869229387E-2</v>
      </c>
      <c r="H20" s="1">
        <v>14.316887166480441</v>
      </c>
      <c r="I20" s="1">
        <v>2.8812464585382211</v>
      </c>
      <c r="J20" s="1">
        <v>14.088287624606599</v>
      </c>
      <c r="K20" s="1">
        <v>1.4470061048629661</v>
      </c>
      <c r="L20" s="1">
        <v>13.948043970420599</v>
      </c>
      <c r="M20" s="1">
        <v>0.85929138924613202</v>
      </c>
      <c r="N20" s="1">
        <v>7.4340961626784861</v>
      </c>
      <c r="O20" s="1">
        <v>1.9335009924407669</v>
      </c>
      <c r="P20" s="1">
        <v>6.2927592957433358</v>
      </c>
      <c r="Q20" s="1">
        <v>0.7209540419496262</v>
      </c>
      <c r="R20" s="1">
        <v>5.8176326362047206</v>
      </c>
      <c r="S20" s="1">
        <v>0.22552886859448007</v>
      </c>
    </row>
    <row r="21" spans="1:19" x14ac:dyDescent="0.3">
      <c r="A21" t="s">
        <v>46</v>
      </c>
      <c r="B21" s="1">
        <f t="shared" si="0"/>
        <v>0.83556252973558054</v>
      </c>
      <c r="C21" s="1">
        <v>5.5381667257312021E-2</v>
      </c>
      <c r="D21" s="1">
        <f t="shared" si="1"/>
        <v>0.83920580542954404</v>
      </c>
      <c r="E21" s="1">
        <v>3.0705960115459251E-2</v>
      </c>
      <c r="F21" s="1">
        <f t="shared" si="2"/>
        <v>0.82918399861545855</v>
      </c>
      <c r="G21" s="1">
        <v>1.8504573442437545E-2</v>
      </c>
      <c r="H21" s="1">
        <v>13.828798768675023</v>
      </c>
      <c r="I21" s="1">
        <v>3.148563258882104</v>
      </c>
      <c r="J21" s="1">
        <v>14.089981770375138</v>
      </c>
      <c r="K21" s="1">
        <v>1.4620852197036669</v>
      </c>
      <c r="L21" s="1">
        <v>14.136422566584841</v>
      </c>
      <c r="M21" s="1">
        <v>0.7908326216555065</v>
      </c>
      <c r="N21" s="1">
        <v>7.297094231641454</v>
      </c>
      <c r="O21" s="1">
        <v>2.0877012645460646</v>
      </c>
      <c r="P21" s="1">
        <v>6.2694172287536558</v>
      </c>
      <c r="Q21" s="1">
        <v>0.78751472114022303</v>
      </c>
      <c r="R21" s="1">
        <v>5.8416059877324837</v>
      </c>
      <c r="S21" s="1">
        <v>0.27317189358784649</v>
      </c>
    </row>
    <row r="22" spans="1:19" x14ac:dyDescent="0.3">
      <c r="A22" t="s">
        <v>51</v>
      </c>
      <c r="B22" s="1">
        <f t="shared" si="0"/>
        <v>0.88755333943333603</v>
      </c>
      <c r="C22" s="1">
        <v>1.137179199681479E-2</v>
      </c>
      <c r="D22" s="1">
        <f t="shared" si="1"/>
        <v>0.86369229559579064</v>
      </c>
      <c r="E22" s="1">
        <v>7.9129961193722658E-3</v>
      </c>
      <c r="F22" s="1">
        <f t="shared" si="2"/>
        <v>0.84340250255069049</v>
      </c>
      <c r="G22" s="1">
        <v>1.156342336060485E-2</v>
      </c>
      <c r="H22" s="1">
        <v>11.327008591792179</v>
      </c>
      <c r="I22" s="1">
        <v>0.73046598631013648</v>
      </c>
      <c r="J22" s="1">
        <v>12.94223165677192</v>
      </c>
      <c r="K22" s="1">
        <v>0.46865342846966757</v>
      </c>
      <c r="L22" s="1">
        <v>13.549193726034142</v>
      </c>
      <c r="M22" s="1">
        <v>0.57297850687561958</v>
      </c>
      <c r="N22" s="1">
        <v>5.9329274973313799</v>
      </c>
      <c r="O22" s="1">
        <v>0.44228465861276062</v>
      </c>
      <c r="P22" s="1">
        <v>5.6737964233862419</v>
      </c>
      <c r="Q22" s="1">
        <v>9.6903869704796725E-2</v>
      </c>
      <c r="R22" s="1">
        <v>5.5659228541421113</v>
      </c>
      <c r="S22" s="1">
        <v>0.11411622574259843</v>
      </c>
    </row>
    <row r="25" spans="1:19" x14ac:dyDescent="0.3">
      <c r="A25" t="s">
        <v>0</v>
      </c>
      <c r="B25" t="s">
        <v>62</v>
      </c>
      <c r="C25" t="s">
        <v>63</v>
      </c>
      <c r="D25" t="s">
        <v>64</v>
      </c>
      <c r="E25" t="s">
        <v>63</v>
      </c>
      <c r="F25" t="s">
        <v>65</v>
      </c>
      <c r="G25" t="s">
        <v>63</v>
      </c>
      <c r="H25" t="s">
        <v>5</v>
      </c>
      <c r="J25" t="s">
        <v>6</v>
      </c>
      <c r="L25" t="s">
        <v>7</v>
      </c>
      <c r="N25" t="s">
        <v>8</v>
      </c>
      <c r="P25" t="s">
        <v>9</v>
      </c>
      <c r="R25" t="s">
        <v>10</v>
      </c>
    </row>
    <row r="26" spans="1:19" x14ac:dyDescent="0.3">
      <c r="A26" t="s">
        <v>66</v>
      </c>
      <c r="B26" s="1">
        <f>ROUND(B14,3)</f>
        <v>0.86599999999999999</v>
      </c>
      <c r="C26" s="1">
        <f t="shared" ref="C26:S34" si="3">ROUND(C14,3)</f>
        <v>2.1999999999999999E-2</v>
      </c>
      <c r="D26" s="1">
        <f t="shared" si="3"/>
        <v>0.86299999999999999</v>
      </c>
      <c r="E26" s="1">
        <f t="shared" si="3"/>
        <v>0.01</v>
      </c>
      <c r="F26" s="1">
        <f t="shared" si="3"/>
        <v>0.85</v>
      </c>
      <c r="G26" s="1">
        <f t="shared" si="3"/>
        <v>8.0000000000000002E-3</v>
      </c>
      <c r="H26" s="1">
        <f t="shared" si="3"/>
        <v>12.462</v>
      </c>
      <c r="I26" s="1">
        <f t="shared" si="3"/>
        <v>1.5469999999999999</v>
      </c>
      <c r="J26" s="1">
        <f t="shared" si="3"/>
        <v>13.000999999999999</v>
      </c>
      <c r="K26" s="1">
        <f t="shared" si="3"/>
        <v>0.63500000000000001</v>
      </c>
      <c r="L26" s="1">
        <f t="shared" si="3"/>
        <v>13.198</v>
      </c>
      <c r="M26" s="1">
        <f t="shared" si="3"/>
        <v>0.4</v>
      </c>
      <c r="N26" s="1">
        <f t="shared" si="3"/>
        <v>6.4809999999999999</v>
      </c>
      <c r="O26" s="1">
        <f t="shared" si="3"/>
        <v>0.82799999999999996</v>
      </c>
      <c r="P26" s="1">
        <f t="shared" si="3"/>
        <v>5.8129999999999997</v>
      </c>
      <c r="Q26" s="1">
        <f t="shared" si="3"/>
        <v>0.22600000000000001</v>
      </c>
      <c r="R26" s="1">
        <f t="shared" si="3"/>
        <v>5.5350000000000001</v>
      </c>
      <c r="S26" s="1">
        <f t="shared" si="3"/>
        <v>0.121</v>
      </c>
    </row>
    <row r="27" spans="1:19" x14ac:dyDescent="0.3">
      <c r="A27" t="s">
        <v>67</v>
      </c>
      <c r="B27" s="1">
        <f t="shared" ref="B27:P34" si="4">ROUND(B15,3)</f>
        <v>0.86499999999999999</v>
      </c>
      <c r="C27" s="1">
        <f t="shared" si="4"/>
        <v>1.0999999999999999E-2</v>
      </c>
      <c r="D27" s="1">
        <f t="shared" si="4"/>
        <v>0.86199999999999999</v>
      </c>
      <c r="E27" s="1">
        <f t="shared" si="4"/>
        <v>8.9999999999999993E-3</v>
      </c>
      <c r="F27" s="1">
        <f t="shared" si="4"/>
        <v>0.85</v>
      </c>
      <c r="G27" s="1">
        <f t="shared" si="4"/>
        <v>0.01</v>
      </c>
      <c r="H27" s="1">
        <f t="shared" si="4"/>
        <v>12.57</v>
      </c>
      <c r="I27" s="1">
        <f t="shared" si="4"/>
        <v>0.92100000000000004</v>
      </c>
      <c r="J27" s="1">
        <f t="shared" si="4"/>
        <v>13.021000000000001</v>
      </c>
      <c r="K27" s="1">
        <f t="shared" si="4"/>
        <v>0.495</v>
      </c>
      <c r="L27" s="1">
        <f t="shared" si="4"/>
        <v>13.198</v>
      </c>
      <c r="M27" s="1">
        <f t="shared" si="4"/>
        <v>0.42499999999999999</v>
      </c>
      <c r="N27" s="1">
        <f t="shared" si="4"/>
        <v>6.4169999999999998</v>
      </c>
      <c r="O27" s="1">
        <f t="shared" si="4"/>
        <v>0.63700000000000001</v>
      </c>
      <c r="P27" s="1">
        <f t="shared" si="4"/>
        <v>5.7789999999999999</v>
      </c>
      <c r="Q27" s="1">
        <f t="shared" si="3"/>
        <v>0.25900000000000001</v>
      </c>
      <c r="R27" s="1">
        <f t="shared" si="3"/>
        <v>5.5129999999999999</v>
      </c>
      <c r="S27" s="1">
        <f t="shared" si="3"/>
        <v>0.214</v>
      </c>
    </row>
    <row r="28" spans="1:19" x14ac:dyDescent="0.3">
      <c r="A28" t="s">
        <v>68</v>
      </c>
      <c r="B28" s="1">
        <f t="shared" si="4"/>
        <v>0.83</v>
      </c>
      <c r="C28" s="1">
        <f t="shared" si="4"/>
        <v>4.9000000000000002E-2</v>
      </c>
      <c r="D28" s="1">
        <f t="shared" si="4"/>
        <v>0.84</v>
      </c>
      <c r="E28" s="1">
        <f t="shared" si="4"/>
        <v>2.9000000000000001E-2</v>
      </c>
      <c r="F28" s="1">
        <f t="shared" si="4"/>
        <v>0.83199999999999996</v>
      </c>
      <c r="G28" s="1">
        <f t="shared" si="4"/>
        <v>1.7999999999999999E-2</v>
      </c>
      <c r="H28" s="1">
        <f t="shared" si="4"/>
        <v>14.156000000000001</v>
      </c>
      <c r="I28" s="1">
        <f t="shared" si="4"/>
        <v>2.8069999999999999</v>
      </c>
      <c r="J28" s="1">
        <f t="shared" si="4"/>
        <v>14.102</v>
      </c>
      <c r="K28" s="1">
        <f t="shared" si="4"/>
        <v>1.377</v>
      </c>
      <c r="L28" s="1">
        <f t="shared" si="4"/>
        <v>14.035</v>
      </c>
      <c r="M28" s="1">
        <f t="shared" si="4"/>
        <v>0.82</v>
      </c>
      <c r="N28" s="1">
        <f t="shared" si="4"/>
        <v>7.2789999999999999</v>
      </c>
      <c r="O28" s="1">
        <f t="shared" si="4"/>
        <v>1.877</v>
      </c>
      <c r="P28" s="1">
        <f t="shared" si="4"/>
        <v>6.2430000000000003</v>
      </c>
      <c r="Q28" s="1">
        <f t="shared" si="3"/>
        <v>0.69</v>
      </c>
      <c r="R28" s="1">
        <f t="shared" si="3"/>
        <v>5.8120000000000003</v>
      </c>
      <c r="S28" s="1">
        <f t="shared" si="3"/>
        <v>0.21199999999999999</v>
      </c>
    </row>
    <row r="29" spans="1:19" x14ac:dyDescent="0.3">
      <c r="A29" t="s">
        <v>69</v>
      </c>
      <c r="B29" s="1">
        <f t="shared" si="4"/>
        <v>0.878</v>
      </c>
      <c r="C29" s="1">
        <f t="shared" si="4"/>
        <v>8.0000000000000002E-3</v>
      </c>
      <c r="D29" s="1">
        <f t="shared" si="4"/>
        <v>0.86399999999999999</v>
      </c>
      <c r="E29" s="1">
        <f t="shared" si="4"/>
        <v>8.9999999999999993E-3</v>
      </c>
      <c r="F29" s="1">
        <f t="shared" si="4"/>
        <v>0.84799999999999998</v>
      </c>
      <c r="G29" s="1">
        <f t="shared" si="4"/>
        <v>1.2999999999999999E-2</v>
      </c>
      <c r="H29" s="1">
        <f t="shared" si="4"/>
        <v>11.845000000000001</v>
      </c>
      <c r="I29" s="1">
        <f t="shared" si="4"/>
        <v>0.64800000000000002</v>
      </c>
      <c r="J29" s="1">
        <f t="shared" si="4"/>
        <v>12.917999999999999</v>
      </c>
      <c r="K29" s="1">
        <f t="shared" si="4"/>
        <v>0.49099999999999999</v>
      </c>
      <c r="L29" s="1">
        <f t="shared" si="4"/>
        <v>13.329000000000001</v>
      </c>
      <c r="M29" s="1">
        <f t="shared" si="4"/>
        <v>0.65800000000000003</v>
      </c>
      <c r="N29" s="1">
        <f t="shared" si="4"/>
        <v>6.2370000000000001</v>
      </c>
      <c r="O29" s="1">
        <f t="shared" si="4"/>
        <v>0.54500000000000004</v>
      </c>
      <c r="P29" s="1">
        <f t="shared" si="4"/>
        <v>5.6970000000000001</v>
      </c>
      <c r="Q29" s="1">
        <f t="shared" si="3"/>
        <v>0.192</v>
      </c>
      <c r="R29" s="1">
        <f t="shared" si="3"/>
        <v>5.4720000000000004</v>
      </c>
      <c r="S29" s="1">
        <f t="shared" si="3"/>
        <v>0.189</v>
      </c>
    </row>
    <row r="30" spans="1:19" x14ac:dyDescent="0.3">
      <c r="A30" s="2" t="s">
        <v>70</v>
      </c>
      <c r="B30" s="1">
        <f t="shared" si="4"/>
        <v>0.85299999999999998</v>
      </c>
      <c r="C30" s="1">
        <f t="shared" si="4"/>
        <v>2.1999999999999999E-2</v>
      </c>
      <c r="D30" s="1">
        <f t="shared" si="4"/>
        <v>0.85199999999999998</v>
      </c>
      <c r="E30" s="1">
        <f t="shared" si="4"/>
        <v>1.4E-2</v>
      </c>
      <c r="F30" s="1">
        <f t="shared" si="4"/>
        <v>0.84</v>
      </c>
      <c r="G30" s="1">
        <f t="shared" si="4"/>
        <v>1.0999999999999999E-2</v>
      </c>
      <c r="H30" s="1">
        <f t="shared" si="4"/>
        <v>13.173</v>
      </c>
      <c r="I30" s="1">
        <f t="shared" si="4"/>
        <v>1.659</v>
      </c>
      <c r="J30" s="1">
        <f t="shared" si="4"/>
        <v>13.576000000000001</v>
      </c>
      <c r="K30" s="1">
        <f t="shared" si="4"/>
        <v>0.8</v>
      </c>
      <c r="L30" s="1">
        <f t="shared" si="4"/>
        <v>13.718999999999999</v>
      </c>
      <c r="M30" s="1">
        <f t="shared" si="4"/>
        <v>0.57699999999999996</v>
      </c>
      <c r="N30" s="1">
        <f t="shared" si="4"/>
        <v>6.6369999999999996</v>
      </c>
      <c r="O30" s="1">
        <f t="shared" si="4"/>
        <v>0.80700000000000005</v>
      </c>
      <c r="P30" s="1">
        <f t="shared" si="4"/>
        <v>5.9329999999999998</v>
      </c>
      <c r="Q30" s="1">
        <f t="shared" si="3"/>
        <v>0.23300000000000001</v>
      </c>
      <c r="R30" s="1">
        <f t="shared" si="3"/>
        <v>5.64</v>
      </c>
      <c r="S30" s="1">
        <f t="shared" si="3"/>
        <v>0.18</v>
      </c>
    </row>
    <row r="31" spans="1:19" x14ac:dyDescent="0.3">
      <c r="A31" t="s">
        <v>71</v>
      </c>
      <c r="B31" s="1">
        <f t="shared" si="4"/>
        <v>0.86099999999999999</v>
      </c>
      <c r="C31" s="1">
        <f t="shared" si="4"/>
        <v>1.6E-2</v>
      </c>
      <c r="D31" s="1">
        <f t="shared" si="4"/>
        <v>0.85899999999999999</v>
      </c>
      <c r="E31" s="1">
        <f t="shared" si="4"/>
        <v>0.01</v>
      </c>
      <c r="F31" s="1">
        <f t="shared" si="4"/>
        <v>0.84699999999999998</v>
      </c>
      <c r="G31" s="1">
        <f t="shared" si="4"/>
        <v>1.2E-2</v>
      </c>
      <c r="H31" s="1">
        <f t="shared" si="4"/>
        <v>12.835000000000001</v>
      </c>
      <c r="I31" s="1">
        <f t="shared" si="4"/>
        <v>1.2929999999999999</v>
      </c>
      <c r="J31" s="1">
        <f t="shared" si="4"/>
        <v>13.222</v>
      </c>
      <c r="K31" s="1">
        <f t="shared" si="4"/>
        <v>0.65600000000000003</v>
      </c>
      <c r="L31" s="1">
        <f t="shared" si="4"/>
        <v>13.362</v>
      </c>
      <c r="M31" s="1">
        <f t="shared" si="4"/>
        <v>0.61599999999999999</v>
      </c>
      <c r="N31" s="1">
        <f t="shared" si="4"/>
        <v>6.593</v>
      </c>
      <c r="O31" s="1">
        <f t="shared" si="4"/>
        <v>0.69699999999999995</v>
      </c>
      <c r="P31" s="1">
        <f t="shared" si="4"/>
        <v>5.8470000000000004</v>
      </c>
      <c r="Q31" s="1">
        <f t="shared" si="3"/>
        <v>0.20799999999999999</v>
      </c>
      <c r="R31" s="1">
        <f t="shared" si="3"/>
        <v>5.5359999999999996</v>
      </c>
      <c r="S31" s="1">
        <f t="shared" si="3"/>
        <v>0.21299999999999999</v>
      </c>
    </row>
    <row r="32" spans="1:19" x14ac:dyDescent="0.3">
      <c r="A32" t="s">
        <v>72</v>
      </c>
      <c r="B32" s="1">
        <f t="shared" si="4"/>
        <v>0.82599999999999996</v>
      </c>
      <c r="C32" s="1">
        <f t="shared" si="4"/>
        <v>4.7E-2</v>
      </c>
      <c r="D32" s="1">
        <f t="shared" si="4"/>
        <v>0.83899999999999997</v>
      </c>
      <c r="E32" s="1">
        <f t="shared" si="4"/>
        <v>0.03</v>
      </c>
      <c r="F32" s="1">
        <f t="shared" si="4"/>
        <v>0.83299999999999996</v>
      </c>
      <c r="G32" s="1">
        <f t="shared" si="4"/>
        <v>1.9E-2</v>
      </c>
      <c r="H32" s="1">
        <f t="shared" si="4"/>
        <v>14.317</v>
      </c>
      <c r="I32" s="1">
        <f t="shared" si="4"/>
        <v>2.8809999999999998</v>
      </c>
      <c r="J32" s="1">
        <f t="shared" si="4"/>
        <v>14.087999999999999</v>
      </c>
      <c r="K32" s="1">
        <f t="shared" si="4"/>
        <v>1.4470000000000001</v>
      </c>
      <c r="L32" s="1">
        <f t="shared" si="4"/>
        <v>13.948</v>
      </c>
      <c r="M32" s="1">
        <f t="shared" si="4"/>
        <v>0.85899999999999999</v>
      </c>
      <c r="N32" s="1">
        <f t="shared" si="4"/>
        <v>7.4340000000000002</v>
      </c>
      <c r="O32" s="1">
        <f t="shared" si="4"/>
        <v>1.9339999999999999</v>
      </c>
      <c r="P32" s="1">
        <f t="shared" si="4"/>
        <v>6.2930000000000001</v>
      </c>
      <c r="Q32" s="1">
        <f t="shared" si="3"/>
        <v>0.72099999999999997</v>
      </c>
      <c r="R32" s="1">
        <f t="shared" si="3"/>
        <v>5.8179999999999996</v>
      </c>
      <c r="S32" s="1">
        <f t="shared" si="3"/>
        <v>0.22600000000000001</v>
      </c>
    </row>
    <row r="33" spans="1:19" x14ac:dyDescent="0.3">
      <c r="A33" t="s">
        <v>73</v>
      </c>
      <c r="B33" s="1">
        <f t="shared" si="4"/>
        <v>0.83599999999999997</v>
      </c>
      <c r="C33" s="1">
        <f t="shared" si="4"/>
        <v>5.5E-2</v>
      </c>
      <c r="D33" s="1">
        <f t="shared" si="4"/>
        <v>0.83899999999999997</v>
      </c>
      <c r="E33" s="1">
        <f t="shared" si="4"/>
        <v>3.1E-2</v>
      </c>
      <c r="F33" s="1">
        <f t="shared" si="4"/>
        <v>0.82899999999999996</v>
      </c>
      <c r="G33" s="1">
        <f t="shared" si="4"/>
        <v>1.9E-2</v>
      </c>
      <c r="H33" s="1">
        <f t="shared" si="4"/>
        <v>13.829000000000001</v>
      </c>
      <c r="I33" s="1">
        <f t="shared" si="4"/>
        <v>3.149</v>
      </c>
      <c r="J33" s="1">
        <f t="shared" si="4"/>
        <v>14.09</v>
      </c>
      <c r="K33" s="1">
        <f t="shared" si="4"/>
        <v>1.462</v>
      </c>
      <c r="L33" s="1">
        <f t="shared" si="4"/>
        <v>14.135999999999999</v>
      </c>
      <c r="M33" s="1">
        <f t="shared" si="4"/>
        <v>0.79100000000000004</v>
      </c>
      <c r="N33" s="1">
        <f t="shared" si="4"/>
        <v>7.2969999999999997</v>
      </c>
      <c r="O33" s="1">
        <f t="shared" si="4"/>
        <v>2.0880000000000001</v>
      </c>
      <c r="P33" s="1">
        <f t="shared" si="4"/>
        <v>6.2690000000000001</v>
      </c>
      <c r="Q33" s="1">
        <f t="shared" si="3"/>
        <v>0.78800000000000003</v>
      </c>
      <c r="R33" s="1">
        <f t="shared" si="3"/>
        <v>5.8419999999999996</v>
      </c>
      <c r="S33" s="1">
        <f t="shared" si="3"/>
        <v>0.27300000000000002</v>
      </c>
    </row>
    <row r="34" spans="1:19" x14ac:dyDescent="0.3">
      <c r="A34" t="s">
        <v>74</v>
      </c>
      <c r="B34" s="1">
        <f t="shared" si="4"/>
        <v>0.88800000000000001</v>
      </c>
      <c r="C34" s="1">
        <f t="shared" si="4"/>
        <v>1.0999999999999999E-2</v>
      </c>
      <c r="D34" s="1">
        <f t="shared" si="4"/>
        <v>0.86399999999999999</v>
      </c>
      <c r="E34" s="1">
        <f t="shared" si="4"/>
        <v>8.0000000000000002E-3</v>
      </c>
      <c r="F34" s="1">
        <f t="shared" si="4"/>
        <v>0.84299999999999997</v>
      </c>
      <c r="G34" s="1">
        <f t="shared" si="4"/>
        <v>1.2E-2</v>
      </c>
      <c r="H34" s="1">
        <f t="shared" si="4"/>
        <v>11.327</v>
      </c>
      <c r="I34" s="1">
        <f t="shared" si="4"/>
        <v>0.73</v>
      </c>
      <c r="J34" s="1">
        <f t="shared" si="4"/>
        <v>12.942</v>
      </c>
      <c r="K34" s="1">
        <f t="shared" si="4"/>
        <v>0.46899999999999997</v>
      </c>
      <c r="L34" s="1">
        <f t="shared" si="4"/>
        <v>13.548999999999999</v>
      </c>
      <c r="M34" s="1">
        <f t="shared" si="4"/>
        <v>0.57299999999999995</v>
      </c>
      <c r="N34" s="1">
        <f t="shared" si="4"/>
        <v>5.9329999999999998</v>
      </c>
      <c r="O34" s="1">
        <f t="shared" si="4"/>
        <v>0.442</v>
      </c>
      <c r="P34" s="1">
        <f t="shared" si="4"/>
        <v>5.6740000000000004</v>
      </c>
      <c r="Q34" s="1">
        <f t="shared" si="3"/>
        <v>9.7000000000000003E-2</v>
      </c>
      <c r="R34" s="1">
        <f t="shared" si="3"/>
        <v>5.5659999999999998</v>
      </c>
      <c r="S34" s="1">
        <f t="shared" si="3"/>
        <v>0.114</v>
      </c>
    </row>
    <row r="37" spans="1:19" x14ac:dyDescent="0.3">
      <c r="A37" t="s">
        <v>0</v>
      </c>
      <c r="B37" t="s">
        <v>62</v>
      </c>
      <c r="D37" t="s">
        <v>64</v>
      </c>
      <c r="F37" t="s">
        <v>65</v>
      </c>
      <c r="H37" t="s">
        <v>5</v>
      </c>
      <c r="J37" t="s">
        <v>6</v>
      </c>
      <c r="L37" t="s">
        <v>7</v>
      </c>
      <c r="N37" t="s">
        <v>8</v>
      </c>
      <c r="P37" t="s">
        <v>9</v>
      </c>
      <c r="R37" t="s">
        <v>10</v>
      </c>
    </row>
    <row r="38" spans="1:19" x14ac:dyDescent="0.3">
      <c r="A38" t="s">
        <v>66</v>
      </c>
      <c r="B38" t="str">
        <f>B26&amp;" ± "&amp;C26</f>
        <v>0.866 ± 0.022</v>
      </c>
      <c r="D38" t="str">
        <f>D26&amp;" ± "&amp;E26</f>
        <v>0.863 ± 0.01</v>
      </c>
      <c r="F38" t="str">
        <f>F26&amp;" ± "&amp;G26</f>
        <v>0.85 ± 0.008</v>
      </c>
      <c r="H38" t="str">
        <f>H26&amp;" ± "&amp;I26</f>
        <v>12.462 ± 1.547</v>
      </c>
      <c r="J38" t="str">
        <f>J26&amp;" ± "&amp;K26</f>
        <v>13.001 ± 0.635</v>
      </c>
      <c r="L38" t="str">
        <f>L26&amp;" ± "&amp;M26</f>
        <v>13.198 ± 0.4</v>
      </c>
      <c r="N38" t="str">
        <f>N26&amp;" ± "&amp;O26</f>
        <v>6.481 ± 0.828</v>
      </c>
      <c r="P38" t="str">
        <f>P26&amp;" ± "&amp;Q26</f>
        <v>5.813 ± 0.226</v>
      </c>
      <c r="R38" t="str">
        <f>R26&amp;" ± "&amp;S26</f>
        <v>5.535 ± 0.121</v>
      </c>
    </row>
    <row r="39" spans="1:19" x14ac:dyDescent="0.3">
      <c r="A39" t="s">
        <v>67</v>
      </c>
      <c r="B39" t="str">
        <f>B27&amp;" ± "&amp;C27</f>
        <v>0.865 ± 0.011</v>
      </c>
      <c r="D39" t="str">
        <f>D27&amp;" ± "&amp;E27</f>
        <v>0.862 ± 0.009</v>
      </c>
      <c r="F39" t="str">
        <f>F27&amp;" ± "&amp;G27</f>
        <v>0.85 ± 0.01</v>
      </c>
      <c r="H39" t="str">
        <f t="shared" ref="H39:H46" si="5">H27&amp;" ± "&amp;I27</f>
        <v>12.57 ± 0.921</v>
      </c>
      <c r="J39" t="str">
        <f>J27&amp;" ± "&amp;K27</f>
        <v>13.021 ± 0.495</v>
      </c>
      <c r="L39" t="str">
        <f>L27&amp;" ± "&amp;M27</f>
        <v>13.198 ± 0.425</v>
      </c>
      <c r="N39" t="str">
        <f>N27&amp;" ± "&amp;O27</f>
        <v>6.417 ± 0.637</v>
      </c>
      <c r="P39" t="str">
        <f>P27&amp;" ± "&amp;Q27</f>
        <v>5.779 ± 0.259</v>
      </c>
      <c r="R39" t="str">
        <f>R27&amp;" ± "&amp;S27</f>
        <v>5.513 ± 0.214</v>
      </c>
    </row>
    <row r="40" spans="1:19" x14ac:dyDescent="0.3">
      <c r="A40" t="s">
        <v>68</v>
      </c>
      <c r="B40" t="str">
        <f t="shared" ref="B40:D46" si="6">B28&amp;" ± "&amp;C28</f>
        <v>0.83 ± 0.049</v>
      </c>
      <c r="D40" t="str">
        <f t="shared" si="6"/>
        <v>0.84 ± 0.029</v>
      </c>
      <c r="F40" t="str">
        <f t="shared" ref="F40:F46" si="7">F28&amp;" ± "&amp;G28</f>
        <v>0.832 ± 0.018</v>
      </c>
      <c r="H40" t="str">
        <f t="shared" si="5"/>
        <v>14.156 ± 2.807</v>
      </c>
      <c r="J40" t="str">
        <f t="shared" ref="J40:L46" si="8">J28&amp;" ± "&amp;K28</f>
        <v>14.102 ± 1.377</v>
      </c>
      <c r="L40" t="str">
        <f t="shared" si="8"/>
        <v>14.035 ± 0.82</v>
      </c>
      <c r="N40" t="str">
        <f t="shared" ref="N40:N46" si="9">N28&amp;" ± "&amp;O28</f>
        <v>7.279 ± 1.877</v>
      </c>
      <c r="P40" t="str">
        <f t="shared" ref="P40:R46" si="10">P28&amp;" ± "&amp;Q28</f>
        <v>6.243 ± 0.69</v>
      </c>
      <c r="R40" t="str">
        <f t="shared" si="10"/>
        <v>5.812 ± 0.212</v>
      </c>
    </row>
    <row r="41" spans="1:19" x14ac:dyDescent="0.3">
      <c r="A41" t="s">
        <v>69</v>
      </c>
      <c r="B41" t="str">
        <f t="shared" si="6"/>
        <v>0.878 ± 0.008</v>
      </c>
      <c r="D41" t="str">
        <f t="shared" si="6"/>
        <v>0.864 ± 0.009</v>
      </c>
      <c r="F41" t="str">
        <f t="shared" si="7"/>
        <v>0.848 ± 0.013</v>
      </c>
      <c r="H41" t="str">
        <f t="shared" si="5"/>
        <v>11.845 ± 0.648</v>
      </c>
      <c r="J41" t="str">
        <f t="shared" si="8"/>
        <v>12.918 ± 0.491</v>
      </c>
      <c r="L41" t="str">
        <f t="shared" si="8"/>
        <v>13.329 ± 0.658</v>
      </c>
      <c r="N41" t="str">
        <f t="shared" si="9"/>
        <v>6.237 ± 0.545</v>
      </c>
      <c r="P41" t="str">
        <f t="shared" si="10"/>
        <v>5.697 ± 0.192</v>
      </c>
      <c r="R41" t="str">
        <f t="shared" si="10"/>
        <v>5.472 ± 0.189</v>
      </c>
    </row>
    <row r="42" spans="1:19" x14ac:dyDescent="0.3">
      <c r="A42" s="2" t="s">
        <v>70</v>
      </c>
      <c r="B42" t="str">
        <f t="shared" si="6"/>
        <v>0.853 ± 0.022</v>
      </c>
      <c r="D42" t="str">
        <f t="shared" si="6"/>
        <v>0.852 ± 0.014</v>
      </c>
      <c r="F42" t="str">
        <f t="shared" si="7"/>
        <v>0.84 ± 0.011</v>
      </c>
      <c r="H42" t="str">
        <f t="shared" si="5"/>
        <v>13.173 ± 1.659</v>
      </c>
      <c r="J42" t="str">
        <f t="shared" si="8"/>
        <v>13.576 ± 0.8</v>
      </c>
      <c r="L42" t="str">
        <f t="shared" si="8"/>
        <v>13.719 ± 0.577</v>
      </c>
      <c r="N42" t="str">
        <f t="shared" si="9"/>
        <v>6.637 ± 0.807</v>
      </c>
      <c r="P42" t="str">
        <f t="shared" si="10"/>
        <v>5.933 ± 0.233</v>
      </c>
      <c r="R42" t="str">
        <f t="shared" si="10"/>
        <v>5.64 ± 0.18</v>
      </c>
    </row>
    <row r="43" spans="1:19" x14ac:dyDescent="0.3">
      <c r="A43" t="s">
        <v>71</v>
      </c>
      <c r="B43" t="str">
        <f t="shared" si="6"/>
        <v>0.861 ± 0.016</v>
      </c>
      <c r="D43" t="str">
        <f t="shared" si="6"/>
        <v>0.859 ± 0.01</v>
      </c>
      <c r="F43" t="str">
        <f t="shared" si="7"/>
        <v>0.847 ± 0.012</v>
      </c>
      <c r="H43" t="str">
        <f t="shared" si="5"/>
        <v>12.835 ± 1.293</v>
      </c>
      <c r="J43" t="str">
        <f t="shared" si="8"/>
        <v>13.222 ± 0.656</v>
      </c>
      <c r="L43" t="str">
        <f t="shared" si="8"/>
        <v>13.362 ± 0.616</v>
      </c>
      <c r="N43" t="str">
        <f t="shared" si="9"/>
        <v>6.593 ± 0.697</v>
      </c>
      <c r="P43" t="str">
        <f t="shared" si="10"/>
        <v>5.847 ± 0.208</v>
      </c>
      <c r="R43" t="str">
        <f t="shared" si="10"/>
        <v>5.536 ± 0.213</v>
      </c>
    </row>
    <row r="44" spans="1:19" x14ac:dyDescent="0.3">
      <c r="A44" t="s">
        <v>72</v>
      </c>
      <c r="B44" t="str">
        <f t="shared" si="6"/>
        <v>0.826 ± 0.047</v>
      </c>
      <c r="D44" t="str">
        <f t="shared" si="6"/>
        <v>0.839 ± 0.03</v>
      </c>
      <c r="F44" t="str">
        <f t="shared" si="7"/>
        <v>0.833 ± 0.019</v>
      </c>
      <c r="H44" t="str">
        <f t="shared" si="5"/>
        <v>14.317 ± 2.881</v>
      </c>
      <c r="J44" t="str">
        <f t="shared" si="8"/>
        <v>14.088 ± 1.447</v>
      </c>
      <c r="L44" t="str">
        <f t="shared" si="8"/>
        <v>13.948 ± 0.859</v>
      </c>
      <c r="N44" t="str">
        <f t="shared" si="9"/>
        <v>7.434 ± 1.934</v>
      </c>
      <c r="P44" t="str">
        <f t="shared" si="10"/>
        <v>6.293 ± 0.721</v>
      </c>
      <c r="R44" t="str">
        <f t="shared" si="10"/>
        <v>5.818 ± 0.226</v>
      </c>
    </row>
    <row r="45" spans="1:19" x14ac:dyDescent="0.3">
      <c r="A45" t="s">
        <v>73</v>
      </c>
      <c r="B45" t="str">
        <f t="shared" si="6"/>
        <v>0.836 ± 0.055</v>
      </c>
      <c r="D45" t="str">
        <f t="shared" si="6"/>
        <v>0.839 ± 0.031</v>
      </c>
      <c r="F45" t="str">
        <f t="shared" si="7"/>
        <v>0.829 ± 0.019</v>
      </c>
      <c r="H45" t="str">
        <f t="shared" si="5"/>
        <v>13.829 ± 3.149</v>
      </c>
      <c r="J45" t="str">
        <f t="shared" si="8"/>
        <v>14.09 ± 1.462</v>
      </c>
      <c r="L45" t="str">
        <f t="shared" si="8"/>
        <v>14.136 ± 0.791</v>
      </c>
      <c r="N45" t="str">
        <f t="shared" si="9"/>
        <v>7.297 ± 2.088</v>
      </c>
      <c r="P45" t="str">
        <f t="shared" si="10"/>
        <v>6.269 ± 0.788</v>
      </c>
      <c r="R45" t="str">
        <f t="shared" si="10"/>
        <v>5.842 ± 0.273</v>
      </c>
    </row>
    <row r="46" spans="1:19" x14ac:dyDescent="0.3">
      <c r="A46" t="s">
        <v>74</v>
      </c>
      <c r="B46" t="str">
        <f t="shared" si="6"/>
        <v>0.888 ± 0.011</v>
      </c>
      <c r="D46" t="str">
        <f t="shared" si="6"/>
        <v>0.864 ± 0.008</v>
      </c>
      <c r="F46" t="str">
        <f t="shared" si="7"/>
        <v>0.843 ± 0.012</v>
      </c>
      <c r="H46" t="str">
        <f t="shared" si="5"/>
        <v>11.327 ± 0.73</v>
      </c>
      <c r="J46" t="str">
        <f t="shared" si="8"/>
        <v>12.942 ± 0.469</v>
      </c>
      <c r="L46" t="str">
        <f t="shared" si="8"/>
        <v>13.549 ± 0.573</v>
      </c>
      <c r="N46" t="str">
        <f t="shared" si="9"/>
        <v>5.933 ± 0.442</v>
      </c>
      <c r="P46" t="str">
        <f t="shared" si="10"/>
        <v>5.674 ± 0.097</v>
      </c>
      <c r="R46" t="str">
        <f t="shared" si="10"/>
        <v>5.566 ± 0.114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Performance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TiO2</dc:creator>
  <cp:lastModifiedBy>Xuan-Tung Trinh</cp:lastModifiedBy>
  <dcterms:created xsi:type="dcterms:W3CDTF">2021-11-07T11:33:24Z</dcterms:created>
  <dcterms:modified xsi:type="dcterms:W3CDTF">2021-11-07T08:21:04Z</dcterms:modified>
</cp:coreProperties>
</file>