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G:\My Drive\Research-2021-TXT\01_1-Dmix-TiO2-Dmagna\1-Manuscript\20210921_NanoImpact\Revision_20211027\Models_Re_test\Dmix_mol_fraction\Immobilization\4-MLR\"/>
    </mc:Choice>
  </mc:AlternateContent>
  <xr:revisionPtr revIDLastSave="0" documentId="13_ncr:1_{4ED9AA82-E03C-4BCF-ABD3-5A008D0B138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erformanc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2" l="1"/>
  <c r="N45" i="2"/>
  <c r="B45" i="2"/>
  <c r="H44" i="2"/>
  <c r="N43" i="2"/>
  <c r="B43" i="2"/>
  <c r="H42" i="2"/>
  <c r="N41" i="2"/>
  <c r="B41" i="2"/>
  <c r="H40" i="2"/>
  <c r="N39" i="2"/>
  <c r="B39" i="2"/>
  <c r="H38" i="2"/>
  <c r="S34" i="2"/>
  <c r="R34" i="2"/>
  <c r="R46" i="2" s="1"/>
  <c r="Q34" i="2"/>
  <c r="P34" i="2"/>
  <c r="P46" i="2" s="1"/>
  <c r="O34" i="2"/>
  <c r="N34" i="2"/>
  <c r="N46" i="2" s="1"/>
  <c r="M34" i="2"/>
  <c r="L34" i="2"/>
  <c r="L46" i="2" s="1"/>
  <c r="K34" i="2"/>
  <c r="J34" i="2"/>
  <c r="J46" i="2" s="1"/>
  <c r="I34" i="2"/>
  <c r="H34" i="2"/>
  <c r="G34" i="2"/>
  <c r="F34" i="2"/>
  <c r="F46" i="2" s="1"/>
  <c r="E34" i="2"/>
  <c r="D34" i="2"/>
  <c r="D46" i="2" s="1"/>
  <c r="C34" i="2"/>
  <c r="B34" i="2"/>
  <c r="B46" i="2" s="1"/>
  <c r="S33" i="2"/>
  <c r="R33" i="2"/>
  <c r="R45" i="2" s="1"/>
  <c r="Q33" i="2"/>
  <c r="P33" i="2"/>
  <c r="P45" i="2" s="1"/>
  <c r="O33" i="2"/>
  <c r="N33" i="2"/>
  <c r="M33" i="2"/>
  <c r="L33" i="2"/>
  <c r="L45" i="2" s="1"/>
  <c r="K33" i="2"/>
  <c r="J33" i="2"/>
  <c r="J45" i="2" s="1"/>
  <c r="I33" i="2"/>
  <c r="H33" i="2"/>
  <c r="H45" i="2" s="1"/>
  <c r="G33" i="2"/>
  <c r="F33" i="2"/>
  <c r="F45" i="2" s="1"/>
  <c r="E33" i="2"/>
  <c r="D33" i="2"/>
  <c r="D45" i="2" s="1"/>
  <c r="C33" i="2"/>
  <c r="B33" i="2"/>
  <c r="S32" i="2"/>
  <c r="R32" i="2"/>
  <c r="R44" i="2" s="1"/>
  <c r="Q32" i="2"/>
  <c r="P32" i="2"/>
  <c r="P44" i="2" s="1"/>
  <c r="O32" i="2"/>
  <c r="N32" i="2"/>
  <c r="N44" i="2" s="1"/>
  <c r="M32" i="2"/>
  <c r="L32" i="2"/>
  <c r="L44" i="2" s="1"/>
  <c r="K32" i="2"/>
  <c r="J32" i="2"/>
  <c r="J44" i="2" s="1"/>
  <c r="I32" i="2"/>
  <c r="H32" i="2"/>
  <c r="G32" i="2"/>
  <c r="F32" i="2"/>
  <c r="F44" i="2" s="1"/>
  <c r="E32" i="2"/>
  <c r="D32" i="2"/>
  <c r="D44" i="2" s="1"/>
  <c r="C32" i="2"/>
  <c r="B32" i="2"/>
  <c r="B44" i="2" s="1"/>
  <c r="S31" i="2"/>
  <c r="R31" i="2"/>
  <c r="R43" i="2" s="1"/>
  <c r="Q31" i="2"/>
  <c r="P31" i="2"/>
  <c r="P43" i="2" s="1"/>
  <c r="O31" i="2"/>
  <c r="N31" i="2"/>
  <c r="M31" i="2"/>
  <c r="L31" i="2"/>
  <c r="L43" i="2" s="1"/>
  <c r="K31" i="2"/>
  <c r="J31" i="2"/>
  <c r="J43" i="2" s="1"/>
  <c r="I31" i="2"/>
  <c r="H31" i="2"/>
  <c r="H43" i="2" s="1"/>
  <c r="G31" i="2"/>
  <c r="F31" i="2"/>
  <c r="F43" i="2" s="1"/>
  <c r="E31" i="2"/>
  <c r="D31" i="2"/>
  <c r="D43" i="2" s="1"/>
  <c r="C31" i="2"/>
  <c r="B31" i="2"/>
  <c r="S30" i="2"/>
  <c r="R30" i="2"/>
  <c r="R42" i="2" s="1"/>
  <c r="Q30" i="2"/>
  <c r="P30" i="2"/>
  <c r="P42" i="2" s="1"/>
  <c r="O30" i="2"/>
  <c r="N30" i="2"/>
  <c r="N42" i="2" s="1"/>
  <c r="M30" i="2"/>
  <c r="L30" i="2"/>
  <c r="L42" i="2" s="1"/>
  <c r="K30" i="2"/>
  <c r="J30" i="2"/>
  <c r="J42" i="2" s="1"/>
  <c r="I30" i="2"/>
  <c r="H30" i="2"/>
  <c r="G30" i="2"/>
  <c r="F30" i="2"/>
  <c r="F42" i="2" s="1"/>
  <c r="E30" i="2"/>
  <c r="D30" i="2"/>
  <c r="D42" i="2" s="1"/>
  <c r="C30" i="2"/>
  <c r="B30" i="2"/>
  <c r="B42" i="2" s="1"/>
  <c r="S29" i="2"/>
  <c r="R29" i="2"/>
  <c r="R41" i="2" s="1"/>
  <c r="Q29" i="2"/>
  <c r="P29" i="2"/>
  <c r="P41" i="2" s="1"/>
  <c r="O29" i="2"/>
  <c r="N29" i="2"/>
  <c r="M29" i="2"/>
  <c r="L29" i="2"/>
  <c r="L41" i="2" s="1"/>
  <c r="K29" i="2"/>
  <c r="J29" i="2"/>
  <c r="J41" i="2" s="1"/>
  <c r="I29" i="2"/>
  <c r="H29" i="2"/>
  <c r="H41" i="2" s="1"/>
  <c r="G29" i="2"/>
  <c r="F29" i="2"/>
  <c r="F41" i="2" s="1"/>
  <c r="E29" i="2"/>
  <c r="D29" i="2"/>
  <c r="D41" i="2" s="1"/>
  <c r="C29" i="2"/>
  <c r="B29" i="2"/>
  <c r="S28" i="2"/>
  <c r="R28" i="2"/>
  <c r="R40" i="2" s="1"/>
  <c r="Q28" i="2"/>
  <c r="P28" i="2"/>
  <c r="P40" i="2" s="1"/>
  <c r="O28" i="2"/>
  <c r="N28" i="2"/>
  <c r="N40" i="2" s="1"/>
  <c r="M28" i="2"/>
  <c r="L28" i="2"/>
  <c r="L40" i="2" s="1"/>
  <c r="K28" i="2"/>
  <c r="J28" i="2"/>
  <c r="J40" i="2" s="1"/>
  <c r="I28" i="2"/>
  <c r="H28" i="2"/>
  <c r="G28" i="2"/>
  <c r="F28" i="2"/>
  <c r="F40" i="2" s="1"/>
  <c r="E28" i="2"/>
  <c r="D28" i="2"/>
  <c r="D40" i="2" s="1"/>
  <c r="C28" i="2"/>
  <c r="B28" i="2"/>
  <c r="B40" i="2" s="1"/>
  <c r="S27" i="2"/>
  <c r="R27" i="2"/>
  <c r="R39" i="2" s="1"/>
  <c r="Q27" i="2"/>
  <c r="P27" i="2"/>
  <c r="P39" i="2" s="1"/>
  <c r="O27" i="2"/>
  <c r="N27" i="2"/>
  <c r="M27" i="2"/>
  <c r="L27" i="2"/>
  <c r="L39" i="2" s="1"/>
  <c r="K27" i="2"/>
  <c r="J27" i="2"/>
  <c r="J39" i="2" s="1"/>
  <c r="I27" i="2"/>
  <c r="H27" i="2"/>
  <c r="H39" i="2" s="1"/>
  <c r="G27" i="2"/>
  <c r="F27" i="2"/>
  <c r="F39" i="2" s="1"/>
  <c r="E27" i="2"/>
  <c r="D27" i="2"/>
  <c r="D39" i="2" s="1"/>
  <c r="C27" i="2"/>
  <c r="B27" i="2"/>
  <c r="S26" i="2"/>
  <c r="R26" i="2"/>
  <c r="R38" i="2" s="1"/>
  <c r="Q26" i="2"/>
  <c r="P26" i="2"/>
  <c r="P38" i="2" s="1"/>
  <c r="O26" i="2"/>
  <c r="N26" i="2"/>
  <c r="N38" i="2" s="1"/>
  <c r="M26" i="2"/>
  <c r="L26" i="2"/>
  <c r="L38" i="2" s="1"/>
  <c r="K26" i="2"/>
  <c r="J26" i="2"/>
  <c r="J38" i="2" s="1"/>
  <c r="I26" i="2"/>
  <c r="H26" i="2"/>
  <c r="G26" i="2"/>
  <c r="F26" i="2"/>
  <c r="F38" i="2" s="1"/>
  <c r="E26" i="2"/>
  <c r="D26" i="2"/>
  <c r="D38" i="2" s="1"/>
  <c r="C26" i="2"/>
  <c r="B26" i="2"/>
  <c r="B38" i="2" s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<sst xmlns="http://schemas.openxmlformats.org/spreadsheetml/2006/main" count="153" uniqueCount="75">
  <si>
    <t>Dataset</t>
  </si>
  <si>
    <t>Seed</t>
  </si>
  <si>
    <t>R2_test</t>
  </si>
  <si>
    <t>R2_CV</t>
  </si>
  <si>
    <t>R2_train</t>
  </si>
  <si>
    <t>RMSE_test</t>
  </si>
  <si>
    <t>RMSE_CV</t>
  </si>
  <si>
    <t>RMSE_train</t>
  </si>
  <si>
    <t>MAE_test</t>
  </si>
  <si>
    <t>MAE_CV</t>
  </si>
  <si>
    <t>MAE_train</t>
  </si>
  <si>
    <t>Imm_Dmix1_seed_1050</t>
  </si>
  <si>
    <t>Imm_Dmix1_seed_1850</t>
  </si>
  <si>
    <t>Imm_Dmix1_seed_3305</t>
  </si>
  <si>
    <t>Imm_Dmix1_seed_4750</t>
  </si>
  <si>
    <t>Imm_Dmix1_seed_4825</t>
  </si>
  <si>
    <t>Imm_Dmix2_seed_1050</t>
  </si>
  <si>
    <t>Imm_Dmix2_seed_1850</t>
  </si>
  <si>
    <t>Imm_Dmix2_seed_3305</t>
  </si>
  <si>
    <t>Imm_Dmix2_seed_4750</t>
  </si>
  <si>
    <t>Imm_Dmix2_seed_4825</t>
  </si>
  <si>
    <t>Imm_Dmix3_seed_1050</t>
  </si>
  <si>
    <t>Imm_Dmix3_seed_1850</t>
  </si>
  <si>
    <t>Imm_Dmix3_seed_3305</t>
  </si>
  <si>
    <t>Imm_Dmix3_seed_4750</t>
  </si>
  <si>
    <t>Imm_Dmix3_seed_4825</t>
  </si>
  <si>
    <t>Imm_Dmix4_seed_1050</t>
  </si>
  <si>
    <t>Imm_Dmix4_seed_1850</t>
  </si>
  <si>
    <t>Imm_Dmix4_seed_3305</t>
  </si>
  <si>
    <t>Imm_Dmix4_seed_4750</t>
  </si>
  <si>
    <t>Imm_Dmix4_seed_4825</t>
  </si>
  <si>
    <t>Imm_Dmix5_seed_1050</t>
  </si>
  <si>
    <t>Imm_Dmix5_seed_1850</t>
  </si>
  <si>
    <t>Imm_Dmix5_seed_3305</t>
  </si>
  <si>
    <t>Imm_Dmix5_seed_4750</t>
  </si>
  <si>
    <t>Imm_Dmix5_seed_4825</t>
  </si>
  <si>
    <t>Imm_Dmix6_seed_1050</t>
  </si>
  <si>
    <t>Imm_Dmix6_seed_1850</t>
  </si>
  <si>
    <t>Imm_Dmix6_seed_3305</t>
  </si>
  <si>
    <t>Imm_Dmix6_seed_4750</t>
  </si>
  <si>
    <t>Imm_Dmix6_seed_4825</t>
  </si>
  <si>
    <t>Imm_Dmix7_seed_1050</t>
  </si>
  <si>
    <t>Imm_Dmix7_seed_1850</t>
  </si>
  <si>
    <t>Imm_Dmix7_seed_3305</t>
  </si>
  <si>
    <t>Imm_Dmix7_seed_4750</t>
  </si>
  <si>
    <t>Imm_Dmix7_seed_4825</t>
  </si>
  <si>
    <t>Imm_Dmix8_seed_1050</t>
  </si>
  <si>
    <t>Imm_Dmix8_seed_1850</t>
  </si>
  <si>
    <t>Imm_Dmix8_seed_3305</t>
  </si>
  <si>
    <t>Imm_Dmix8_seed_4750</t>
  </si>
  <si>
    <t>Imm_Dmix8_seed_4825</t>
  </si>
  <si>
    <t>Imm_Dmix9_seed_1050</t>
  </si>
  <si>
    <t>Imm_Dmix9_seed_1850</t>
  </si>
  <si>
    <t>Imm_Dmix9_seed_3305</t>
  </si>
  <si>
    <t>Imm_Dmix9_seed_4750</t>
  </si>
  <si>
    <t>Imm_Dmix9_seed_4825</t>
  </si>
  <si>
    <t>AVG_R2_test</t>
  </si>
  <si>
    <t>SD_R2_test</t>
  </si>
  <si>
    <t>AVG_R2_CV</t>
  </si>
  <si>
    <t>SD_R2_CV</t>
  </si>
  <si>
    <t>AVG_R2_train</t>
  </si>
  <si>
    <t>SD_R2_train</t>
  </si>
  <si>
    <t>Adj_R2_test</t>
  </si>
  <si>
    <t>SD</t>
  </si>
  <si>
    <t>Adj_R2_CV</t>
  </si>
  <si>
    <t>Adj_R2_train</t>
  </si>
  <si>
    <t>Dmix1</t>
  </si>
  <si>
    <t>Dmix2</t>
  </si>
  <si>
    <t>Dmix3</t>
  </si>
  <si>
    <t>Dmix4</t>
  </si>
  <si>
    <t>Dmix5</t>
  </si>
  <si>
    <t>Dmix6</t>
  </si>
  <si>
    <t>Dmix7</t>
  </si>
  <si>
    <t>Dmix8</t>
  </si>
  <si>
    <t>Dmix9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</si>
</sst>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workbookViewId="0">
      <selection activeCellId="1" sqref="L1:AC1048576 A1:A1048576"/>
    </sheetView>
  </sheetViews>
  <sheetFormatPr defaultColWidth="11.5546875" defaultRowHeight="14.4" x14ac:dyDescent="0.3"/>
  <cols>
    <col min="12" max="12" width="11.6640625" bestFit="1" customWidth="1"/>
    <col min="13" max="13" width="10.33203125" bestFit="1" customWidth="1"/>
    <col min="14" max="14" width="10.77734375" bestFit="1" customWidth="1"/>
    <col min="15" max="15" width="9.44140625" bestFit="1" customWidth="1"/>
    <col min="16" max="16" width="12.33203125" bestFit="1" customWidth="1"/>
    <col min="17" max="17" width="11" bestFit="1" customWidth="1"/>
    <col min="18" max="18" width="9.77734375" bestFit="1" customWidth="1"/>
    <col min="19" max="19" width="5.5546875" bestFit="1" customWidth="1"/>
    <col min="20" max="20" width="8.88671875" bestFit="1" customWidth="1"/>
    <col min="21" max="21" width="5.5546875" bestFit="1" customWidth="1"/>
    <col min="22" max="22" width="10.44140625" bestFit="1" customWidth="1"/>
    <col min="23" max="23" width="5.5546875" bestFit="1" customWidth="1"/>
    <col min="24" max="24" width="8.88671875" bestFit="1" customWidth="1"/>
    <col min="25" max="25" width="5.5546875" bestFit="1" customWidth="1"/>
    <col min="26" max="26" width="8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5</v>
      </c>
      <c r="T1" t="s">
        <v>6</v>
      </c>
      <c r="V1" t="s">
        <v>7</v>
      </c>
      <c r="X1" t="s">
        <v>8</v>
      </c>
      <c r="Z1" t="s">
        <v>9</v>
      </c>
      <c r="AB1" t="s">
        <v>10</v>
      </c>
    </row>
    <row r="2" spans="1:29" x14ac:dyDescent="0.3">
      <c r="A2" t="s">
        <v>11</v>
      </c>
      <c r="B2">
        <v>1050</v>
      </c>
      <c r="C2">
        <v>6.9037189087168696E-3</v>
      </c>
      <c r="D2">
        <v>4.96204473053472E-3</v>
      </c>
      <c r="E2">
        <v>0.33911502956925299</v>
      </c>
      <c r="F2">
        <v>703.34579429414998</v>
      </c>
      <c r="G2">
        <v>382.07845744698898</v>
      </c>
      <c r="H2">
        <v>28.6188423668256</v>
      </c>
      <c r="I2">
        <v>126.98195152901</v>
      </c>
      <c r="J2">
        <v>54.234759197191899</v>
      </c>
      <c r="K2">
        <v>23.9508601269327</v>
      </c>
      <c r="L2" s="1">
        <f>AVERAGE(C2:C6)</f>
        <v>0.13918925028274401</v>
      </c>
      <c r="M2" s="1">
        <f>_xlfn.STDEV.P(C2:C6)</f>
        <v>0.15626431694764389</v>
      </c>
      <c r="N2" s="1">
        <f>AVERAGE(D2:D6)</f>
        <v>0.15305365877411065</v>
      </c>
      <c r="O2" s="1">
        <f>_xlfn.STDEV.P(D2:D6)</f>
        <v>0.17227630484676776</v>
      </c>
      <c r="P2" s="1">
        <f>AVERAGE(E2:E6)</f>
        <v>0.36466118978100021</v>
      </c>
      <c r="Q2" s="1">
        <f>_xlfn.STDEV.P(E2:E6)</f>
        <v>1.9744161672279093E-2</v>
      </c>
      <c r="R2" s="1">
        <f>AVERAGE(F2:F6)</f>
        <v>2288.713971514208</v>
      </c>
      <c r="S2" s="1">
        <f>_xlfn.STDEV.P(F2:F6)</f>
        <v>4118.9885419575003</v>
      </c>
      <c r="T2" s="1">
        <f>AVERAGE(G2:G6)</f>
        <v>1246.4235025276312</v>
      </c>
      <c r="U2" s="1">
        <f>_xlfn.STDEV.P(G2:G6)</f>
        <v>2230.1324128701845</v>
      </c>
      <c r="V2" s="1">
        <f>AVERAGE(H2:H6)</f>
        <v>28.283241318191642</v>
      </c>
      <c r="W2" s="1">
        <f>_xlfn.STDEV.P(H2:H6)</f>
        <v>0.51798747887118413</v>
      </c>
      <c r="X2" s="1">
        <f>AVERAGE(I2:I6)</f>
        <v>361.73879627476754</v>
      </c>
      <c r="Y2" s="1">
        <f>_xlfn.STDEV.P(I2:I6)</f>
        <v>613.5743026059248</v>
      </c>
      <c r="Z2" s="1">
        <f>AVERAGE(J2:J6)</f>
        <v>122.72338492048573</v>
      </c>
      <c r="AA2" s="1">
        <f>_xlfn.STDEV.P(J2:J6)</f>
        <v>180.53328436920972</v>
      </c>
      <c r="AB2" s="1">
        <f>AVERAGE(K2:K6)</f>
        <v>23.223756664404618</v>
      </c>
      <c r="AC2" s="1">
        <f>_xlfn.STDEV.P(K2:K6)</f>
        <v>0.64055503851937101</v>
      </c>
    </row>
    <row r="3" spans="1:29" x14ac:dyDescent="0.3">
      <c r="A3" t="s">
        <v>12</v>
      </c>
      <c r="B3">
        <v>1850</v>
      </c>
      <c r="C3">
        <v>0.354842026906805</v>
      </c>
      <c r="D3">
        <v>0.38286399095263202</v>
      </c>
      <c r="E3">
        <v>0.39524960375485002</v>
      </c>
      <c r="F3">
        <v>28.446399423669</v>
      </c>
      <c r="G3">
        <v>28.0267931964014</v>
      </c>
      <c r="H3">
        <v>27.850251868995201</v>
      </c>
      <c r="I3">
        <v>22.705164824535199</v>
      </c>
      <c r="J3">
        <v>22.602858798174399</v>
      </c>
      <c r="K3">
        <v>22.5602698641238</v>
      </c>
    </row>
    <row r="4" spans="1:29" x14ac:dyDescent="0.3">
      <c r="A4" t="s">
        <v>13</v>
      </c>
      <c r="B4">
        <v>3305</v>
      </c>
      <c r="C4">
        <v>2.5114018980793101E-2</v>
      </c>
      <c r="D4">
        <v>3.2902110322276697E-2</v>
      </c>
      <c r="E4">
        <v>0.36154048850994802</v>
      </c>
      <c r="F4">
        <v>167.44182614943</v>
      </c>
      <c r="G4">
        <v>93.887779510766904</v>
      </c>
      <c r="H4">
        <v>28.514190006068699</v>
      </c>
      <c r="I4">
        <v>47.160402706981401</v>
      </c>
      <c r="J4">
        <v>30.5008730345419</v>
      </c>
      <c r="K4">
        <v>23.5656842116259</v>
      </c>
    </row>
    <row r="5" spans="1:29" x14ac:dyDescent="0.3">
      <c r="A5" t="s">
        <v>14</v>
      </c>
      <c r="B5">
        <v>4750</v>
      </c>
      <c r="C5">
        <v>0.303879195575256</v>
      </c>
      <c r="D5">
        <v>0.343262435331817</v>
      </c>
      <c r="E5">
        <v>0.37691626143287699</v>
      </c>
      <c r="F5">
        <v>32.5906046675913</v>
      </c>
      <c r="G5">
        <v>29.100052288018301</v>
      </c>
      <c r="H5">
        <v>27.516750254664199</v>
      </c>
      <c r="I5">
        <v>25.297407025771001</v>
      </c>
      <c r="J5">
        <v>23.220805039659499</v>
      </c>
      <c r="K5">
        <v>22.356337244536199</v>
      </c>
    </row>
    <row r="6" spans="1:29" x14ac:dyDescent="0.3">
      <c r="A6" t="s">
        <v>15</v>
      </c>
      <c r="B6">
        <v>4825</v>
      </c>
      <c r="C6">
        <v>5.2072910421490396E-3</v>
      </c>
      <c r="D6">
        <v>1.27771253329269E-3</v>
      </c>
      <c r="E6">
        <v>0.35048456563807301</v>
      </c>
      <c r="F6">
        <v>10511.745233036199</v>
      </c>
      <c r="G6">
        <v>5699.0244301959801</v>
      </c>
      <c r="H6">
        <v>28.916172094404502</v>
      </c>
      <c r="I6">
        <v>1586.5490552875401</v>
      </c>
      <c r="J6">
        <v>483.05762853286097</v>
      </c>
      <c r="K6">
        <v>23.6856318748045</v>
      </c>
    </row>
    <row r="7" spans="1:29" x14ac:dyDescent="0.3">
      <c r="A7" t="s">
        <v>16</v>
      </c>
      <c r="B7">
        <v>1050</v>
      </c>
      <c r="C7">
        <v>9.2102627263266606E-3</v>
      </c>
      <c r="D7">
        <v>4.5014475992439698E-2</v>
      </c>
      <c r="E7">
        <v>0.343182870346672</v>
      </c>
      <c r="F7">
        <v>93.518827611196699</v>
      </c>
      <c r="G7">
        <v>56.083696155764798</v>
      </c>
      <c r="H7">
        <v>28.530629899245898</v>
      </c>
      <c r="I7">
        <v>35.821860648214098</v>
      </c>
      <c r="J7">
        <v>27.374922513993099</v>
      </c>
      <c r="K7">
        <v>23.8585500780278</v>
      </c>
      <c r="L7" s="1">
        <f>AVERAGE(C7:C11)</f>
        <v>9.7038666519990976E-2</v>
      </c>
      <c r="M7" s="1">
        <f>_xlfn.STDEV.P(C7:C11)</f>
        <v>0.13150719404006334</v>
      </c>
      <c r="N7" s="1">
        <f>AVERAGE(D7:D11)</f>
        <v>0.14169826420816933</v>
      </c>
      <c r="O7" s="1">
        <f>_xlfn.STDEV.P(D7:D11)</f>
        <v>0.14363422733274533</v>
      </c>
      <c r="P7" s="1">
        <f>AVERAGE(E7:E11)</f>
        <v>0.37009264612042619</v>
      </c>
      <c r="Q7" s="1">
        <f>_xlfn.STDEV.P(E7:E11)</f>
        <v>2.075469244708775E-2</v>
      </c>
      <c r="R7" s="1">
        <f>AVERAGE(F7:F11)</f>
        <v>86.805563330968781</v>
      </c>
      <c r="S7" s="1">
        <f>_xlfn.STDEV.P(F7:F11)</f>
        <v>45.897669212540663</v>
      </c>
      <c r="T7" s="1">
        <f>AVERAGE(G7:G11)</f>
        <v>54.067431824932157</v>
      </c>
      <c r="U7" s="1">
        <f>_xlfn.STDEV.P(G7:G11)</f>
        <v>21.701526659776306</v>
      </c>
      <c r="V7" s="1">
        <f>AVERAGE(H7:H11)</f>
        <v>28.162410497255898</v>
      </c>
      <c r="W7" s="1">
        <f>_xlfn.STDEV.P(H7:H11)</f>
        <v>0.57317338998325118</v>
      </c>
      <c r="X7" s="1">
        <f>AVERAGE(I7:I11)</f>
        <v>34.842211869952138</v>
      </c>
      <c r="Y7" s="1">
        <f>_xlfn.STDEV.P(I7:I11)</f>
        <v>8.0886914429026007</v>
      </c>
      <c r="Z7" s="1">
        <f>AVERAGE(J7:J11)</f>
        <v>26.524900362906102</v>
      </c>
      <c r="AA7" s="1">
        <f>_xlfn.STDEV.P(J7:J11)</f>
        <v>2.8022381968908543</v>
      </c>
      <c r="AB7" s="1">
        <f>AVERAGE(K7:K11)</f>
        <v>23.062490142778341</v>
      </c>
      <c r="AC7" s="1">
        <f>_xlfn.STDEV.P(K7:K11)</f>
        <v>0.7619460264884198</v>
      </c>
    </row>
    <row r="8" spans="1:29" x14ac:dyDescent="0.3">
      <c r="A8" t="s">
        <v>17</v>
      </c>
      <c r="B8">
        <v>1850</v>
      </c>
      <c r="C8">
        <v>0.34069804715021701</v>
      </c>
      <c r="D8">
        <v>0.37872844460911098</v>
      </c>
      <c r="E8">
        <v>0.39625038461158502</v>
      </c>
      <c r="F8">
        <v>28.840083600789399</v>
      </c>
      <c r="G8">
        <v>28.128700214587901</v>
      </c>
      <c r="H8">
        <v>27.8271981101588</v>
      </c>
      <c r="I8">
        <v>23.120424270577701</v>
      </c>
      <c r="J8">
        <v>22.704224188382799</v>
      </c>
      <c r="K8">
        <v>22.5309644256591</v>
      </c>
    </row>
    <row r="9" spans="1:29" x14ac:dyDescent="0.3">
      <c r="A9" t="s">
        <v>18</v>
      </c>
      <c r="B9">
        <v>3305</v>
      </c>
      <c r="C9">
        <v>2.8474386121182301E-3</v>
      </c>
      <c r="D9">
        <v>3.1839880919882803E-2</v>
      </c>
      <c r="E9">
        <v>0.37339175626180698</v>
      </c>
      <c r="F9">
        <v>114.050982881408</v>
      </c>
      <c r="G9">
        <v>66.232534459872994</v>
      </c>
      <c r="H9">
        <v>28.248306105015999</v>
      </c>
      <c r="I9">
        <v>41.878252872692698</v>
      </c>
      <c r="J9">
        <v>28.683209177288202</v>
      </c>
      <c r="K9">
        <v>23.1902498108755</v>
      </c>
    </row>
    <row r="10" spans="1:29" x14ac:dyDescent="0.3">
      <c r="A10" t="s">
        <v>19</v>
      </c>
      <c r="B10">
        <v>4750</v>
      </c>
      <c r="C10">
        <v>0.13185137314391901</v>
      </c>
      <c r="D10">
        <v>0.238457097359388</v>
      </c>
      <c r="E10">
        <v>0.38794102198951302</v>
      </c>
      <c r="F10">
        <v>43.5937485811748</v>
      </c>
      <c r="G10">
        <v>32.920287206971103</v>
      </c>
      <c r="H10">
        <v>27.272224923306901</v>
      </c>
      <c r="I10">
        <v>28.5588863861141</v>
      </c>
      <c r="J10">
        <v>23.852571614088799</v>
      </c>
      <c r="K10">
        <v>21.893381754241201</v>
      </c>
    </row>
    <row r="11" spans="1:29" x14ac:dyDescent="0.3">
      <c r="A11" t="s">
        <v>20</v>
      </c>
      <c r="B11">
        <v>4825</v>
      </c>
      <c r="C11">
        <v>5.8621096737400901E-4</v>
      </c>
      <c r="D11">
        <v>1.44514221600252E-2</v>
      </c>
      <c r="E11">
        <v>0.349697197392554</v>
      </c>
      <c r="F11">
        <v>154.02417398027501</v>
      </c>
      <c r="G11">
        <v>86.971941087464003</v>
      </c>
      <c r="H11">
        <v>28.9336934485519</v>
      </c>
      <c r="I11">
        <v>44.831635172162102</v>
      </c>
      <c r="J11">
        <v>30.009574320777599</v>
      </c>
      <c r="K11">
        <v>23.839304645088099</v>
      </c>
    </row>
    <row r="12" spans="1:29" x14ac:dyDescent="0.3">
      <c r="A12" t="s">
        <v>21</v>
      </c>
      <c r="B12">
        <v>1050</v>
      </c>
      <c r="C12">
        <v>3.0459817919819298E-3</v>
      </c>
      <c r="D12">
        <v>5.9904656182298397E-4</v>
      </c>
      <c r="E12">
        <v>0.36668133256763802</v>
      </c>
      <c r="F12">
        <v>1931.0597669225599</v>
      </c>
      <c r="G12">
        <v>1047.19418991775</v>
      </c>
      <c r="H12">
        <v>28.015622026291901</v>
      </c>
      <c r="I12">
        <v>294.811613963105</v>
      </c>
      <c r="J12">
        <v>102.80449914523101</v>
      </c>
      <c r="K12">
        <v>22.873935510641498</v>
      </c>
      <c r="L12" s="1">
        <f>AVERAGE(C12:C16)</f>
        <v>2.9128865853730564E-3</v>
      </c>
      <c r="M12" s="1">
        <f>_xlfn.STDEV.P(C12:C16)</f>
        <v>9.8505047200079577E-4</v>
      </c>
      <c r="N12" s="1">
        <f>AVERAGE(D12:D16)</f>
        <v>1.13561317739794E-3</v>
      </c>
      <c r="O12" s="1">
        <f>_xlfn.STDEV.P(D12:D16)</f>
        <v>8.5831876260731633E-4</v>
      </c>
      <c r="P12" s="1">
        <f>AVERAGE(E12:E16)</f>
        <v>0.38637652509551418</v>
      </c>
      <c r="Q12" s="1">
        <f>_xlfn.STDEV.P(E12:E16)</f>
        <v>2.2494869612454369E-2</v>
      </c>
      <c r="R12" s="1">
        <f>AVERAGE(F12:F16)</f>
        <v>37522.086024033568</v>
      </c>
      <c r="S12" s="1">
        <f>_xlfn.STDEV.P(F12:F16)</f>
        <v>33694.37962355627</v>
      </c>
      <c r="T12" s="1">
        <f>AVERAGE(G12:G16)</f>
        <v>20342.840414061058</v>
      </c>
      <c r="U12" s="1">
        <f>_xlfn.STDEV.P(G12:G16)</f>
        <v>18267.369037011144</v>
      </c>
      <c r="V12" s="1">
        <f>AVERAGE(H12:H16)</f>
        <v>27.795699618107939</v>
      </c>
      <c r="W12" s="1">
        <f>_xlfn.STDEV.P(H12:H16)</f>
        <v>0.63763012781795603</v>
      </c>
      <c r="X12" s="1">
        <f>AVERAGE(I12:I16)</f>
        <v>4113.9362770476</v>
      </c>
      <c r="Y12" s="1">
        <f>_xlfn.STDEV.P(I12:I16)</f>
        <v>3614.2336167052076</v>
      </c>
      <c r="Z12" s="1">
        <f>AVERAGE(J12:J16)</f>
        <v>1225.0936625966499</v>
      </c>
      <c r="AA12" s="1">
        <f>_xlfn.STDEV.P(J12:J16)</f>
        <v>1062.157941822752</v>
      </c>
      <c r="AB12" s="1">
        <f>AVERAGE(K12:K16)</f>
        <v>22.498547078606016</v>
      </c>
      <c r="AC12" s="1">
        <f>_xlfn.STDEV.P(K12:K16)</f>
        <v>0.8217406452957271</v>
      </c>
    </row>
    <row r="13" spans="1:29" x14ac:dyDescent="0.3">
      <c r="A13" t="s">
        <v>22</v>
      </c>
      <c r="B13">
        <v>1850</v>
      </c>
      <c r="C13">
        <v>4.7480933425361298E-3</v>
      </c>
      <c r="D13">
        <v>2.84607955706656E-3</v>
      </c>
      <c r="E13">
        <v>0.41804803890035103</v>
      </c>
      <c r="F13">
        <v>1284.8066282033701</v>
      </c>
      <c r="G13">
        <v>696.93976458795203</v>
      </c>
      <c r="H13">
        <v>27.320246555194998</v>
      </c>
      <c r="I13">
        <v>178.27068238674701</v>
      </c>
      <c r="J13">
        <v>67.891302520568999</v>
      </c>
      <c r="K13">
        <v>21.941515426956499</v>
      </c>
    </row>
    <row r="14" spans="1:29" x14ac:dyDescent="0.3">
      <c r="A14" t="s">
        <v>23</v>
      </c>
      <c r="B14">
        <v>3305</v>
      </c>
      <c r="C14">
        <v>2.4077905756011201E-3</v>
      </c>
      <c r="D14">
        <v>7.1782033972394503E-4</v>
      </c>
      <c r="E14">
        <v>0.384014012557997</v>
      </c>
      <c r="F14">
        <v>71502.169695302393</v>
      </c>
      <c r="G14">
        <v>38765.112205425699</v>
      </c>
      <c r="H14">
        <v>28.007850205201802</v>
      </c>
      <c r="I14">
        <v>7774.1849718762796</v>
      </c>
      <c r="J14">
        <v>2301.1985415683698</v>
      </c>
      <c r="K14">
        <v>22.851249313488701</v>
      </c>
    </row>
    <row r="15" spans="1:29" x14ac:dyDescent="0.3">
      <c r="A15" t="s">
        <v>24</v>
      </c>
      <c r="B15">
        <v>4750</v>
      </c>
      <c r="C15">
        <v>1.9164098880952399E-3</v>
      </c>
      <c r="D15">
        <v>8.2668577653417601E-4</v>
      </c>
      <c r="E15">
        <v>0.40488609852881102</v>
      </c>
      <c r="F15">
        <v>81203.059529558406</v>
      </c>
      <c r="G15">
        <v>44024.475929222601</v>
      </c>
      <c r="H15">
        <v>26.892054406700101</v>
      </c>
      <c r="I15">
        <v>8755.2570293248791</v>
      </c>
      <c r="J15">
        <v>2588.4219957640198</v>
      </c>
      <c r="K15">
        <v>21.232751023753199</v>
      </c>
    </row>
    <row r="16" spans="1:29" x14ac:dyDescent="0.3">
      <c r="A16" t="s">
        <v>25</v>
      </c>
      <c r="B16">
        <v>4825</v>
      </c>
      <c r="C16">
        <v>2.44615732865086E-3</v>
      </c>
      <c r="D16">
        <v>6.8843365184203501E-4</v>
      </c>
      <c r="E16">
        <v>0.35825314292277399</v>
      </c>
      <c r="F16">
        <v>31689.334500181099</v>
      </c>
      <c r="G16">
        <v>17180.4799811513</v>
      </c>
      <c r="H16">
        <v>28.7427248971509</v>
      </c>
      <c r="I16">
        <v>3567.1570876869901</v>
      </c>
      <c r="J16">
        <v>1065.1519739850601</v>
      </c>
      <c r="K16">
        <v>23.593284118190201</v>
      </c>
    </row>
    <row r="17" spans="1:29" x14ac:dyDescent="0.3">
      <c r="A17" t="s">
        <v>26</v>
      </c>
      <c r="B17">
        <v>1050</v>
      </c>
      <c r="C17">
        <v>0.432848632872885</v>
      </c>
      <c r="D17">
        <v>0.32899509351103201</v>
      </c>
      <c r="E17">
        <v>0.29585897065717798</v>
      </c>
      <c r="F17">
        <v>28.653831721392699</v>
      </c>
      <c r="G17">
        <v>29.282721628929</v>
      </c>
      <c r="H17">
        <v>29.540575390586</v>
      </c>
      <c r="I17">
        <v>25.322751736388099</v>
      </c>
      <c r="J17">
        <v>25.0263719108057</v>
      </c>
      <c r="K17">
        <v>24.902992073911701</v>
      </c>
      <c r="L17" s="1">
        <f>AVERAGE(C17:C21)</f>
        <v>0.17574710215723691</v>
      </c>
      <c r="M17" s="1">
        <f>_xlfn.STDEV.P(C17:C21)</f>
        <v>0.17218841906681592</v>
      </c>
      <c r="N17" s="1">
        <f>AVERAGE(D17:D21)</f>
        <v>0.19943051729943823</v>
      </c>
      <c r="O17" s="1">
        <f>_xlfn.STDEV.P(D17:D21)</f>
        <v>0.11244595753858962</v>
      </c>
      <c r="P17" s="1">
        <f>AVERAGE(E17:E21)</f>
        <v>0.32165046465817759</v>
      </c>
      <c r="Q17" s="1">
        <f>_xlfn.STDEV.P(E17:E21)</f>
        <v>1.6592124107407638E-2</v>
      </c>
      <c r="R17" s="1">
        <f>AVERAGE(F17:F21)</f>
        <v>48.184144495021158</v>
      </c>
      <c r="S17" s="1">
        <f>_xlfn.STDEV.P(F17:F21)</f>
        <v>18.385181344705405</v>
      </c>
      <c r="T17" s="1">
        <f>AVERAGE(G17:G21)</f>
        <v>36.487187575177828</v>
      </c>
      <c r="U17" s="1">
        <f>_xlfn.STDEV.P(G17:G21)</f>
        <v>7.331931465615245</v>
      </c>
      <c r="V17" s="1">
        <f>AVERAGE(H17:H21)</f>
        <v>29.226852427119002</v>
      </c>
      <c r="W17" s="1">
        <f>_xlfn.STDEV.P(H17:H21)</f>
        <v>0.48757564330594744</v>
      </c>
      <c r="X17" s="1">
        <f>AVERAGE(I17:I21)</f>
        <v>29.009638028632157</v>
      </c>
      <c r="Y17" s="1">
        <f>_xlfn.STDEV.P(I17:I21)</f>
        <v>3.9953192867763065</v>
      </c>
      <c r="Z17" s="1">
        <f>AVERAGE(J17:J21)</f>
        <v>25.770874696496879</v>
      </c>
      <c r="AA17" s="1">
        <f>_xlfn.STDEV.P(J17:J21)</f>
        <v>1.3290268958089795</v>
      </c>
      <c r="AB17" s="1">
        <f>AVERAGE(K17:K21)</f>
        <v>24.422611227915681</v>
      </c>
      <c r="AC17" s="1">
        <f>_xlfn.STDEV.P(K17:K21)</f>
        <v>0.6312076554653927</v>
      </c>
    </row>
    <row r="18" spans="1:29" x14ac:dyDescent="0.3">
      <c r="A18" t="s">
        <v>27</v>
      </c>
      <c r="B18">
        <v>1850</v>
      </c>
      <c r="C18">
        <v>0.33200241440905098</v>
      </c>
      <c r="D18">
        <v>0.33644786813126698</v>
      </c>
      <c r="E18">
        <v>0.33899444736085299</v>
      </c>
      <c r="F18">
        <v>28.920357845940998</v>
      </c>
      <c r="G18">
        <v>29.059195567404501</v>
      </c>
      <c r="H18">
        <v>29.116797107409798</v>
      </c>
      <c r="I18">
        <v>23.671316582784701</v>
      </c>
      <c r="J18">
        <v>24.036326998694399</v>
      </c>
      <c r="K18">
        <v>24.188277036086699</v>
      </c>
    </row>
    <row r="19" spans="1:29" x14ac:dyDescent="0.3">
      <c r="A19" t="s">
        <v>28</v>
      </c>
      <c r="B19">
        <v>3305</v>
      </c>
      <c r="C19">
        <v>4.5444358616597798E-2</v>
      </c>
      <c r="D19">
        <v>0.142702092583573</v>
      </c>
      <c r="E19">
        <v>0.32543258066136699</v>
      </c>
      <c r="F19">
        <v>49.469314005412897</v>
      </c>
      <c r="G19">
        <v>36.412253543251602</v>
      </c>
      <c r="H19">
        <v>29.309407516609198</v>
      </c>
      <c r="I19">
        <v>30.767021921625599</v>
      </c>
      <c r="J19">
        <v>26.2960024360247</v>
      </c>
      <c r="K19">
        <v>24.434763555141</v>
      </c>
    </row>
    <row r="20" spans="1:29" x14ac:dyDescent="0.3">
      <c r="A20" t="s">
        <v>29</v>
      </c>
      <c r="B20">
        <v>4750</v>
      </c>
      <c r="C20">
        <v>5.27770191278411E-2</v>
      </c>
      <c r="D20">
        <v>0.12930586812443701</v>
      </c>
      <c r="E20">
        <v>0.337862835484395</v>
      </c>
      <c r="F20">
        <v>56.158157233450197</v>
      </c>
      <c r="G20">
        <v>38.666552905115303</v>
      </c>
      <c r="H20">
        <v>28.365988074012702</v>
      </c>
      <c r="I20">
        <v>30.615861025795901</v>
      </c>
      <c r="J20">
        <v>25.506071971006101</v>
      </c>
      <c r="K20">
        <v>23.3789199662972</v>
      </c>
    </row>
    <row r="21" spans="1:29" x14ac:dyDescent="0.3">
      <c r="A21" t="s">
        <v>30</v>
      </c>
      <c r="B21">
        <v>4825</v>
      </c>
      <c r="C21">
        <v>1.5663085759809701E-2</v>
      </c>
      <c r="D21">
        <v>5.9701664146882202E-2</v>
      </c>
      <c r="E21">
        <v>0.31010348912709501</v>
      </c>
      <c r="F21">
        <v>77.719061668909006</v>
      </c>
      <c r="G21">
        <v>49.0152142311887</v>
      </c>
      <c r="H21">
        <v>29.8014940469773</v>
      </c>
      <c r="I21">
        <v>34.671238876566498</v>
      </c>
      <c r="J21">
        <v>27.989600165953501</v>
      </c>
      <c r="K21">
        <v>25.2081035081418</v>
      </c>
    </row>
    <row r="22" spans="1:29" x14ac:dyDescent="0.3">
      <c r="A22" t="s">
        <v>31</v>
      </c>
      <c r="B22">
        <v>1050</v>
      </c>
      <c r="C22">
        <v>3.5032834656489202E-2</v>
      </c>
      <c r="D22">
        <v>0.204091910299632</v>
      </c>
      <c r="E22">
        <v>0.31175137010279402</v>
      </c>
      <c r="F22">
        <v>37.8250671147104</v>
      </c>
      <c r="G22">
        <v>31.980907260410898</v>
      </c>
      <c r="H22">
        <v>29.2053088007026</v>
      </c>
      <c r="I22">
        <v>30.1021736494184</v>
      </c>
      <c r="J22">
        <v>25.312526353161701</v>
      </c>
      <c r="K22">
        <v>23.318646030738101</v>
      </c>
      <c r="L22" s="1">
        <f>AVERAGE(C22:C26)</f>
        <v>0.10172186869287174</v>
      </c>
      <c r="M22" s="1">
        <f>_xlfn.STDEV.P(C22:C26)</f>
        <v>6.593211781290341E-2</v>
      </c>
      <c r="N22" s="1">
        <f>AVERAGE(D22:D26)</f>
        <v>0.17127867059394453</v>
      </c>
      <c r="O22" s="1">
        <f>_xlfn.STDEV.P(D22:D26)</f>
        <v>6.8050734178448036E-2</v>
      </c>
      <c r="P22" s="1">
        <f>AVERAGE(E22:E26)</f>
        <v>0.26958523683048241</v>
      </c>
      <c r="Q22" s="1">
        <f>_xlfn.STDEV.P(E22:E26)</f>
        <v>2.2016870406821893E-2</v>
      </c>
      <c r="R22" s="1">
        <f>AVERAGE(F22:F26)</f>
        <v>46.178752547405821</v>
      </c>
      <c r="S22" s="1">
        <f>_xlfn.STDEV.P(F22:F26)</f>
        <v>18.380431737489957</v>
      </c>
      <c r="T22" s="1">
        <f>AVERAGE(G22:G26)</f>
        <v>36.310694496658357</v>
      </c>
      <c r="U22" s="1">
        <f>_xlfn.STDEV.P(G22:G26)</f>
        <v>7.5724941601472748</v>
      </c>
      <c r="V22" s="1">
        <f>AVERAGE(H22:H26)</f>
        <v>30.327709111701978</v>
      </c>
      <c r="W22" s="1">
        <f>_xlfn.STDEV.P(H22:H26)</f>
        <v>0.63786119274712094</v>
      </c>
      <c r="X22" s="1">
        <f>AVERAGE(I22:I26)</f>
        <v>29.65546227171502</v>
      </c>
      <c r="Y22" s="1">
        <f>_xlfn.STDEV.P(I22:I26)</f>
        <v>3.2868144254866847</v>
      </c>
      <c r="Z22" s="1">
        <f>AVERAGE(J22:J26)</f>
        <v>26.154355886882342</v>
      </c>
      <c r="AA22" s="1">
        <f>_xlfn.STDEV.P(J22:J26)</f>
        <v>1.0093192298047649</v>
      </c>
      <c r="AB22" s="1">
        <f>AVERAGE(K22:K26)</f>
        <v>24.696881735730258</v>
      </c>
      <c r="AC22" s="1">
        <f>_xlfn.STDEV.P(K22:K26)</f>
        <v>0.77224895006448802</v>
      </c>
    </row>
    <row r="23" spans="1:29" x14ac:dyDescent="0.3">
      <c r="A23" t="s">
        <v>32</v>
      </c>
      <c r="B23">
        <v>1850</v>
      </c>
      <c r="C23">
        <v>0.20226950581353301</v>
      </c>
      <c r="D23">
        <v>0.243443428587299</v>
      </c>
      <c r="E23">
        <v>0.26018633720150097</v>
      </c>
      <c r="F23">
        <v>31.5460758533345</v>
      </c>
      <c r="G23">
        <v>31.0237166898551</v>
      </c>
      <c r="H23">
        <v>30.8036528347148</v>
      </c>
      <c r="I23">
        <v>25.643806579900499</v>
      </c>
      <c r="J23">
        <v>25.028928100664501</v>
      </c>
      <c r="K23">
        <v>24.772960588946301</v>
      </c>
    </row>
    <row r="24" spans="1:29" x14ac:dyDescent="0.3">
      <c r="A24" t="s">
        <v>33</v>
      </c>
      <c r="B24">
        <v>3305</v>
      </c>
      <c r="C24">
        <v>0.14150639129805501</v>
      </c>
      <c r="D24">
        <v>0.21236864544721001</v>
      </c>
      <c r="E24">
        <v>0.27018489789012201</v>
      </c>
      <c r="F24">
        <v>35.314122503016101</v>
      </c>
      <c r="G24">
        <v>31.9808700927831</v>
      </c>
      <c r="H24">
        <v>30.486023606664698</v>
      </c>
      <c r="I24">
        <v>27.679772826474501</v>
      </c>
      <c r="J24">
        <v>25.8962630233993</v>
      </c>
      <c r="K24">
        <v>25.153806453793301</v>
      </c>
    </row>
    <row r="25" spans="1:29" x14ac:dyDescent="0.3">
      <c r="A25" t="s">
        <v>34</v>
      </c>
      <c r="B25">
        <v>4750</v>
      </c>
      <c r="C25">
        <v>2.69299029951315E-2</v>
      </c>
      <c r="D25">
        <v>5.07381648773296E-2</v>
      </c>
      <c r="E25">
        <v>0.253323914302924</v>
      </c>
      <c r="F25">
        <v>82.002886748648507</v>
      </c>
      <c r="G25">
        <v>51.158412666240203</v>
      </c>
      <c r="H25">
        <v>30.122433527175598</v>
      </c>
      <c r="I25">
        <v>35.464706008163702</v>
      </c>
      <c r="J25">
        <v>27.8035280553908</v>
      </c>
      <c r="K25">
        <v>24.614259405367701</v>
      </c>
    </row>
    <row r="26" spans="1:29" x14ac:dyDescent="0.3">
      <c r="A26" t="s">
        <v>35</v>
      </c>
      <c r="B26">
        <v>4825</v>
      </c>
      <c r="C26">
        <v>0.10287070870115</v>
      </c>
      <c r="D26">
        <v>0.14575120375825201</v>
      </c>
      <c r="E26">
        <v>0.25247966465507099</v>
      </c>
      <c r="F26">
        <v>44.205610517319599</v>
      </c>
      <c r="G26">
        <v>35.409565774002502</v>
      </c>
      <c r="H26">
        <v>31.0211267892522</v>
      </c>
      <c r="I26">
        <v>29.386852294617999</v>
      </c>
      <c r="J26">
        <v>26.7305339017954</v>
      </c>
      <c r="K26">
        <v>25.624736199805898</v>
      </c>
    </row>
    <row r="27" spans="1:29" x14ac:dyDescent="0.3">
      <c r="A27" t="s">
        <v>36</v>
      </c>
      <c r="B27">
        <v>1050</v>
      </c>
      <c r="C27">
        <v>4.1590466963621203E-3</v>
      </c>
      <c r="D27">
        <v>1.3865041476412801E-3</v>
      </c>
      <c r="E27">
        <v>0.34520781975464898</v>
      </c>
      <c r="F27">
        <v>13844.051152296801</v>
      </c>
      <c r="G27">
        <v>7505.6299531444402</v>
      </c>
      <c r="H27">
        <v>28.486616370596099</v>
      </c>
      <c r="I27">
        <v>2057.03552396745</v>
      </c>
      <c r="J27">
        <v>621.34924154430303</v>
      </c>
      <c r="K27">
        <v>23.687983702990401</v>
      </c>
      <c r="L27" s="1">
        <f>AVERAGE(C27:C31)</f>
        <v>9.2329166530243062E-2</v>
      </c>
      <c r="M27" s="1">
        <f>_xlfn.STDEV.P(C27:C31)</f>
        <v>0.13747481897736674</v>
      </c>
      <c r="N27" s="1">
        <f>AVERAGE(D27:D31)</f>
        <v>9.7620518892606006E-2</v>
      </c>
      <c r="O27" s="1">
        <f>_xlfn.STDEV.P(D27:D31)</f>
        <v>0.15016838524903706</v>
      </c>
      <c r="P27" s="1">
        <f>AVERAGE(E27:E31)</f>
        <v>0.37054640393041061</v>
      </c>
      <c r="Q27" s="1">
        <f>_xlfn.STDEV.P(E27:E31)</f>
        <v>2.1524124265113905E-2</v>
      </c>
      <c r="R27" s="1">
        <f>AVERAGE(F27:F31)</f>
        <v>6176.2121957175059</v>
      </c>
      <c r="S27" s="1">
        <f>_xlfn.STDEV.P(F27:F31)</f>
        <v>7129.3784689012809</v>
      </c>
      <c r="T27" s="1">
        <f>AVERAGE(G27:G31)</f>
        <v>3352.135949602969</v>
      </c>
      <c r="U27" s="1">
        <f>_xlfn.STDEV.P(G27:G31)</f>
        <v>3862.089998929353</v>
      </c>
      <c r="V27" s="1">
        <f>AVERAGE(H27:H31)</f>
        <v>28.15154721060544</v>
      </c>
      <c r="W27" s="1">
        <f>_xlfn.STDEV.P(H27:H31)</f>
        <v>0.57033687978327285</v>
      </c>
      <c r="X27" s="1">
        <f>AVERAGE(I27:I31)</f>
        <v>921.47145363495838</v>
      </c>
      <c r="Y27" s="1">
        <f>_xlfn.STDEV.P(I27:I31)</f>
        <v>1053.9135364474155</v>
      </c>
      <c r="Z27" s="1">
        <f>AVERAGE(J27:J31)</f>
        <v>287.08253349890458</v>
      </c>
      <c r="AA27" s="1">
        <f>_xlfn.STDEV.P(J27:J31)</f>
        <v>309.99903036935325</v>
      </c>
      <c r="AB27" s="1">
        <f>AVERAGE(K27:K31)</f>
        <v>22.993028283895658</v>
      </c>
      <c r="AC27" s="1">
        <f>_xlfn.STDEV.P(K27:K31)</f>
        <v>0.65428582763003662</v>
      </c>
    </row>
    <row r="28" spans="1:29" x14ac:dyDescent="0.3">
      <c r="A28" t="s">
        <v>37</v>
      </c>
      <c r="B28">
        <v>1850</v>
      </c>
      <c r="C28">
        <v>0.35913176883699899</v>
      </c>
      <c r="D28">
        <v>0.38954265368582103</v>
      </c>
      <c r="E28">
        <v>0.403186300497901</v>
      </c>
      <c r="F28">
        <v>28.375128353389901</v>
      </c>
      <c r="G28">
        <v>27.876933720822301</v>
      </c>
      <c r="H28">
        <v>27.666896035245902</v>
      </c>
      <c r="I28">
        <v>22.1792794056473</v>
      </c>
      <c r="J28">
        <v>22.225020079243599</v>
      </c>
      <c r="K28">
        <v>22.244061445627601</v>
      </c>
    </row>
    <row r="29" spans="1:29" x14ac:dyDescent="0.3">
      <c r="A29" t="s">
        <v>38</v>
      </c>
      <c r="B29">
        <v>3305</v>
      </c>
      <c r="C29">
        <v>5.0739657773486704E-3</v>
      </c>
      <c r="D29">
        <v>1.3903091257429199E-3</v>
      </c>
      <c r="E29">
        <v>0.36901654570671499</v>
      </c>
      <c r="F29">
        <v>15878.644946463801</v>
      </c>
      <c r="G29">
        <v>8608.6855599441496</v>
      </c>
      <c r="H29">
        <v>28.3467546144506</v>
      </c>
      <c r="I29">
        <v>2355.51645159904</v>
      </c>
      <c r="J29">
        <v>708.68635128283097</v>
      </c>
      <c r="K29">
        <v>23.128119476989799</v>
      </c>
    </row>
    <row r="30" spans="1:29" x14ac:dyDescent="0.3">
      <c r="A30" t="s">
        <v>39</v>
      </c>
      <c r="B30">
        <v>4750</v>
      </c>
      <c r="C30">
        <v>3.3354637869888E-3</v>
      </c>
      <c r="D30">
        <v>2.7971625761054699E-3</v>
      </c>
      <c r="E30">
        <v>0.38483678850095998</v>
      </c>
      <c r="F30">
        <v>1033.93569631896</v>
      </c>
      <c r="G30">
        <v>561.02179144687295</v>
      </c>
      <c r="H30">
        <v>27.341296928396801</v>
      </c>
      <c r="I30">
        <v>130.878798338124</v>
      </c>
      <c r="J30">
        <v>54.157586806985698</v>
      </c>
      <c r="K30">
        <v>22.219344902620499</v>
      </c>
    </row>
    <row r="31" spans="1:29" x14ac:dyDescent="0.3">
      <c r="A31" t="s">
        <v>40</v>
      </c>
      <c r="B31">
        <v>4825</v>
      </c>
      <c r="C31">
        <v>8.9945587553516795E-2</v>
      </c>
      <c r="D31">
        <v>9.2985964927719406E-2</v>
      </c>
      <c r="E31">
        <v>0.35048456519182802</v>
      </c>
      <c r="F31">
        <v>96.054055154579999</v>
      </c>
      <c r="G31">
        <v>57.465509758559001</v>
      </c>
      <c r="H31">
        <v>28.9161721043378</v>
      </c>
      <c r="I31">
        <v>41.7472148645302</v>
      </c>
      <c r="J31">
        <v>28.994467781159901</v>
      </c>
      <c r="K31">
        <v>23.685631891250001</v>
      </c>
    </row>
    <row r="32" spans="1:29" x14ac:dyDescent="0.3">
      <c r="A32" t="s">
        <v>41</v>
      </c>
      <c r="B32">
        <v>1050</v>
      </c>
      <c r="C32">
        <v>3.9315831625356098E-3</v>
      </c>
      <c r="D32">
        <v>1.2370439200667699E-3</v>
      </c>
      <c r="E32">
        <v>0.33838090602667997</v>
      </c>
      <c r="F32">
        <v>7050.7679862288596</v>
      </c>
      <c r="G32">
        <v>3822.6696818823798</v>
      </c>
      <c r="H32">
        <v>28.634733131186401</v>
      </c>
      <c r="I32">
        <v>1048.46259182585</v>
      </c>
      <c r="J32">
        <v>325.221157206859</v>
      </c>
      <c r="K32">
        <v>24.143274922027501</v>
      </c>
      <c r="L32" s="1">
        <f>AVERAGE(C32:C36)</f>
        <v>6.7523778089563058E-2</v>
      </c>
      <c r="M32" s="1">
        <f>_xlfn.STDEV.P(C32:C36)</f>
        <v>0.12456060893729756</v>
      </c>
      <c r="N32" s="1">
        <f>AVERAGE(D32:D36)</f>
        <v>7.9134135805432895E-2</v>
      </c>
      <c r="O32" s="1">
        <f>_xlfn.STDEV.P(D32:D36)</f>
        <v>0.14161495637529173</v>
      </c>
      <c r="P32" s="1">
        <f>AVERAGE(E32:E36)</f>
        <v>0.35965353452222742</v>
      </c>
      <c r="Q32" s="1">
        <f>_xlfn.STDEV.P(E32:E36)</f>
        <v>1.7462647344954094E-2</v>
      </c>
      <c r="R32" s="1">
        <f>AVERAGE(F32:F36)</f>
        <v>4396.6482218408337</v>
      </c>
      <c r="S32" s="1">
        <f>_xlfn.STDEV.P(F32:F36)</f>
        <v>3530.6227277582379</v>
      </c>
      <c r="T32" s="1">
        <f>AVERAGE(G32:G36)</f>
        <v>2387.0193372891708</v>
      </c>
      <c r="U32" s="1">
        <f>_xlfn.STDEV.P(G32:G36)</f>
        <v>1910.0895644145298</v>
      </c>
      <c r="V32" s="1">
        <f>AVERAGE(H32:H36)</f>
        <v>28.39525087266756</v>
      </c>
      <c r="W32" s="1">
        <f>_xlfn.STDEV.P(H32:H36)</f>
        <v>0.47213343789875001</v>
      </c>
      <c r="X32" s="1">
        <f>AVERAGE(I32:I36)</f>
        <v>662.84102609070999</v>
      </c>
      <c r="Y32" s="1">
        <f>_xlfn.STDEV.P(I32:I36)</f>
        <v>515.41492582095646</v>
      </c>
      <c r="Z32" s="1">
        <f>AVERAGE(J32:J36)</f>
        <v>211.51480263191041</v>
      </c>
      <c r="AA32" s="1">
        <f>_xlfn.STDEV.P(J32:J36)</f>
        <v>151.78138592003833</v>
      </c>
      <c r="AB32" s="1">
        <f>AVERAGE(K32:K36)</f>
        <v>23.632392866255522</v>
      </c>
      <c r="AC32" s="1">
        <f>_xlfn.STDEV.P(K32:K36)</f>
        <v>0.54742942074283785</v>
      </c>
    </row>
    <row r="33" spans="1:29" x14ac:dyDescent="0.3">
      <c r="A33" t="s">
        <v>42</v>
      </c>
      <c r="B33">
        <v>1850</v>
      </c>
      <c r="C33">
        <v>0.31663744193657301</v>
      </c>
      <c r="D33">
        <v>0.36145660732114399</v>
      </c>
      <c r="E33">
        <v>0.38199507444257502</v>
      </c>
      <c r="F33">
        <v>29.376884599578698</v>
      </c>
      <c r="G33">
        <v>28.518744200046999</v>
      </c>
      <c r="H33">
        <v>28.153799576125401</v>
      </c>
      <c r="I33">
        <v>24.598096596575399</v>
      </c>
      <c r="J33">
        <v>23.661796066706799</v>
      </c>
      <c r="K33">
        <v>23.2720239004266</v>
      </c>
    </row>
    <row r="34" spans="1:29" x14ac:dyDescent="0.3">
      <c r="A34" t="s">
        <v>43</v>
      </c>
      <c r="B34">
        <v>3305</v>
      </c>
      <c r="C34">
        <v>4.8569657228966501E-3</v>
      </c>
      <c r="D34">
        <v>1.2385107509701001E-3</v>
      </c>
      <c r="E34">
        <v>0.37148563149325597</v>
      </c>
      <c r="F34">
        <v>7365.50139185031</v>
      </c>
      <c r="G34">
        <v>3993.2983302116199</v>
      </c>
      <c r="H34">
        <v>28.291238758749</v>
      </c>
      <c r="I34">
        <v>1098.64106902709</v>
      </c>
      <c r="J34">
        <v>339.40170018987499</v>
      </c>
      <c r="K34">
        <v>23.338252529132401</v>
      </c>
    </row>
    <row r="35" spans="1:29" x14ac:dyDescent="0.3">
      <c r="A35" t="s">
        <v>44</v>
      </c>
      <c r="B35">
        <v>4750</v>
      </c>
      <c r="C35">
        <v>6.9268210004294999E-3</v>
      </c>
      <c r="D35">
        <v>3.0488196574003701E-2</v>
      </c>
      <c r="E35">
        <v>0.36642866083485298</v>
      </c>
      <c r="F35">
        <v>121.429113344914</v>
      </c>
      <c r="G35">
        <v>69.8399396406367</v>
      </c>
      <c r="H35">
        <v>27.747361675411302</v>
      </c>
      <c r="I35">
        <v>39.506536966124401</v>
      </c>
      <c r="J35">
        <v>27.847050961507399</v>
      </c>
      <c r="K35">
        <v>22.993328280852399</v>
      </c>
    </row>
    <row r="36" spans="1:29" x14ac:dyDescent="0.3">
      <c r="A36" t="s">
        <v>45</v>
      </c>
      <c r="B36">
        <v>4825</v>
      </c>
      <c r="C36">
        <v>5.2660786253804501E-3</v>
      </c>
      <c r="D36">
        <v>1.2503204609798999E-3</v>
      </c>
      <c r="E36">
        <v>0.33997739981377301</v>
      </c>
      <c r="F36">
        <v>7416.16573318051</v>
      </c>
      <c r="G36">
        <v>4020.7699905111699</v>
      </c>
      <c r="H36">
        <v>29.149121221865698</v>
      </c>
      <c r="I36">
        <v>1102.99683603791</v>
      </c>
      <c r="J36">
        <v>341.44230873460401</v>
      </c>
      <c r="K36">
        <v>24.415084698838701</v>
      </c>
    </row>
    <row r="37" spans="1:29" x14ac:dyDescent="0.3">
      <c r="A37" t="s">
        <v>46</v>
      </c>
      <c r="B37">
        <v>1050</v>
      </c>
      <c r="C37">
        <v>4.3029480993663103E-3</v>
      </c>
      <c r="D37">
        <v>1.5148445556461101E-3</v>
      </c>
      <c r="E37">
        <v>0.37099886789822101</v>
      </c>
      <c r="F37">
        <v>247959.975796621</v>
      </c>
      <c r="G37">
        <v>134432.20954189001</v>
      </c>
      <c r="H37">
        <v>27.9199629979755</v>
      </c>
      <c r="I37">
        <v>36587.633052662997</v>
      </c>
      <c r="J37">
        <v>10770.4405529123</v>
      </c>
      <c r="K37">
        <v>23.012000979860499</v>
      </c>
      <c r="L37" s="1">
        <f>AVERAGE(C37:C41)</f>
        <v>4.9003762363232133E-3</v>
      </c>
      <c r="M37" s="1">
        <f>_xlfn.STDEV.P(C37:C41)</f>
        <v>2.8279107761638783E-3</v>
      </c>
      <c r="N37" s="1">
        <f>AVERAGE(D37:D41)</f>
        <v>1.4573265791451365E-3</v>
      </c>
      <c r="O37" s="1">
        <f>_xlfn.STDEV.P(D37:D41)</f>
        <v>7.7609205065415278E-4</v>
      </c>
      <c r="P37" s="1">
        <f>AVERAGE(E37:E41)</f>
        <v>0.38280049943050137</v>
      </c>
      <c r="Q37" s="1">
        <f>_xlfn.STDEV.P(E37:E41)</f>
        <v>2.0104620844572211E-2</v>
      </c>
      <c r="R37" s="1">
        <f>AVERAGE(F37:F41)</f>
        <v>590352.16441232653</v>
      </c>
      <c r="S37" s="1">
        <f>_xlfn.STDEV.P(F37:F41)</f>
        <v>448762.91859833733</v>
      </c>
      <c r="T37" s="1">
        <f>AVERAGE(G37:G41)</f>
        <v>320061.10983819107</v>
      </c>
      <c r="U37" s="1">
        <f>_xlfn.STDEV.P(G37:G41)</f>
        <v>243298.0942381208</v>
      </c>
      <c r="V37" s="1">
        <f>AVERAGE(H37:H41)</f>
        <v>27.874909058998497</v>
      </c>
      <c r="W37" s="1">
        <f>_xlfn.STDEV.P(H37:H41)</f>
        <v>0.46238693641372036</v>
      </c>
      <c r="X37" s="1">
        <f>AVERAGE(I37:I41)</f>
        <v>92774.982473414042</v>
      </c>
      <c r="Y37" s="1">
        <f>_xlfn.STDEV.P(I37:I41)</f>
        <v>65871.048941098328</v>
      </c>
      <c r="Z37" s="1">
        <f>AVERAGE(J37:J41)</f>
        <v>27285.471965806675</v>
      </c>
      <c r="AA37" s="1">
        <f>_xlfn.STDEV.P(J37:J41)</f>
        <v>19361.531961104338</v>
      </c>
      <c r="AB37" s="1">
        <f>AVERAGE(K37:K41)</f>
        <v>22.870306531272018</v>
      </c>
      <c r="AC37" s="1">
        <f>_xlfn.STDEV.P(K37:K41)</f>
        <v>0.50841295171285206</v>
      </c>
    </row>
    <row r="38" spans="1:29" x14ac:dyDescent="0.3">
      <c r="A38" t="s">
        <v>47</v>
      </c>
      <c r="B38">
        <v>1850</v>
      </c>
      <c r="C38">
        <v>4.63276181624123E-3</v>
      </c>
      <c r="D38">
        <v>1.44295271340806E-3</v>
      </c>
      <c r="E38">
        <v>0.41930317145052498</v>
      </c>
      <c r="F38">
        <v>134660.74345937101</v>
      </c>
      <c r="G38">
        <v>73006.709413507197</v>
      </c>
      <c r="H38">
        <v>27.2907690019542</v>
      </c>
      <c r="I38">
        <v>19249.842424826998</v>
      </c>
      <c r="J38">
        <v>5673.7291940879704</v>
      </c>
      <c r="K38">
        <v>22.134545997524999</v>
      </c>
    </row>
    <row r="39" spans="1:29" x14ac:dyDescent="0.3">
      <c r="A39" t="s">
        <v>48</v>
      </c>
      <c r="B39">
        <v>3305</v>
      </c>
      <c r="C39">
        <v>7.7288341477740096E-3</v>
      </c>
      <c r="D39">
        <v>2.2294289346068601E-3</v>
      </c>
      <c r="E39">
        <v>0.38780081353685503</v>
      </c>
      <c r="F39">
        <v>516527.33317864098</v>
      </c>
      <c r="G39">
        <v>280036.766624176</v>
      </c>
      <c r="H39">
        <v>27.921627740672299</v>
      </c>
      <c r="I39">
        <v>91951.194682957197</v>
      </c>
      <c r="J39">
        <v>27043.336732407599</v>
      </c>
      <c r="K39">
        <v>22.870979237656901</v>
      </c>
    </row>
    <row r="40" spans="1:29" x14ac:dyDescent="0.3">
      <c r="A40" t="s">
        <v>49</v>
      </c>
      <c r="B40">
        <v>4750</v>
      </c>
      <c r="C40">
        <v>6.9695653962134393E-5</v>
      </c>
      <c r="D40">
        <v>2.9991626439571899E-5</v>
      </c>
      <c r="E40">
        <v>0.374398347219493</v>
      </c>
      <c r="F40">
        <v>1411333.28862117</v>
      </c>
      <c r="G40">
        <v>765158.36468214204</v>
      </c>
      <c r="H40">
        <v>27.572292517655601</v>
      </c>
      <c r="I40">
        <v>206061.20375017601</v>
      </c>
      <c r="J40">
        <v>60583.495974770798</v>
      </c>
      <c r="K40">
        <v>22.640249262891899</v>
      </c>
    </row>
    <row r="41" spans="1:29" x14ac:dyDescent="0.3">
      <c r="A41" t="s">
        <v>50</v>
      </c>
      <c r="B41">
        <v>4825</v>
      </c>
      <c r="C41">
        <v>7.7676414642723797E-3</v>
      </c>
      <c r="D41">
        <v>2.0694150656250798E-3</v>
      </c>
      <c r="E41">
        <v>0.36150129704741302</v>
      </c>
      <c r="F41">
        <v>641279.48100582999</v>
      </c>
      <c r="G41">
        <v>347671.49892923998</v>
      </c>
      <c r="H41">
        <v>28.669893036734901</v>
      </c>
      <c r="I41">
        <v>110025.038456447</v>
      </c>
      <c r="J41">
        <v>32356.357374854699</v>
      </c>
      <c r="K41">
        <v>23.693757178425798</v>
      </c>
    </row>
    <row r="42" spans="1:29" x14ac:dyDescent="0.3">
      <c r="A42" t="s">
        <v>51</v>
      </c>
      <c r="B42">
        <v>1050</v>
      </c>
      <c r="C42">
        <v>1.15638427815182E-4</v>
      </c>
      <c r="D42">
        <v>5.2317369988073596E-3</v>
      </c>
      <c r="E42">
        <v>0.31975413517304502</v>
      </c>
      <c r="F42">
        <v>181.20180592791701</v>
      </c>
      <c r="G42">
        <v>101.223297371366</v>
      </c>
      <c r="H42">
        <v>29.035016691703799</v>
      </c>
      <c r="I42">
        <v>52.237092341828898</v>
      </c>
      <c r="J42">
        <v>32.356105564336502</v>
      </c>
      <c r="K42">
        <v>24.0798576750636</v>
      </c>
      <c r="L42" s="1">
        <f>AVERAGE(C42:C46)</f>
        <v>8.8463425826411604E-2</v>
      </c>
      <c r="M42" s="1">
        <f>_xlfn.STDEV.P(C42:C46)</f>
        <v>0.13504410519047241</v>
      </c>
      <c r="N42" s="1">
        <f>AVERAGE(D42:D46)</f>
        <v>0.10942729063947146</v>
      </c>
      <c r="O42" s="1">
        <f>_xlfn.STDEV.P(D42:D46)</f>
        <v>0.12943426420655801</v>
      </c>
      <c r="P42" s="1">
        <f>AVERAGE(E42,E43,E46)</f>
        <v>0.31974405490840269</v>
      </c>
      <c r="Q42" s="1">
        <f>_xlfn.STDEV.P(E42:E46)</f>
        <v>1.7409176365603071E-2</v>
      </c>
      <c r="R42" s="1">
        <f>AVERAGE(F42:F46)</f>
        <v>114.3772045092639</v>
      </c>
      <c r="S42" s="1">
        <f>_xlfn.STDEV.P(F42:F46)</f>
        <v>64.586488357132893</v>
      </c>
      <c r="T42" s="1">
        <f>AVERAGE(G42:G46)</f>
        <v>68.534190102880515</v>
      </c>
      <c r="U42" s="1">
        <f>_xlfn.STDEV.P(G42:G46)</f>
        <v>31.185540691477293</v>
      </c>
      <c r="V42" s="1">
        <f>AVERAGE(H42:H46)</f>
        <v>29.0998534279666</v>
      </c>
      <c r="W42" s="1">
        <f>_xlfn.STDEV.P(H42:H46)</f>
        <v>0.5806489785190655</v>
      </c>
      <c r="X42" s="1">
        <f>AVERAGE(I42:I46)</f>
        <v>39.675979594543357</v>
      </c>
      <c r="Y42" s="1">
        <f>_xlfn.STDEV.P(I42:I46)</f>
        <v>11.998969779045391</v>
      </c>
      <c r="Z42" s="1">
        <f>AVERAGE(J42:J46)</f>
        <v>28.539259192244021</v>
      </c>
      <c r="AA42" s="1">
        <f>_xlfn.STDEV.P(J42:J46)</f>
        <v>3.8912492783734476</v>
      </c>
      <c r="AB42" s="1">
        <f>AVERAGE(K42:K46)</f>
        <v>23.903158391286841</v>
      </c>
      <c r="AC42" s="1">
        <f>_xlfn.STDEV.P(K42:K46)</f>
        <v>0.6856364988235053</v>
      </c>
    </row>
    <row r="43" spans="1:29" x14ac:dyDescent="0.3">
      <c r="A43" t="s">
        <v>52</v>
      </c>
      <c r="B43">
        <v>1850</v>
      </c>
      <c r="C43">
        <v>0.35519980430015902</v>
      </c>
      <c r="D43">
        <v>0.34541265849725</v>
      </c>
      <c r="E43">
        <v>0.342393751823929</v>
      </c>
      <c r="F43">
        <v>28.431467762617199</v>
      </c>
      <c r="G43">
        <v>28.863767316966001</v>
      </c>
      <c r="H43">
        <v>29.041832202452799</v>
      </c>
      <c r="I43">
        <v>22.6481512463359</v>
      </c>
      <c r="J43">
        <v>23.380653736848998</v>
      </c>
      <c r="K43">
        <v>23.685586900320601</v>
      </c>
    </row>
    <row r="44" spans="1:29" x14ac:dyDescent="0.3">
      <c r="A44" t="s">
        <v>53</v>
      </c>
      <c r="B44">
        <v>3305</v>
      </c>
      <c r="C44">
        <v>3.7609973858659398E-4</v>
      </c>
      <c r="D44">
        <v>1.7396080706511101E-2</v>
      </c>
      <c r="E44">
        <v>0.33565192713383801</v>
      </c>
      <c r="F44">
        <v>128.72354620602999</v>
      </c>
      <c r="G44">
        <v>73.943877467441396</v>
      </c>
      <c r="H44">
        <v>29.086549088207502</v>
      </c>
      <c r="I44">
        <v>43.2818678789451</v>
      </c>
      <c r="J44">
        <v>29.524931082058298</v>
      </c>
      <c r="K44">
        <v>23.798061465254801</v>
      </c>
    </row>
    <row r="45" spans="1:29" x14ac:dyDescent="0.3">
      <c r="A45" t="s">
        <v>54</v>
      </c>
      <c r="B45">
        <v>4750</v>
      </c>
      <c r="C45">
        <v>5.7355377630174502E-2</v>
      </c>
      <c r="D45">
        <v>0.15263609990902699</v>
      </c>
      <c r="E45">
        <v>0.34305775729853499</v>
      </c>
      <c r="F45">
        <v>50.478635522704302</v>
      </c>
      <c r="G45">
        <v>36.230203347582197</v>
      </c>
      <c r="H45">
        <v>28.254493605091199</v>
      </c>
      <c r="I45">
        <v>28.731531826567</v>
      </c>
      <c r="J45">
        <v>24.624954432569201</v>
      </c>
      <c r="K45">
        <v>22.9154290015837</v>
      </c>
    </row>
    <row r="46" spans="1:29" x14ac:dyDescent="0.3">
      <c r="A46" t="s">
        <v>55</v>
      </c>
      <c r="B46">
        <v>4825</v>
      </c>
      <c r="C46">
        <v>2.9270209035322702E-2</v>
      </c>
      <c r="D46">
        <v>2.64598770857618E-2</v>
      </c>
      <c r="E46">
        <v>0.29708427772823398</v>
      </c>
      <c r="F46">
        <v>183.05056712705101</v>
      </c>
      <c r="G46">
        <v>102.409805011047</v>
      </c>
      <c r="H46">
        <v>30.0813755523777</v>
      </c>
      <c r="I46">
        <v>51.4812546790399</v>
      </c>
      <c r="J46">
        <v>32.809651145407102</v>
      </c>
      <c r="K46">
        <v>25.036856914211501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A4F8-9E34-4958-9B78-A31A088D6507}">
  <dimension ref="A1:S46"/>
  <sheetViews>
    <sheetView tabSelected="1" workbookViewId="0">
      <selection activeCell="A25" sqref="A25:XFD46"/>
    </sheetView>
  </sheetViews>
  <sheetFormatPr defaultRowHeight="14.4" x14ac:dyDescent="0.3"/>
  <cols>
    <col min="1" max="1" width="20.77734375" bestFit="1" customWidth="1"/>
    <col min="2" max="2" width="11.6640625" bestFit="1" customWidth="1"/>
    <col min="3" max="3" width="10.33203125" bestFit="1" customWidth="1"/>
    <col min="4" max="4" width="10.77734375" bestFit="1" customWidth="1"/>
    <col min="5" max="5" width="9.44140625" bestFit="1" customWidth="1"/>
    <col min="6" max="6" width="12.33203125" bestFit="1" customWidth="1"/>
    <col min="7" max="7" width="11" bestFit="1" customWidth="1"/>
    <col min="8" max="8" width="9.77734375" bestFit="1" customWidth="1"/>
    <col min="9" max="9" width="5.5546875" bestFit="1" customWidth="1"/>
    <col min="11" max="11" width="5.5546875" bestFit="1" customWidth="1"/>
    <col min="12" max="12" width="10.44140625" bestFit="1" customWidth="1"/>
    <col min="13" max="13" width="5.5546875" bestFit="1" customWidth="1"/>
    <col min="15" max="15" width="5.5546875" bestFit="1" customWidth="1"/>
    <col min="16" max="16" width="8" bestFit="1" customWidth="1"/>
  </cols>
  <sheetData>
    <row r="1" spans="1:19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5</v>
      </c>
      <c r="J1" t="s">
        <v>6</v>
      </c>
      <c r="L1" t="s">
        <v>7</v>
      </c>
      <c r="N1" t="s">
        <v>8</v>
      </c>
      <c r="P1" t="s">
        <v>9</v>
      </c>
      <c r="R1" t="s">
        <v>10</v>
      </c>
    </row>
    <row r="2" spans="1:19" x14ac:dyDescent="0.3">
      <c r="A2" t="s">
        <v>11</v>
      </c>
      <c r="B2" s="1">
        <v>0.13918925028274401</v>
      </c>
      <c r="C2" s="1">
        <v>0.15626431694764389</v>
      </c>
      <c r="D2" s="1">
        <v>0.15305365877411065</v>
      </c>
      <c r="E2" s="1">
        <v>0.17227630484676776</v>
      </c>
      <c r="F2" s="1">
        <v>0.36466118978100021</v>
      </c>
      <c r="G2" s="1">
        <v>1.9744161672279093E-2</v>
      </c>
      <c r="H2" s="1">
        <v>2288.713971514208</v>
      </c>
      <c r="I2" s="1">
        <v>4118.9885419575003</v>
      </c>
      <c r="J2" s="1">
        <v>1246.4235025276312</v>
      </c>
      <c r="K2" s="1">
        <v>2230.1324128701845</v>
      </c>
      <c r="L2" s="1">
        <v>28.283241318191642</v>
      </c>
      <c r="M2" s="1">
        <v>0.51798747887118413</v>
      </c>
      <c r="N2" s="1">
        <v>361.73879627476754</v>
      </c>
      <c r="O2" s="1">
        <v>613.5743026059248</v>
      </c>
      <c r="P2" s="1">
        <v>122.72338492048573</v>
      </c>
      <c r="Q2" s="1">
        <v>180.53328436920972</v>
      </c>
      <c r="R2" s="1">
        <v>23.223756664404618</v>
      </c>
      <c r="S2" s="1">
        <v>0.64055503851937101</v>
      </c>
    </row>
    <row r="3" spans="1:19" x14ac:dyDescent="0.3">
      <c r="A3" t="s">
        <v>16</v>
      </c>
      <c r="B3" s="1">
        <v>9.7038666519990976E-2</v>
      </c>
      <c r="C3" s="1">
        <v>0.13150719404006334</v>
      </c>
      <c r="D3" s="1">
        <v>0.14169826420816933</v>
      </c>
      <c r="E3" s="1">
        <v>0.14363422733274533</v>
      </c>
      <c r="F3" s="1">
        <v>0.37009264612042619</v>
      </c>
      <c r="G3" s="1">
        <v>2.075469244708775E-2</v>
      </c>
      <c r="H3" s="1">
        <v>86.805563330968781</v>
      </c>
      <c r="I3" s="1">
        <v>45.897669212540663</v>
      </c>
      <c r="J3" s="1">
        <v>54.067431824932157</v>
      </c>
      <c r="K3" s="1">
        <v>21.701526659776306</v>
      </c>
      <c r="L3" s="1">
        <v>28.162410497255898</v>
      </c>
      <c r="M3" s="1">
        <v>0.57317338998325118</v>
      </c>
      <c r="N3" s="1">
        <v>34.842211869952138</v>
      </c>
      <c r="O3" s="1">
        <v>8.0886914429026007</v>
      </c>
      <c r="P3" s="1">
        <v>26.524900362906102</v>
      </c>
      <c r="Q3" s="1">
        <v>2.8022381968908543</v>
      </c>
      <c r="R3" s="1">
        <v>23.062490142778341</v>
      </c>
      <c r="S3" s="1">
        <v>0.7619460264884198</v>
      </c>
    </row>
    <row r="4" spans="1:19" x14ac:dyDescent="0.3">
      <c r="A4" t="s">
        <v>21</v>
      </c>
      <c r="B4" s="1">
        <v>2.9128865853730564E-3</v>
      </c>
      <c r="C4" s="1">
        <v>9.8505047200079577E-4</v>
      </c>
      <c r="D4" s="1">
        <v>1.13561317739794E-3</v>
      </c>
      <c r="E4" s="1">
        <v>8.5831876260731633E-4</v>
      </c>
      <c r="F4" s="1">
        <v>0.38637652509551418</v>
      </c>
      <c r="G4" s="1">
        <v>2.2494869612454369E-2</v>
      </c>
      <c r="H4" s="1">
        <v>37522.086024033568</v>
      </c>
      <c r="I4" s="1">
        <v>33694.37962355627</v>
      </c>
      <c r="J4" s="1">
        <v>20342.840414061058</v>
      </c>
      <c r="K4" s="1">
        <v>18267.369037011144</v>
      </c>
      <c r="L4" s="1">
        <v>27.795699618107939</v>
      </c>
      <c r="M4" s="1">
        <v>0.63763012781795603</v>
      </c>
      <c r="N4" s="1">
        <v>4113.9362770476</v>
      </c>
      <c r="O4" s="1">
        <v>3614.2336167052076</v>
      </c>
      <c r="P4" s="1">
        <v>1225.0936625966499</v>
      </c>
      <c r="Q4" s="1">
        <v>1062.157941822752</v>
      </c>
      <c r="R4" s="1">
        <v>22.498547078606016</v>
      </c>
      <c r="S4" s="1">
        <v>0.8217406452957271</v>
      </c>
    </row>
    <row r="5" spans="1:19" x14ac:dyDescent="0.3">
      <c r="A5" t="s">
        <v>26</v>
      </c>
      <c r="B5" s="1">
        <v>0.17574710215723691</v>
      </c>
      <c r="C5" s="1">
        <v>0.17218841906681592</v>
      </c>
      <c r="D5" s="1">
        <v>0.19943051729943823</v>
      </c>
      <c r="E5" s="1">
        <v>0.11244595753858962</v>
      </c>
      <c r="F5" s="1">
        <v>0.32165046465817759</v>
      </c>
      <c r="G5" s="1">
        <v>1.6592124107407638E-2</v>
      </c>
      <c r="H5" s="1">
        <v>48.184144495021158</v>
      </c>
      <c r="I5" s="1">
        <v>18.385181344705405</v>
      </c>
      <c r="J5" s="1">
        <v>36.487187575177828</v>
      </c>
      <c r="K5" s="1">
        <v>7.331931465615245</v>
      </c>
      <c r="L5" s="1">
        <v>29.226852427119002</v>
      </c>
      <c r="M5" s="1">
        <v>0.48757564330594744</v>
      </c>
      <c r="N5" s="1">
        <v>29.009638028632157</v>
      </c>
      <c r="O5" s="1">
        <v>3.9953192867763065</v>
      </c>
      <c r="P5" s="1">
        <v>25.770874696496879</v>
      </c>
      <c r="Q5" s="1">
        <v>1.3290268958089795</v>
      </c>
      <c r="R5" s="1">
        <v>24.422611227915681</v>
      </c>
      <c r="S5" s="1">
        <v>0.6312076554653927</v>
      </c>
    </row>
    <row r="6" spans="1:19" x14ac:dyDescent="0.3">
      <c r="A6" t="s">
        <v>31</v>
      </c>
      <c r="B6" s="1">
        <v>0.10172186869287174</v>
      </c>
      <c r="C6" s="1">
        <v>6.593211781290341E-2</v>
      </c>
      <c r="D6" s="1">
        <v>0.17127867059394453</v>
      </c>
      <c r="E6" s="1">
        <v>6.8050734178448036E-2</v>
      </c>
      <c r="F6" s="1">
        <v>0.26958523683048241</v>
      </c>
      <c r="G6" s="1">
        <v>2.2016870406821893E-2</v>
      </c>
      <c r="H6" s="1">
        <v>46.178752547405821</v>
      </c>
      <c r="I6" s="1">
        <v>18.380431737489957</v>
      </c>
      <c r="J6" s="1">
        <v>36.310694496658357</v>
      </c>
      <c r="K6" s="1">
        <v>7.5724941601472748</v>
      </c>
      <c r="L6" s="1">
        <v>30.327709111701978</v>
      </c>
      <c r="M6" s="1">
        <v>0.63786119274712094</v>
      </c>
      <c r="N6" s="1">
        <v>29.65546227171502</v>
      </c>
      <c r="O6" s="1">
        <v>3.2868144254866847</v>
      </c>
      <c r="P6" s="1">
        <v>26.154355886882342</v>
      </c>
      <c r="Q6" s="1">
        <v>1.0093192298047649</v>
      </c>
      <c r="R6" s="1">
        <v>24.696881735730258</v>
      </c>
      <c r="S6" s="1">
        <v>0.77224895006448802</v>
      </c>
    </row>
    <row r="7" spans="1:19" x14ac:dyDescent="0.3">
      <c r="A7" t="s">
        <v>36</v>
      </c>
      <c r="B7" s="1">
        <v>9.2329166530243062E-2</v>
      </c>
      <c r="C7" s="1">
        <v>0.13747481897736674</v>
      </c>
      <c r="D7" s="1">
        <v>9.7620518892606006E-2</v>
      </c>
      <c r="E7" s="1">
        <v>0.15016838524903706</v>
      </c>
      <c r="F7" s="1">
        <v>0.37054640393041061</v>
      </c>
      <c r="G7" s="1">
        <v>2.1524124265113905E-2</v>
      </c>
      <c r="H7" s="1">
        <v>6176.2121957175059</v>
      </c>
      <c r="I7" s="1">
        <v>7129.3784689012809</v>
      </c>
      <c r="J7" s="1">
        <v>3352.135949602969</v>
      </c>
      <c r="K7" s="1">
        <v>3862.089998929353</v>
      </c>
      <c r="L7" s="1">
        <v>28.15154721060544</v>
      </c>
      <c r="M7" s="1">
        <v>0.57033687978327285</v>
      </c>
      <c r="N7" s="1">
        <v>921.47145363495838</v>
      </c>
      <c r="O7" s="1">
        <v>1053.9135364474155</v>
      </c>
      <c r="P7" s="1">
        <v>287.08253349890458</v>
      </c>
      <c r="Q7" s="1">
        <v>309.99903036935325</v>
      </c>
      <c r="R7" s="1">
        <v>22.993028283895658</v>
      </c>
      <c r="S7" s="1">
        <v>0.65428582763003662</v>
      </c>
    </row>
    <row r="8" spans="1:19" x14ac:dyDescent="0.3">
      <c r="A8" t="s">
        <v>41</v>
      </c>
      <c r="B8" s="1">
        <v>6.7523778089563058E-2</v>
      </c>
      <c r="C8" s="1">
        <v>0.12456060893729756</v>
      </c>
      <c r="D8" s="1">
        <v>7.9134135805432895E-2</v>
      </c>
      <c r="E8" s="1">
        <v>0.14161495637529173</v>
      </c>
      <c r="F8" s="1">
        <v>0.35965353452222742</v>
      </c>
      <c r="G8" s="1">
        <v>1.7462647344954094E-2</v>
      </c>
      <c r="H8" s="1">
        <v>4396.6482218408337</v>
      </c>
      <c r="I8" s="1">
        <v>3530.6227277582379</v>
      </c>
      <c r="J8" s="1">
        <v>2387.0193372891708</v>
      </c>
      <c r="K8" s="1">
        <v>1910.0895644145298</v>
      </c>
      <c r="L8" s="1">
        <v>28.39525087266756</v>
      </c>
      <c r="M8" s="1">
        <v>0.47213343789875001</v>
      </c>
      <c r="N8" s="1">
        <v>662.84102609070999</v>
      </c>
      <c r="O8" s="1">
        <v>515.41492582095646</v>
      </c>
      <c r="P8" s="1">
        <v>211.51480263191041</v>
      </c>
      <c r="Q8" s="1">
        <v>151.78138592003833</v>
      </c>
      <c r="R8" s="1">
        <v>23.632392866255522</v>
      </c>
      <c r="S8" s="1">
        <v>0.54742942074283785</v>
      </c>
    </row>
    <row r="9" spans="1:19" x14ac:dyDescent="0.3">
      <c r="A9" t="s">
        <v>46</v>
      </c>
      <c r="B9" s="1">
        <v>4.9003762363232133E-3</v>
      </c>
      <c r="C9" s="1">
        <v>2.8279107761638783E-3</v>
      </c>
      <c r="D9" s="1">
        <v>1.4573265791451365E-3</v>
      </c>
      <c r="E9" s="1">
        <v>7.7609205065415278E-4</v>
      </c>
      <c r="F9" s="1">
        <v>0.38280049943050137</v>
      </c>
      <c r="G9" s="1">
        <v>2.0104620844572211E-2</v>
      </c>
      <c r="H9" s="1">
        <v>590352.16441232653</v>
      </c>
      <c r="I9" s="1">
        <v>448762.91859833733</v>
      </c>
      <c r="J9" s="1">
        <v>320061.10983819107</v>
      </c>
      <c r="K9" s="1">
        <v>243298.0942381208</v>
      </c>
      <c r="L9" s="1">
        <v>27.874909058998497</v>
      </c>
      <c r="M9" s="1">
        <v>0.46238693641372036</v>
      </c>
      <c r="N9" s="1">
        <v>92774.982473414042</v>
      </c>
      <c r="O9" s="1">
        <v>65871.048941098328</v>
      </c>
      <c r="P9" s="1">
        <v>27285.471965806675</v>
      </c>
      <c r="Q9" s="1">
        <v>19361.531961104338</v>
      </c>
      <c r="R9" s="1">
        <v>22.870306531272018</v>
      </c>
      <c r="S9" s="1">
        <v>0.50841295171285206</v>
      </c>
    </row>
    <row r="10" spans="1:19" x14ac:dyDescent="0.3">
      <c r="A10" t="s">
        <v>51</v>
      </c>
      <c r="B10" s="1">
        <v>8.8463425826411604E-2</v>
      </c>
      <c r="C10" s="1">
        <v>0.13504410519047241</v>
      </c>
      <c r="D10" s="1">
        <v>0.10942729063947146</v>
      </c>
      <c r="E10" s="1">
        <v>0.12943426420655801</v>
      </c>
      <c r="F10" s="1">
        <v>0.31974405490840269</v>
      </c>
      <c r="G10" s="1">
        <v>1.7409176365603071E-2</v>
      </c>
      <c r="H10" s="1">
        <v>114.3772045092639</v>
      </c>
      <c r="I10" s="1">
        <v>64.586488357132893</v>
      </c>
      <c r="J10" s="1">
        <v>68.534190102880515</v>
      </c>
      <c r="K10" s="1">
        <v>31.185540691477293</v>
      </c>
      <c r="L10" s="1">
        <v>29.0998534279666</v>
      </c>
      <c r="M10" s="1">
        <v>0.5806489785190655</v>
      </c>
      <c r="N10" s="1">
        <v>39.675979594543357</v>
      </c>
      <c r="O10" s="1">
        <v>11.998969779045391</v>
      </c>
      <c r="P10" s="1">
        <v>28.539259192244021</v>
      </c>
      <c r="Q10" s="1">
        <v>3.8912492783734476</v>
      </c>
      <c r="R10" s="1">
        <v>23.903158391286841</v>
      </c>
      <c r="S10" s="1">
        <v>0.6856364988235053</v>
      </c>
    </row>
    <row r="13" spans="1:19" x14ac:dyDescent="0.3">
      <c r="A13" t="s">
        <v>0</v>
      </c>
      <c r="B13" t="s">
        <v>56</v>
      </c>
      <c r="C13" t="s">
        <v>57</v>
      </c>
      <c r="D13" t="s">
        <v>58</v>
      </c>
      <c r="E13" t="s">
        <v>59</v>
      </c>
      <c r="F13" t="s">
        <v>60</v>
      </c>
      <c r="G13" t="s">
        <v>61</v>
      </c>
      <c r="H13" t="s">
        <v>5</v>
      </c>
      <c r="J13" t="s">
        <v>6</v>
      </c>
      <c r="L13" t="s">
        <v>7</v>
      </c>
      <c r="N13" t="s">
        <v>8</v>
      </c>
      <c r="P13" t="s">
        <v>9</v>
      </c>
      <c r="R13" t="s">
        <v>10</v>
      </c>
    </row>
    <row r="14" spans="1:19" x14ac:dyDescent="0.3">
      <c r="A14" t="s">
        <v>11</v>
      </c>
      <c r="B14" s="1">
        <v>0.13918925028274401</v>
      </c>
      <c r="C14" s="1">
        <v>0.15626431694764389</v>
      </c>
      <c r="D14" s="1">
        <v>0.15305365877411065</v>
      </c>
      <c r="E14" s="1">
        <v>0.17227630484676776</v>
      </c>
      <c r="F14" s="1">
        <v>0.36466118978100021</v>
      </c>
      <c r="G14" s="1">
        <v>1.9744161672279093E-2</v>
      </c>
      <c r="H14" s="1">
        <v>2288.713971514208</v>
      </c>
      <c r="I14" s="1">
        <v>4118.9885419575003</v>
      </c>
      <c r="J14" s="1">
        <v>1246.4235025276312</v>
      </c>
      <c r="K14" s="1">
        <v>2230.1324128701845</v>
      </c>
      <c r="L14" s="1">
        <v>28.283241318191642</v>
      </c>
      <c r="M14" s="1">
        <v>0.51798747887118413</v>
      </c>
      <c r="N14" s="1">
        <v>361.73879627476754</v>
      </c>
      <c r="O14" s="1">
        <v>613.5743026059248</v>
      </c>
      <c r="P14" s="1">
        <v>122.72338492048573</v>
      </c>
      <c r="Q14" s="1">
        <v>180.53328436920972</v>
      </c>
      <c r="R14" s="1">
        <v>23.223756664404618</v>
      </c>
      <c r="S14" s="1">
        <v>0.64055503851937101</v>
      </c>
    </row>
    <row r="15" spans="1:19" x14ac:dyDescent="0.3">
      <c r="A15" t="s">
        <v>16</v>
      </c>
      <c r="B15" s="1">
        <v>9.7038666519990976E-2</v>
      </c>
      <c r="C15" s="1">
        <v>0.13150719404006334</v>
      </c>
      <c r="D15" s="1">
        <v>0.14169826420816933</v>
      </c>
      <c r="E15" s="1">
        <v>0.14363422733274533</v>
      </c>
      <c r="F15" s="1">
        <v>0.37009264612042619</v>
      </c>
      <c r="G15" s="1">
        <v>2.075469244708775E-2</v>
      </c>
      <c r="H15" s="1">
        <v>86.805563330968781</v>
      </c>
      <c r="I15" s="1">
        <v>45.897669212540663</v>
      </c>
      <c r="J15" s="1">
        <v>54.067431824932157</v>
      </c>
      <c r="K15" s="1">
        <v>21.701526659776306</v>
      </c>
      <c r="L15" s="1">
        <v>28.162410497255898</v>
      </c>
      <c r="M15" s="1">
        <v>0.57317338998325118</v>
      </c>
      <c r="N15" s="1">
        <v>34.842211869952138</v>
      </c>
      <c r="O15" s="1">
        <v>8.0886914429026007</v>
      </c>
      <c r="P15" s="1">
        <v>26.524900362906102</v>
      </c>
      <c r="Q15" s="1">
        <v>2.8022381968908543</v>
      </c>
      <c r="R15" s="1">
        <v>23.062490142778341</v>
      </c>
      <c r="S15" s="1">
        <v>0.7619460264884198</v>
      </c>
    </row>
    <row r="16" spans="1:19" x14ac:dyDescent="0.3">
      <c r="A16" t="s">
        <v>21</v>
      </c>
      <c r="B16" s="1">
        <v>2.9128865853730564E-3</v>
      </c>
      <c r="C16" s="1">
        <v>9.8505047200079577E-4</v>
      </c>
      <c r="D16" s="1">
        <v>1.13561317739794E-3</v>
      </c>
      <c r="E16" s="1">
        <v>8.5831876260731633E-4</v>
      </c>
      <c r="F16" s="1">
        <v>0.38637652509551418</v>
      </c>
      <c r="G16" s="1">
        <v>2.2494869612454369E-2</v>
      </c>
      <c r="H16" s="1">
        <v>37522.086024033568</v>
      </c>
      <c r="I16" s="1">
        <v>33694.37962355627</v>
      </c>
      <c r="J16" s="1">
        <v>20342.840414061058</v>
      </c>
      <c r="K16" s="1">
        <v>18267.369037011144</v>
      </c>
      <c r="L16" s="1">
        <v>27.795699618107939</v>
      </c>
      <c r="M16" s="1">
        <v>0.63763012781795603</v>
      </c>
      <c r="N16" s="1">
        <v>4113.9362770476</v>
      </c>
      <c r="O16" s="1">
        <v>3614.2336167052076</v>
      </c>
      <c r="P16" s="1">
        <v>1225.0936625966499</v>
      </c>
      <c r="Q16" s="1">
        <v>1062.157941822752</v>
      </c>
      <c r="R16" s="1">
        <v>22.498547078606016</v>
      </c>
      <c r="S16" s="1">
        <v>0.8217406452957271</v>
      </c>
    </row>
    <row r="17" spans="1:19" x14ac:dyDescent="0.3">
      <c r="A17" t="s">
        <v>26</v>
      </c>
      <c r="B17" s="1">
        <v>0.17574710215723691</v>
      </c>
      <c r="C17" s="1">
        <v>0.17218841906681592</v>
      </c>
      <c r="D17" s="1">
        <v>0.19943051729943823</v>
      </c>
      <c r="E17" s="1">
        <v>0.11244595753858962</v>
      </c>
      <c r="F17" s="1">
        <v>0.32165046465817759</v>
      </c>
      <c r="G17" s="1">
        <v>1.6592124107407638E-2</v>
      </c>
      <c r="H17" s="1">
        <v>48.184144495021158</v>
      </c>
      <c r="I17" s="1">
        <v>18.385181344705405</v>
      </c>
      <c r="J17" s="1">
        <v>36.487187575177828</v>
      </c>
      <c r="K17" s="1">
        <v>7.331931465615245</v>
      </c>
      <c r="L17" s="1">
        <v>29.226852427119002</v>
      </c>
      <c r="M17" s="1">
        <v>0.48757564330594744</v>
      </c>
      <c r="N17" s="1">
        <v>29.009638028632157</v>
      </c>
      <c r="O17" s="1">
        <v>3.9953192867763065</v>
      </c>
      <c r="P17" s="1">
        <v>25.770874696496879</v>
      </c>
      <c r="Q17" s="1">
        <v>1.3290268958089795</v>
      </c>
      <c r="R17" s="1">
        <v>24.422611227915681</v>
      </c>
      <c r="S17" s="1">
        <v>0.6312076554653927</v>
      </c>
    </row>
    <row r="18" spans="1:19" x14ac:dyDescent="0.3">
      <c r="A18" t="s">
        <v>31</v>
      </c>
      <c r="B18" s="1">
        <v>0.10172186869287174</v>
      </c>
      <c r="C18" s="1">
        <v>6.593211781290341E-2</v>
      </c>
      <c r="D18" s="1">
        <v>0.17127867059394453</v>
      </c>
      <c r="E18" s="1">
        <v>6.8050734178448036E-2</v>
      </c>
      <c r="F18" s="1">
        <v>0.26958523683048241</v>
      </c>
      <c r="G18" s="1">
        <v>2.2016870406821893E-2</v>
      </c>
      <c r="H18" s="1">
        <v>46.178752547405821</v>
      </c>
      <c r="I18" s="1">
        <v>18.380431737489957</v>
      </c>
      <c r="J18" s="1">
        <v>36.310694496658357</v>
      </c>
      <c r="K18" s="1">
        <v>7.5724941601472748</v>
      </c>
      <c r="L18" s="1">
        <v>30.327709111701978</v>
      </c>
      <c r="M18" s="1">
        <v>0.63786119274712094</v>
      </c>
      <c r="N18" s="1">
        <v>29.65546227171502</v>
      </c>
      <c r="O18" s="1">
        <v>3.2868144254866847</v>
      </c>
      <c r="P18" s="1">
        <v>26.154355886882342</v>
      </c>
      <c r="Q18" s="1">
        <v>1.0093192298047649</v>
      </c>
      <c r="R18" s="1">
        <v>24.696881735730258</v>
      </c>
      <c r="S18" s="1">
        <v>0.77224895006448802</v>
      </c>
    </row>
    <row r="19" spans="1:19" x14ac:dyDescent="0.3">
      <c r="A19" t="s">
        <v>36</v>
      </c>
      <c r="B19" s="1">
        <v>9.2329166530243062E-2</v>
      </c>
      <c r="C19" s="1">
        <v>0.13747481897736674</v>
      </c>
      <c r="D19" s="1">
        <v>9.7620518892606006E-2</v>
      </c>
      <c r="E19" s="1">
        <v>0.15016838524903706</v>
      </c>
      <c r="F19" s="1">
        <v>0.37054640393041061</v>
      </c>
      <c r="G19" s="1">
        <v>2.1524124265113905E-2</v>
      </c>
      <c r="H19" s="1">
        <v>6176.2121957175059</v>
      </c>
      <c r="I19" s="1">
        <v>7129.3784689012809</v>
      </c>
      <c r="J19" s="1">
        <v>3352.135949602969</v>
      </c>
      <c r="K19" s="1">
        <v>3862.089998929353</v>
      </c>
      <c r="L19" s="1">
        <v>28.15154721060544</v>
      </c>
      <c r="M19" s="1">
        <v>0.57033687978327285</v>
      </c>
      <c r="N19" s="1">
        <v>921.47145363495838</v>
      </c>
      <c r="O19" s="1">
        <v>1053.9135364474155</v>
      </c>
      <c r="P19" s="1">
        <v>287.08253349890458</v>
      </c>
      <c r="Q19" s="1">
        <v>309.99903036935325</v>
      </c>
      <c r="R19" s="1">
        <v>22.993028283895658</v>
      </c>
      <c r="S19" s="1">
        <v>0.65428582763003662</v>
      </c>
    </row>
    <row r="20" spans="1:19" x14ac:dyDescent="0.3">
      <c r="A20" t="s">
        <v>41</v>
      </c>
      <c r="B20" s="1">
        <v>6.7523778089563058E-2</v>
      </c>
      <c r="C20" s="1">
        <v>0.12456060893729756</v>
      </c>
      <c r="D20" s="1">
        <v>7.9134135805432895E-2</v>
      </c>
      <c r="E20" s="1">
        <v>0.14161495637529173</v>
      </c>
      <c r="F20" s="1">
        <v>0.35965353452222742</v>
      </c>
      <c r="G20" s="1">
        <v>1.7462647344954094E-2</v>
      </c>
      <c r="H20" s="1">
        <v>4396.6482218408337</v>
      </c>
      <c r="I20" s="1">
        <v>3530.6227277582379</v>
      </c>
      <c r="J20" s="1">
        <v>2387.0193372891708</v>
      </c>
      <c r="K20" s="1">
        <v>1910.0895644145298</v>
      </c>
      <c r="L20" s="1">
        <v>28.39525087266756</v>
      </c>
      <c r="M20" s="1">
        <v>0.47213343789875001</v>
      </c>
      <c r="N20" s="1">
        <v>662.84102609070999</v>
      </c>
      <c r="O20" s="1">
        <v>515.41492582095646</v>
      </c>
      <c r="P20" s="1">
        <v>211.51480263191041</v>
      </c>
      <c r="Q20" s="1">
        <v>151.78138592003833</v>
      </c>
      <c r="R20" s="1">
        <v>23.632392866255522</v>
      </c>
      <c r="S20" s="1">
        <v>0.54742942074283785</v>
      </c>
    </row>
    <row r="21" spans="1:19" x14ac:dyDescent="0.3">
      <c r="A21" t="s">
        <v>46</v>
      </c>
      <c r="B21" s="1">
        <v>4.9003762363232133E-3</v>
      </c>
      <c r="C21" s="1">
        <v>2.8279107761638783E-3</v>
      </c>
      <c r="D21" s="1">
        <v>1.4573265791451365E-3</v>
      </c>
      <c r="E21" s="1">
        <v>7.7609205065415278E-4</v>
      </c>
      <c r="F21" s="1">
        <v>0.38280049943050137</v>
      </c>
      <c r="G21" s="1">
        <v>2.0104620844572211E-2</v>
      </c>
      <c r="H21" s="1">
        <v>590352.16441232653</v>
      </c>
      <c r="I21" s="1">
        <v>448762.91859833733</v>
      </c>
      <c r="J21" s="1">
        <v>320061.10983819107</v>
      </c>
      <c r="K21" s="1">
        <v>243298.0942381208</v>
      </c>
      <c r="L21" s="1">
        <v>27.874909058998497</v>
      </c>
      <c r="M21" s="1">
        <v>0.46238693641372036</v>
      </c>
      <c r="N21" s="1">
        <v>92774.982473414042</v>
      </c>
      <c r="O21" s="1">
        <v>65871.048941098328</v>
      </c>
      <c r="P21" s="1">
        <v>27285.471965806675</v>
      </c>
      <c r="Q21" s="1">
        <v>19361.531961104338</v>
      </c>
      <c r="R21" s="1">
        <v>22.870306531272018</v>
      </c>
      <c r="S21" s="1">
        <v>0.50841295171285206</v>
      </c>
    </row>
    <row r="22" spans="1:19" x14ac:dyDescent="0.3">
      <c r="A22" t="s">
        <v>51</v>
      </c>
      <c r="B22" s="1">
        <v>8.8463425826411604E-2</v>
      </c>
      <c r="C22" s="1">
        <v>0.13504410519047241</v>
      </c>
      <c r="D22" s="1">
        <v>0.10942729063947146</v>
      </c>
      <c r="E22" s="1">
        <v>0.12943426420655801</v>
      </c>
      <c r="F22" s="1">
        <v>0.31974405490840269</v>
      </c>
      <c r="G22" s="1">
        <v>1.7409176365603071E-2</v>
      </c>
      <c r="H22" s="1">
        <v>114.3772045092639</v>
      </c>
      <c r="I22" s="1">
        <v>64.586488357132893</v>
      </c>
      <c r="J22" s="1">
        <v>68.534190102880515</v>
      </c>
      <c r="K22" s="1">
        <v>31.185540691477293</v>
      </c>
      <c r="L22" s="1">
        <v>29.0998534279666</v>
      </c>
      <c r="M22" s="1">
        <v>0.5806489785190655</v>
      </c>
      <c r="N22" s="1">
        <v>39.675979594543357</v>
      </c>
      <c r="O22" s="1">
        <v>11.998969779045391</v>
      </c>
      <c r="P22" s="1">
        <v>28.539259192244021</v>
      </c>
      <c r="Q22" s="1">
        <v>3.8912492783734476</v>
      </c>
      <c r="R22" s="1">
        <v>23.903158391286841</v>
      </c>
      <c r="S22" s="1">
        <v>0.6856364988235053</v>
      </c>
    </row>
    <row r="25" spans="1:19" x14ac:dyDescent="0.3">
      <c r="A25" t="s">
        <v>0</v>
      </c>
      <c r="B25" t="s">
        <v>62</v>
      </c>
      <c r="C25" t="s">
        <v>63</v>
      </c>
      <c r="D25" t="s">
        <v>64</v>
      </c>
      <c r="E25" t="s">
        <v>63</v>
      </c>
      <c r="F25" t="s">
        <v>65</v>
      </c>
      <c r="G25" t="s">
        <v>63</v>
      </c>
      <c r="H25" t="s">
        <v>5</v>
      </c>
      <c r="J25" t="s">
        <v>6</v>
      </c>
      <c r="L25" t="s">
        <v>7</v>
      </c>
      <c r="N25" t="s">
        <v>8</v>
      </c>
      <c r="P25" t="s">
        <v>9</v>
      </c>
      <c r="R25" t="s">
        <v>10</v>
      </c>
    </row>
    <row r="26" spans="1:19" x14ac:dyDescent="0.3">
      <c r="A26" t="s">
        <v>66</v>
      </c>
      <c r="B26" s="1">
        <f>ROUND(B14,3)</f>
        <v>0.13900000000000001</v>
      </c>
      <c r="C26" s="1">
        <f t="shared" ref="C26:S34" si="0">ROUND(C14,3)</f>
        <v>0.156</v>
      </c>
      <c r="D26" s="1">
        <f t="shared" si="0"/>
        <v>0.153</v>
      </c>
      <c r="E26" s="1">
        <f t="shared" si="0"/>
        <v>0.17199999999999999</v>
      </c>
      <c r="F26" s="1">
        <f t="shared" si="0"/>
        <v>0.36499999999999999</v>
      </c>
      <c r="G26" s="1">
        <f t="shared" si="0"/>
        <v>0.02</v>
      </c>
      <c r="H26" s="1">
        <f t="shared" si="0"/>
        <v>2288.7139999999999</v>
      </c>
      <c r="I26" s="1">
        <f t="shared" si="0"/>
        <v>4118.9889999999996</v>
      </c>
      <c r="J26" s="1">
        <f t="shared" si="0"/>
        <v>1246.424</v>
      </c>
      <c r="K26" s="1">
        <f t="shared" si="0"/>
        <v>2230.1320000000001</v>
      </c>
      <c r="L26" s="1">
        <f t="shared" si="0"/>
        <v>28.283000000000001</v>
      </c>
      <c r="M26" s="1">
        <f t="shared" si="0"/>
        <v>0.51800000000000002</v>
      </c>
      <c r="N26" s="1">
        <f t="shared" si="0"/>
        <v>361.73899999999998</v>
      </c>
      <c r="O26" s="1">
        <f t="shared" si="0"/>
        <v>613.57399999999996</v>
      </c>
      <c r="P26" s="1">
        <f t="shared" si="0"/>
        <v>122.723</v>
      </c>
      <c r="Q26" s="1">
        <f t="shared" si="0"/>
        <v>180.53299999999999</v>
      </c>
      <c r="R26" s="1">
        <f t="shared" si="0"/>
        <v>23.224</v>
      </c>
      <c r="S26" s="1">
        <f t="shared" si="0"/>
        <v>0.64100000000000001</v>
      </c>
    </row>
    <row r="27" spans="1:19" x14ac:dyDescent="0.3">
      <c r="A27" t="s">
        <v>67</v>
      </c>
      <c r="B27" s="1">
        <f t="shared" ref="B27:P34" si="1">ROUND(B15,3)</f>
        <v>9.7000000000000003E-2</v>
      </c>
      <c r="C27" s="1">
        <f t="shared" si="1"/>
        <v>0.13200000000000001</v>
      </c>
      <c r="D27" s="1">
        <f t="shared" si="1"/>
        <v>0.14199999999999999</v>
      </c>
      <c r="E27" s="1">
        <f t="shared" si="1"/>
        <v>0.14399999999999999</v>
      </c>
      <c r="F27" s="1">
        <f t="shared" si="1"/>
        <v>0.37</v>
      </c>
      <c r="G27" s="1">
        <f t="shared" si="1"/>
        <v>2.1000000000000001E-2</v>
      </c>
      <c r="H27" s="1">
        <f t="shared" si="1"/>
        <v>86.805999999999997</v>
      </c>
      <c r="I27" s="1">
        <f t="shared" si="1"/>
        <v>45.898000000000003</v>
      </c>
      <c r="J27" s="1">
        <f t="shared" si="1"/>
        <v>54.067</v>
      </c>
      <c r="K27" s="1">
        <f t="shared" si="1"/>
        <v>21.702000000000002</v>
      </c>
      <c r="L27" s="1">
        <f t="shared" si="1"/>
        <v>28.161999999999999</v>
      </c>
      <c r="M27" s="1">
        <f t="shared" si="1"/>
        <v>0.57299999999999995</v>
      </c>
      <c r="N27" s="1">
        <f t="shared" si="1"/>
        <v>34.841999999999999</v>
      </c>
      <c r="O27" s="1">
        <f t="shared" si="1"/>
        <v>8.0890000000000004</v>
      </c>
      <c r="P27" s="1">
        <f t="shared" si="1"/>
        <v>26.524999999999999</v>
      </c>
      <c r="Q27" s="1">
        <f t="shared" si="0"/>
        <v>2.802</v>
      </c>
      <c r="R27" s="1">
        <f t="shared" si="0"/>
        <v>23.062000000000001</v>
      </c>
      <c r="S27" s="1">
        <f t="shared" si="0"/>
        <v>0.76200000000000001</v>
      </c>
    </row>
    <row r="28" spans="1:19" x14ac:dyDescent="0.3">
      <c r="A28" t="s">
        <v>68</v>
      </c>
      <c r="B28" s="1">
        <f t="shared" si="1"/>
        <v>3.0000000000000001E-3</v>
      </c>
      <c r="C28" s="1">
        <f t="shared" si="1"/>
        <v>1E-3</v>
      </c>
      <c r="D28" s="1">
        <f t="shared" si="1"/>
        <v>1E-3</v>
      </c>
      <c r="E28" s="1">
        <f t="shared" si="1"/>
        <v>1E-3</v>
      </c>
      <c r="F28" s="1">
        <f t="shared" si="1"/>
        <v>0.38600000000000001</v>
      </c>
      <c r="G28" s="1">
        <f t="shared" si="1"/>
        <v>2.1999999999999999E-2</v>
      </c>
      <c r="H28" s="1">
        <f t="shared" si="1"/>
        <v>37522.086000000003</v>
      </c>
      <c r="I28" s="1">
        <f t="shared" si="1"/>
        <v>33694.379999999997</v>
      </c>
      <c r="J28" s="1">
        <f t="shared" si="1"/>
        <v>20342.84</v>
      </c>
      <c r="K28" s="1">
        <f t="shared" si="1"/>
        <v>18267.368999999999</v>
      </c>
      <c r="L28" s="1">
        <f t="shared" si="1"/>
        <v>27.795999999999999</v>
      </c>
      <c r="M28" s="1">
        <f t="shared" si="1"/>
        <v>0.63800000000000001</v>
      </c>
      <c r="N28" s="1">
        <f t="shared" si="1"/>
        <v>4113.9359999999997</v>
      </c>
      <c r="O28" s="1">
        <f t="shared" si="1"/>
        <v>3614.2339999999999</v>
      </c>
      <c r="P28" s="1">
        <f t="shared" si="1"/>
        <v>1225.0940000000001</v>
      </c>
      <c r="Q28" s="1">
        <f t="shared" si="0"/>
        <v>1062.1579999999999</v>
      </c>
      <c r="R28" s="1">
        <f t="shared" si="0"/>
        <v>22.498999999999999</v>
      </c>
      <c r="S28" s="1">
        <f t="shared" si="0"/>
        <v>0.82199999999999995</v>
      </c>
    </row>
    <row r="29" spans="1:19" x14ac:dyDescent="0.3">
      <c r="A29" t="s">
        <v>69</v>
      </c>
      <c r="B29" s="1">
        <f t="shared" si="1"/>
        <v>0.17599999999999999</v>
      </c>
      <c r="C29" s="1">
        <f t="shared" si="1"/>
        <v>0.17199999999999999</v>
      </c>
      <c r="D29" s="1">
        <f t="shared" si="1"/>
        <v>0.19900000000000001</v>
      </c>
      <c r="E29" s="1">
        <f t="shared" si="1"/>
        <v>0.112</v>
      </c>
      <c r="F29" s="1">
        <f t="shared" si="1"/>
        <v>0.32200000000000001</v>
      </c>
      <c r="G29" s="1">
        <f t="shared" si="1"/>
        <v>1.7000000000000001E-2</v>
      </c>
      <c r="H29" s="1">
        <f t="shared" si="1"/>
        <v>48.183999999999997</v>
      </c>
      <c r="I29" s="1">
        <f t="shared" si="1"/>
        <v>18.385000000000002</v>
      </c>
      <c r="J29" s="1">
        <f t="shared" si="1"/>
        <v>36.487000000000002</v>
      </c>
      <c r="K29" s="1">
        <f t="shared" si="1"/>
        <v>7.3319999999999999</v>
      </c>
      <c r="L29" s="1">
        <f t="shared" si="1"/>
        <v>29.227</v>
      </c>
      <c r="M29" s="1">
        <f t="shared" si="1"/>
        <v>0.48799999999999999</v>
      </c>
      <c r="N29" s="1">
        <f t="shared" si="1"/>
        <v>29.01</v>
      </c>
      <c r="O29" s="1">
        <f t="shared" si="1"/>
        <v>3.9950000000000001</v>
      </c>
      <c r="P29" s="1">
        <f t="shared" si="1"/>
        <v>25.771000000000001</v>
      </c>
      <c r="Q29" s="1">
        <f t="shared" si="0"/>
        <v>1.329</v>
      </c>
      <c r="R29" s="1">
        <f t="shared" si="0"/>
        <v>24.422999999999998</v>
      </c>
      <c r="S29" s="1">
        <f t="shared" si="0"/>
        <v>0.63100000000000001</v>
      </c>
    </row>
    <row r="30" spans="1:19" x14ac:dyDescent="0.3">
      <c r="A30" s="2" t="s">
        <v>70</v>
      </c>
      <c r="B30" s="1">
        <f t="shared" si="1"/>
        <v>0.10199999999999999</v>
      </c>
      <c r="C30" s="1">
        <f t="shared" si="1"/>
        <v>6.6000000000000003E-2</v>
      </c>
      <c r="D30" s="1">
        <f t="shared" si="1"/>
        <v>0.17100000000000001</v>
      </c>
      <c r="E30" s="1">
        <f t="shared" si="1"/>
        <v>6.8000000000000005E-2</v>
      </c>
      <c r="F30" s="1">
        <f t="shared" si="1"/>
        <v>0.27</v>
      </c>
      <c r="G30" s="1">
        <f t="shared" si="1"/>
        <v>2.1999999999999999E-2</v>
      </c>
      <c r="H30" s="1">
        <f t="shared" si="1"/>
        <v>46.179000000000002</v>
      </c>
      <c r="I30" s="1">
        <f t="shared" si="1"/>
        <v>18.38</v>
      </c>
      <c r="J30" s="1">
        <f t="shared" si="1"/>
        <v>36.311</v>
      </c>
      <c r="K30" s="1">
        <f t="shared" si="1"/>
        <v>7.5720000000000001</v>
      </c>
      <c r="L30" s="1">
        <f t="shared" si="1"/>
        <v>30.327999999999999</v>
      </c>
      <c r="M30" s="1">
        <f t="shared" si="1"/>
        <v>0.63800000000000001</v>
      </c>
      <c r="N30" s="1">
        <f t="shared" si="1"/>
        <v>29.655000000000001</v>
      </c>
      <c r="O30" s="1">
        <f t="shared" si="1"/>
        <v>3.2869999999999999</v>
      </c>
      <c r="P30" s="1">
        <f t="shared" si="1"/>
        <v>26.154</v>
      </c>
      <c r="Q30" s="1">
        <f t="shared" si="0"/>
        <v>1.0089999999999999</v>
      </c>
      <c r="R30" s="1">
        <f t="shared" si="0"/>
        <v>24.696999999999999</v>
      </c>
      <c r="S30" s="1">
        <f t="shared" si="0"/>
        <v>0.77200000000000002</v>
      </c>
    </row>
    <row r="31" spans="1:19" x14ac:dyDescent="0.3">
      <c r="A31" t="s">
        <v>71</v>
      </c>
      <c r="B31" s="1">
        <f t="shared" si="1"/>
        <v>9.1999999999999998E-2</v>
      </c>
      <c r="C31" s="1">
        <f t="shared" si="1"/>
        <v>0.13700000000000001</v>
      </c>
      <c r="D31" s="1">
        <f t="shared" si="1"/>
        <v>9.8000000000000004E-2</v>
      </c>
      <c r="E31" s="1">
        <f t="shared" si="1"/>
        <v>0.15</v>
      </c>
      <c r="F31" s="1">
        <f t="shared" si="1"/>
        <v>0.371</v>
      </c>
      <c r="G31" s="1">
        <f t="shared" si="1"/>
        <v>2.1999999999999999E-2</v>
      </c>
      <c r="H31" s="1">
        <f t="shared" si="1"/>
        <v>6176.2120000000004</v>
      </c>
      <c r="I31" s="1">
        <f t="shared" si="1"/>
        <v>7129.3779999999997</v>
      </c>
      <c r="J31" s="1">
        <f t="shared" si="1"/>
        <v>3352.136</v>
      </c>
      <c r="K31" s="1">
        <f t="shared" si="1"/>
        <v>3862.09</v>
      </c>
      <c r="L31" s="1">
        <f t="shared" si="1"/>
        <v>28.152000000000001</v>
      </c>
      <c r="M31" s="1">
        <f t="shared" si="1"/>
        <v>0.56999999999999995</v>
      </c>
      <c r="N31" s="1">
        <f t="shared" si="1"/>
        <v>921.471</v>
      </c>
      <c r="O31" s="1">
        <f t="shared" si="1"/>
        <v>1053.914</v>
      </c>
      <c r="P31" s="1">
        <f t="shared" si="1"/>
        <v>287.08300000000003</v>
      </c>
      <c r="Q31" s="1">
        <f t="shared" si="0"/>
        <v>309.99900000000002</v>
      </c>
      <c r="R31" s="1">
        <f t="shared" si="0"/>
        <v>22.992999999999999</v>
      </c>
      <c r="S31" s="1">
        <f t="shared" si="0"/>
        <v>0.65400000000000003</v>
      </c>
    </row>
    <row r="32" spans="1:19" x14ac:dyDescent="0.3">
      <c r="A32" t="s">
        <v>72</v>
      </c>
      <c r="B32" s="1">
        <f t="shared" si="1"/>
        <v>6.8000000000000005E-2</v>
      </c>
      <c r="C32" s="1">
        <f t="shared" si="1"/>
        <v>0.125</v>
      </c>
      <c r="D32" s="1">
        <f t="shared" si="1"/>
        <v>7.9000000000000001E-2</v>
      </c>
      <c r="E32" s="1">
        <f t="shared" si="1"/>
        <v>0.14199999999999999</v>
      </c>
      <c r="F32" s="1">
        <f t="shared" si="1"/>
        <v>0.36</v>
      </c>
      <c r="G32" s="1">
        <f t="shared" si="1"/>
        <v>1.7000000000000001E-2</v>
      </c>
      <c r="H32" s="1">
        <f t="shared" si="1"/>
        <v>4396.6480000000001</v>
      </c>
      <c r="I32" s="1">
        <f t="shared" si="1"/>
        <v>3530.623</v>
      </c>
      <c r="J32" s="1">
        <f t="shared" si="1"/>
        <v>2387.0189999999998</v>
      </c>
      <c r="K32" s="1">
        <f t="shared" si="1"/>
        <v>1910.09</v>
      </c>
      <c r="L32" s="1">
        <f t="shared" si="1"/>
        <v>28.395</v>
      </c>
      <c r="M32" s="1">
        <f t="shared" si="1"/>
        <v>0.47199999999999998</v>
      </c>
      <c r="N32" s="1">
        <f t="shared" si="1"/>
        <v>662.84100000000001</v>
      </c>
      <c r="O32" s="1">
        <f t="shared" si="1"/>
        <v>515.41499999999996</v>
      </c>
      <c r="P32" s="1">
        <f t="shared" si="1"/>
        <v>211.51499999999999</v>
      </c>
      <c r="Q32" s="1">
        <f t="shared" si="0"/>
        <v>151.78100000000001</v>
      </c>
      <c r="R32" s="1">
        <f t="shared" si="0"/>
        <v>23.632000000000001</v>
      </c>
      <c r="S32" s="1">
        <f t="shared" si="0"/>
        <v>0.54700000000000004</v>
      </c>
    </row>
    <row r="33" spans="1:19" x14ac:dyDescent="0.3">
      <c r="A33" t="s">
        <v>73</v>
      </c>
      <c r="B33" s="1">
        <f t="shared" si="1"/>
        <v>5.0000000000000001E-3</v>
      </c>
      <c r="C33" s="1">
        <f t="shared" si="1"/>
        <v>3.0000000000000001E-3</v>
      </c>
      <c r="D33" s="1">
        <f t="shared" si="1"/>
        <v>1E-3</v>
      </c>
      <c r="E33" s="1">
        <f t="shared" si="1"/>
        <v>1E-3</v>
      </c>
      <c r="F33" s="1">
        <f t="shared" si="1"/>
        <v>0.38300000000000001</v>
      </c>
      <c r="G33" s="1">
        <f t="shared" si="1"/>
        <v>0.02</v>
      </c>
      <c r="H33" s="1">
        <f t="shared" si="1"/>
        <v>590352.16399999999</v>
      </c>
      <c r="I33" s="1">
        <f t="shared" si="1"/>
        <v>448762.91899999999</v>
      </c>
      <c r="J33" s="1">
        <f t="shared" si="1"/>
        <v>320061.11</v>
      </c>
      <c r="K33" s="1">
        <f t="shared" si="1"/>
        <v>243298.09400000001</v>
      </c>
      <c r="L33" s="1">
        <f t="shared" si="1"/>
        <v>27.875</v>
      </c>
      <c r="M33" s="1">
        <f t="shared" si="1"/>
        <v>0.46200000000000002</v>
      </c>
      <c r="N33" s="1">
        <f t="shared" si="1"/>
        <v>92774.982000000004</v>
      </c>
      <c r="O33" s="1">
        <f t="shared" si="1"/>
        <v>65871.048999999999</v>
      </c>
      <c r="P33" s="1">
        <f t="shared" si="1"/>
        <v>27285.472000000002</v>
      </c>
      <c r="Q33" s="1">
        <f t="shared" si="0"/>
        <v>19361.531999999999</v>
      </c>
      <c r="R33" s="1">
        <f t="shared" si="0"/>
        <v>22.87</v>
      </c>
      <c r="S33" s="1">
        <f t="shared" si="0"/>
        <v>0.50800000000000001</v>
      </c>
    </row>
    <row r="34" spans="1:19" x14ac:dyDescent="0.3">
      <c r="A34" t="s">
        <v>74</v>
      </c>
      <c r="B34" s="1">
        <f t="shared" si="1"/>
        <v>8.7999999999999995E-2</v>
      </c>
      <c r="C34" s="1">
        <f t="shared" si="1"/>
        <v>0.13500000000000001</v>
      </c>
      <c r="D34" s="1">
        <f t="shared" si="1"/>
        <v>0.109</v>
      </c>
      <c r="E34" s="1">
        <f t="shared" si="1"/>
        <v>0.129</v>
      </c>
      <c r="F34" s="1">
        <f t="shared" si="1"/>
        <v>0.32</v>
      </c>
      <c r="G34" s="1">
        <f t="shared" si="1"/>
        <v>1.7000000000000001E-2</v>
      </c>
      <c r="H34" s="1">
        <f t="shared" si="1"/>
        <v>114.377</v>
      </c>
      <c r="I34" s="1">
        <f t="shared" si="1"/>
        <v>64.585999999999999</v>
      </c>
      <c r="J34" s="1">
        <f t="shared" si="1"/>
        <v>68.534000000000006</v>
      </c>
      <c r="K34" s="1">
        <f t="shared" si="1"/>
        <v>31.186</v>
      </c>
      <c r="L34" s="1">
        <f t="shared" si="1"/>
        <v>29.1</v>
      </c>
      <c r="M34" s="1">
        <f t="shared" si="1"/>
        <v>0.58099999999999996</v>
      </c>
      <c r="N34" s="1">
        <f t="shared" si="1"/>
        <v>39.676000000000002</v>
      </c>
      <c r="O34" s="1">
        <f t="shared" si="1"/>
        <v>11.999000000000001</v>
      </c>
      <c r="P34" s="1">
        <f t="shared" si="1"/>
        <v>28.539000000000001</v>
      </c>
      <c r="Q34" s="1">
        <f t="shared" si="0"/>
        <v>3.891</v>
      </c>
      <c r="R34" s="1">
        <f t="shared" si="0"/>
        <v>23.902999999999999</v>
      </c>
      <c r="S34" s="1">
        <f t="shared" si="0"/>
        <v>0.68600000000000005</v>
      </c>
    </row>
    <row r="37" spans="1:19" x14ac:dyDescent="0.3">
      <c r="A37" t="s">
        <v>0</v>
      </c>
      <c r="B37" t="s">
        <v>62</v>
      </c>
      <c r="D37" t="s">
        <v>64</v>
      </c>
      <c r="F37" t="s">
        <v>65</v>
      </c>
      <c r="H37" t="s">
        <v>5</v>
      </c>
      <c r="J37" t="s">
        <v>6</v>
      </c>
      <c r="L37" t="s">
        <v>7</v>
      </c>
      <c r="N37" t="s">
        <v>8</v>
      </c>
      <c r="P37" t="s">
        <v>9</v>
      </c>
      <c r="R37" t="s">
        <v>10</v>
      </c>
    </row>
    <row r="38" spans="1:19" x14ac:dyDescent="0.3">
      <c r="A38" t="s">
        <v>66</v>
      </c>
      <c r="B38" t="str">
        <f>B26&amp;" ± "&amp;C26</f>
        <v>0.139 ± 0.156</v>
      </c>
      <c r="D38" t="str">
        <f>D26&amp;" ± "&amp;E26</f>
        <v>0.153 ± 0.172</v>
      </c>
      <c r="F38" t="str">
        <f>F26&amp;" ± "&amp;G26</f>
        <v>0.365 ± 0.02</v>
      </c>
      <c r="H38" t="str">
        <f>H26&amp;" ± "&amp;I26</f>
        <v>2288.714 ± 4118.989</v>
      </c>
      <c r="J38" t="str">
        <f>J26&amp;" ± "&amp;K26</f>
        <v>1246.424 ± 2230.132</v>
      </c>
      <c r="L38" t="str">
        <f>L26&amp;" ± "&amp;M26</f>
        <v>28.283 ± 0.518</v>
      </c>
      <c r="N38" t="str">
        <f>N26&amp;" ± "&amp;O26</f>
        <v>361.739 ± 613.574</v>
      </c>
      <c r="P38" t="str">
        <f>P26&amp;" ± "&amp;Q26</f>
        <v>122.723 ± 180.533</v>
      </c>
      <c r="R38" t="str">
        <f>R26&amp;" ± "&amp;S26</f>
        <v>23.224 ± 0.641</v>
      </c>
    </row>
    <row r="39" spans="1:19" x14ac:dyDescent="0.3">
      <c r="A39" t="s">
        <v>67</v>
      </c>
      <c r="B39" t="str">
        <f>B27&amp;" ± "&amp;C27</f>
        <v>0.097 ± 0.132</v>
      </c>
      <c r="D39" t="str">
        <f>D27&amp;" ± "&amp;E27</f>
        <v>0.142 ± 0.144</v>
      </c>
      <c r="F39" t="str">
        <f>F27&amp;" ± "&amp;G27</f>
        <v>0.37 ± 0.021</v>
      </c>
      <c r="H39" t="str">
        <f t="shared" ref="H39:H46" si="2">H27&amp;" ± "&amp;I27</f>
        <v>86.806 ± 45.898</v>
      </c>
      <c r="J39" t="str">
        <f>J27&amp;" ± "&amp;K27</f>
        <v>54.067 ± 21.702</v>
      </c>
      <c r="L39" t="str">
        <f>L27&amp;" ± "&amp;M27</f>
        <v>28.162 ± 0.573</v>
      </c>
      <c r="N39" t="str">
        <f>N27&amp;" ± "&amp;O27</f>
        <v>34.842 ± 8.089</v>
      </c>
      <c r="P39" t="str">
        <f>P27&amp;" ± "&amp;Q27</f>
        <v>26.525 ± 2.802</v>
      </c>
      <c r="R39" t="str">
        <f>R27&amp;" ± "&amp;S27</f>
        <v>23.062 ± 0.762</v>
      </c>
    </row>
    <row r="40" spans="1:19" x14ac:dyDescent="0.3">
      <c r="A40" t="s">
        <v>68</v>
      </c>
      <c r="B40" t="str">
        <f t="shared" ref="B40:D46" si="3">B28&amp;" ± "&amp;C28</f>
        <v>0.003 ± 0.001</v>
      </c>
      <c r="D40" t="str">
        <f t="shared" si="3"/>
        <v>0.001 ± 0.001</v>
      </c>
      <c r="F40" t="str">
        <f t="shared" ref="F40:F46" si="4">F28&amp;" ± "&amp;G28</f>
        <v>0.386 ± 0.022</v>
      </c>
      <c r="H40" t="str">
        <f t="shared" si="2"/>
        <v>37522.086 ± 33694.38</v>
      </c>
      <c r="J40" t="str">
        <f t="shared" ref="J40:L46" si="5">J28&amp;" ± "&amp;K28</f>
        <v>20342.84 ± 18267.369</v>
      </c>
      <c r="L40" t="str">
        <f t="shared" si="5"/>
        <v>27.796 ± 0.638</v>
      </c>
      <c r="N40" t="str">
        <f t="shared" ref="N40:N46" si="6">N28&amp;" ± "&amp;O28</f>
        <v>4113.936 ± 3614.234</v>
      </c>
      <c r="P40" t="str">
        <f t="shared" ref="P40:R46" si="7">P28&amp;" ± "&amp;Q28</f>
        <v>1225.094 ± 1062.158</v>
      </c>
      <c r="R40" t="str">
        <f t="shared" si="7"/>
        <v>22.499 ± 0.822</v>
      </c>
    </row>
    <row r="41" spans="1:19" x14ac:dyDescent="0.3">
      <c r="A41" t="s">
        <v>69</v>
      </c>
      <c r="B41" t="str">
        <f t="shared" si="3"/>
        <v>0.176 ± 0.172</v>
      </c>
      <c r="D41" t="str">
        <f t="shared" si="3"/>
        <v>0.199 ± 0.112</v>
      </c>
      <c r="F41" t="str">
        <f t="shared" si="4"/>
        <v>0.322 ± 0.017</v>
      </c>
      <c r="H41" t="str">
        <f t="shared" si="2"/>
        <v>48.184 ± 18.385</v>
      </c>
      <c r="J41" t="str">
        <f t="shared" si="5"/>
        <v>36.487 ± 7.332</v>
      </c>
      <c r="L41" t="str">
        <f t="shared" si="5"/>
        <v>29.227 ± 0.488</v>
      </c>
      <c r="N41" t="str">
        <f t="shared" si="6"/>
        <v>29.01 ± 3.995</v>
      </c>
      <c r="P41" t="str">
        <f t="shared" si="7"/>
        <v>25.771 ± 1.329</v>
      </c>
      <c r="R41" t="str">
        <f t="shared" si="7"/>
        <v>24.423 ± 0.631</v>
      </c>
    </row>
    <row r="42" spans="1:19" x14ac:dyDescent="0.3">
      <c r="A42" s="2" t="s">
        <v>70</v>
      </c>
      <c r="B42" t="str">
        <f t="shared" si="3"/>
        <v>0.102 ± 0.066</v>
      </c>
      <c r="D42" t="str">
        <f t="shared" si="3"/>
        <v>0.171 ± 0.068</v>
      </c>
      <c r="F42" t="str">
        <f t="shared" si="4"/>
        <v>0.27 ± 0.022</v>
      </c>
      <c r="H42" t="str">
        <f t="shared" si="2"/>
        <v>46.179 ± 18.38</v>
      </c>
      <c r="J42" t="str">
        <f t="shared" si="5"/>
        <v>36.311 ± 7.572</v>
      </c>
      <c r="L42" t="str">
        <f t="shared" si="5"/>
        <v>30.328 ± 0.638</v>
      </c>
      <c r="N42" t="str">
        <f t="shared" si="6"/>
        <v>29.655 ± 3.287</v>
      </c>
      <c r="P42" t="str">
        <f t="shared" si="7"/>
        <v>26.154 ± 1.009</v>
      </c>
      <c r="R42" t="str">
        <f t="shared" si="7"/>
        <v>24.697 ± 0.772</v>
      </c>
    </row>
    <row r="43" spans="1:19" x14ac:dyDescent="0.3">
      <c r="A43" t="s">
        <v>71</v>
      </c>
      <c r="B43" t="str">
        <f t="shared" si="3"/>
        <v>0.092 ± 0.137</v>
      </c>
      <c r="D43" t="str">
        <f t="shared" si="3"/>
        <v>0.098 ± 0.15</v>
      </c>
      <c r="F43" t="str">
        <f t="shared" si="4"/>
        <v>0.371 ± 0.022</v>
      </c>
      <c r="H43" t="str">
        <f t="shared" si="2"/>
        <v>6176.212 ± 7129.378</v>
      </c>
      <c r="J43" t="str">
        <f t="shared" si="5"/>
        <v>3352.136 ± 3862.09</v>
      </c>
      <c r="L43" t="str">
        <f t="shared" si="5"/>
        <v>28.152 ± 0.57</v>
      </c>
      <c r="N43" t="str">
        <f t="shared" si="6"/>
        <v>921.471 ± 1053.914</v>
      </c>
      <c r="P43" t="str">
        <f t="shared" si="7"/>
        <v>287.083 ± 309.999</v>
      </c>
      <c r="R43" t="str">
        <f t="shared" si="7"/>
        <v>22.993 ± 0.654</v>
      </c>
    </row>
    <row r="44" spans="1:19" x14ac:dyDescent="0.3">
      <c r="A44" t="s">
        <v>72</v>
      </c>
      <c r="B44" t="str">
        <f t="shared" si="3"/>
        <v>0.068 ± 0.125</v>
      </c>
      <c r="D44" t="str">
        <f t="shared" si="3"/>
        <v>0.079 ± 0.142</v>
      </c>
      <c r="F44" t="str">
        <f t="shared" si="4"/>
        <v>0.36 ± 0.017</v>
      </c>
      <c r="H44" t="str">
        <f t="shared" si="2"/>
        <v>4396.648 ± 3530.623</v>
      </c>
      <c r="J44" t="str">
        <f t="shared" si="5"/>
        <v>2387.019 ± 1910.09</v>
      </c>
      <c r="L44" t="str">
        <f t="shared" si="5"/>
        <v>28.395 ± 0.472</v>
      </c>
      <c r="N44" t="str">
        <f t="shared" si="6"/>
        <v>662.841 ± 515.415</v>
      </c>
      <c r="P44" t="str">
        <f t="shared" si="7"/>
        <v>211.515 ± 151.781</v>
      </c>
      <c r="R44" t="str">
        <f t="shared" si="7"/>
        <v>23.632 ± 0.547</v>
      </c>
    </row>
    <row r="45" spans="1:19" x14ac:dyDescent="0.3">
      <c r="A45" t="s">
        <v>73</v>
      </c>
      <c r="B45" t="str">
        <f t="shared" si="3"/>
        <v>0.005 ± 0.003</v>
      </c>
      <c r="D45" t="str">
        <f t="shared" si="3"/>
        <v>0.001 ± 0.001</v>
      </c>
      <c r="F45" t="str">
        <f t="shared" si="4"/>
        <v>0.383 ± 0.02</v>
      </c>
      <c r="H45" t="str">
        <f t="shared" si="2"/>
        <v>590352.164 ± 448762.919</v>
      </c>
      <c r="J45" t="str">
        <f t="shared" si="5"/>
        <v>320061.11 ± 243298.094</v>
      </c>
      <c r="L45" t="str">
        <f t="shared" si="5"/>
        <v>27.875 ± 0.462</v>
      </c>
      <c r="N45" t="str">
        <f t="shared" si="6"/>
        <v>92774.982 ± 65871.049</v>
      </c>
      <c r="P45" t="str">
        <f t="shared" si="7"/>
        <v>27285.472 ± 19361.532</v>
      </c>
      <c r="R45" t="str">
        <f t="shared" si="7"/>
        <v>22.87 ± 0.508</v>
      </c>
    </row>
    <row r="46" spans="1:19" x14ac:dyDescent="0.3">
      <c r="A46" t="s">
        <v>74</v>
      </c>
      <c r="B46" t="str">
        <f t="shared" si="3"/>
        <v>0.088 ± 0.135</v>
      </c>
      <c r="D46" t="str">
        <f t="shared" si="3"/>
        <v>0.109 ± 0.129</v>
      </c>
      <c r="F46" t="str">
        <f t="shared" si="4"/>
        <v>0.32 ± 0.017</v>
      </c>
      <c r="H46" t="str">
        <f t="shared" si="2"/>
        <v>114.377 ± 64.586</v>
      </c>
      <c r="J46" t="str">
        <f t="shared" si="5"/>
        <v>68.534 ± 31.186</v>
      </c>
      <c r="L46" t="str">
        <f t="shared" si="5"/>
        <v>29.1 ± 0.581</v>
      </c>
      <c r="N46" t="str">
        <f t="shared" si="6"/>
        <v>39.676 ± 11.999</v>
      </c>
      <c r="P46" t="str">
        <f t="shared" si="7"/>
        <v>28.539 ± 3.891</v>
      </c>
      <c r="R46" t="str">
        <f t="shared" si="7"/>
        <v>23.903 ± 0.686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TiO2</dc:creator>
  <cp:lastModifiedBy>Xuan-Tung Trinh</cp:lastModifiedBy>
  <dcterms:created xsi:type="dcterms:W3CDTF">2021-11-07T11:59:48Z</dcterms:created>
  <dcterms:modified xsi:type="dcterms:W3CDTF">2021-11-07T08:47:38Z</dcterms:modified>
</cp:coreProperties>
</file>