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ne\OneDrive\Desktop\RAW DATA\Excel\Advanced Excel Project\"/>
    </mc:Choice>
  </mc:AlternateContent>
  <xr:revisionPtr revIDLastSave="0" documentId="13_ncr:1_{FAD50DD5-9506-448C-B2CE-98136114BD8A}" xr6:coauthVersionLast="47" xr6:coauthVersionMax="47" xr10:uidLastSave="{00000000-0000-0000-0000-000000000000}"/>
  <bookViews>
    <workbookView xWindow="-108" yWindow="-108" windowWidth="23256" windowHeight="12456" tabRatio="817" firstSheet="3" activeTab="10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Avgsalaries">_xlfn.ANCHORARRAY('Combining SORT, FILTER &amp; UNIQUE'!$J$6)</definedName>
    <definedName name="Growthrates">OFFSET('Intro to Dynamic Arrays'!$C$3,0,0,COUNTA('Intro to Dynamic Arrays'!$C:$C)-1,1)</definedName>
    <definedName name="salaries">OFFSET('Intro to Dynamic Arrays'!$B$3,0,0,COUNTA('Intro to Dynamic Arrays'!$B:$B)-1,1)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H3" i="22" a="1"/>
  <c r="H3" i="22" s="1"/>
  <c r="G3" i="22" a="1"/>
  <c r="G3" i="22" s="1"/>
  <c r="H5" i="20" a="1"/>
  <c r="H5" i="20" s="1"/>
  <c r="G6" i="20" a="1"/>
  <c r="G6" i="20" s="1"/>
  <c r="H6" i="20" s="1" a="1"/>
  <c r="H6" i="20" s="1"/>
  <c r="K7" i="16" a="1"/>
  <c r="K7" i="16" s="1"/>
  <c r="L7" i="16" s="1" a="1"/>
  <c r="L7" i="16" s="1"/>
  <c r="M7" i="16" s="1" a="1"/>
  <c r="M7" i="16" s="1"/>
  <c r="I3" i="16" a="1"/>
  <c r="I3" i="16" s="1"/>
  <c r="Q3" i="15" a="1"/>
  <c r="Q3" i="15" s="1"/>
  <c r="I3" i="15" a="1"/>
  <c r="I3" i="15" s="1"/>
  <c r="K3" i="15" s="1"/>
  <c r="G3" i="15" a="1"/>
  <c r="G3" i="15" s="1"/>
  <c r="K6" i="13" a="1"/>
  <c r="K6" i="13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D3" i="1" a="1"/>
  <c r="D3" i="1" s="1"/>
  <c r="G4" i="1" s="1"/>
  <c r="G3" i="1"/>
  <c r="N3" i="15" l="1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<sst xmlns="http://schemas.openxmlformats.org/spreadsheetml/2006/main" count="15661" uniqueCount="163">
  <si>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</si>
  <si>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</si>
  <si>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</si>
  <si>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</si>
  <si>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</si>
  <si>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</si>
  <si>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</si>
  <si>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</si>
  <si>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</si>
  <si>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</si>
  <si>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</si>
  <si>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</si>
  <si>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</si>
  <si>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</si>
  <si>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</si>
  <si>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</si>
  <si>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</si>
  <si>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</si>
  <si>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</si>
  <si>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</si>
  <si>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</si>
  <si>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</si>
  <si>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</si>
  <si>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</si>
  <si>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</si>
  <si>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</si>
  <si>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</si>
  <si>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</si>
  <si>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</si>
  <si>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</si>
  <si>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</si>
  <si>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</si>
  <si>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</si>
  <si>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</si>
  <si>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</si>
  <si>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</si>
  <si>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</si>
  <si>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</si>
  <si>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</si>
  <si>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</si>
  <si>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</si>
  <si>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</si>
  <si>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</si>
  <si>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</si>
  <si>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</si>
  <si>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</si>
  <si>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</si>
  <si>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</si>
  <si>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</si>
  <si>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</si>
  <si>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</si>
  <si>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</si>
  <si>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</si>
  <si>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</si>
  <si>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</si>
  <si>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</si>
  <si>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</si>
  <si>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</si>
  <si>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</si>
  <si>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</si>
  <si>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</si>
  <si>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</si>
  <si>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</si>
  <si>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</si>
  <si>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</si>
  <si>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</si>
  <si>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</si>
  <si>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</si>
  <si>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</si>
  <si>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</si>
  <si>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</si>
  <si>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</si>
  <si>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</si>
  <si>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</si>
  <si>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</si>
  <si>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</si>
  <si>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</si>
  <si>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</si>
  <si>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</si>
  <si>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</si>
  <si>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</si>
  <si>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</si>
  <si>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</si>
  <si>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</si>
  <si>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</si>
  <si>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</si>
  <si>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</si>
  <si>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</si>
  <si>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</si>
  <si>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</si>
  <si>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</si>
  <si>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</si>
  <si>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</si>
  <si>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</si>
  <si>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</si>
  <si>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</si>
  <si>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</si>
  <si>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</si>
  <si>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</si>
  <si>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</si>
  <si>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</si>
  <si>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</si>
  <si>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</si>
  <si>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</si>
  <si>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</si>
  <si>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</si>
  <si>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</si>
  <si>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</si>
  <si>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</si>
  <si>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</si>
  <si>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</si>
  <si>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</si>
  <si>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</si>
  <si>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</si>
  <si>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</si>
  <si>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</si>
  <si>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</si>
  <si>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</si>
  <si>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</si>
  <si>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</si>
  <si>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</si>
  <si>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</si>
  <si>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</si>
  <si>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</si>
  <si>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</si>
  <si>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</si>
  <si>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</si>
  <si>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</si>
  <si>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</si>
  <si>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</si>
  <si>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</si>
  <si>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</si>
  <si>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</si>
  <si>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</si>
  <si>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</si>
  <si>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</si>
  <si>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</si>
  <si>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</si>
  <si>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</si>
  <si>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</si>
  <si>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</si>
  <si>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</si>
  <si>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</si>
  <si>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</si>
  <si>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</si>
  <si>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</si>
  <si>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</si>
  <si>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</si>
  <si>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</si>
  <si>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</si>
  <si>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</si>
  <si>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</si>
  <si>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</si>
  <si>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</si>
  <si>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</si>
  <si>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</si>
  <si>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</si>
  <si>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</si>
  <si>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</si>
  <si>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</si>
  <si>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</si>
  <si>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/>
  </si>
  <si>
    <t>=SORT(CHOOSE({1,2},UNIQUE($A$3:$A$842),AVERAGEIFS($D$3:$D$842,$A$3:$A$842,UNIQUE($A$3:$A$842))),2,-1)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</si>
</sst>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&quot;$&quot;#,##0.00"/>
    <numFmt numFmtId="167" formatCode=";;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theme="0"/>
      </top>
      <bottom/>
      <diagonal/>
    </border>
    <border>
      <left style="thin">
        <color theme="4" tint="0.39997558519241921"/>
      </left>
      <right/>
      <top style="medium">
        <color theme="0"/>
      </top>
      <bottom/>
      <diagonal/>
    </border>
    <border>
      <left/>
      <right style="thin">
        <color theme="4" tint="0.39997558519241921"/>
      </right>
      <top style="medium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8" fillId="5" borderId="0" xfId="0" applyNumberFormat="1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164" fontId="3" fillId="3" borderId="0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applyFont="1" applyAlignment="1"/>
    <xf numFmtId="9" fontId="2" fillId="0" borderId="0" xfId="0" applyNumberFormat="1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7" fillId="6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Continuous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7" fillId="5" borderId="1" xfId="0" applyNumberFormat="1" applyFont="1" applyFill="1" applyBorder="1" applyAlignment="1">
      <alignment horizontal="centerContinuous"/>
    </xf>
    <xf numFmtId="0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center" vertical="center"/>
    </xf>
    <xf numFmtId="166" fontId="0" fillId="0" borderId="0" xfId="0" applyNumberFormat="1"/>
    <xf numFmtId="0" fontId="7" fillId="4" borderId="0" xfId="0" applyFont="1" applyFill="1" applyBorder="1" applyAlignment="1">
      <alignment horizontal="centerContinuous"/>
    </xf>
    <xf numFmtId="0" fontId="2" fillId="4" borderId="0" xfId="0" applyFont="1" applyFill="1" applyBorder="1" applyAlignment="1">
      <alignment horizontal="centerContinuous"/>
    </xf>
    <xf numFmtId="164" fontId="0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0" fontId="7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2" fillId="7" borderId="9" xfId="0" applyFont="1" applyFill="1" applyBorder="1"/>
    <xf numFmtId="164" fontId="2" fillId="7" borderId="8" xfId="0" applyNumberFormat="1" applyFont="1" applyFill="1" applyBorder="1" applyAlignment="1">
      <alignment horizontal="right"/>
    </xf>
    <xf numFmtId="165" fontId="2" fillId="7" borderId="10" xfId="1" applyNumberFormat="1" applyFont="1" applyFill="1" applyBorder="1" applyAlignment="1">
      <alignment horizontal="right"/>
    </xf>
    <xf numFmtId="0" fontId="2" fillId="0" borderId="11" xfId="0" applyFont="1" applyBorder="1"/>
    <xf numFmtId="164" fontId="2" fillId="0" borderId="12" xfId="0" applyNumberFormat="1" applyFont="1" applyBorder="1" applyAlignment="1">
      <alignment horizontal="right"/>
    </xf>
    <xf numFmtId="165" fontId="2" fillId="0" borderId="13" xfId="1" applyNumberFormat="1" applyFont="1" applyBorder="1" applyAlignment="1">
      <alignment horizontal="right"/>
    </xf>
    <xf numFmtId="0" fontId="2" fillId="7" borderId="11" xfId="0" applyFont="1" applyFill="1" applyBorder="1"/>
    <xf numFmtId="164" fontId="2" fillId="7" borderId="12" xfId="0" applyNumberFormat="1" applyFont="1" applyFill="1" applyBorder="1" applyAlignment="1">
      <alignment horizontal="right"/>
    </xf>
    <xf numFmtId="165" fontId="2" fillId="7" borderId="13" xfId="1" applyNumberFormat="1" applyFont="1" applyFill="1" applyBorder="1" applyAlignment="1">
      <alignment horizontal="right"/>
    </xf>
    <xf numFmtId="0" fontId="2" fillId="7" borderId="5" xfId="0" applyFont="1" applyFill="1" applyBorder="1"/>
    <xf numFmtId="164" fontId="2" fillId="7" borderId="6" xfId="0" applyNumberFormat="1" applyFont="1" applyFill="1" applyBorder="1" applyAlignment="1">
      <alignment horizontal="right"/>
    </xf>
    <xf numFmtId="165" fontId="2" fillId="7" borderId="7" xfId="1" applyNumberFormat="1" applyFont="1" applyFill="1" applyBorder="1" applyAlignment="1">
      <alignment horizontal="right"/>
    </xf>
    <xf numFmtId="0" fontId="3" fillId="8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Salaries By Job Titles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888713910761157"/>
          <c:y val="0.19486111111111112"/>
          <c:w val="0.67699475065616799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"/>
                <c:pt idx="0">
                  <c:v>Property Manager</c:v>
                </c:pt>
              </c:strCache>
            </c:strRef>
          </c:cat>
          <c:val>
            <c:numRef>
              <c:f>[0]!Avgsalaries</c:f>
              <c:numCache>
                <c:formatCode>"$"#,##0</c:formatCode>
                <c:ptCount val="1"/>
                <c:pt idx="0">
                  <c:v>67006.8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B-4A5F-8C07-1E5556686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axId val="290382400"/>
        <c:axId val="163824512"/>
      </c:barChart>
      <c:catAx>
        <c:axId val="29038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4512"/>
        <c:crosses val="autoZero"/>
        <c:auto val="1"/>
        <c:lblAlgn val="ctr"/>
        <c:lblOffset val="100"/>
        <c:noMultiLvlLbl val="0"/>
      </c:catAx>
      <c:valAx>
        <c:axId val="16382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SalaryDistributions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SalaryDistributions</a:t>
          </a:r>
        </a:p>
      </cx:txPr>
    </cx:title>
    <cx:plotArea>
      <cx:plotAreaRegion>
        <cx:series layoutId="clusteredColumn" uniqueId="{721BE13D-93C6-4490-91FC-89FA943B0B2E}"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268942</xdr:colOff>
      <xdr:row>0</xdr:row>
      <xdr:rowOff>0</xdr:rowOff>
    </xdr:from>
    <xdr:to>
      <xdr:col>18</xdr:col>
      <xdr:colOff>358588</xdr:colOff>
      <xdr:row>17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38BA5-52FC-95C7-9AEB-69C19CB7C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13</xdr:row>
      <xdr:rowOff>22860</xdr:rowOff>
    </xdr:from>
    <xdr:to>
      <xdr:col>11</xdr:col>
      <xdr:colOff>441960</xdr:colOff>
      <xdr:row>28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972708-6B01-F9BC-B5B4-27B0556784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3040" y="2324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Normal="100" workbookViewId="0">
      <selection activeCell="D3" sqref="D3"/>
    </sheetView>
  </sheetViews>
  <sheetFormatPr defaultRowHeight="13.8" x14ac:dyDescent="0.3"/>
  <cols>
    <col min="1" max="1" width="18.33203125" style="1" customWidth="1"/>
    <col min="2" max="2" width="15.88671875" style="12" customWidth="1"/>
    <col min="3" max="3" width="14.33203125" style="12" customWidth="1"/>
    <col min="4" max="4" width="17.109375" style="12" customWidth="1"/>
    <col min="5" max="5" width="4.6640625" style="1" customWidth="1"/>
    <col min="6" max="6" width="16.44140625" style="1" customWidth="1"/>
    <col min="7" max="7" width="18.44140625" style="1" customWidth="1"/>
    <col min="8" max="16384" width="8.88671875" style="1"/>
  </cols>
  <sheetData>
    <row r="1" spans="1:9" ht="14.4" thickBot="1" x14ac:dyDescent="0.35">
      <c r="A1" s="53" t="s">
        <v>119</v>
      </c>
      <c r="B1" s="54"/>
      <c r="C1" s="54"/>
    </row>
    <row r="2" spans="1:9" ht="14.4" thickBot="1" x14ac:dyDescent="0.35">
      <c r="A2" s="61" t="s">
        <v>118</v>
      </c>
      <c r="B2" s="62" t="s">
        <v>133</v>
      </c>
      <c r="C2" s="63" t="s">
        <v>21</v>
      </c>
      <c r="D2" s="34" t="s">
        <v>132</v>
      </c>
      <c r="F2" s="31" t="s">
        <v>138</v>
      </c>
      <c r="G2" s="32"/>
    </row>
    <row r="3" spans="1:9" ht="15" thickBot="1" x14ac:dyDescent="0.35">
      <c r="A3" s="64" t="s">
        <v>18</v>
      </c>
      <c r="B3" s="65">
        <v>90267</v>
      </c>
      <c r="C3" s="66">
        <v>0.02</v>
      </c>
      <c r="D3" s="52" cm="1">
        <f t="array" aca="1" ref="D3:D19" ca="1">salaries/(1+Growthrates)</f>
        <v>88497.058823529413</v>
      </c>
      <c r="F3" s="9" t="s">
        <v>136</v>
      </c>
      <c r="G3" s="55">
        <f>AVERAGE(B3:B19)</f>
        <v>67237.823529411762</v>
      </c>
      <c r="I3" s="3"/>
    </row>
    <row r="4" spans="1:9" ht="14.4" x14ac:dyDescent="0.3">
      <c r="A4" s="67" t="s">
        <v>101</v>
      </c>
      <c r="B4" s="68">
        <v>67139</v>
      </c>
      <c r="C4" s="69">
        <v>3.2000000000000001E-2</v>
      </c>
      <c r="D4">
        <f ca="1"/>
        <v>65057.170542635657</v>
      </c>
      <c r="F4" s="9" t="s">
        <v>137</v>
      </c>
      <c r="G4" s="10">
        <f ca="1">AVERAGE(_xlfn.ANCHORARRAY(D3))</f>
        <v>65586.315586415963</v>
      </c>
      <c r="I4" s="3"/>
    </row>
    <row r="5" spans="1:9" ht="14.4" x14ac:dyDescent="0.3">
      <c r="A5" s="70" t="s">
        <v>96</v>
      </c>
      <c r="B5" s="71">
        <v>48298</v>
      </c>
      <c r="C5" s="72">
        <v>3.5000000000000003E-2</v>
      </c>
      <c r="D5">
        <f ca="1"/>
        <v>46664.734299516909</v>
      </c>
      <c r="I5" s="3"/>
    </row>
    <row r="6" spans="1:9" ht="14.4" x14ac:dyDescent="0.3">
      <c r="A6" s="67" t="s">
        <v>94</v>
      </c>
      <c r="B6" s="68">
        <v>67007</v>
      </c>
      <c r="C6" s="69">
        <v>0.04</v>
      </c>
      <c r="D6">
        <f ca="1"/>
        <v>64429.807692307688</v>
      </c>
      <c r="F6" s="15"/>
      <c r="I6" s="3"/>
    </row>
    <row r="7" spans="1:9" ht="14.4" x14ac:dyDescent="0.3">
      <c r="A7" s="70" t="s">
        <v>81</v>
      </c>
      <c r="B7" s="71">
        <v>77216</v>
      </c>
      <c r="C7" s="72">
        <v>1.4999999999999999E-2</v>
      </c>
      <c r="D7">
        <f ca="1"/>
        <v>76074.876847290652</v>
      </c>
      <c r="F7" s="12"/>
      <c r="G7" s="2"/>
      <c r="I7" s="3"/>
    </row>
    <row r="8" spans="1:9" ht="14.4" x14ac:dyDescent="0.3">
      <c r="A8" s="67" t="s">
        <v>77</v>
      </c>
      <c r="B8" s="68">
        <v>63668</v>
      </c>
      <c r="C8" s="69">
        <v>2.8000000000000001E-2</v>
      </c>
      <c r="D8">
        <f ca="1"/>
        <v>61933.852140077819</v>
      </c>
      <c r="I8" s="3"/>
    </row>
    <row r="9" spans="1:9" ht="14.4" x14ac:dyDescent="0.3">
      <c r="A9" s="70" t="s">
        <v>74</v>
      </c>
      <c r="B9" s="71">
        <v>66406</v>
      </c>
      <c r="C9" s="72">
        <v>2.5999999999999999E-2</v>
      </c>
      <c r="D9">
        <f ca="1"/>
        <v>64723.196881091615</v>
      </c>
      <c r="I9" s="3"/>
    </row>
    <row r="10" spans="1:9" ht="14.4" x14ac:dyDescent="0.3">
      <c r="A10" s="67" t="s">
        <v>69</v>
      </c>
      <c r="B10" s="68">
        <v>72173</v>
      </c>
      <c r="C10" s="69">
        <v>2.5999999999999999E-2</v>
      </c>
      <c r="D10">
        <f ca="1"/>
        <v>70344.054580896685</v>
      </c>
      <c r="G10" s="2"/>
      <c r="H10" s="3"/>
      <c r="I10" s="3"/>
    </row>
    <row r="11" spans="1:9" ht="14.4" x14ac:dyDescent="0.3">
      <c r="A11" s="70" t="s">
        <v>66</v>
      </c>
      <c r="B11" s="71">
        <v>93395</v>
      </c>
      <c r="C11" s="72">
        <v>1.4999999999999999E-2</v>
      </c>
      <c r="D11">
        <f ca="1"/>
        <v>92014.778325123159</v>
      </c>
      <c r="E11" s="16"/>
      <c r="G11" s="2"/>
      <c r="H11" s="3"/>
      <c r="I11" s="3"/>
    </row>
    <row r="12" spans="1:9" ht="14.4" x14ac:dyDescent="0.3">
      <c r="A12" s="67" t="s">
        <v>16</v>
      </c>
      <c r="B12" s="68">
        <v>49222</v>
      </c>
      <c r="C12" s="69">
        <v>3.3000000000000002E-2</v>
      </c>
      <c r="D12">
        <f ca="1"/>
        <v>47649.564375605041</v>
      </c>
      <c r="E12" s="16"/>
      <c r="G12" s="2"/>
      <c r="H12" s="3"/>
      <c r="I12" s="3"/>
    </row>
    <row r="13" spans="1:9" ht="14.4" x14ac:dyDescent="0.3">
      <c r="A13" s="70" t="s">
        <v>56</v>
      </c>
      <c r="B13" s="71">
        <v>75417</v>
      </c>
      <c r="C13" s="72">
        <v>2.5000000000000001E-2</v>
      </c>
      <c r="D13">
        <f ca="1"/>
        <v>73577.560975609769</v>
      </c>
      <c r="I13" s="3"/>
    </row>
    <row r="14" spans="1:9" ht="14.4" x14ac:dyDescent="0.3">
      <c r="A14" s="67" t="s">
        <v>46</v>
      </c>
      <c r="B14" s="68">
        <v>62219</v>
      </c>
      <c r="C14" s="69">
        <v>2.4E-2</v>
      </c>
      <c r="D14">
        <f ca="1"/>
        <v>60760.7421875</v>
      </c>
      <c r="I14" s="3"/>
    </row>
    <row r="15" spans="1:9" ht="14.4" x14ac:dyDescent="0.3">
      <c r="A15" s="70" t="s">
        <v>40</v>
      </c>
      <c r="B15" s="71">
        <v>39147</v>
      </c>
      <c r="C15" s="72">
        <v>2.1000000000000001E-2</v>
      </c>
      <c r="D15">
        <f ca="1"/>
        <v>38341.821743388835</v>
      </c>
      <c r="I15" s="3"/>
    </row>
    <row r="16" spans="1:9" ht="14.4" x14ac:dyDescent="0.3">
      <c r="A16" s="67" t="s">
        <v>14</v>
      </c>
      <c r="B16" s="68">
        <v>62172</v>
      </c>
      <c r="C16" s="69">
        <v>3.3000000000000002E-2</v>
      </c>
      <c r="D16">
        <f ca="1"/>
        <v>60185.866408518879</v>
      </c>
      <c r="I16" s="3"/>
    </row>
    <row r="17" spans="1:9" ht="14.4" x14ac:dyDescent="0.3">
      <c r="A17" s="70" t="s">
        <v>26</v>
      </c>
      <c r="B17" s="71">
        <v>82498</v>
      </c>
      <c r="C17" s="72">
        <v>2.1000000000000001E-2</v>
      </c>
      <c r="D17">
        <f ca="1"/>
        <v>80801.175318315378</v>
      </c>
      <c r="I17" s="3"/>
    </row>
    <row r="18" spans="1:9" ht="14.4" x14ac:dyDescent="0.3">
      <c r="A18" s="67" t="s">
        <v>22</v>
      </c>
      <c r="B18" s="68">
        <v>68499</v>
      </c>
      <c r="C18" s="69">
        <v>2.7E-2</v>
      </c>
      <c r="D18">
        <f ca="1"/>
        <v>66698.14995131451</v>
      </c>
      <c r="I18" s="3"/>
    </row>
    <row r="19" spans="1:9" ht="14.4" x14ac:dyDescent="0.3">
      <c r="A19" s="73" t="s">
        <v>2</v>
      </c>
      <c r="B19" s="74">
        <v>58300</v>
      </c>
      <c r="C19" s="75">
        <v>1.9E-2</v>
      </c>
      <c r="D19">
        <f ca="1"/>
        <v>57212.953876349369</v>
      </c>
      <c r="I19" s="3"/>
    </row>
    <row r="20" spans="1:9" x14ac:dyDescent="0.3">
      <c r="C20" s="17"/>
      <c r="F20" s="15"/>
    </row>
    <row r="21" spans="1:9" x14ac:dyDescent="0.3">
      <c r="F21" s="15"/>
    </row>
    <row r="22" spans="1:9" x14ac:dyDescent="0.3">
      <c r="F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4" sqref="K4"/>
    </sheetView>
  </sheetViews>
  <sheetFormatPr defaultRowHeight="13.8" x14ac:dyDescent="0.3"/>
  <cols>
    <col min="1" max="1" width="18.2187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8671875" style="1"/>
  </cols>
  <sheetData>
    <row r="1" spans="1:13" ht="14.4" thickBot="1" x14ac:dyDescent="0.35">
      <c r="A1" s="29" t="s">
        <v>119</v>
      </c>
      <c r="B1" s="30"/>
      <c r="C1" s="30"/>
      <c r="E1" s="34" t="s">
        <v>134</v>
      </c>
      <c r="G1" s="31" t="s">
        <v>141</v>
      </c>
      <c r="H1" s="31"/>
      <c r="I1" s="31"/>
      <c r="K1" s="31" t="s">
        <v>142</v>
      </c>
      <c r="L1" s="31"/>
      <c r="M1" s="31"/>
    </row>
    <row r="2" spans="1:13" x14ac:dyDescent="0.3">
      <c r="A2" s="7" t="s">
        <v>118</v>
      </c>
      <c r="B2" s="7" t="s">
        <v>139</v>
      </c>
      <c r="C2" s="7" t="s">
        <v>21</v>
      </c>
      <c r="E2" s="8" t="s">
        <v>118</v>
      </c>
      <c r="F2" s="12"/>
      <c r="G2" s="8" t="s">
        <v>118</v>
      </c>
      <c r="H2" s="8" t="s">
        <v>139</v>
      </c>
      <c r="I2" s="8" t="s">
        <v>21</v>
      </c>
      <c r="J2" s="12"/>
      <c r="K2" s="8" t="s">
        <v>118</v>
      </c>
      <c r="L2" s="8" t="s">
        <v>139</v>
      </c>
      <c r="M2" s="8" t="s">
        <v>21</v>
      </c>
    </row>
    <row r="3" spans="1:13" x14ac:dyDescent="0.3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_xlfn._xlws.SORT(A3:C19,{3,2},{1,-1})</f>
        <v>Law</v>
      </c>
      <c r="L3" s="1">
        <v>93395</v>
      </c>
      <c r="M3" s="1">
        <v>1.4999999999999999E-2</v>
      </c>
    </row>
    <row r="4" spans="1:13" x14ac:dyDescent="0.3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Professional Services</v>
      </c>
      <c r="L4" s="1">
        <v>77216</v>
      </c>
      <c r="M4" s="1">
        <v>1.4999999999999999E-2</v>
      </c>
    </row>
    <row r="5" spans="1:13" x14ac:dyDescent="0.3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Design</v>
      </c>
      <c r="L5" s="1">
        <v>58300</v>
      </c>
      <c r="M5" s="1">
        <v>1.9E-2</v>
      </c>
    </row>
    <row r="6" spans="1:13" x14ac:dyDescent="0.3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Technology</v>
      </c>
      <c r="L6" s="1">
        <v>90267</v>
      </c>
      <c r="M6" s="1">
        <v>0.02</v>
      </c>
    </row>
    <row r="7" spans="1:13" x14ac:dyDescent="0.3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Engineering</v>
      </c>
      <c r="L7" s="1">
        <v>82498</v>
      </c>
      <c r="M7" s="1">
        <v>2.1000000000000001E-2</v>
      </c>
    </row>
    <row r="8" spans="1:13" x14ac:dyDescent="0.3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Food Services</v>
      </c>
      <c r="L8" s="1">
        <v>39147</v>
      </c>
      <c r="M8" s="1">
        <v>2.1000000000000001E-2</v>
      </c>
    </row>
    <row r="9" spans="1:13" x14ac:dyDescent="0.3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Health</v>
      </c>
      <c r="L9" s="1">
        <v>62219</v>
      </c>
      <c r="M9" s="1">
        <v>2.4E-2</v>
      </c>
    </row>
    <row r="10" spans="1:13" x14ac:dyDescent="0.3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Human Resources</v>
      </c>
      <c r="L10" s="1">
        <v>75417</v>
      </c>
      <c r="M10" s="1">
        <v>2.5000000000000001E-2</v>
      </c>
    </row>
    <row r="11" spans="1:13" x14ac:dyDescent="0.3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Manufacturing</v>
      </c>
      <c r="L11" s="1">
        <v>72173</v>
      </c>
      <c r="M11" s="1">
        <v>2.5999999999999999E-2</v>
      </c>
    </row>
    <row r="12" spans="1:13" x14ac:dyDescent="0.3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Media</v>
      </c>
      <c r="L12" s="1">
        <v>66406</v>
      </c>
      <c r="M12" s="1">
        <v>2.5999999999999999E-2</v>
      </c>
    </row>
    <row r="13" spans="1:13" x14ac:dyDescent="0.3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Education</v>
      </c>
      <c r="L13" s="1">
        <v>68499</v>
      </c>
      <c r="M13" s="1">
        <v>2.7E-2</v>
      </c>
    </row>
    <row r="14" spans="1:13" x14ac:dyDescent="0.3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Operations</v>
      </c>
      <c r="L14" s="1">
        <v>63668</v>
      </c>
      <c r="M14" s="1">
        <v>2.8000000000000001E-2</v>
      </c>
    </row>
    <row r="15" spans="1:13" x14ac:dyDescent="0.3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Sales</v>
      </c>
      <c r="L15" s="1">
        <v>67139</v>
      </c>
      <c r="M15" s="1">
        <v>3.2000000000000001E-2</v>
      </c>
    </row>
    <row r="16" spans="1:13" x14ac:dyDescent="0.3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Finance</v>
      </c>
      <c r="L16" s="1">
        <v>62172</v>
      </c>
      <c r="M16" s="1">
        <v>3.3000000000000002E-2</v>
      </c>
    </row>
    <row r="17" spans="1:13" x14ac:dyDescent="0.3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Labor</v>
      </c>
      <c r="L17" s="1">
        <v>49222</v>
      </c>
      <c r="M17" s="1">
        <v>3.3000000000000002E-2</v>
      </c>
    </row>
    <row r="18" spans="1:13" x14ac:dyDescent="0.3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Retail</v>
      </c>
      <c r="L18" s="1">
        <v>48298</v>
      </c>
      <c r="M18" s="1">
        <v>3.5000000000000003E-2</v>
      </c>
    </row>
    <row r="19" spans="1:13" x14ac:dyDescent="0.3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Real Estate</v>
      </c>
      <c r="L19" s="1">
        <v>67007</v>
      </c>
      <c r="M19" s="1">
        <v>0.04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I4" sqref="I4"/>
    </sheetView>
  </sheetViews>
  <sheetFormatPr defaultRowHeight="13.8" x14ac:dyDescent="0.3"/>
  <cols>
    <col min="1" max="1" width="18.77734375" style="1" customWidth="1"/>
    <col min="2" max="2" width="12.21875" style="1" customWidth="1"/>
    <col min="3" max="3" width="13.88671875" style="1" customWidth="1"/>
    <col min="4" max="4" width="4.6640625" style="1" customWidth="1"/>
    <col min="5" max="5" width="20" style="1" bestFit="1" customWidth="1"/>
    <col min="6" max="7" width="14.33203125" style="1" customWidth="1"/>
    <col min="8" max="8" width="4.6640625" style="1" customWidth="1"/>
    <col min="9" max="9" width="26.21875" style="1" customWidth="1"/>
    <col min="10" max="16384" width="8.88671875" style="1"/>
  </cols>
  <sheetData>
    <row r="1" spans="1:9" ht="14.4" thickBot="1" x14ac:dyDescent="0.35">
      <c r="A1" s="29" t="s">
        <v>119</v>
      </c>
      <c r="B1" s="36"/>
      <c r="C1" s="36"/>
      <c r="E1" s="37" t="s">
        <v>142</v>
      </c>
      <c r="F1" s="38"/>
      <c r="G1" s="38"/>
      <c r="I1" s="39" t="s">
        <v>135</v>
      </c>
    </row>
    <row r="2" spans="1:9" s="12" customFormat="1" x14ac:dyDescent="0.3">
      <c r="A2" s="7" t="s">
        <v>118</v>
      </c>
      <c r="B2" s="7" t="s">
        <v>139</v>
      </c>
      <c r="C2" s="7" t="s">
        <v>21</v>
      </c>
      <c r="E2" s="8" t="s">
        <v>118</v>
      </c>
      <c r="F2" s="8" t="s">
        <v>139</v>
      </c>
      <c r="G2" s="8" t="s">
        <v>21</v>
      </c>
      <c r="I2" s="8" t="s">
        <v>118</v>
      </c>
    </row>
    <row r="3" spans="1:9" x14ac:dyDescent="0.3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3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3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3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3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3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3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3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3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3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3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3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3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3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3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3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3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topLeftCell="C1" workbookViewId="0">
      <selection activeCell="L10" sqref="L10"/>
    </sheetView>
  </sheetViews>
  <sheetFormatPr defaultRowHeight="13.8" x14ac:dyDescent="0.3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21875" style="1" customWidth="1"/>
    <col min="8" max="8" width="15.554687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21875" style="1" customWidth="1"/>
    <col min="13" max="14" width="14.33203125" style="1" customWidth="1"/>
    <col min="15" max="16384" width="8.88671875" style="1"/>
  </cols>
  <sheetData>
    <row r="1" spans="1:13" ht="14.4" thickBot="1" x14ac:dyDescent="0.35">
      <c r="A1" s="29" t="s">
        <v>119</v>
      </c>
      <c r="B1" s="36"/>
      <c r="C1" s="36"/>
      <c r="D1" s="36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2" customFormat="1" x14ac:dyDescent="0.3">
      <c r="A2" s="7" t="s">
        <v>118</v>
      </c>
      <c r="B2" s="7" t="s">
        <v>0</v>
      </c>
      <c r="C2" s="7" t="s">
        <v>139</v>
      </c>
      <c r="D2" s="7" t="s">
        <v>21</v>
      </c>
    </row>
    <row r="3" spans="1:13" ht="14.4" thickBot="1" x14ac:dyDescent="0.3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5" t="s">
        <v>121</v>
      </c>
      <c r="G3" s="23" t="s">
        <v>69</v>
      </c>
      <c r="K3" s="26" t="s">
        <v>121</v>
      </c>
      <c r="L3" s="40" t="s">
        <v>18</v>
      </c>
    </row>
    <row r="4" spans="1:13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K4" s="26" t="s">
        <v>145</v>
      </c>
      <c r="L4" s="24">
        <v>100000</v>
      </c>
    </row>
    <row r="5" spans="1:13" x14ac:dyDescent="0.3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3">
      <c r="A6" s="1" t="s">
        <v>18</v>
      </c>
      <c r="B6" s="1" t="s">
        <v>110</v>
      </c>
      <c r="C6" s="2">
        <v>55656.7</v>
      </c>
      <c r="D6" s="3">
        <v>1.15E-2</v>
      </c>
      <c r="F6" s="8" t="s">
        <v>118</v>
      </c>
      <c r="G6" s="8" t="s">
        <v>0</v>
      </c>
      <c r="H6" s="8" t="s">
        <v>139</v>
      </c>
      <c r="I6" s="8" t="s">
        <v>21</v>
      </c>
      <c r="K6" s="8" t="s">
        <v>0</v>
      </c>
      <c r="L6" s="8" t="s">
        <v>139</v>
      </c>
      <c r="M6" s="8" t="s">
        <v>21</v>
      </c>
    </row>
    <row r="7" spans="1:13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0">_xlfn._xlws.FILTER(A3:D86,A3:A86=G3,"No Job for the selected industry")</f>
        <v>Manufacturing</v>
      </c>
      <c r="G7" s="1" t="str">
        <v>Production Manager</v>
      </c>
      <c r="H7" s="2">
        <v>77176.3</v>
      </c>
      <c r="I7" s="3">
        <v>2.0499999999999997E-2</v>
      </c>
      <c r="K7" s="1" t="str" cm="1">
        <f t="array" ref="K7:M10">_xlfn._xlws.FILTER(B3:D86,(A3:A86=L3)*(C3:C86&gt;L4),"No jobs meet those critera")</f>
        <v>Solutions Architect</v>
      </c>
      <c r="L7" s="2">
        <v>122996.4</v>
      </c>
      <c r="M7" s="3">
        <v>1.3500000000000002E-2</v>
      </c>
    </row>
    <row r="8" spans="1:13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Manufacturing</v>
      </c>
      <c r="G8" s="1" t="str">
        <v>Process Engineer</v>
      </c>
      <c r="H8" s="2">
        <v>88590.3</v>
      </c>
      <c r="I8" s="3">
        <v>2.1499999999999998E-2</v>
      </c>
      <c r="K8" s="1" t="str">
        <v>Software Engineer</v>
      </c>
      <c r="L8" s="2">
        <v>101811.8</v>
      </c>
      <c r="M8" s="3">
        <v>2.6200000000000001E-2</v>
      </c>
    </row>
    <row r="9" spans="1:13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Manufacturing</v>
      </c>
      <c r="G9" s="1" t="str">
        <v>Material Handler</v>
      </c>
      <c r="H9" s="2">
        <v>40804.9</v>
      </c>
      <c r="I9" s="3">
        <v>2.9900000000000003E-2</v>
      </c>
      <c r="K9" s="1" t="str">
        <v>IT Manager</v>
      </c>
      <c r="L9" s="2">
        <v>109285.8</v>
      </c>
      <c r="M9" s="3">
        <v>3.6400000000000002E-2</v>
      </c>
    </row>
    <row r="10" spans="1:13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  <c r="G10" s="1" t="str">
        <v>Manufacturing Engineer</v>
      </c>
      <c r="H10" s="2">
        <v>82121.2</v>
      </c>
      <c r="I10" s="3">
        <v>3.0200000000000005E-2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H11" s="2"/>
      <c r="I11" s="3"/>
      <c r="L11" s="2"/>
      <c r="M11" s="3"/>
    </row>
    <row r="12" spans="1:13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H12" s="2"/>
      <c r="I12" s="3"/>
      <c r="L12" s="2"/>
      <c r="M12" s="3"/>
    </row>
    <row r="13" spans="1:13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H13" s="2"/>
      <c r="I13" s="3"/>
      <c r="L13" s="2"/>
      <c r="M13" s="3"/>
    </row>
    <row r="14" spans="1:13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H14" s="2"/>
      <c r="I14" s="3"/>
      <c r="L14" s="2"/>
      <c r="M14" s="3"/>
    </row>
    <row r="15" spans="1:13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H15" s="2"/>
      <c r="I15" s="3"/>
      <c r="L15" s="2"/>
      <c r="M15" s="3"/>
    </row>
    <row r="16" spans="1:13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H16" s="2"/>
      <c r="I16" s="3"/>
      <c r="L16" s="2"/>
      <c r="M16" s="3"/>
    </row>
    <row r="17" spans="1:13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H17" s="2"/>
      <c r="I17" s="3"/>
      <c r="L17" s="2"/>
      <c r="M17" s="3"/>
    </row>
    <row r="18" spans="1:13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H18" s="2"/>
      <c r="I18" s="3"/>
      <c r="L18" s="2"/>
      <c r="M18" s="3"/>
    </row>
    <row r="19" spans="1:13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3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3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3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3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4" sqref="H4"/>
    </sheetView>
  </sheetViews>
  <sheetFormatPr defaultRowHeight="13.8" x14ac:dyDescent="0.3"/>
  <cols>
    <col min="1" max="1" width="20" style="1" bestFit="1" customWidth="1"/>
    <col min="2" max="2" width="28.2187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44140625" style="1" customWidth="1"/>
    <col min="9" max="16384" width="8.88671875" style="1"/>
  </cols>
  <sheetData>
    <row r="1" spans="1:8" ht="14.4" thickBot="1" x14ac:dyDescent="0.35">
      <c r="A1" s="29" t="s">
        <v>119</v>
      </c>
      <c r="B1" s="36"/>
      <c r="C1" s="36"/>
      <c r="D1" s="36"/>
      <c r="F1" s="39" t="s">
        <v>120</v>
      </c>
      <c r="H1" s="39" t="s">
        <v>122</v>
      </c>
    </row>
    <row r="2" spans="1:8" s="12" customFormat="1" x14ac:dyDescent="0.3">
      <c r="A2" s="7" t="s">
        <v>118</v>
      </c>
      <c r="B2" s="7" t="s">
        <v>0</v>
      </c>
      <c r="C2" s="7" t="s">
        <v>139</v>
      </c>
      <c r="D2" s="7" t="s">
        <v>21</v>
      </c>
      <c r="F2" s="8" t="s">
        <v>118</v>
      </c>
      <c r="H2" s="8" t="s">
        <v>118</v>
      </c>
    </row>
    <row r="3" spans="1:8" x14ac:dyDescent="0.3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_xlfn.UNIQUE(A3:A86,,1)</f>
        <v>Real Estate</v>
      </c>
    </row>
    <row r="4" spans="1:8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3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3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3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3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3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3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zoomScale="85" zoomScaleNormal="85" workbookViewId="0">
      <selection activeCell="J3" sqref="J3"/>
    </sheetView>
  </sheetViews>
  <sheetFormatPr defaultRowHeight="13.8" x14ac:dyDescent="0.3"/>
  <cols>
    <col min="1" max="1" width="16.6640625" style="1" customWidth="1"/>
    <col min="2" max="2" width="20.33203125" style="1" customWidth="1"/>
    <col min="3" max="3" width="15.33203125" style="1" customWidth="1"/>
    <col min="4" max="4" width="13.2187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09375" style="1" bestFit="1" customWidth="1"/>
    <col min="10" max="10" width="19.44140625" style="1" bestFit="1" customWidth="1"/>
    <col min="11" max="11" width="14.5546875" style="1" customWidth="1"/>
    <col min="12" max="12" width="19.44140625" style="1" bestFit="1" customWidth="1"/>
    <col min="13" max="13" width="12" style="1" bestFit="1" customWidth="1"/>
    <col min="14" max="16384" width="8.88671875" style="1"/>
  </cols>
  <sheetData>
    <row r="1" spans="1:13" ht="14.4" thickBot="1" x14ac:dyDescent="0.35">
      <c r="A1" s="29" t="s">
        <v>119</v>
      </c>
      <c r="B1" s="29"/>
      <c r="C1" s="29"/>
      <c r="D1" s="29"/>
      <c r="E1" s="29"/>
      <c r="G1" s="39" t="s">
        <v>120</v>
      </c>
      <c r="I1" s="5" t="s">
        <v>147</v>
      </c>
      <c r="J1" s="4"/>
      <c r="K1" s="4"/>
    </row>
    <row r="2" spans="1:13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118</v>
      </c>
    </row>
    <row r="3" spans="1:1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6" t="s">
        <v>121</v>
      </c>
      <c r="J3" s="23" t="s">
        <v>94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41" t="s">
        <v>0</v>
      </c>
      <c r="J5" s="41" t="s">
        <v>139</v>
      </c>
      <c r="K5" s="42"/>
    </row>
    <row r="6" spans="1:1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">_xlfn._xlws.SORT(_xlfn.UNIQUE(_xlfn._xlws.FILTER(B3:B842,A3:A842=J3)))</f>
        <v>Property Manager</v>
      </c>
      <c r="J6" s="2" cm="1">
        <f t="array" ref="J6">AVERAGEIFS($D$3:$D$842,$B$3:$B$842,_xlfn.ANCHORARRAY(I6))</f>
        <v>67006.8</v>
      </c>
      <c r="K6" s="2" cm="1">
        <f t="array" ref="K6">_xlfn.ANCHORARRAY(J6)</f>
        <v>67006.8</v>
      </c>
      <c r="L6" s="2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J7" s="2"/>
      <c r="K7" s="18"/>
      <c r="M7" s="2"/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J8" s="2"/>
      <c r="K8" s="18"/>
      <c r="M8" s="2"/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J9" s="2"/>
      <c r="K9" s="18"/>
      <c r="M9" s="2"/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J10" s="2"/>
      <c r="K10" s="18"/>
      <c r="M10" s="2"/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J11" s="2"/>
      <c r="K11" s="18"/>
      <c r="M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J12" s="2"/>
      <c r="K12" s="18"/>
      <c r="M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J13" s="2"/>
      <c r="K13" s="18"/>
      <c r="M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J14" s="2"/>
      <c r="K14" s="18"/>
      <c r="M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J15" s="2"/>
      <c r="K15" s="18"/>
      <c r="M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J16" s="2"/>
      <c r="K16" s="18"/>
      <c r="M16" s="2"/>
    </row>
    <row r="17" spans="1:13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J17" s="2"/>
      <c r="K17" s="18"/>
      <c r="M17" s="2"/>
    </row>
    <row r="18" spans="1:13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K18" s="18"/>
      <c r="M18" s="2"/>
    </row>
    <row r="19" spans="1:13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K19" s="18"/>
      <c r="M19" s="2"/>
    </row>
    <row r="20" spans="1:13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18"/>
      <c r="M20" s="2"/>
    </row>
    <row r="21" spans="1:13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18"/>
      <c r="M21" s="2"/>
    </row>
    <row r="22" spans="1:13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18"/>
      <c r="M22" s="2"/>
    </row>
    <row r="23" spans="1:13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18"/>
      <c r="M23" s="2"/>
    </row>
    <row r="24" spans="1:13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18"/>
      <c r="M24" s="2"/>
    </row>
    <row r="25" spans="1:13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18"/>
    </row>
    <row r="26" spans="1:13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18"/>
    </row>
    <row r="27" spans="1:13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18"/>
    </row>
    <row r="28" spans="1:13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18"/>
    </row>
    <row r="29" spans="1:13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18"/>
    </row>
    <row r="30" spans="1:13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18"/>
    </row>
    <row r="31" spans="1:13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D843" s="2"/>
      <c r="E843" s="3"/>
    </row>
  </sheetData>
  <conditionalFormatting sqref="K6:K17">
    <cfRule type="dataBar" priority="1">
      <dataBar showValue="0"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{F33296B9-C89D-4373-A34F-209102310ADA}</x14:id>
        </ext>
      </extLst>
    </cfRule>
  </conditionalFormatting>
  <dataValidations count="1">
    <dataValidation type="list" allowBlank="1" showInputMessage="1" showErrorMessage="1" sqref="J3" xr:uid="{D545EF73-0C45-42D3-B2A1-8E9B093B50DB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3296B9-C89D-4373-A34F-209102310A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J4" sqref="J4"/>
    </sheetView>
  </sheetViews>
  <sheetFormatPr defaultRowHeight="13.8" x14ac:dyDescent="0.3"/>
  <cols>
    <col min="1" max="1" width="15.6640625" style="1" customWidth="1"/>
    <col min="2" max="2" width="17.109375" style="1" customWidth="1"/>
    <col min="3" max="3" width="15.5546875" style="1" customWidth="1"/>
    <col min="4" max="4" width="12" style="1" customWidth="1"/>
    <col min="5" max="5" width="14.33203125" style="1" customWidth="1"/>
    <col min="6" max="6" width="4.6640625" style="1" customWidth="1"/>
    <col min="7" max="7" width="19.4414062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09375" style="1" customWidth="1"/>
    <col min="14" max="15" width="14.33203125" style="1" customWidth="1"/>
    <col min="16" max="16384" width="8.88671875" style="1"/>
  </cols>
  <sheetData>
    <row r="1" spans="1:15" ht="14.4" thickBot="1" x14ac:dyDescent="0.35">
      <c r="A1" s="29" t="s">
        <v>119</v>
      </c>
      <c r="B1" s="29"/>
      <c r="C1" s="29"/>
      <c r="D1" s="29"/>
      <c r="E1" s="29"/>
      <c r="G1" s="39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139</v>
      </c>
    </row>
    <row r="3" spans="1:15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1" cm="1">
        <f t="array" ref="G3:G5">LARGE(D3:D842,_xlfn.SEQUENCE(3))</f>
        <v>155654</v>
      </c>
      <c r="I3" s="28" t="s">
        <v>124</v>
      </c>
      <c r="J3" s="27">
        <v>5</v>
      </c>
      <c r="L3" s="13"/>
    </row>
    <row r="4" spans="1:15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1">
        <v>144318</v>
      </c>
    </row>
    <row r="5" spans="1:15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1">
        <v>143513</v>
      </c>
      <c r="I5" s="41" t="s">
        <v>139</v>
      </c>
      <c r="J5" s="12"/>
      <c r="K5" s="41" t="s">
        <v>118</v>
      </c>
      <c r="L5" s="41" t="s">
        <v>0</v>
      </c>
      <c r="M5" s="41" t="s">
        <v>1</v>
      </c>
      <c r="N5" s="41" t="s">
        <v>139</v>
      </c>
      <c r="O5" s="41" t="s">
        <v>21</v>
      </c>
    </row>
    <row r="6" spans="1:15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1" cm="1">
        <f t="array" ref="I6:I10">LARGE(D3:D842,_xlfn.SEQUENCE(J3))</f>
        <v>155654</v>
      </c>
      <c r="K6" s="1" t="str" cm="1">
        <f t="array" ref="K6:O10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1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1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1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1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1"/>
      <c r="N11" s="2"/>
      <c r="O11" s="3"/>
    </row>
    <row r="12" spans="1:15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1"/>
      <c r="N12" s="2"/>
      <c r="O12" s="3"/>
    </row>
    <row r="13" spans="1:15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1"/>
      <c r="N13" s="2"/>
      <c r="O13" s="3"/>
    </row>
    <row r="14" spans="1:15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1"/>
      <c r="N14" s="2"/>
      <c r="O14" s="3"/>
    </row>
    <row r="15" spans="1:15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1"/>
      <c r="N15" s="2"/>
      <c r="O15" s="3"/>
    </row>
    <row r="16" spans="1:15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2"/>
    </row>
    <row r="17" spans="1:9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2"/>
    </row>
    <row r="18" spans="1:9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2"/>
    </row>
    <row r="19" spans="1:9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2"/>
    </row>
    <row r="20" spans="1:9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2"/>
    </row>
    <row r="21" spans="1:9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2"/>
    </row>
    <row r="22" spans="1:9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2"/>
    </row>
    <row r="23" spans="1:9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2"/>
    </row>
    <row r="24" spans="1:9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2"/>
    </row>
    <row r="25" spans="1:9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2"/>
    </row>
    <row r="26" spans="1:9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2"/>
    </row>
    <row r="27" spans="1:9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2"/>
    </row>
    <row r="28" spans="1:9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2"/>
    </row>
    <row r="29" spans="1:9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2"/>
    </row>
    <row r="30" spans="1:9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2"/>
    </row>
    <row r="31" spans="1:9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2"/>
    </row>
    <row r="32" spans="1:9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2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2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2"/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2"/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2"/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2"/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2"/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2"/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2"/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2"/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2"/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2"/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2"/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2"/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2"/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2"/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2"/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G1" workbookViewId="0">
      <selection activeCell="Q4" sqref="Q4"/>
    </sheetView>
  </sheetViews>
  <sheetFormatPr defaultRowHeight="13.8" x14ac:dyDescent="0.3"/>
  <cols>
    <col min="1" max="1" width="14.109375" style="1" customWidth="1"/>
    <col min="2" max="2" width="17.10937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4414062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21875" style="1" customWidth="1"/>
    <col min="18" max="18" width="9.5546875" style="1" bestFit="1" customWidth="1"/>
    <col min="19" max="16384" width="8.88671875" style="1"/>
  </cols>
  <sheetData>
    <row r="1" spans="1:18" ht="14.4" thickBot="1" x14ac:dyDescent="0.35">
      <c r="A1" s="29" t="s">
        <v>119</v>
      </c>
      <c r="B1" s="29"/>
      <c r="C1" s="29"/>
      <c r="D1" s="29"/>
      <c r="E1" s="29"/>
      <c r="G1" s="39" t="s">
        <v>126</v>
      </c>
      <c r="I1" s="39" t="s">
        <v>125</v>
      </c>
      <c r="K1" s="39" t="s">
        <v>127</v>
      </c>
      <c r="M1" s="5" t="s">
        <v>128</v>
      </c>
      <c r="N1" s="37"/>
      <c r="P1" s="5" t="s">
        <v>149</v>
      </c>
      <c r="Q1" s="37"/>
    </row>
    <row r="2" spans="1:18" s="12" customFormat="1" ht="14.4" thickBot="1" x14ac:dyDescent="0.35">
      <c r="A2" s="33" t="s">
        <v>118</v>
      </c>
      <c r="B2" s="33" t="s">
        <v>0</v>
      </c>
      <c r="C2" s="33" t="s">
        <v>1</v>
      </c>
      <c r="D2" s="33" t="s">
        <v>139</v>
      </c>
      <c r="E2" s="33" t="s">
        <v>21</v>
      </c>
      <c r="G2" s="35" t="s">
        <v>0</v>
      </c>
      <c r="I2" s="35" t="s">
        <v>0</v>
      </c>
      <c r="K2" s="35" t="s">
        <v>0</v>
      </c>
      <c r="M2" s="40">
        <v>5</v>
      </c>
      <c r="N2" s="35" t="s">
        <v>114</v>
      </c>
      <c r="P2" s="44">
        <v>5</v>
      </c>
      <c r="Q2" s="43" t="s">
        <v>114</v>
      </c>
    </row>
    <row r="3" spans="1:18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Paralegal</v>
      </c>
      <c r="K3" s="1" t="str">
        <f ca="1">INDEX(_xlfn.ANCHORARRAY(I3),1)</f>
        <v>Paralegal</v>
      </c>
      <c r="N3" s="1" t="str" cm="1">
        <f t="array" aca="1" ref="N3:N7" ca="1">INDEX(_xlfn.ANCHORARRAY(I3),_xlfn.SEQUENCE(M2))</f>
        <v>Paralegal</v>
      </c>
      <c r="P3" s="11"/>
      <c r="Q3" s="1" t="str" cm="1">
        <f t="array" aca="1" ref="Q3:Q7" ca="1">INDEX(_xlfn.SORTBY(_xlfn.UNIQUE(B3:B842),_xlfn.RANDARRAY(ROWS(_xlfn.UNIQUE(B3:B842)))),_xlfn.SEQUENCE(P2))</f>
        <v>Civil Engineer</v>
      </c>
      <c r="R3" s="19"/>
    </row>
    <row r="4" spans="1:18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Systems Engineer</v>
      </c>
      <c r="N4" s="1" t="str">
        <f ca="1"/>
        <v>Systems Engineer</v>
      </c>
      <c r="P4" s="12"/>
      <c r="Q4" s="1" t="str">
        <f ca="1"/>
        <v>Program Manager</v>
      </c>
      <c r="R4" s="19"/>
    </row>
    <row r="5" spans="1:18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Production Manager</v>
      </c>
      <c r="N5" s="1" t="str">
        <f ca="1"/>
        <v>Production Manager</v>
      </c>
      <c r="P5" s="12"/>
      <c r="Q5" s="1" t="str">
        <f ca="1"/>
        <v>Retail Key Holder</v>
      </c>
      <c r="R5" s="19"/>
    </row>
    <row r="6" spans="1:18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Warehouse Associate</v>
      </c>
      <c r="N6" s="1" t="str">
        <f ca="1"/>
        <v>Warehouse Associate</v>
      </c>
      <c r="P6" s="12"/>
      <c r="Q6" s="1" t="str">
        <f ca="1"/>
        <v>IT Manager</v>
      </c>
      <c r="R6" s="19"/>
    </row>
    <row r="7" spans="1:18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Claims Adjuster</v>
      </c>
      <c r="N7" s="1" t="str">
        <f ca="1"/>
        <v>Claims Adjuster</v>
      </c>
      <c r="P7" s="12"/>
      <c r="Q7" s="1" t="str">
        <f ca="1"/>
        <v>Web Developer</v>
      </c>
      <c r="R7" s="19"/>
    </row>
    <row r="8" spans="1:18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Producer</v>
      </c>
      <c r="P8" s="12"/>
      <c r="R8" s="19"/>
    </row>
    <row r="9" spans="1:18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Bartender</v>
      </c>
      <c r="P9" s="12"/>
      <c r="R9" s="19"/>
    </row>
    <row r="10" spans="1:18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Machine Operator</v>
      </c>
      <c r="P10" s="12"/>
      <c r="R10" s="19"/>
    </row>
    <row r="11" spans="1:18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Web Developer</v>
      </c>
      <c r="P11" s="12"/>
      <c r="R11" s="19"/>
    </row>
    <row r="12" spans="1:18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Pharmacist</v>
      </c>
      <c r="P12" s="12"/>
      <c r="R12" s="19"/>
    </row>
    <row r="13" spans="1:18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Bank Teller</v>
      </c>
      <c r="P13" s="12"/>
      <c r="R13" s="19"/>
    </row>
    <row r="14" spans="1:18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Data Analyst</v>
      </c>
      <c r="P14" s="12"/>
      <c r="R14" s="19"/>
    </row>
    <row r="15" spans="1:18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Restaurant Cook</v>
      </c>
      <c r="P15" s="12"/>
      <c r="R15" s="19"/>
    </row>
    <row r="16" spans="1:18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Professor</v>
      </c>
      <c r="P16" s="12"/>
      <c r="R16" s="19"/>
    </row>
    <row r="17" spans="1:18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Recruiter</v>
      </c>
      <c r="P17" s="12"/>
      <c r="R17" s="19"/>
    </row>
    <row r="18" spans="1:18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IT Manager</v>
      </c>
      <c r="P18" s="12"/>
      <c r="R18" s="19"/>
    </row>
    <row r="19" spans="1:18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Office Manager</v>
      </c>
      <c r="P19" s="12"/>
      <c r="R19" s="19"/>
    </row>
    <row r="20" spans="1:18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Registered Nurse</v>
      </c>
      <c r="P20" s="12"/>
      <c r="R20" s="19"/>
    </row>
    <row r="21" spans="1:18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Customer Service Representative</v>
      </c>
      <c r="P21" s="12"/>
      <c r="R21" s="19"/>
    </row>
    <row r="22" spans="1:18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Operations Manager</v>
      </c>
      <c r="P22" s="12"/>
      <c r="R22" s="19"/>
    </row>
    <row r="23" spans="1:18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Web Designer</v>
      </c>
      <c r="P23" s="12"/>
    </row>
    <row r="24" spans="1:18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Solutions Architect</v>
      </c>
      <c r="P24" s="12"/>
    </row>
    <row r="25" spans="1:18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Manufacturing Engineer</v>
      </c>
      <c r="P25" s="12"/>
    </row>
    <row r="26" spans="1:18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Accountant</v>
      </c>
      <c r="P26" s="12"/>
    </row>
    <row r="27" spans="1:18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Quality Engineer</v>
      </c>
      <c r="P27" s="12"/>
    </row>
    <row r="28" spans="1:18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Licensed Practical Nurse</v>
      </c>
      <c r="P28" s="12"/>
    </row>
    <row r="29" spans="1:18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Technician</v>
      </c>
      <c r="P29" s="12"/>
    </row>
    <row r="30" spans="1:18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Mechanical Engineer</v>
      </c>
      <c r="P30" s="12"/>
    </row>
    <row r="31" spans="1:18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Product Manager</v>
      </c>
      <c r="P31" s="12"/>
    </row>
    <row r="32" spans="1:18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Marketing Manager</v>
      </c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Property Manager</v>
      </c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Medical Technologist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Sales Manager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Physical Therapist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Consultant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Software Engineer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Project Manager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Field Engineer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Process Engineer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Medical Assistant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Financial Analyst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Buyer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Customer Service Manager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Research Assistant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Teacher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Pharmacy Technician</v>
      </c>
    </row>
    <row r="49" spans="1:9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Loan Officer</v>
      </c>
    </row>
    <row r="50" spans="1:9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Financial Advisor</v>
      </c>
    </row>
    <row r="51" spans="1:9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Program Manager</v>
      </c>
    </row>
    <row r="52" spans="1:9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Server</v>
      </c>
    </row>
    <row r="53" spans="1:9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Communications Manager</v>
      </c>
    </row>
    <row r="54" spans="1:9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Technical Support</v>
      </c>
    </row>
    <row r="55" spans="1:9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Civil Engineer</v>
      </c>
    </row>
    <row r="56" spans="1:9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Sales Representative</v>
      </c>
    </row>
    <row r="57" spans="1:9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Emergency Medical Technician</v>
      </c>
    </row>
    <row r="58" spans="1:9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Electrical Engineer</v>
      </c>
    </row>
    <row r="59" spans="1:9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Human Resources Manager</v>
      </c>
    </row>
    <row r="60" spans="1:9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Construction Laborer</v>
      </c>
    </row>
    <row r="61" spans="1:9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Business Development Manager</v>
      </c>
    </row>
    <row r="62" spans="1:9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Truck Driver</v>
      </c>
    </row>
    <row r="63" spans="1:9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Attorney</v>
      </c>
    </row>
    <row r="64" spans="1:9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Maintenance Worker</v>
      </c>
    </row>
    <row r="65" spans="1:9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Design Engineer</v>
      </c>
    </row>
    <row r="66" spans="1:9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Java Developer</v>
      </c>
    </row>
    <row r="67" spans="1:9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Restaurant Manager</v>
      </c>
    </row>
    <row r="68" spans="1:9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Programmer Analyst</v>
      </c>
    </row>
    <row r="69" spans="1:9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Administrative Assistant</v>
      </c>
    </row>
    <row r="70" spans="1:9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Tax Manager</v>
      </c>
    </row>
    <row r="71" spans="1:9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Data Scientist</v>
      </c>
    </row>
    <row r="72" spans="1:9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Business Analyst</v>
      </c>
    </row>
    <row r="73" spans="1:9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Insurance Agent</v>
      </c>
    </row>
    <row r="74" spans="1:9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Security Officer</v>
      </c>
    </row>
    <row r="75" spans="1:9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Store Manager</v>
      </c>
    </row>
    <row r="76" spans="1:9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Operations Analyst</v>
      </c>
    </row>
    <row r="77" spans="1:9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Technical Editor</v>
      </c>
    </row>
    <row r="78" spans="1:9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UX Designer</v>
      </c>
    </row>
    <row r="79" spans="1:9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Certified Nursing Assistant</v>
      </c>
    </row>
    <row r="80" spans="1:9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Graphic Designer</v>
      </c>
    </row>
    <row r="81" spans="1:9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Material Handler</v>
      </c>
    </row>
    <row r="82" spans="1:9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Cashier</v>
      </c>
    </row>
    <row r="83" spans="1:9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Barista</v>
      </c>
    </row>
    <row r="84" spans="1:9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Retail Key Holder</v>
      </c>
    </row>
    <row r="85" spans="1:9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Delivery Driver</v>
      </c>
    </row>
    <row r="86" spans="1:9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Maintenance Technician</v>
      </c>
    </row>
    <row r="87" spans="1:9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M7" sqref="M7"/>
    </sheetView>
  </sheetViews>
  <sheetFormatPr defaultRowHeight="13.8" x14ac:dyDescent="0.3"/>
  <cols>
    <col min="1" max="1" width="16.109375" style="1" customWidth="1"/>
    <col min="2" max="2" width="17.109375" style="1" customWidth="1"/>
    <col min="3" max="3" width="14.88671875" style="1" customWidth="1"/>
    <col min="4" max="5" width="14.33203125" style="1" customWidth="1"/>
    <col min="6" max="6" width="4.6640625" style="1" customWidth="1"/>
    <col min="7" max="7" width="18" style="18" bestFit="1" customWidth="1"/>
    <col min="8" max="8" width="11.109375" style="1" customWidth="1"/>
    <col min="9" max="9" width="8.88671875" style="1"/>
    <col min="10" max="10" width="4.6640625" style="1" customWidth="1"/>
    <col min="11" max="11" width="13" style="1" bestFit="1" customWidth="1"/>
    <col min="12" max="12" width="11.109375" style="1" customWidth="1"/>
    <col min="13" max="13" width="14.88671875" style="1" customWidth="1"/>
    <col min="14" max="16384" width="8.88671875" style="1"/>
  </cols>
  <sheetData>
    <row r="1" spans="1:13" ht="14.4" thickBot="1" x14ac:dyDescent="0.35">
      <c r="A1" s="29" t="s">
        <v>119</v>
      </c>
      <c r="B1" s="29"/>
      <c r="C1" s="29"/>
      <c r="D1" s="29"/>
      <c r="E1" s="29"/>
      <c r="G1" s="45" t="s">
        <v>129</v>
      </c>
      <c r="H1" s="38"/>
      <c r="I1" s="38"/>
      <c r="K1" s="6" t="s">
        <v>152</v>
      </c>
      <c r="L1" s="6"/>
      <c r="M1" s="6"/>
    </row>
    <row r="2" spans="1:13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151</v>
      </c>
      <c r="H2" s="8" t="s">
        <v>115</v>
      </c>
      <c r="I2" s="8" t="s">
        <v>140</v>
      </c>
    </row>
    <row r="3" spans="1:13" ht="14.4" thickBot="1" x14ac:dyDescent="0.3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9" t="s">
        <v>130</v>
      </c>
      <c r="H3" s="2">
        <v>25000</v>
      </c>
      <c r="I3" s="1" cm="1">
        <f t="array" ref="I3:I10">FREQUENCY(D3:D42,H3:H9)</f>
        <v>0</v>
      </c>
      <c r="K3" s="25" t="s">
        <v>116</v>
      </c>
      <c r="L3" s="46">
        <v>100000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50" t="s">
        <v>153</v>
      </c>
      <c r="H4" s="2">
        <v>50000</v>
      </c>
      <c r="I4" s="1">
        <v>2</v>
      </c>
      <c r="K4" s="25" t="s">
        <v>117</v>
      </c>
      <c r="L4" s="24">
        <v>30000</v>
      </c>
    </row>
    <row r="5" spans="1:13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50" t="s">
        <v>154</v>
      </c>
      <c r="H5" s="2">
        <v>75000</v>
      </c>
      <c r="I5" s="1">
        <v>19</v>
      </c>
    </row>
    <row r="6" spans="1:13" ht="14.4" thickBot="1" x14ac:dyDescent="0.3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50" t="s">
        <v>155</v>
      </c>
      <c r="H6" s="2">
        <v>100000</v>
      </c>
      <c r="I6" s="1">
        <v>16</v>
      </c>
      <c r="K6" s="41" t="s">
        <v>115</v>
      </c>
      <c r="L6" s="41" t="s">
        <v>140</v>
      </c>
      <c r="M6" s="47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50" t="s">
        <v>156</v>
      </c>
      <c r="H7" s="2">
        <v>125000</v>
      </c>
      <c r="I7" s="1">
        <v>3</v>
      </c>
      <c r="K7" s="2" cm="1">
        <f t="array" ref="K7:K9">_xlfn.SEQUENCE(L3/L4,,L4,L4)</f>
        <v>30000</v>
      </c>
      <c r="L7" s="1" cm="1">
        <f t="array" ref="L7:L10">FREQUENCY(D3:D842,_xlfn.ANCHORARRAY(K7))</f>
        <v>17</v>
      </c>
      <c r="M7" s="1" cm="1">
        <f t="array" ref="M7:M10">_xlfn.ANCHORARRAY(L7)</f>
        <v>17</v>
      </c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0" t="s">
        <v>157</v>
      </c>
      <c r="H8" s="2">
        <v>150000</v>
      </c>
      <c r="I8" s="1">
        <v>0</v>
      </c>
      <c r="K8" s="2">
        <v>60000</v>
      </c>
      <c r="L8" s="1">
        <v>322</v>
      </c>
      <c r="M8" s="1">
        <v>322</v>
      </c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0" t="s">
        <v>158</v>
      </c>
      <c r="H9" s="2">
        <v>175000</v>
      </c>
      <c r="I9" s="1">
        <v>0</v>
      </c>
      <c r="K9" s="2">
        <v>90000</v>
      </c>
      <c r="L9" s="1">
        <v>355</v>
      </c>
      <c r="M9" s="1">
        <v>355</v>
      </c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0" t="s">
        <v>131</v>
      </c>
      <c r="H10" s="2"/>
      <c r="I10" s="1">
        <v>0</v>
      </c>
      <c r="K10" s="2"/>
      <c r="L10" s="1">
        <v>146</v>
      </c>
      <c r="M10" s="1">
        <v>146</v>
      </c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4"/>
      <c r="H11" s="14"/>
      <c r="K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{DE7FFCB7-E9B5-47D5-A762-54F5D3F24E24}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7FFCB7-E9B5-47D5-A762-54F5D3F24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B1" workbookViewId="0">
      <selection activeCell="H3" sqref="H3"/>
    </sheetView>
  </sheetViews>
  <sheetFormatPr defaultRowHeight="13.8" x14ac:dyDescent="0.3"/>
  <cols>
    <col min="1" max="1" width="16.109375" style="1" customWidth="1"/>
    <col min="2" max="2" width="17.109375" style="1" customWidth="1"/>
    <col min="3" max="3" width="15.5546875" style="1" customWidth="1"/>
    <col min="4" max="4" width="12.88671875" style="1" customWidth="1"/>
    <col min="5" max="5" width="13.6640625" style="1" customWidth="1"/>
    <col min="6" max="6" width="4.6640625" style="1" customWidth="1"/>
    <col min="7" max="7" width="17.44140625" style="56" bestFit="1" customWidth="1"/>
    <col min="8" max="8" width="17.77734375" style="1" customWidth="1"/>
    <col min="9" max="17" width="14.44140625" style="1" customWidth="1"/>
    <col min="18" max="16384" width="8.88671875" style="1"/>
  </cols>
  <sheetData>
    <row r="1" spans="1:17" ht="14.4" thickBot="1" x14ac:dyDescent="0.35">
      <c r="A1" s="29" t="s">
        <v>119</v>
      </c>
      <c r="B1" s="29"/>
      <c r="C1" s="29"/>
      <c r="D1" s="29"/>
      <c r="E1" s="29"/>
      <c r="G1" s="6" t="s">
        <v>150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56"/>
    </row>
    <row r="3" spans="1:17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5" t="s">
        <v>121</v>
      </c>
      <c r="H3" s="27" t="s">
        <v>101</v>
      </c>
    </row>
    <row r="4" spans="1:17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76" t="str" cm="1">
        <f t="array" ref="H5:Q5">TRANSPOSE(_xlfn._xlws.SORT(_xlfn.UNIQUE(C3:C842)))</f>
        <v>Atlanta</v>
      </c>
      <c r="I5" s="76" t="str">
        <v>Boston</v>
      </c>
      <c r="J5" s="76" t="str">
        <v>Chicago</v>
      </c>
      <c r="K5" s="76" t="str">
        <v>Houston</v>
      </c>
      <c r="L5" s="76" t="str">
        <v>Los Angeles</v>
      </c>
      <c r="M5" s="76" t="str">
        <v>New York City</v>
      </c>
      <c r="N5" s="76" t="str">
        <v>Philadelphia</v>
      </c>
      <c r="O5" s="76" t="str">
        <v>San Francisco</v>
      </c>
      <c r="P5" s="76" t="str">
        <v>Seattle</v>
      </c>
      <c r="Q5" s="76" t="str">
        <v>Washington DC</v>
      </c>
    </row>
    <row r="6" spans="1:17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57" t="str" cm="1">
        <f t="array" ref="G6:G7">_xlfn._xlws.SORT(_xlfn.UNIQUE(_xlfn._xlws.FILTER(B3:B842,A3:A842=H3)))</f>
        <v>Sales Manager</v>
      </c>
      <c r="H6" s="51" cm="1">
        <f t="array" ref="H6:Q7">AVERAGEIFS(D3:D842,B3:B842,_xlfn.ANCHORARRAY(G6),C3:C842,_xlfn.ANCHORARRAY(H5))</f>
        <v>70779</v>
      </c>
      <c r="I6" s="51">
        <v>81242</v>
      </c>
      <c r="J6" s="51">
        <v>75077</v>
      </c>
      <c r="K6" s="51">
        <v>71627</v>
      </c>
      <c r="L6" s="51">
        <v>78722</v>
      </c>
      <c r="M6" s="51">
        <v>81653</v>
      </c>
      <c r="N6" s="51">
        <v>72624</v>
      </c>
      <c r="O6" s="51">
        <v>88851</v>
      </c>
      <c r="P6" s="51">
        <v>78546</v>
      </c>
      <c r="Q6" s="51">
        <v>74992</v>
      </c>
    </row>
    <row r="7" spans="1:17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57" t="str">
        <v>Sales Representative</v>
      </c>
      <c r="H7" s="20">
        <v>52489</v>
      </c>
      <c r="I7" s="20">
        <v>60360</v>
      </c>
      <c r="J7" s="20">
        <v>53944</v>
      </c>
      <c r="K7" s="20">
        <v>51178</v>
      </c>
      <c r="L7" s="20">
        <v>57715</v>
      </c>
      <c r="M7" s="20">
        <v>58812</v>
      </c>
      <c r="N7" s="20">
        <v>54220</v>
      </c>
      <c r="O7" s="20">
        <v>66561</v>
      </c>
      <c r="P7" s="20">
        <v>56817</v>
      </c>
      <c r="Q7" s="20">
        <v>56571</v>
      </c>
    </row>
    <row r="8" spans="1:17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7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8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8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58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58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58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58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58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58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58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ht="14.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59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21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21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21"/>
    </row>
    <row r="24" spans="1:17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21"/>
    </row>
    <row r="25" spans="1:17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21"/>
    </row>
    <row r="26" spans="1:17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21"/>
    </row>
    <row r="27" spans="1:17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21"/>
    </row>
    <row r="28" spans="1:17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21"/>
    </row>
    <row r="29" spans="1:17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21"/>
    </row>
    <row r="30" spans="1:17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21"/>
    </row>
    <row r="31" spans="1:17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21"/>
    </row>
    <row r="32" spans="1:17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21"/>
    </row>
    <row r="33" spans="1:8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21"/>
    </row>
    <row r="34" spans="1:8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21"/>
    </row>
    <row r="35" spans="1:8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21"/>
    </row>
    <row r="36" spans="1:8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21"/>
    </row>
    <row r="37" spans="1:8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21"/>
    </row>
    <row r="38" spans="1:8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workbookViewId="0">
      <selection activeCell="M3" sqref="M3"/>
    </sheetView>
  </sheetViews>
  <sheetFormatPr defaultRowHeight="13.8" x14ac:dyDescent="0.3"/>
  <cols>
    <col min="1" max="1" width="15.88671875" style="1" customWidth="1"/>
    <col min="2" max="2" width="17.109375" style="1" customWidth="1"/>
    <col min="3" max="3" width="15.88671875" style="1" customWidth="1"/>
    <col min="4" max="4" width="12.77734375" style="1" customWidth="1"/>
    <col min="5" max="5" width="14.33203125" style="1" customWidth="1"/>
    <col min="6" max="6" width="4.6640625" style="1" customWidth="1"/>
    <col min="7" max="7" width="21.21875" style="1" customWidth="1"/>
    <col min="8" max="8" width="14.33203125" style="1" customWidth="1"/>
    <col min="9" max="9" width="6" style="1" customWidth="1"/>
    <col min="10" max="10" width="21.88671875" style="1" customWidth="1"/>
    <col min="11" max="11" width="14.33203125" style="1" customWidth="1"/>
    <col min="12" max="12" width="4.6640625" style="1" customWidth="1"/>
    <col min="13" max="13" width="22.21875" style="1" customWidth="1"/>
    <col min="14" max="14" width="14.33203125" style="1" customWidth="1"/>
    <col min="15" max="16384" width="8.88671875" style="1"/>
  </cols>
  <sheetData>
    <row r="1" spans="1:14" ht="14.4" thickBot="1" x14ac:dyDescent="0.35">
      <c r="A1" s="29" t="s">
        <v>119</v>
      </c>
      <c r="B1" s="29"/>
      <c r="C1" s="29"/>
      <c r="D1" s="29"/>
      <c r="E1" s="29"/>
      <c r="G1" s="45" t="s">
        <v>146</v>
      </c>
      <c r="H1" s="48"/>
      <c r="J1" s="45" t="s">
        <v>159</v>
      </c>
      <c r="K1" s="48"/>
      <c r="M1" s="45" t="s">
        <v>160</v>
      </c>
      <c r="N1" s="45"/>
    </row>
    <row r="2" spans="1:14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118</v>
      </c>
      <c r="H2" s="8" t="s">
        <v>139</v>
      </c>
      <c r="J2" s="8" t="s">
        <v>118</v>
      </c>
      <c r="K2" s="8" t="s">
        <v>139</v>
      </c>
      <c r="M2" s="8" t="s">
        <v>118</v>
      </c>
      <c r="N2" s="8" t="s">
        <v>139</v>
      </c>
    </row>
    <row r="3" spans="1:14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_xlfn._xlws.SORT(CHOOSE({1,2},_xlfn.UNIQUE($A$3:$A$842),AVERAGEIFS($D$3:$D$842,$A$3:$A$842,_xlfn.UNIQUE($A$3:$A$842))),2,-1)</f>
        <v>Law</v>
      </c>
      <c r="K3" s="2">
        <v>93394.7</v>
      </c>
      <c r="M3" s="1" t="str" cm="1">
        <f t="array" ref="M3:N19">_xlfn.LET(
_xlpm.Industry,_xlfn.UNIQUE(A3:A842),
_xlpm.AverageSalary,AVERAGEIFS(D3:D842,A3:A842,_xlpm.Industry),
_xlpm.Array,CHOOSE({1,2},_xlpm.Industry,_xlpm.AverageSalary),
_xlfn._xlws.SORT(_xlpm.Array,2,-1))</f>
        <v>Law</v>
      </c>
      <c r="N3" s="2">
        <v>93394.7</v>
      </c>
    </row>
    <row r="4" spans="1:14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</row>
    <row r="5" spans="1:14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</row>
    <row r="6" spans="1:14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</row>
    <row r="7" spans="1:14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</row>
    <row r="8" spans="1:14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</row>
    <row r="9" spans="1:14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</row>
    <row r="10" spans="1:14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</row>
    <row r="11" spans="1:14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</row>
    <row r="12" spans="1:14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</row>
    <row r="13" spans="1:14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</row>
    <row r="14" spans="1:14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</row>
    <row r="16" spans="1:14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</row>
    <row r="17" spans="1:14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</row>
    <row r="18" spans="1:14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</row>
    <row r="19" spans="1:14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</row>
    <row r="20" spans="1:1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60"/>
    </row>
    <row r="22" spans="1:14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60"/>
    </row>
    <row r="23" spans="1:14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J23" s="60" t="s">
        <v>162</v>
      </c>
    </row>
    <row r="24" spans="1:14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22"/>
      <c r="J24" s="60" t="s">
        <v>161</v>
      </c>
    </row>
    <row r="25" spans="1:14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22"/>
    </row>
    <row r="26" spans="1:14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22"/>
    </row>
    <row r="27" spans="1:14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22"/>
    </row>
    <row r="28" spans="1:14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22"/>
    </row>
    <row r="29" spans="1:14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22"/>
    </row>
    <row r="30" spans="1:14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22"/>
    </row>
    <row r="31" spans="1:14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22"/>
    </row>
    <row r="32" spans="1:14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22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22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Tundey Ade......</cp:lastModifiedBy>
  <dcterms:created xsi:type="dcterms:W3CDTF">2021-03-18T20:05:03Z</dcterms:created>
  <dcterms:modified xsi:type="dcterms:W3CDTF">2022-07-18T21:30:50Z</dcterms:modified>
</cp:coreProperties>
</file>