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ĂM 3\Kỳ 2\PTDLKD\"/>
    </mc:Choice>
  </mc:AlternateContent>
  <xr:revisionPtr revIDLastSave="0" documentId="13_ncr:1_{12163BE1-04E9-418C-AA1D-624BD25FCADB}" xr6:coauthVersionLast="47" xr6:coauthVersionMax="47" xr10:uidLastSave="{00000000-0000-0000-0000-000000000000}"/>
  <bookViews>
    <workbookView xWindow="-108" yWindow="-108" windowWidth="23256" windowHeight="12456" xr2:uid="{D71B5F0E-20C6-444E-A9D3-22F679AC5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E74" i="1"/>
  <c r="E73" i="1"/>
  <c r="B72" i="1"/>
  <c r="B71" i="1"/>
  <c r="B70" i="1"/>
  <c r="B69" i="1"/>
  <c r="B68" i="1"/>
  <c r="B67" i="1"/>
  <c r="E63" i="1"/>
  <c r="E64" i="1"/>
  <c r="E65" i="1"/>
  <c r="E66" i="1"/>
  <c r="E62" i="1"/>
  <c r="D63" i="1"/>
  <c r="D64" i="1"/>
  <c r="D65" i="1"/>
  <c r="D66" i="1"/>
  <c r="D62" i="1"/>
  <c r="C63" i="1"/>
  <c r="C64" i="1"/>
  <c r="C65" i="1"/>
  <c r="C66" i="1"/>
  <c r="C62" i="1"/>
  <c r="B63" i="1"/>
  <c r="B64" i="1"/>
  <c r="B65" i="1"/>
  <c r="B66" i="1"/>
  <c r="B62" i="1"/>
  <c r="B57" i="1"/>
  <c r="C60" i="1"/>
  <c r="B55" i="1"/>
  <c r="B46" i="1"/>
  <c r="B45" i="1"/>
  <c r="E51" i="1"/>
  <c r="E52" i="1"/>
  <c r="E53" i="1"/>
  <c r="E54" i="1"/>
  <c r="E50" i="1"/>
  <c r="D51" i="1"/>
  <c r="D52" i="1"/>
  <c r="D53" i="1"/>
  <c r="D54" i="1"/>
  <c r="D50" i="1"/>
  <c r="C51" i="1"/>
  <c r="C52" i="1"/>
  <c r="C53" i="1"/>
  <c r="C54" i="1"/>
  <c r="C50" i="1"/>
  <c r="B50" i="1"/>
  <c r="B51" i="1"/>
  <c r="B52" i="1"/>
  <c r="B53" i="1"/>
  <c r="B54" i="1"/>
  <c r="C31" i="1"/>
  <c r="C46" i="1" s="1"/>
  <c r="B31" i="1"/>
  <c r="E37" i="1"/>
  <c r="D37" i="1"/>
  <c r="B37" i="1"/>
  <c r="C37" i="1"/>
  <c r="E31" i="1"/>
  <c r="E45" i="1" s="1"/>
  <c r="D31" i="1"/>
  <c r="D46" i="1" s="1"/>
  <c r="B48" i="1" l="1"/>
  <c r="D45" i="1"/>
  <c r="D49" i="1"/>
  <c r="D48" i="1"/>
  <c r="E47" i="1"/>
  <c r="F32" i="1"/>
  <c r="D47" i="1"/>
  <c r="B49" i="1"/>
  <c r="C49" i="1"/>
  <c r="E46" i="1"/>
  <c r="E38" i="1"/>
  <c r="E49" i="1"/>
  <c r="E48" i="1"/>
  <c r="C48" i="1"/>
  <c r="B38" i="1"/>
  <c r="D38" i="1"/>
  <c r="C47" i="1"/>
  <c r="C38" i="1"/>
  <c r="C45" i="1"/>
  <c r="B47" i="1"/>
  <c r="F26" i="1"/>
  <c r="F38" i="1" l="1"/>
  <c r="D59" i="1" l="1"/>
  <c r="D60" i="1"/>
  <c r="C57" i="1"/>
  <c r="D61" i="1"/>
  <c r="D57" i="1"/>
  <c r="B58" i="1"/>
  <c r="E58" i="1"/>
  <c r="E59" i="1"/>
  <c r="E60" i="1"/>
  <c r="C58" i="1"/>
  <c r="B59" i="1"/>
  <c r="E61" i="1"/>
  <c r="C59" i="1"/>
  <c r="B60" i="1"/>
  <c r="E57" i="1"/>
  <c r="B61" i="1"/>
  <c r="D58" i="1"/>
  <c r="C61" i="1"/>
  <c r="B42" i="1"/>
  <c r="B43" i="1"/>
</calcChain>
</file>

<file path=xl/sharedStrings.xml><?xml version="1.0" encoding="utf-8"?>
<sst xmlns="http://schemas.openxmlformats.org/spreadsheetml/2006/main" count="45" uniqueCount="41">
  <si>
    <t>MSSV</t>
  </si>
  <si>
    <t>Họ tên</t>
  </si>
  <si>
    <t>Vũ Minh Đức</t>
  </si>
  <si>
    <t>Nguyễn Thị Thuý Vy</t>
  </si>
  <si>
    <t>Phan Thị Tường Vi</t>
  </si>
  <si>
    <t>Lê Thị Ánh Xuân</t>
  </si>
  <si>
    <t xml:space="preserve"> Không
 (None)</t>
  </si>
  <si>
    <t>Thấp (Low)</t>
  </si>
  <si>
    <t>Trung bình (Medium)</t>
  </si>
  <si>
    <t>Cao (High)</t>
  </si>
  <si>
    <t>Hằng
 ngày
 (Daily)</t>
  </si>
  <si>
    <t>Hàng
 tuần
 (Weekly)</t>
  </si>
  <si>
    <t>xtbij</t>
  </si>
  <si>
    <t>tb cột</t>
  </si>
  <si>
    <t>tb hàng</t>
  </si>
  <si>
    <t>xtb</t>
  </si>
  <si>
    <t xml:space="preserve">SSA </t>
  </si>
  <si>
    <t>SSB</t>
  </si>
  <si>
    <t>SSE</t>
  </si>
  <si>
    <t>SST</t>
  </si>
  <si>
    <t>Hàng ngày</t>
  </si>
  <si>
    <t>Hàng tuần</t>
  </si>
  <si>
    <t>SSAB</t>
  </si>
  <si>
    <t>MSA</t>
  </si>
  <si>
    <t>MSB</t>
  </si>
  <si>
    <t>MSAB</t>
  </si>
  <si>
    <t>MSE</t>
  </si>
  <si>
    <t>fA_crit</t>
  </si>
  <si>
    <t xml:space="preserve">k </t>
  </si>
  <si>
    <t xml:space="preserve">m </t>
  </si>
  <si>
    <t xml:space="preserve">s </t>
  </si>
  <si>
    <t>fB_crit</t>
  </si>
  <si>
    <t>f3, 32, 0.05 = 2.9</t>
  </si>
  <si>
    <t>f1, 32, 0.05 = 4.15</t>
  </si>
  <si>
    <t>fAB_crit</t>
  </si>
  <si>
    <t>FA_stat</t>
  </si>
  <si>
    <t>FB_stat</t>
  </si>
  <si>
    <t>FAB_stat</t>
  </si>
  <si>
    <t>FA_stat &gt; fA_crit: bác bỏ H0 , có sự khác biệt chiều cao trung bình giữa mức độ ánh sáng mặt trời</t>
  </si>
  <si>
    <t xml:space="preserve">FB_stat &lt; fB_crit: chấp nhận H0, không có sự khác biệt chiều cao trung bình giữa các tần suất tưới nước </t>
  </si>
  <si>
    <t>FAB_stat &lt; fAB_crit: chấp nhận H0, không có sự tương tác giữa 2 yếu tố tiếp xúc ánh sáng mặt trời và tưới nước đến sự phát triển của cây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</si>
</sst>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5</xdr:row>
      <xdr:rowOff>93345</xdr:rowOff>
    </xdr:from>
    <xdr:to>
      <xdr:col>4</xdr:col>
      <xdr:colOff>472440</xdr:colOff>
      <xdr:row>22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2DF40-8D30-51F6-F647-7A0E2C12A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1007745"/>
          <a:ext cx="4213860" cy="3160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22A-ED79-429E-8896-0F3C5677B883}">
  <dimension ref="A1:G75"/>
  <sheetViews>
    <sheetView tabSelected="1" zoomScaleNormal="100" workbookViewId="0">
      <selection activeCell="G9" sqref="G9"/>
    </sheetView>
  </sheetViews>
  <sheetFormatPr defaultRowHeight="14.4" x14ac:dyDescent="0.3"/>
  <cols>
    <col min="2" max="2" width="15.6640625" customWidth="1"/>
    <col min="3" max="3" width="12.21875" customWidth="1"/>
    <col min="4" max="4" width="18.5546875" customWidth="1"/>
    <col min="5" max="5" width="12.88671875" customWidth="1"/>
  </cols>
  <sheetData>
    <row r="1" spans="1:3" x14ac:dyDescent="0.3">
      <c r="A1" s="1" t="s">
        <v>0</v>
      </c>
      <c r="B1" s="17" t="s">
        <v>1</v>
      </c>
      <c r="C1" s="16"/>
    </row>
    <row r="2" spans="1:3" x14ac:dyDescent="0.3">
      <c r="A2" s="1">
        <v>22520277</v>
      </c>
      <c r="B2" s="1" t="s">
        <v>2</v>
      </c>
      <c r="C2" s="14"/>
    </row>
    <row r="3" spans="1:3" x14ac:dyDescent="0.3">
      <c r="A3" s="1">
        <v>22521706</v>
      </c>
      <c r="B3" s="1" t="s">
        <v>3</v>
      </c>
      <c r="C3" s="14"/>
    </row>
    <row r="4" spans="1:3" x14ac:dyDescent="0.3">
      <c r="A4" s="1">
        <v>22521658</v>
      </c>
      <c r="B4" s="1" t="s">
        <v>4</v>
      </c>
      <c r="C4" s="14"/>
    </row>
    <row r="5" spans="1:3" x14ac:dyDescent="0.3">
      <c r="A5" s="1">
        <v>22521714</v>
      </c>
      <c r="B5" s="1" t="s">
        <v>5</v>
      </c>
      <c r="C5" s="14"/>
    </row>
    <row r="25" spans="1:6" ht="28.8" x14ac:dyDescent="0.3">
      <c r="A25" s="1"/>
      <c r="B25" s="2" t="s">
        <v>6</v>
      </c>
      <c r="C25" s="1" t="s">
        <v>7</v>
      </c>
      <c r="D25" s="1" t="s">
        <v>8</v>
      </c>
      <c r="E25" s="8" t="s">
        <v>9</v>
      </c>
      <c r="F25" s="1" t="s">
        <v>14</v>
      </c>
    </row>
    <row r="26" spans="1:6" ht="14.4" customHeight="1" x14ac:dyDescent="0.3">
      <c r="A26" s="5" t="s">
        <v>10</v>
      </c>
      <c r="B26" s="1">
        <v>4.8</v>
      </c>
      <c r="C26" s="1">
        <v>5</v>
      </c>
      <c r="D26" s="2">
        <v>6.4</v>
      </c>
      <c r="E26" s="9">
        <v>6.3</v>
      </c>
      <c r="F26" s="10">
        <f xml:space="preserve"> AVERAGE(B31:E31)</f>
        <v>5.1549999999999994</v>
      </c>
    </row>
    <row r="27" spans="1:6" x14ac:dyDescent="0.3">
      <c r="A27" s="6"/>
      <c r="B27" s="1">
        <v>4.4000000000000004</v>
      </c>
      <c r="C27" s="1">
        <v>5.2</v>
      </c>
      <c r="D27" s="1">
        <v>6.2</v>
      </c>
      <c r="E27" s="8">
        <v>6.4</v>
      </c>
      <c r="F27" s="11"/>
    </row>
    <row r="28" spans="1:6" x14ac:dyDescent="0.3">
      <c r="A28" s="6"/>
      <c r="B28" s="1">
        <v>3.2</v>
      </c>
      <c r="C28" s="1">
        <v>5.6</v>
      </c>
      <c r="D28" s="1">
        <v>4.7</v>
      </c>
      <c r="E28" s="8">
        <v>5.6</v>
      </c>
      <c r="F28" s="11"/>
    </row>
    <row r="29" spans="1:6" x14ac:dyDescent="0.3">
      <c r="A29" s="6"/>
      <c r="B29" s="1">
        <v>3.9</v>
      </c>
      <c r="C29" s="1">
        <v>4.3</v>
      </c>
      <c r="D29" s="1">
        <v>5.5</v>
      </c>
      <c r="E29" s="8">
        <v>4.8</v>
      </c>
      <c r="F29" s="11"/>
    </row>
    <row r="30" spans="1:6" x14ac:dyDescent="0.3">
      <c r="A30" s="7"/>
      <c r="B30" s="1">
        <v>4.4000000000000004</v>
      </c>
      <c r="C30" s="1">
        <v>4.8</v>
      </c>
      <c r="D30" s="1">
        <v>5.8</v>
      </c>
      <c r="E30" s="8">
        <v>5.8</v>
      </c>
      <c r="F30" s="12"/>
    </row>
    <row r="31" spans="1:6" x14ac:dyDescent="0.3">
      <c r="A31" s="4" t="s">
        <v>12</v>
      </c>
      <c r="B31" s="1">
        <f xml:space="preserve"> AVERAGE(B26:B30)</f>
        <v>4.1399999999999988</v>
      </c>
      <c r="C31" s="1">
        <f xml:space="preserve"> AVERAGE(C26:C30)</f>
        <v>4.9799999999999995</v>
      </c>
      <c r="D31" s="1">
        <f xml:space="preserve"> AVERAGE(D26:D30)</f>
        <v>5.7200000000000006</v>
      </c>
      <c r="E31" s="1">
        <f xml:space="preserve"> AVERAGE(E26:E30)</f>
        <v>5.7799999999999994</v>
      </c>
      <c r="F31" s="4"/>
    </row>
    <row r="32" spans="1:6" ht="14.4" customHeight="1" x14ac:dyDescent="0.3">
      <c r="A32" s="5" t="s">
        <v>11</v>
      </c>
      <c r="B32" s="2">
        <v>4.4000000000000004</v>
      </c>
      <c r="C32" s="2">
        <v>4.9000000000000004</v>
      </c>
      <c r="D32" s="1">
        <v>5.8</v>
      </c>
      <c r="E32" s="8">
        <v>6</v>
      </c>
      <c r="F32" s="10">
        <f xml:space="preserve"> AVERAGE(B37:E37)</f>
        <v>5.15</v>
      </c>
    </row>
    <row r="33" spans="1:6" x14ac:dyDescent="0.3">
      <c r="A33" s="6"/>
      <c r="B33" s="1">
        <v>4.2</v>
      </c>
      <c r="C33" s="1">
        <v>5.3</v>
      </c>
      <c r="D33" s="1">
        <v>6.2</v>
      </c>
      <c r="E33" s="8">
        <v>4.9000000000000004</v>
      </c>
      <c r="F33" s="11"/>
    </row>
    <row r="34" spans="1:6" x14ac:dyDescent="0.3">
      <c r="A34" s="6"/>
      <c r="B34" s="1">
        <v>3.8</v>
      </c>
      <c r="C34" s="1">
        <v>5.7</v>
      </c>
      <c r="D34" s="1">
        <v>6.3</v>
      </c>
      <c r="E34" s="8">
        <v>4.5999999999999996</v>
      </c>
      <c r="F34" s="11"/>
    </row>
    <row r="35" spans="1:6" x14ac:dyDescent="0.3">
      <c r="A35" s="6"/>
      <c r="B35" s="1">
        <v>3.7</v>
      </c>
      <c r="C35" s="1">
        <v>5.4</v>
      </c>
      <c r="D35" s="1">
        <v>6.5</v>
      </c>
      <c r="E35" s="8">
        <v>5.6</v>
      </c>
      <c r="F35" s="11"/>
    </row>
    <row r="36" spans="1:6" x14ac:dyDescent="0.3">
      <c r="A36" s="7"/>
      <c r="B36" s="1">
        <v>3.9</v>
      </c>
      <c r="C36" s="1">
        <v>4.8</v>
      </c>
      <c r="D36" s="1">
        <v>5.5</v>
      </c>
      <c r="E36" s="8">
        <v>5.5</v>
      </c>
      <c r="F36" s="12"/>
    </row>
    <row r="37" spans="1:6" x14ac:dyDescent="0.3">
      <c r="A37" s="4" t="s">
        <v>12</v>
      </c>
      <c r="B37" s="1">
        <f xml:space="preserve"> AVERAGE(B32:B36)</f>
        <v>4</v>
      </c>
      <c r="C37" s="1">
        <f xml:space="preserve"> AVERAGE(C32:C36)</f>
        <v>5.22</v>
      </c>
      <c r="D37" s="1">
        <f xml:space="preserve"> AVERAGE(D32:D36)</f>
        <v>6.0600000000000005</v>
      </c>
      <c r="E37" s="8">
        <f xml:space="preserve"> AVERAGE(E32:E36)</f>
        <v>5.32</v>
      </c>
      <c r="F37" s="1" t="s">
        <v>15</v>
      </c>
    </row>
    <row r="38" spans="1:6" x14ac:dyDescent="0.3">
      <c r="A38" s="1" t="s">
        <v>13</v>
      </c>
      <c r="B38" s="1">
        <f xml:space="preserve"> AVERAGE(B31, B37)</f>
        <v>4.0699999999999994</v>
      </c>
      <c r="C38" s="1">
        <f xml:space="preserve"> AVERAGE(C31, C37)</f>
        <v>5.0999999999999996</v>
      </c>
      <c r="D38" s="1">
        <f xml:space="preserve"> AVERAGE(D31, D37)</f>
        <v>5.8900000000000006</v>
      </c>
      <c r="E38" s="1">
        <f xml:space="preserve"> AVERAGE(E31, E37)</f>
        <v>5.55</v>
      </c>
      <c r="F38" s="1">
        <f xml:space="preserve"> AVERAGE(F26, F32)</f>
        <v>5.1524999999999999</v>
      </c>
    </row>
    <row r="39" spans="1:6" x14ac:dyDescent="0.3">
      <c r="A39" s="14" t="s">
        <v>28</v>
      </c>
      <c r="B39" s="15">
        <v>4</v>
      </c>
    </row>
    <row r="40" spans="1:6" x14ac:dyDescent="0.3">
      <c r="A40" s="14" t="s">
        <v>29</v>
      </c>
      <c r="B40" s="15">
        <v>2</v>
      </c>
    </row>
    <row r="41" spans="1:6" x14ac:dyDescent="0.3">
      <c r="A41" s="14" t="s">
        <v>30</v>
      </c>
      <c r="B41" s="15">
        <v>5</v>
      </c>
    </row>
    <row r="42" spans="1:6" x14ac:dyDescent="0.3">
      <c r="A42" t="s">
        <v>16</v>
      </c>
      <c r="B42">
        <f xml:space="preserve"> 2*5*(POWER((B38-F38), 2) + POWER((C38-F38), 2) + POWER((D38-F38), 2) + POWER((E38-F38), 2))</f>
        <v>18.764750000000021</v>
      </c>
    </row>
    <row r="43" spans="1:6" x14ac:dyDescent="0.3">
      <c r="A43" t="s">
        <v>17</v>
      </c>
      <c r="B43">
        <f xml:space="preserve"> 4*5*(POWER((F26- F38), 2)+POWER((F32-F38), 2))</f>
        <v>2.4999999999990053E-4</v>
      </c>
    </row>
    <row r="45" spans="1:6" x14ac:dyDescent="0.3">
      <c r="A45" s="3" t="s">
        <v>20</v>
      </c>
      <c r="B45" s="1">
        <f xml:space="preserve"> POWER((B26-$B$31), 2)</f>
        <v>0.43560000000000137</v>
      </c>
      <c r="C45" s="1">
        <f xml:space="preserve"> POWER((C26-$C$31), 2)</f>
        <v>4.0000000000001845E-4</v>
      </c>
      <c r="D45" s="1">
        <f xml:space="preserve"> POWER((D26-$D$31), 2)</f>
        <v>0.46239999999999959</v>
      </c>
      <c r="E45" s="1">
        <f xml:space="preserve"> POWER((E26-$E$31), 2)</f>
        <v>0.27040000000000047</v>
      </c>
    </row>
    <row r="46" spans="1:6" x14ac:dyDescent="0.3">
      <c r="A46" s="3"/>
      <c r="B46" s="1">
        <f xml:space="preserve"> POWER((B27-$B$31), 2)</f>
        <v>6.7600000000000812E-2</v>
      </c>
      <c r="C46" s="1">
        <f xml:space="preserve"> POWER((C27-$C$31), 2)</f>
        <v>4.8400000000000283E-2</v>
      </c>
      <c r="D46" s="1">
        <f t="shared" ref="D46:D48" si="0" xml:space="preserve"> POWER((D27-$D$31), 2)</f>
        <v>0.23039999999999955</v>
      </c>
      <c r="E46" s="1">
        <f xml:space="preserve"> POWER((E27-$E$31), 2)</f>
        <v>0.38440000000000124</v>
      </c>
    </row>
    <row r="47" spans="1:6" x14ac:dyDescent="0.3">
      <c r="A47" s="3"/>
      <c r="B47" s="1">
        <f t="shared" ref="B46:B48" si="1" xml:space="preserve"> POWER((B28-$B$31), 2)</f>
        <v>0.88359999999999739</v>
      </c>
      <c r="C47" s="1">
        <f t="shared" ref="C47:C48" si="2" xml:space="preserve"> POWER((C28-$C$31), 2)</f>
        <v>0.38440000000000013</v>
      </c>
      <c r="D47" s="1">
        <f xml:space="preserve"> POWER((D28-$D$31), 2)</f>
        <v>1.0404000000000009</v>
      </c>
      <c r="E47" s="1">
        <f t="shared" ref="E47:E48" si="3" xml:space="preserve"> POWER((E28-$E$31), 2)</f>
        <v>3.2399999999999901E-2</v>
      </c>
    </row>
    <row r="48" spans="1:6" x14ac:dyDescent="0.3">
      <c r="A48" s="3"/>
      <c r="B48" s="1">
        <f t="shared" si="1"/>
        <v>5.7599999999999464E-2</v>
      </c>
      <c r="C48" s="1">
        <f t="shared" si="2"/>
        <v>0.46239999999999959</v>
      </c>
      <c r="D48" s="1">
        <f t="shared" si="0"/>
        <v>4.8400000000000283E-2</v>
      </c>
      <c r="E48" s="1">
        <f t="shared" si="3"/>
        <v>0.96039999999999914</v>
      </c>
    </row>
    <row r="49" spans="1:5" x14ac:dyDescent="0.3">
      <c r="A49" s="3"/>
      <c r="B49" s="1">
        <f xml:space="preserve"> POWER((B30-$B$31), 2)</f>
        <v>6.7600000000000812E-2</v>
      </c>
      <c r="C49" s="1">
        <f xml:space="preserve"> POWER((C30-$C$31), 2)</f>
        <v>3.2399999999999901E-2</v>
      </c>
      <c r="D49" s="1">
        <f xml:space="preserve"> POWER((D30-$D$31), 2)</f>
        <v>6.3999999999998693E-3</v>
      </c>
      <c r="E49" s="1">
        <f xml:space="preserve"> POWER((E30-$E$31), 2)</f>
        <v>4.0000000000001845E-4</v>
      </c>
    </row>
    <row r="50" spans="1:5" x14ac:dyDescent="0.3">
      <c r="A50" s="3" t="s">
        <v>21</v>
      </c>
      <c r="B50" s="1">
        <f xml:space="preserve"> POWER((B32-$B$37), 2)</f>
        <v>0.16000000000000028</v>
      </c>
      <c r="C50" s="1">
        <f xml:space="preserve"> POWER((C32-$C$37), 2)</f>
        <v>0.10239999999999962</v>
      </c>
      <c r="D50" s="1">
        <f xml:space="preserve"> POWER((D32-$D$37), 2)</f>
        <v>6.7600000000000354E-2</v>
      </c>
      <c r="E50" s="1">
        <f xml:space="preserve"> POWER((E32-$E$37), 2)</f>
        <v>0.46239999999999959</v>
      </c>
    </row>
    <row r="51" spans="1:5" x14ac:dyDescent="0.3">
      <c r="A51" s="3"/>
      <c r="B51" s="1">
        <f t="shared" ref="B51:B54" si="4" xml:space="preserve"> POWER((B33-$B$37), 2)</f>
        <v>4.000000000000007E-2</v>
      </c>
      <c r="C51" s="1">
        <f t="shared" ref="C51:C55" si="5" xml:space="preserve"> POWER((C33-$C$37), 2)</f>
        <v>6.4000000000000116E-3</v>
      </c>
      <c r="D51" s="1">
        <f t="shared" ref="D51:D55" si="6" xml:space="preserve"> POWER((D33-$D$37), 2)</f>
        <v>1.9599999999999909E-2</v>
      </c>
      <c r="E51" s="1">
        <f t="shared" ref="E51:E54" si="7" xml:space="preserve"> POWER((E33-$E$37), 2)</f>
        <v>0.17639999999999995</v>
      </c>
    </row>
    <row r="52" spans="1:5" x14ac:dyDescent="0.3">
      <c r="A52" s="3"/>
      <c r="B52" s="1">
        <f t="shared" si="4"/>
        <v>4.000000000000007E-2</v>
      </c>
      <c r="C52" s="1">
        <f t="shared" si="5"/>
        <v>0.23040000000000041</v>
      </c>
      <c r="D52" s="1">
        <f t="shared" si="6"/>
        <v>5.7599999999999679E-2</v>
      </c>
      <c r="E52" s="1">
        <f t="shared" si="7"/>
        <v>0.51840000000000097</v>
      </c>
    </row>
    <row r="53" spans="1:5" x14ac:dyDescent="0.3">
      <c r="A53" s="3"/>
      <c r="B53" s="1">
        <f t="shared" si="4"/>
        <v>8.99999999999999E-2</v>
      </c>
      <c r="C53" s="1">
        <f t="shared" si="5"/>
        <v>3.240000000000022E-2</v>
      </c>
      <c r="D53" s="1">
        <f t="shared" si="6"/>
        <v>0.19359999999999955</v>
      </c>
      <c r="E53" s="1">
        <f t="shared" si="7"/>
        <v>7.8399999999999637E-2</v>
      </c>
    </row>
    <row r="54" spans="1:5" x14ac:dyDescent="0.3">
      <c r="A54" s="3"/>
      <c r="B54" s="1">
        <f t="shared" si="4"/>
        <v>1.0000000000000018E-2</v>
      </c>
      <c r="C54" s="1">
        <f t="shared" si="5"/>
        <v>0.17639999999999995</v>
      </c>
      <c r="D54" s="1">
        <f t="shared" si="6"/>
        <v>0.31360000000000054</v>
      </c>
      <c r="E54" s="1">
        <f t="shared" si="7"/>
        <v>3.2399999999999901E-2</v>
      </c>
    </row>
    <row r="55" spans="1:5" x14ac:dyDescent="0.3">
      <c r="A55" t="s">
        <v>18</v>
      </c>
      <c r="B55">
        <f xml:space="preserve"> SUM(B45:E54)</f>
        <v>8.6840000000000011</v>
      </c>
    </row>
    <row r="57" spans="1:5" x14ac:dyDescent="0.3">
      <c r="A57" s="3" t="s">
        <v>20</v>
      </c>
      <c r="B57" s="1">
        <f xml:space="preserve"> POWER((B26-$F$38), 2)</f>
        <v>0.12425625000000003</v>
      </c>
      <c r="C57" s="1">
        <f xml:space="preserve"> POWER((C26-$F$38), 2)</f>
        <v>2.3256249999999958E-2</v>
      </c>
      <c r="D57" s="1">
        <f xml:space="preserve"> POWER((D26-$F$38), 2)</f>
        <v>1.5562562500000012</v>
      </c>
      <c r="E57" s="1">
        <f xml:space="preserve"> POWER((E26-$F$38), 2)</f>
        <v>1.3167562499999999</v>
      </c>
    </row>
    <row r="58" spans="1:5" x14ac:dyDescent="0.3">
      <c r="A58" s="3"/>
      <c r="B58" s="1">
        <f xml:space="preserve"> POWER((B27-$F$38), 2)</f>
        <v>0.56625624999999924</v>
      </c>
      <c r="C58" s="1">
        <f xml:space="preserve"> POWER((C27-$F$38), 2)</f>
        <v>2.2562500000000304E-3</v>
      </c>
      <c r="D58" s="1">
        <f xml:space="preserve"> POWER((D27-$F$38), 2)</f>
        <v>1.0972562500000007</v>
      </c>
      <c r="E58" s="1">
        <f xml:space="preserve"> POWER((E27-$F$38), 2)</f>
        <v>1.5562562500000012</v>
      </c>
    </row>
    <row r="59" spans="1:5" x14ac:dyDescent="0.3">
      <c r="A59" s="3"/>
      <c r="B59" s="1">
        <f xml:space="preserve"> POWER((B28-$F$38), 2)</f>
        <v>3.8122562499999986</v>
      </c>
      <c r="C59" s="1">
        <f xml:space="preserve"> POWER((C28-$F$38), 2)</f>
        <v>0.2002562499999998</v>
      </c>
      <c r="D59" s="1">
        <f xml:space="preserve"> POWER((D28-$F$38), 2)</f>
        <v>0.20475624999999972</v>
      </c>
      <c r="E59" s="1">
        <f xml:space="preserve"> POWER((E28-$F$38), 2)</f>
        <v>0.2002562499999998</v>
      </c>
    </row>
    <row r="60" spans="1:5" x14ac:dyDescent="0.3">
      <c r="A60" s="3"/>
      <c r="B60" s="1">
        <f xml:space="preserve"> POWER((B29-$F$38), 2)</f>
        <v>1.5687562499999999</v>
      </c>
      <c r="C60" s="1">
        <f xml:space="preserve"> POWER((C29-$F$38), 2)</f>
        <v>0.7267562500000001</v>
      </c>
      <c r="D60" s="1">
        <f xml:space="preserve"> POWER((D29-$F$38), 2)</f>
        <v>0.12075625000000009</v>
      </c>
      <c r="E60" s="1">
        <f xml:space="preserve"> POWER((E29-$F$38), 2)</f>
        <v>0.12425625000000003</v>
      </c>
    </row>
    <row r="61" spans="1:5" x14ac:dyDescent="0.3">
      <c r="A61" s="3"/>
      <c r="B61" s="1">
        <f xml:space="preserve"> POWER((B30-$F$38), 2)</f>
        <v>0.56625624999999924</v>
      </c>
      <c r="C61" s="1">
        <f xml:space="preserve"> POWER((C30-$F$38), 2)</f>
        <v>0.12425625000000003</v>
      </c>
      <c r="D61" s="1">
        <f xml:space="preserve"> POWER((D30-$F$38), 2)</f>
        <v>0.41925624999999994</v>
      </c>
      <c r="E61" s="1">
        <f xml:space="preserve"> POWER((E30-$F$38), 2)</f>
        <v>0.41925624999999994</v>
      </c>
    </row>
    <row r="62" spans="1:5" x14ac:dyDescent="0.3">
      <c r="A62" s="3" t="s">
        <v>21</v>
      </c>
      <c r="B62" s="1">
        <f xml:space="preserve"> POWER((B32-$F$38), 2)</f>
        <v>0.56625624999999924</v>
      </c>
      <c r="C62" s="1">
        <f xml:space="preserve"> POWER((C32-$F$38), 2)</f>
        <v>6.3756249999999751E-2</v>
      </c>
      <c r="D62" s="1">
        <f xml:space="preserve"> POWER((D32-$F$38), 2)</f>
        <v>0.41925624999999994</v>
      </c>
      <c r="E62" s="1">
        <f xml:space="preserve"> POWER((E32-$F$38), 2)</f>
        <v>0.71825625000000026</v>
      </c>
    </row>
    <row r="63" spans="1:5" x14ac:dyDescent="0.3">
      <c r="A63" s="3"/>
      <c r="B63" s="1">
        <f t="shared" ref="B63:E66" si="8" xml:space="preserve"> POWER((B33-$F$38), 2)</f>
        <v>0.90725624999999943</v>
      </c>
      <c r="C63" s="1">
        <f t="shared" si="8"/>
        <v>2.1756249999999991E-2</v>
      </c>
      <c r="D63" s="1">
        <f t="shared" si="8"/>
        <v>1.0972562500000007</v>
      </c>
      <c r="E63" s="1">
        <f t="shared" si="8"/>
        <v>6.3756249999999751E-2</v>
      </c>
    </row>
    <row r="64" spans="1:5" x14ac:dyDescent="0.3">
      <c r="A64" s="3"/>
      <c r="B64" s="1">
        <f t="shared" si="8"/>
        <v>1.82925625</v>
      </c>
      <c r="C64" s="1">
        <f t="shared" si="8"/>
        <v>0.29975625000000033</v>
      </c>
      <c r="D64" s="1">
        <f t="shared" si="8"/>
        <v>1.3167562499999999</v>
      </c>
      <c r="E64" s="1">
        <f t="shared" si="8"/>
        <v>0.30525625000000023</v>
      </c>
    </row>
    <row r="65" spans="1:7" x14ac:dyDescent="0.3">
      <c r="A65" s="3"/>
      <c r="B65" s="1">
        <f t="shared" si="8"/>
        <v>2.1097562499999989</v>
      </c>
      <c r="C65" s="1">
        <f t="shared" si="8"/>
        <v>6.1256250000000248E-2</v>
      </c>
      <c r="D65" s="1">
        <f t="shared" si="8"/>
        <v>1.8157562500000004</v>
      </c>
      <c r="E65" s="1">
        <f t="shared" si="8"/>
        <v>0.2002562499999998</v>
      </c>
    </row>
    <row r="66" spans="1:7" x14ac:dyDescent="0.3">
      <c r="A66" s="3"/>
      <c r="B66" s="1">
        <f t="shared" si="8"/>
        <v>1.5687562499999999</v>
      </c>
      <c r="C66" s="1">
        <f t="shared" si="8"/>
        <v>0.12425625000000003</v>
      </c>
      <c r="D66" s="1">
        <f t="shared" si="8"/>
        <v>0.12075625000000009</v>
      </c>
      <c r="E66" s="1">
        <f t="shared" si="8"/>
        <v>0.12075625000000009</v>
      </c>
    </row>
    <row r="67" spans="1:7" x14ac:dyDescent="0.3">
      <c r="A67" t="s">
        <v>19</v>
      </c>
      <c r="B67">
        <f xml:space="preserve"> SUM(B57:E66)</f>
        <v>28.459749999999993</v>
      </c>
    </row>
    <row r="68" spans="1:7" x14ac:dyDescent="0.3">
      <c r="A68" s="13" t="s">
        <v>22</v>
      </c>
      <c r="B68">
        <f xml:space="preserve"> B67 - (B42 + B43 +B55)</f>
        <v>1.0107499999999696</v>
      </c>
    </row>
    <row r="69" spans="1:7" x14ac:dyDescent="0.3">
      <c r="A69" t="s">
        <v>23</v>
      </c>
      <c r="B69">
        <f xml:space="preserve"> B42/3</f>
        <v>6.2549166666666736</v>
      </c>
    </row>
    <row r="70" spans="1:7" x14ac:dyDescent="0.3">
      <c r="A70" t="s">
        <v>24</v>
      </c>
      <c r="B70">
        <f xml:space="preserve"> B43</f>
        <v>2.4999999999990053E-4</v>
      </c>
    </row>
    <row r="71" spans="1:7" x14ac:dyDescent="0.3">
      <c r="A71" t="s">
        <v>25</v>
      </c>
      <c r="B71">
        <f xml:space="preserve"> B68/3</f>
        <v>0.33691666666665654</v>
      </c>
    </row>
    <row r="72" spans="1:7" x14ac:dyDescent="0.3">
      <c r="A72" t="s">
        <v>26</v>
      </c>
      <c r="B72">
        <f xml:space="preserve"> B55/32</f>
        <v>0.27137500000000003</v>
      </c>
    </row>
    <row r="73" spans="1:7" x14ac:dyDescent="0.3">
      <c r="A73" t="s">
        <v>27</v>
      </c>
      <c r="B73" t="s">
        <v>32</v>
      </c>
      <c r="D73" t="s">
        <v>35</v>
      </c>
      <c r="E73">
        <f xml:space="preserve"> B69/B72</f>
        <v>23.048978965146652</v>
      </c>
      <c r="G73" t="s">
        <v>38</v>
      </c>
    </row>
    <row r="74" spans="1:7" x14ac:dyDescent="0.3">
      <c r="A74" t="s">
        <v>31</v>
      </c>
      <c r="B74" t="s">
        <v>33</v>
      </c>
      <c r="D74" t="s">
        <v>36</v>
      </c>
      <c r="E74">
        <f xml:space="preserve"> B70/B72</f>
        <v>9.2123445416821925E-4</v>
      </c>
      <c r="G74" t="s">
        <v>39</v>
      </c>
    </row>
    <row r="75" spans="1:7" x14ac:dyDescent="0.3">
      <c r="A75" t="s">
        <v>34</v>
      </c>
      <c r="B75" t="s">
        <v>32</v>
      </c>
      <c r="D75" t="s">
        <v>37</v>
      </c>
      <c r="E75">
        <f>B71/B72</f>
        <v>1.2415169660678269</v>
      </c>
      <c r="G75" t="s">
        <v>40</v>
      </c>
    </row>
  </sheetData>
  <mergeCells count="8">
    <mergeCell ref="A62:A66"/>
    <mergeCell ref="F26:F30"/>
    <mergeCell ref="F32:F36"/>
    <mergeCell ref="A45:A49"/>
    <mergeCell ref="A50:A54"/>
    <mergeCell ref="A57:A61"/>
    <mergeCell ref="A26:A30"/>
    <mergeCell ref="A32:A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Thúy Vy</dc:creator>
  <cp:lastModifiedBy>Nguyễn Thị Thúy Vy</cp:lastModifiedBy>
  <dcterms:created xsi:type="dcterms:W3CDTF">2025-03-05T02:40:42Z</dcterms:created>
  <dcterms:modified xsi:type="dcterms:W3CDTF">2025-03-05T03:54:00Z</dcterms:modified>
</cp:coreProperties>
</file>