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3\Kỳ 2\PTDLKD\"/>
    </mc:Choice>
  </mc:AlternateContent>
  <xr:revisionPtr revIDLastSave="0" documentId="13_ncr:1_{19DCF9B5-13B5-4CBE-A014-8F72488386AA}" xr6:coauthVersionLast="47" xr6:coauthVersionMax="47" xr10:uidLastSave="{00000000-0000-0000-0000-000000000000}"/>
  <bookViews>
    <workbookView xWindow="-108" yWindow="-108" windowWidth="23256" windowHeight="12456" xr2:uid="{E2F6B547-3F91-4080-984B-ECA0214FD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1" i="1" s="1"/>
  <c r="C9" i="1"/>
  <c r="C12" i="1" s="1"/>
  <c r="B9" i="1"/>
  <c r="B12" i="1" s="1"/>
  <c r="B38" i="1" s="1"/>
  <c r="B11" i="1" l="1"/>
  <c r="D16" i="1"/>
  <c r="D42" i="1" s="1"/>
  <c r="C38" i="1"/>
  <c r="D37" i="1"/>
  <c r="D14" i="1"/>
  <c r="C11" i="1"/>
  <c r="D13" i="1"/>
  <c r="D12" i="1"/>
  <c r="B13" i="1"/>
  <c r="B39" i="1" s="1"/>
  <c r="B35" i="1"/>
  <c r="B17" i="1"/>
  <c r="B43" i="1" s="1"/>
  <c r="D15" i="1"/>
  <c r="B36" i="1"/>
  <c r="B45" i="1" s="1"/>
  <c r="B16" i="1"/>
  <c r="B42" i="1" s="1"/>
  <c r="B37" i="1"/>
  <c r="B15" i="1"/>
  <c r="B41" i="1" s="1"/>
  <c r="C15" i="1"/>
  <c r="B14" i="1"/>
  <c r="B40" i="1" s="1"/>
  <c r="C14" i="1"/>
  <c r="C13" i="1"/>
  <c r="D18" i="1" l="1"/>
  <c r="D21" i="1"/>
  <c r="D26" i="1"/>
  <c r="C39" i="1"/>
  <c r="D40" i="1"/>
  <c r="D24" i="1"/>
  <c r="C40" i="1"/>
  <c r="C24" i="1"/>
  <c r="D25" i="1"/>
  <c r="D41" i="1"/>
  <c r="C41" i="1"/>
  <c r="D22" i="1"/>
  <c r="D38" i="1"/>
  <c r="D39" i="1"/>
  <c r="D23" i="1"/>
  <c r="C37" i="1"/>
  <c r="C18" i="1"/>
  <c r="C22" i="1" s="1"/>
  <c r="B18" i="1"/>
  <c r="B44" i="1" l="1"/>
  <c r="B46" i="1" s="1"/>
  <c r="B47" i="1" s="1"/>
  <c r="B22" i="1"/>
  <c r="B19" i="1"/>
  <c r="B20" i="1" s="1"/>
  <c r="B27" i="1"/>
  <c r="B26" i="1"/>
  <c r="B23" i="1"/>
  <c r="B21" i="1"/>
  <c r="B25" i="1"/>
  <c r="B24" i="1"/>
  <c r="C21" i="1"/>
  <c r="C23" i="1"/>
  <c r="C25" i="1"/>
  <c r="D28" i="1"/>
  <c r="B28" i="1" l="1"/>
  <c r="C28" i="1"/>
  <c r="B29" i="1" l="1"/>
  <c r="B30" i="1" s="1"/>
</calcChain>
</file>

<file path=xl/sharedStrings.xml><?xml version="1.0" encoding="utf-8"?>
<sst xmlns="http://schemas.openxmlformats.org/spreadsheetml/2006/main" count="30" uniqueCount="28">
  <si>
    <t>G1</t>
  </si>
  <si>
    <t>G2</t>
  </si>
  <si>
    <t>G3</t>
  </si>
  <si>
    <t>xtb_i</t>
  </si>
  <si>
    <t>zij</t>
  </si>
  <si>
    <t>ztb_i</t>
  </si>
  <si>
    <t>ztb</t>
  </si>
  <si>
    <t>sum</t>
  </si>
  <si>
    <t xml:space="preserve">W </t>
  </si>
  <si>
    <t>sum((ztb_i - ztb)^2)</t>
  </si>
  <si>
    <t>(zij - ztb_i)^2</t>
  </si>
  <si>
    <t>sum((zij - ztb_i)^2)</t>
  </si>
  <si>
    <t>fcrit</t>
  </si>
  <si>
    <t>ANOVA</t>
  </si>
  <si>
    <t>xtb</t>
  </si>
  <si>
    <t>SSB</t>
  </si>
  <si>
    <t>SSW</t>
  </si>
  <si>
    <t xml:space="preserve">MSB </t>
  </si>
  <si>
    <t>MSW</t>
  </si>
  <si>
    <t>fstat</t>
  </si>
  <si>
    <t>Vì fstat&gt;fcrit: bác bỏ H0
 Tồn tại ít nhất một sự khác biệt về hàm
 lượng khoáng chất của 3 giống cây A, B, và
 C</t>
  </si>
  <si>
    <t>MSSV</t>
  </si>
  <si>
    <t>Họ tên</t>
  </si>
  <si>
    <t>Vũ Minh Đức</t>
  </si>
  <si>
    <t>Nguyễn Thị Thuý Vy</t>
  </si>
  <si>
    <t>Phan Thị Tường Vi</t>
  </si>
  <si>
    <t>Lê Thị Ánh Xuân</t>
  </si>
  <si>
    <t>Vì W &lt; fcrit, ta chấp nhận Ho,  phương sai của 3 nhóm A, B, C là đồng nhất, đủ điều kiện phân tích 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</si>
</sst>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289560</xdr:colOff>
      <xdr:row>10</xdr:row>
      <xdr:rowOff>78104</xdr:rowOff>
    </xdr:from>
    <xdr:to>
      <xdr:col>16</xdr:col>
      <xdr:colOff>266700</xdr:colOff>
      <xdr:row>27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05B2B-7288-0094-63FE-57EA7E901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4480" y="2287904"/>
          <a:ext cx="4091940" cy="3068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4104-2559-4314-A58E-48A809F35718}">
  <dimension ref="A1:P52"/>
  <sheetViews>
    <sheetView tabSelected="1" topLeftCell="A23" workbookViewId="0">
      <selection activeCell="M31" sqref="M31"/>
    </sheetView>
  </sheetViews>
  <sheetFormatPr defaultRowHeight="14.4" x14ac:dyDescent="0.3"/>
  <cols>
    <col min="1" max="1" width="19.44140625" customWidth="1"/>
    <col min="2" max="2" width="10.5546875" bestFit="1" customWidth="1"/>
    <col min="8" max="8" width="10.6640625" customWidth="1"/>
    <col min="14" max="14" width="8.88671875" customWidth="1"/>
    <col min="15" max="15" width="19.21875" customWidth="1"/>
    <col min="16" max="16" width="31.88671875" customWidth="1"/>
  </cols>
  <sheetData>
    <row r="1" spans="1:16" x14ac:dyDescent="0.3">
      <c r="B1" t="s">
        <v>0</v>
      </c>
      <c r="C1" t="s">
        <v>1</v>
      </c>
      <c r="D1" t="s">
        <v>2</v>
      </c>
    </row>
    <row r="2" spans="1:16" x14ac:dyDescent="0.3">
      <c r="B2" s="1">
        <v>6.6</v>
      </c>
      <c r="C2" s="1">
        <v>5.6</v>
      </c>
      <c r="D2" s="1">
        <v>6.1</v>
      </c>
    </row>
    <row r="3" spans="1:16" x14ac:dyDescent="0.3">
      <c r="B3" s="1">
        <v>6.8</v>
      </c>
      <c r="C3" s="1">
        <v>5.8</v>
      </c>
      <c r="D3" s="1">
        <v>6.3</v>
      </c>
    </row>
    <row r="4" spans="1:16" x14ac:dyDescent="0.3">
      <c r="B4" s="1">
        <v>6.9</v>
      </c>
      <c r="C4" s="1">
        <v>6</v>
      </c>
      <c r="D4" s="1">
        <v>6.8</v>
      </c>
    </row>
    <row r="5" spans="1:16" ht="15" thickBot="1" x14ac:dyDescent="0.35">
      <c r="B5" s="1">
        <v>7.1</v>
      </c>
      <c r="C5" s="1">
        <v>6.2</v>
      </c>
      <c r="D5" s="1">
        <v>6.4</v>
      </c>
    </row>
    <row r="6" spans="1:16" ht="18.600000000000001" thickBot="1" x14ac:dyDescent="0.35">
      <c r="B6" s="1">
        <v>7.5</v>
      </c>
      <c r="C6" s="1">
        <v>7.2</v>
      </c>
      <c r="D6" s="1">
        <v>6.5</v>
      </c>
      <c r="O6" s="3" t="s">
        <v>21</v>
      </c>
      <c r="P6" s="4" t="s">
        <v>22</v>
      </c>
    </row>
    <row r="7" spans="1:16" ht="22.8" customHeight="1" thickBot="1" x14ac:dyDescent="0.35">
      <c r="B7" s="1">
        <v>7.5</v>
      </c>
      <c r="C7" s="1"/>
      <c r="D7" s="1">
        <v>7.5</v>
      </c>
      <c r="O7" s="5">
        <v>22520277</v>
      </c>
      <c r="P7" s="6" t="s">
        <v>23</v>
      </c>
    </row>
    <row r="8" spans="1:16" ht="24.6" customHeight="1" thickBot="1" x14ac:dyDescent="0.35">
      <c r="B8" s="1">
        <v>7.8</v>
      </c>
      <c r="C8" s="1"/>
      <c r="D8" s="1"/>
      <c r="O8" s="5">
        <v>22521706</v>
      </c>
      <c r="P8" s="6" t="s">
        <v>24</v>
      </c>
    </row>
    <row r="9" spans="1:16" ht="19.2" customHeight="1" thickBot="1" x14ac:dyDescent="0.35">
      <c r="A9" t="s">
        <v>3</v>
      </c>
      <c r="B9" s="1">
        <f xml:space="preserve"> AVERAGE(B2:B8)</f>
        <v>7.1714285714285708</v>
      </c>
      <c r="C9" s="1">
        <f xml:space="preserve"> AVERAGE(C2:C6)</f>
        <v>6.1599999999999993</v>
      </c>
      <c r="D9" s="1">
        <f xml:space="preserve"> AVERAGE(D2:D7)</f>
        <v>6.6000000000000005</v>
      </c>
      <c r="O9" s="5">
        <v>22521658</v>
      </c>
      <c r="P9" s="6" t="s">
        <v>25</v>
      </c>
    </row>
    <row r="10" spans="1:16" ht="16.2" customHeight="1" thickBot="1" x14ac:dyDescent="0.35">
      <c r="B10" s="1"/>
      <c r="C10" s="1"/>
      <c r="D10" s="1"/>
      <c r="O10" s="5">
        <v>22521714</v>
      </c>
      <c r="P10" s="6" t="s">
        <v>26</v>
      </c>
    </row>
    <row r="11" spans="1:16" x14ac:dyDescent="0.3">
      <c r="A11" t="s">
        <v>4</v>
      </c>
      <c r="B11" s="1">
        <f>ABS(B2-$B$9)</f>
        <v>0.57142857142857117</v>
      </c>
      <c r="C11" s="1">
        <f xml:space="preserve"> ABS(C2-$C$9)</f>
        <v>0.55999999999999961</v>
      </c>
      <c r="D11" s="1">
        <f xml:space="preserve"> ABS(D2-$D$9)</f>
        <v>0.50000000000000089</v>
      </c>
    </row>
    <row r="12" spans="1:16" x14ac:dyDescent="0.3">
      <c r="B12" s="1">
        <f t="shared" ref="B12:B17" si="0">ABS(B3-$B$9)</f>
        <v>0.371428571428571</v>
      </c>
      <c r="C12" s="1">
        <f t="shared" ref="C12:C15" si="1" xml:space="preserve"> ABS(C3-$C$9)</f>
        <v>0.35999999999999943</v>
      </c>
      <c r="D12" s="1">
        <f t="shared" ref="D12:D16" si="2" xml:space="preserve"> ABS(D3-$D$9)</f>
        <v>0.30000000000000071</v>
      </c>
    </row>
    <row r="13" spans="1:16" x14ac:dyDescent="0.3">
      <c r="B13" s="1">
        <f t="shared" si="0"/>
        <v>0.27142857142857046</v>
      </c>
      <c r="C13" s="1">
        <f t="shared" si="1"/>
        <v>0.15999999999999925</v>
      </c>
      <c r="D13" s="1">
        <f t="shared" si="2"/>
        <v>0.19999999999999929</v>
      </c>
    </row>
    <row r="14" spans="1:16" x14ac:dyDescent="0.3">
      <c r="B14" s="1">
        <f t="shared" si="0"/>
        <v>7.1428571428571175E-2</v>
      </c>
      <c r="C14" s="1">
        <f t="shared" si="1"/>
        <v>4.0000000000000924E-2</v>
      </c>
      <c r="D14" s="1">
        <f t="shared" si="2"/>
        <v>0.20000000000000018</v>
      </c>
    </row>
    <row r="15" spans="1:16" x14ac:dyDescent="0.3">
      <c r="B15" s="1">
        <f t="shared" si="0"/>
        <v>0.32857142857142918</v>
      </c>
      <c r="C15" s="1">
        <f t="shared" si="1"/>
        <v>1.0400000000000009</v>
      </c>
      <c r="D15" s="1">
        <f t="shared" si="2"/>
        <v>0.10000000000000053</v>
      </c>
    </row>
    <row r="16" spans="1:16" x14ac:dyDescent="0.3">
      <c r="B16" s="1">
        <f t="shared" si="0"/>
        <v>0.32857142857142918</v>
      </c>
      <c r="C16" s="1"/>
      <c r="D16" s="1">
        <f t="shared" si="2"/>
        <v>0.89999999999999947</v>
      </c>
    </row>
    <row r="17" spans="1:8" x14ac:dyDescent="0.3">
      <c r="B17" s="1">
        <f t="shared" si="0"/>
        <v>0.628571428571429</v>
      </c>
      <c r="C17" s="1"/>
      <c r="D17" s="1"/>
    </row>
    <row r="18" spans="1:8" x14ac:dyDescent="0.3">
      <c r="A18" t="s">
        <v>5</v>
      </c>
      <c r="B18" s="1">
        <f xml:space="preserve"> AVERAGE(B11:B17)</f>
        <v>0.36734693877551017</v>
      </c>
      <c r="C18" s="1">
        <f xml:space="preserve"> AVERAGE(C11:C15)</f>
        <v>0.43200000000000005</v>
      </c>
      <c r="D18" s="1">
        <f xml:space="preserve"> AVERAGE(D11:D16)</f>
        <v>0.36666666666666686</v>
      </c>
    </row>
    <row r="19" spans="1:8" x14ac:dyDescent="0.3">
      <c r="A19" t="s">
        <v>6</v>
      </c>
      <c r="B19" s="1">
        <f xml:space="preserve"> AVERAGE(B18:D18)</f>
        <v>0.38867120181405901</v>
      </c>
    </row>
    <row r="20" spans="1:8" x14ac:dyDescent="0.3">
      <c r="A20" t="s">
        <v>9</v>
      </c>
      <c r="B20" s="1">
        <f xml:space="preserve"> 7*POWER((B18 -B19), 2) + 5* POWER((C18-B19), 2) + 6*POWER((D18-B19),2)</f>
        <v>1.5475190522467479E-2</v>
      </c>
    </row>
    <row r="21" spans="1:8" x14ac:dyDescent="0.3">
      <c r="A21" t="s">
        <v>10</v>
      </c>
      <c r="B21" s="2">
        <f xml:space="preserve"> POWER((B11 - $B$18), 2)</f>
        <v>4.1649312786338939E-2</v>
      </c>
      <c r="C21">
        <f xml:space="preserve"> POWER((C11 - $C$18), 2)</f>
        <v>1.6383999999999888E-2</v>
      </c>
      <c r="D21">
        <f xml:space="preserve"> POWER((D11 - $D$18), 2)</f>
        <v>1.7777777777777962E-2</v>
      </c>
    </row>
    <row r="22" spans="1:8" x14ac:dyDescent="0.3">
      <c r="B22" s="2">
        <f xml:space="preserve"> POWER((B12 - $B$18), 2)</f>
        <v>1.6659725114532384E-5</v>
      </c>
      <c r="C22">
        <f t="shared" ref="C22:C25" si="3" xml:space="preserve"> POWER((C12 - $C$18), 2)</f>
        <v>5.1840000000000896E-3</v>
      </c>
      <c r="D22">
        <f t="shared" ref="D22:D26" si="4" xml:space="preserve"> POWER((D12 - $D$18), 2)</f>
        <v>4.4444444444443759E-3</v>
      </c>
    </row>
    <row r="23" spans="1:8" x14ac:dyDescent="0.3">
      <c r="B23" s="2">
        <f t="shared" ref="B22:B27" si="5" xml:space="preserve"> POWER((B13 - $B$18), 2)</f>
        <v>9.2003331945024695E-3</v>
      </c>
      <c r="C23">
        <f t="shared" si="3"/>
        <v>7.3984000000000438E-2</v>
      </c>
      <c r="D23">
        <f t="shared" si="4"/>
        <v>2.7777777777778082E-2</v>
      </c>
    </row>
    <row r="24" spans="1:8" x14ac:dyDescent="0.3">
      <c r="B24" s="2">
        <f t="shared" si="5"/>
        <v>8.7567680133277925E-2</v>
      </c>
      <c r="C24">
        <f t="shared" si="3"/>
        <v>0.15366399999999933</v>
      </c>
      <c r="D24">
        <f t="shared" si="4"/>
        <v>2.7777777777777783E-2</v>
      </c>
    </row>
    <row r="25" spans="1:8" x14ac:dyDescent="0.3">
      <c r="B25" s="2">
        <f t="shared" si="5"/>
        <v>1.5035401915867888E-3</v>
      </c>
      <c r="C25">
        <f t="shared" si="3"/>
        <v>0.36966400000000105</v>
      </c>
      <c r="D25">
        <f t="shared" si="4"/>
        <v>7.1111111111110931E-2</v>
      </c>
    </row>
    <row r="26" spans="1:8" x14ac:dyDescent="0.3">
      <c r="B26" s="2">
        <f t="shared" si="5"/>
        <v>1.5035401915867888E-3</v>
      </c>
      <c r="D26">
        <f t="shared" si="4"/>
        <v>0.28444444444444361</v>
      </c>
    </row>
    <row r="27" spans="1:8" x14ac:dyDescent="0.3">
      <c r="B27" s="2">
        <f t="shared" si="5"/>
        <v>6.8238234069138107E-2</v>
      </c>
    </row>
    <row r="28" spans="1:8" x14ac:dyDescent="0.3">
      <c r="A28" t="s">
        <v>7</v>
      </c>
      <c r="B28" s="2">
        <f xml:space="preserve"> SUM(B21:B27)</f>
        <v>0.20967930029154558</v>
      </c>
      <c r="C28">
        <f xml:space="preserve"> SUM(C21:C25)</f>
        <v>0.61888000000000076</v>
      </c>
      <c r="D28">
        <f xml:space="preserve"> SUM(D21:D26)</f>
        <v>0.43333333333333274</v>
      </c>
    </row>
    <row r="29" spans="1:8" x14ac:dyDescent="0.3">
      <c r="A29" t="s">
        <v>11</v>
      </c>
      <c r="B29" s="2">
        <f xml:space="preserve"> SUM(B28:D28)</f>
        <v>1.261892633624879</v>
      </c>
    </row>
    <row r="30" spans="1:8" x14ac:dyDescent="0.3">
      <c r="A30" t="s">
        <v>8</v>
      </c>
      <c r="B30">
        <f xml:space="preserve"> 15/2* (B20/B29)</f>
        <v>9.1976072944576881E-2</v>
      </c>
    </row>
    <row r="31" spans="1:8" x14ac:dyDescent="0.3">
      <c r="A31" t="s">
        <v>12</v>
      </c>
      <c r="B31">
        <v>3.68</v>
      </c>
    </row>
    <row r="32" spans="1:8" x14ac:dyDescent="0.3">
      <c r="A32" s="8" t="s">
        <v>27</v>
      </c>
      <c r="B32" s="8"/>
      <c r="C32" s="8"/>
      <c r="D32" s="8"/>
      <c r="E32" s="8"/>
      <c r="F32" s="8"/>
      <c r="G32" s="8"/>
      <c r="H32" s="8"/>
    </row>
    <row r="33" spans="1:4" x14ac:dyDescent="0.3">
      <c r="A33" s="7"/>
      <c r="B33" s="7"/>
      <c r="C33" s="7"/>
      <c r="D33" s="7"/>
    </row>
    <row r="34" spans="1:4" x14ac:dyDescent="0.3">
      <c r="A34" t="s">
        <v>13</v>
      </c>
    </row>
    <row r="35" spans="1:4" x14ac:dyDescent="0.3">
      <c r="A35" t="s">
        <v>14</v>
      </c>
      <c r="B35" s="1">
        <f xml:space="preserve"> AVERAGE(B9:D9)</f>
        <v>6.6438095238095238</v>
      </c>
    </row>
    <row r="36" spans="1:4" x14ac:dyDescent="0.3">
      <c r="A36" t="s">
        <v>15</v>
      </c>
      <c r="B36">
        <f xml:space="preserve"> 7*POWER((B9-B35), 2) + 5*POWER((C9-B35), 2) + 6*POWER((D9-B35), 2)</f>
        <v>3.1305469387755092</v>
      </c>
    </row>
    <row r="37" spans="1:4" x14ac:dyDescent="0.3">
      <c r="A37" t="s">
        <v>16</v>
      </c>
      <c r="B37">
        <f xml:space="preserve"> POWER(B11, 2)</f>
        <v>0.32653061224489766</v>
      </c>
      <c r="C37">
        <f xml:space="preserve"> POWER(C11, 2)</f>
        <v>0.31359999999999955</v>
      </c>
      <c r="D37">
        <f xml:space="preserve"> POWER(D11, 2)</f>
        <v>0.25000000000000089</v>
      </c>
    </row>
    <row r="38" spans="1:4" x14ac:dyDescent="0.3">
      <c r="B38">
        <f t="shared" ref="B38:D43" si="6" xml:space="preserve"> POWER(B12, 2)</f>
        <v>0.13795918367346907</v>
      </c>
      <c r="C38">
        <f t="shared" si="6"/>
        <v>0.1295999999999996</v>
      </c>
      <c r="D38">
        <f t="shared" si="6"/>
        <v>9.0000000000000427E-2</v>
      </c>
    </row>
    <row r="39" spans="1:4" x14ac:dyDescent="0.3">
      <c r="B39">
        <f t="shared" si="6"/>
        <v>7.3673469387754584E-2</v>
      </c>
      <c r="C39">
        <f t="shared" si="6"/>
        <v>2.5599999999999762E-2</v>
      </c>
      <c r="D39">
        <f t="shared" si="6"/>
        <v>3.9999999999999716E-2</v>
      </c>
    </row>
    <row r="40" spans="1:4" x14ac:dyDescent="0.3">
      <c r="B40">
        <f t="shared" si="6"/>
        <v>5.1020408163264946E-3</v>
      </c>
      <c r="C40">
        <f t="shared" si="6"/>
        <v>1.6000000000000738E-3</v>
      </c>
      <c r="D40">
        <f t="shared" si="6"/>
        <v>4.000000000000007E-2</v>
      </c>
    </row>
    <row r="41" spans="1:4" x14ac:dyDescent="0.3">
      <c r="B41">
        <f t="shared" si="6"/>
        <v>0.10795918367346979</v>
      </c>
      <c r="C41">
        <f t="shared" si="6"/>
        <v>1.0816000000000019</v>
      </c>
      <c r="D41">
        <f t="shared" si="6"/>
        <v>1.0000000000000106E-2</v>
      </c>
    </row>
    <row r="42" spans="1:4" x14ac:dyDescent="0.3">
      <c r="B42">
        <f t="shared" si="6"/>
        <v>0.10795918367346979</v>
      </c>
      <c r="D42">
        <f t="shared" ref="D42" si="7" xml:space="preserve"> POWER(D16, 2)</f>
        <v>0.80999999999999905</v>
      </c>
    </row>
    <row r="43" spans="1:4" x14ac:dyDescent="0.3">
      <c r="B43">
        <f t="shared" si="6"/>
        <v>0.39510204081632705</v>
      </c>
    </row>
    <row r="44" spans="1:4" x14ac:dyDescent="0.3">
      <c r="A44" t="s">
        <v>16</v>
      </c>
      <c r="B44">
        <f xml:space="preserve"> SUM(B37:B43, C37:C41, D37:D42)</f>
        <v>3.9462857142857155</v>
      </c>
    </row>
    <row r="45" spans="1:4" x14ac:dyDescent="0.3">
      <c r="A45" t="s">
        <v>17</v>
      </c>
      <c r="B45">
        <f xml:space="preserve"> B36/2</f>
        <v>1.5652734693877546</v>
      </c>
    </row>
    <row r="46" spans="1:4" x14ac:dyDescent="0.3">
      <c r="A46" t="s">
        <v>18</v>
      </c>
      <c r="B46">
        <f xml:space="preserve"> B44/15</f>
        <v>0.26308571428571437</v>
      </c>
    </row>
    <row r="47" spans="1:4" x14ac:dyDescent="0.3">
      <c r="A47" t="s">
        <v>19</v>
      </c>
      <c r="B47">
        <f xml:space="preserve"> B45/B46</f>
        <v>5.9496710934591004</v>
      </c>
    </row>
    <row r="48" spans="1:4" x14ac:dyDescent="0.3">
      <c r="A48" t="s">
        <v>12</v>
      </c>
      <c r="B48">
        <v>3.68</v>
      </c>
    </row>
    <row r="49" spans="1:4" x14ac:dyDescent="0.3">
      <c r="A49" s="9" t="s">
        <v>20</v>
      </c>
      <c r="B49" s="8"/>
      <c r="C49" s="8"/>
      <c r="D49" s="8"/>
    </row>
    <row r="50" spans="1:4" x14ac:dyDescent="0.3">
      <c r="A50" s="8"/>
      <c r="B50" s="8"/>
      <c r="C50" s="8"/>
      <c r="D50" s="8"/>
    </row>
    <row r="51" spans="1:4" x14ac:dyDescent="0.3">
      <c r="A51" s="8"/>
      <c r="B51" s="8"/>
      <c r="C51" s="8"/>
      <c r="D51" s="8"/>
    </row>
    <row r="52" spans="1:4" x14ac:dyDescent="0.3">
      <c r="A52" s="8"/>
      <c r="B52" s="8"/>
      <c r="C52" s="8"/>
      <c r="D52" s="8"/>
    </row>
  </sheetData>
  <mergeCells count="2">
    <mergeCell ref="A49:D52"/>
    <mergeCell ref="A32:H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Thúy Vy</dc:creator>
  <cp:lastModifiedBy>Nguyễn Thị Thúy Vy</cp:lastModifiedBy>
  <dcterms:created xsi:type="dcterms:W3CDTF">2025-03-05T01:45:17Z</dcterms:created>
  <dcterms:modified xsi:type="dcterms:W3CDTF">2025-03-05T02:33:48Z</dcterms:modified>
</cp:coreProperties>
</file>