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hysics\year 3\Laboratory\RadiationLaws\"/>
    </mc:Choice>
  </mc:AlternateContent>
  <bookViews>
    <workbookView xWindow="0" yWindow="0" windowWidth="20490" windowHeight="7530" firstSheet="1" activeTab="1" xr2:uid="{00000000-000D-0000-FFFF-FFFF00000000}"/>
  </bookViews>
  <sheets>
    <sheet name="12-1-18" sheetId="1" r:id="rId1"/>
    <sheet name="29-1-18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D6" i="2"/>
  <c r="D7" i="2"/>
  <c r="D8" i="2"/>
  <c r="D9" i="2"/>
  <c r="D10" i="2"/>
  <c r="D11" i="2"/>
  <c r="D12" i="2"/>
  <c r="D13" i="2"/>
  <c r="D14" i="2"/>
  <c r="D15" i="2"/>
  <c r="D5" i="2"/>
  <c r="D3" i="2"/>
  <c r="D4" i="2"/>
  <c r="G5" i="2"/>
  <c r="G13" i="2"/>
  <c r="E4" i="2" l="1"/>
  <c r="E5" i="2"/>
  <c r="E6" i="2"/>
  <c r="E7" i="2"/>
  <c r="E8" i="2"/>
  <c r="E10" i="2"/>
  <c r="E11" i="2"/>
  <c r="E12" i="2"/>
  <c r="E13" i="2"/>
  <c r="E14" i="2"/>
  <c r="E15" i="2"/>
  <c r="E3" i="2"/>
  <c r="E9" i="2"/>
  <c r="B4" i="1"/>
  <c r="B5" i="1"/>
  <c r="B6" i="1"/>
  <c r="B7" i="1"/>
  <c r="B8" i="1"/>
  <c r="B9" i="1"/>
  <c r="B10" i="1"/>
  <c r="B11" i="1"/>
  <c r="B3" i="1"/>
  <c r="H4" i="1"/>
  <c r="H5" i="1"/>
  <c r="H6" i="1"/>
  <c r="H7" i="1"/>
  <c r="H8" i="1"/>
  <c r="H9" i="1"/>
  <c r="H10" i="1"/>
  <c r="H11" i="1"/>
  <c r="H3" i="1"/>
  <c r="F4" i="1"/>
  <c r="F5" i="1"/>
  <c r="F6" i="1"/>
  <c r="F7" i="1"/>
  <c r="F8" i="1"/>
  <c r="F9" i="1"/>
  <c r="F10" i="1"/>
  <c r="F11" i="1"/>
  <c r="F3" i="1"/>
  <c r="E4" i="1"/>
  <c r="I4" i="1"/>
  <c r="E5" i="1"/>
  <c r="I5" i="1"/>
  <c r="E6" i="1"/>
  <c r="I6" i="1"/>
  <c r="E7" i="1"/>
  <c r="I7" i="1"/>
  <c r="E8" i="1"/>
  <c r="I8" i="1"/>
  <c r="E9" i="1"/>
  <c r="I9" i="1"/>
  <c r="E10" i="1"/>
  <c r="I10" i="1"/>
  <c r="E11" i="1"/>
  <c r="I11" i="1"/>
  <c r="E3" i="1"/>
  <c r="I3" i="1"/>
</calcChain>
</file>

<file path=xl/sharedStrings.xml><?xml version="1.0" encoding="utf-8"?>
<sst xmlns="http://schemas.openxmlformats.org/spreadsheetml/2006/main" count="29" uniqueCount="18">
  <si>
    <t>V</t>
  </si>
  <si>
    <t>Verr</t>
  </si>
  <si>
    <t>R4 min</t>
  </si>
  <si>
    <t>R4 max</t>
  </si>
  <si>
    <t>R4 Av</t>
  </si>
  <si>
    <t>R4err</t>
  </si>
  <si>
    <t>I2</t>
  </si>
  <si>
    <t>I2 err</t>
  </si>
  <si>
    <t>R1</t>
  </si>
  <si>
    <t>R1err</t>
  </si>
  <si>
    <t>kOhm</t>
  </si>
  <si>
    <t>A</t>
  </si>
  <si>
    <t>Chi-squared</t>
  </si>
  <si>
    <t>I</t>
  </si>
  <si>
    <t>I err</t>
  </si>
  <si>
    <t>R</t>
  </si>
  <si>
    <t>R err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</si>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</sst>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12/1/18:</a:t>
            </a:r>
            <a:r>
              <a:rPr lang="en-US" baseline="0"/>
              <a:t> IV Characteristic at RT </a:t>
            </a:r>
            <a:endParaRPr lang="en-US"/>
          </a:p>
        </c:rich>
      </c:tx>
      <c:layout>
        <c:manualLayout>
          <c:xMode val="edge"/>
          <c:yMode val="edge"/>
          <c:x val="0.40261581358254006"/>
          <c:y val="2.2409022896022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'12-1-18'!$I$1:$I$2</c:f>
              <c:strCache>
                <c:ptCount val="2"/>
                <c:pt idx="0">
                  <c:v>R1</c:v>
                </c:pt>
                <c:pt idx="1">
                  <c:v>kOhm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501452512350487"/>
                  <c:y val="-9.0140294599249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'12-1-18'!$A$3:$A$11</c:f>
              <c:numCache>
                <c:formatCode>General</c:formatCode>
                <c:ptCount val="9"/>
                <c:pt idx="0">
                  <c:v>0.09</c:v>
                </c:pt>
                <c:pt idx="1">
                  <c:v>0.17</c:v>
                </c:pt>
                <c:pt idx="2">
                  <c:v>0.25</c:v>
                </c:pt>
                <c:pt idx="3">
                  <c:v>0.34</c:v>
                </c:pt>
                <c:pt idx="4">
                  <c:v>0.43</c:v>
                </c:pt>
                <c:pt idx="5">
                  <c:v>0.53</c:v>
                </c:pt>
                <c:pt idx="6">
                  <c:v>0.64</c:v>
                </c:pt>
                <c:pt idx="7">
                  <c:v>0.78</c:v>
                </c:pt>
                <c:pt idx="8">
                  <c:v>0.95</c:v>
                </c:pt>
              </c:numCache>
            </c:numRef>
          </c:xVal>
          <c:yVal>
            <c:numRef>
              <c:f>'12-1-18'!$I$3:$I$11</c:f>
              <c:numCache>
                <c:formatCode>_(* #,##0.00_);_(* \(#,##0.00\);_(* "-"??_);_(@_)</c:formatCode>
                <c:ptCount val="9"/>
                <c:pt idx="0">
                  <c:v>0.5331818181818182</c:v>
                </c:pt>
                <c:pt idx="1">
                  <c:v>0.55136363636363639</c:v>
                </c:pt>
                <c:pt idx="2">
                  <c:v>0.57181818181818178</c:v>
                </c:pt>
                <c:pt idx="3">
                  <c:v>0.59909090909090912</c:v>
                </c:pt>
                <c:pt idx="4">
                  <c:v>0.64090909090909087</c:v>
                </c:pt>
                <c:pt idx="5">
                  <c:v>0.6963636363636363</c:v>
                </c:pt>
                <c:pt idx="6">
                  <c:v>0.77454545454545454</c:v>
                </c:pt>
                <c:pt idx="7">
                  <c:v>0.88818181818181818</c:v>
                </c:pt>
                <c:pt idx="8">
                  <c:v>1.0554545454545454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8-4AA8-84EC-B44E3517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54720"/>
        <c:axId val="315654064"/>
      </c:scatterChart>
      <c:valAx>
        <c:axId val="31565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54064"/>
        <c:crosses val="autoZero"/>
        <c:crossBetween val="midCat"/>
      </c:valAx>
      <c:valAx>
        <c:axId val="3156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5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47630</xdr:rowOff>
    </xdr:from>
    <xdr:to>
      <xdr:col>19</xdr:col>
      <xdr:colOff>571500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6AC2D-AAD9-4470-81CD-189D29873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K8" sqref="K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0</v>
      </c>
      <c r="B2" t="s">
        <v>1</v>
      </c>
      <c r="C2" t="s">
        <v>10</v>
      </c>
      <c r="D2" t="s">
        <v>10</v>
      </c>
      <c r="E2" t="s">
        <v>10</v>
      </c>
      <c r="G2" t="s">
        <v>11</v>
      </c>
      <c r="H2" t="s">
        <v>11</v>
      </c>
      <c r="I2" t="s">
        <v>10</v>
      </c>
    </row>
    <row r="3" spans="1:10" x14ac:dyDescent="0.25">
      <c r="A3">
        <v>0.09</v>
      </c>
      <c r="B3" s="4">
        <f>0.006*A3+0.01</f>
        <v>1.0540000000000001E-2</v>
      </c>
      <c r="C3">
        <v>58.6</v>
      </c>
      <c r="D3">
        <v>58.7</v>
      </c>
      <c r="E3" s="1">
        <f>0.5*(C3+D3)</f>
        <v>58.650000000000006</v>
      </c>
      <c r="F3">
        <f>D3-C3</f>
        <v>0.10000000000000142</v>
      </c>
      <c r="G3" s="4">
        <v>0.05</v>
      </c>
      <c r="H3" s="3">
        <f>0.006*G3+0.001</f>
        <v>1.2999999999999999E-3</v>
      </c>
      <c r="I3" s="2">
        <f>E3/110</f>
        <v>0.5331818181818182</v>
      </c>
    </row>
    <row r="4" spans="1:10" x14ac:dyDescent="0.25">
      <c r="A4">
        <v>0.17</v>
      </c>
      <c r="B4" s="4">
        <f t="shared" ref="B4:B11" si="0">0.006*A4+0.01</f>
        <v>1.102E-2</v>
      </c>
      <c r="C4">
        <v>60.1</v>
      </c>
      <c r="D4">
        <v>61.2</v>
      </c>
      <c r="E4">
        <f t="shared" ref="E4:E11" si="1">0.5*(C4+D4)</f>
        <v>60.650000000000006</v>
      </c>
      <c r="F4">
        <f t="shared" ref="F4:F11" si="2">D4-C4</f>
        <v>1.1000000000000014</v>
      </c>
      <c r="G4" s="4">
        <v>0.1</v>
      </c>
      <c r="H4" s="3">
        <f t="shared" ref="H4:H11" si="3">0.006*G4+0.001</f>
        <v>1.6000000000000001E-3</v>
      </c>
      <c r="I4" s="2">
        <f t="shared" ref="I4:I11" si="4">E4/110</f>
        <v>0.55136363636363639</v>
      </c>
    </row>
    <row r="5" spans="1:10" x14ac:dyDescent="0.25">
      <c r="A5">
        <v>0.25</v>
      </c>
      <c r="B5" s="4">
        <f t="shared" si="0"/>
        <v>1.15E-2</v>
      </c>
      <c r="C5">
        <v>62.3</v>
      </c>
      <c r="D5">
        <v>63.5</v>
      </c>
      <c r="E5">
        <f t="shared" si="1"/>
        <v>62.9</v>
      </c>
      <c r="F5">
        <f t="shared" si="2"/>
        <v>1.2000000000000028</v>
      </c>
      <c r="G5" s="4">
        <v>0.15</v>
      </c>
      <c r="H5" s="3">
        <f t="shared" si="3"/>
        <v>1.9E-3</v>
      </c>
      <c r="I5" s="2">
        <f t="shared" si="4"/>
        <v>0.57181818181818178</v>
      </c>
    </row>
    <row r="6" spans="1:10" x14ac:dyDescent="0.25">
      <c r="A6">
        <v>0.34</v>
      </c>
      <c r="B6" s="4">
        <f t="shared" si="0"/>
        <v>1.204E-2</v>
      </c>
      <c r="C6">
        <v>65.599999999999994</v>
      </c>
      <c r="D6">
        <v>66.2</v>
      </c>
      <c r="E6">
        <f t="shared" si="1"/>
        <v>65.900000000000006</v>
      </c>
      <c r="F6">
        <f t="shared" si="2"/>
        <v>0.60000000000000853</v>
      </c>
      <c r="G6" s="4">
        <v>0.2</v>
      </c>
      <c r="H6" s="3">
        <f t="shared" si="3"/>
        <v>2.2000000000000001E-3</v>
      </c>
      <c r="I6" s="2">
        <f t="shared" si="4"/>
        <v>0.59909090909090912</v>
      </c>
    </row>
    <row r="7" spans="1:10" x14ac:dyDescent="0.25">
      <c r="A7">
        <v>0.43</v>
      </c>
      <c r="B7" s="4">
        <f t="shared" si="0"/>
        <v>1.2580000000000001E-2</v>
      </c>
      <c r="C7">
        <v>70.099999999999994</v>
      </c>
      <c r="D7">
        <v>70.900000000000006</v>
      </c>
      <c r="E7">
        <f t="shared" si="1"/>
        <v>70.5</v>
      </c>
      <c r="F7">
        <f t="shared" si="2"/>
        <v>0.80000000000001137</v>
      </c>
      <c r="G7" s="4">
        <v>0.25</v>
      </c>
      <c r="H7" s="3">
        <f t="shared" si="3"/>
        <v>2.5000000000000001E-3</v>
      </c>
      <c r="I7" s="2">
        <f t="shared" si="4"/>
        <v>0.64090909090909087</v>
      </c>
    </row>
    <row r="8" spans="1:10" x14ac:dyDescent="0.25">
      <c r="A8">
        <v>0.53</v>
      </c>
      <c r="B8" s="4">
        <f t="shared" si="0"/>
        <v>1.3180000000000001E-2</v>
      </c>
      <c r="C8">
        <v>76.3</v>
      </c>
      <c r="D8">
        <v>76.900000000000006</v>
      </c>
      <c r="E8">
        <f t="shared" si="1"/>
        <v>76.599999999999994</v>
      </c>
      <c r="F8">
        <f t="shared" si="2"/>
        <v>0.60000000000000853</v>
      </c>
      <c r="G8" s="4">
        <v>0.3</v>
      </c>
      <c r="H8" s="3">
        <f t="shared" si="3"/>
        <v>2.8E-3</v>
      </c>
      <c r="I8" s="2">
        <f t="shared" si="4"/>
        <v>0.6963636363636363</v>
      </c>
    </row>
    <row r="9" spans="1:10" x14ac:dyDescent="0.25">
      <c r="A9">
        <v>0.64</v>
      </c>
      <c r="B9" s="4">
        <f t="shared" si="0"/>
        <v>1.384E-2</v>
      </c>
      <c r="C9">
        <v>84.9</v>
      </c>
      <c r="D9">
        <v>85.5</v>
      </c>
      <c r="E9">
        <f t="shared" si="1"/>
        <v>85.2</v>
      </c>
      <c r="F9">
        <f t="shared" si="2"/>
        <v>0.59999999999999432</v>
      </c>
      <c r="G9" s="4">
        <v>0.35</v>
      </c>
      <c r="H9" s="3">
        <f t="shared" si="3"/>
        <v>3.0999999999999999E-3</v>
      </c>
      <c r="I9" s="2">
        <f t="shared" si="4"/>
        <v>0.77454545454545454</v>
      </c>
    </row>
    <row r="10" spans="1:10" x14ac:dyDescent="0.25">
      <c r="A10">
        <v>0.78</v>
      </c>
      <c r="B10" s="4">
        <f t="shared" si="0"/>
        <v>1.468E-2</v>
      </c>
      <c r="C10">
        <v>97.4</v>
      </c>
      <c r="D10">
        <v>98</v>
      </c>
      <c r="E10">
        <f t="shared" si="1"/>
        <v>97.7</v>
      </c>
      <c r="F10">
        <f t="shared" si="2"/>
        <v>0.59999999999999432</v>
      </c>
      <c r="G10" s="4">
        <v>0.4</v>
      </c>
      <c r="H10" s="3">
        <f t="shared" si="3"/>
        <v>3.4000000000000002E-3</v>
      </c>
      <c r="I10" s="2">
        <f t="shared" si="4"/>
        <v>0.88818181818181818</v>
      </c>
    </row>
    <row r="11" spans="1:10" x14ac:dyDescent="0.25">
      <c r="A11">
        <v>0.95</v>
      </c>
      <c r="B11" s="4">
        <f t="shared" si="0"/>
        <v>1.5699999999999999E-2</v>
      </c>
      <c r="C11">
        <v>115.6</v>
      </c>
      <c r="D11">
        <v>116.6</v>
      </c>
      <c r="E11">
        <f t="shared" si="1"/>
        <v>116.1</v>
      </c>
      <c r="F11">
        <f t="shared" si="2"/>
        <v>1</v>
      </c>
      <c r="G11" s="4">
        <v>0.45</v>
      </c>
      <c r="H11" s="3">
        <f t="shared" si="3"/>
        <v>3.7000000000000002E-3</v>
      </c>
      <c r="I11" s="2">
        <f t="shared" si="4"/>
        <v>1.0554545454545454</v>
      </c>
    </row>
    <row r="13" spans="1:10" x14ac:dyDescent="0.25">
      <c r="A13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abSelected="1" zoomScale="115" zoomScaleNormal="115" workbookViewId="0">
      <selection activeCell="F3" sqref="F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</row>
    <row r="2" spans="1:9" x14ac:dyDescent="0.25">
      <c r="A2" t="s">
        <v>0</v>
      </c>
      <c r="B2" t="s">
        <v>1</v>
      </c>
      <c r="C2" t="s">
        <v>17</v>
      </c>
      <c r="D2" t="s">
        <v>17</v>
      </c>
    </row>
    <row r="3" spans="1:9" x14ac:dyDescent="0.25">
      <c r="A3" s="3">
        <v>0.05</v>
      </c>
      <c r="B3" s="3">
        <v>1E-3</v>
      </c>
      <c r="C3">
        <v>94.24</v>
      </c>
      <c r="D3" s="4">
        <f>0.008*C3+0.12</f>
        <v>0.87391999999999992</v>
      </c>
      <c r="E3" s="1">
        <f>1000*A3/C3</f>
        <v>0.53056027164685915</v>
      </c>
      <c r="F3" s="2">
        <f>E3*((D3/C3)^2+(B3/A3)^2)^0.5</f>
        <v>1.1696356372801951E-2</v>
      </c>
      <c r="G3" s="4"/>
      <c r="H3" s="3"/>
      <c r="I3" s="2"/>
    </row>
    <row r="4" spans="1:9" x14ac:dyDescent="0.25">
      <c r="A4" s="3">
        <v>0.10199999999999999</v>
      </c>
      <c r="B4" s="3">
        <v>1E-3</v>
      </c>
      <c r="C4" s="4">
        <v>181.1</v>
      </c>
      <c r="D4" s="4">
        <f>0.008*C4+0.12</f>
        <v>1.5688</v>
      </c>
      <c r="E4" s="1">
        <f t="shared" ref="E4:E15" si="0">1000*A4/C4</f>
        <v>0.56322473771397019</v>
      </c>
      <c r="F4" s="2">
        <f t="shared" ref="F4:F15" si="1">((D4/C4)^2+(B4/A4)^2)^0.5</f>
        <v>1.3082729733387241E-2</v>
      </c>
      <c r="G4" s="4"/>
      <c r="H4" s="3"/>
      <c r="I4" s="2"/>
    </row>
    <row r="5" spans="1:9" x14ac:dyDescent="0.25">
      <c r="A5" s="3">
        <v>0.151</v>
      </c>
      <c r="B5" s="3">
        <v>1E-3</v>
      </c>
      <c r="C5">
        <v>246</v>
      </c>
      <c r="D5" s="5">
        <f>0.006*C5+10</f>
        <v>11.475999999999999</v>
      </c>
      <c r="E5" s="1">
        <f t="shared" si="0"/>
        <v>0.61382113821138207</v>
      </c>
      <c r="F5" s="2">
        <f t="shared" si="1"/>
        <v>4.7118129764803562E-2</v>
      </c>
      <c r="G5" s="4">
        <f>7.66/94.24</f>
        <v>8.1281833616298815E-2</v>
      </c>
      <c r="H5" s="3"/>
      <c r="I5" s="2"/>
    </row>
    <row r="6" spans="1:9" x14ac:dyDescent="0.25">
      <c r="A6" s="3">
        <v>0.20300000000000001</v>
      </c>
      <c r="B6" s="3">
        <v>1E-3</v>
      </c>
      <c r="C6">
        <v>301</v>
      </c>
      <c r="D6" s="5">
        <f t="shared" ref="D6:D15" si="2">0.006*C6+10</f>
        <v>11.806000000000001</v>
      </c>
      <c r="E6" s="1">
        <f t="shared" si="0"/>
        <v>0.67441860465116277</v>
      </c>
      <c r="F6" s="2">
        <f t="shared" si="1"/>
        <v>3.9530724972817267E-2</v>
      </c>
      <c r="G6" s="4"/>
      <c r="H6" s="3"/>
      <c r="I6" s="2"/>
    </row>
    <row r="7" spans="1:9" x14ac:dyDescent="0.25">
      <c r="A7" s="3">
        <v>0.25</v>
      </c>
      <c r="B7" s="3">
        <v>1E-3</v>
      </c>
      <c r="C7">
        <v>342</v>
      </c>
      <c r="D7" s="5">
        <f t="shared" si="2"/>
        <v>12.052</v>
      </c>
      <c r="E7" s="1">
        <f t="shared" si="0"/>
        <v>0.73099415204678364</v>
      </c>
      <c r="F7" s="2">
        <f t="shared" si="1"/>
        <v>3.5466055792898792E-2</v>
      </c>
      <c r="G7" s="4"/>
      <c r="H7" s="3"/>
      <c r="I7" s="2"/>
    </row>
    <row r="8" spans="1:9" x14ac:dyDescent="0.25">
      <c r="A8" s="3">
        <v>0.3</v>
      </c>
      <c r="B8" s="3">
        <v>1E-3</v>
      </c>
      <c r="C8">
        <v>375</v>
      </c>
      <c r="D8" s="5">
        <f t="shared" si="2"/>
        <v>12.25</v>
      </c>
      <c r="E8" s="1">
        <f t="shared" si="0"/>
        <v>0.8</v>
      </c>
      <c r="F8" s="2">
        <f t="shared" si="1"/>
        <v>3.2836294282732666E-2</v>
      </c>
      <c r="G8" s="4"/>
      <c r="H8" s="3"/>
      <c r="I8" s="2"/>
    </row>
    <row r="9" spans="1:9" x14ac:dyDescent="0.25">
      <c r="A9" s="3">
        <v>0.35</v>
      </c>
      <c r="B9" s="3">
        <v>1E-3</v>
      </c>
      <c r="C9">
        <v>402</v>
      </c>
      <c r="D9" s="5">
        <f t="shared" si="2"/>
        <v>12.411999999999999</v>
      </c>
      <c r="E9" s="1">
        <f t="shared" si="0"/>
        <v>0.87064676616915426</v>
      </c>
      <c r="F9" s="2">
        <f t="shared" si="1"/>
        <v>3.1007536058741649E-2</v>
      </c>
      <c r="G9" s="4"/>
      <c r="H9" s="3"/>
      <c r="I9" s="2"/>
    </row>
    <row r="10" spans="1:9" x14ac:dyDescent="0.25">
      <c r="A10" s="3">
        <v>0.41199999999999998</v>
      </c>
      <c r="B10" s="3">
        <v>1E-3</v>
      </c>
      <c r="C10">
        <v>430</v>
      </c>
      <c r="D10" s="5">
        <f t="shared" si="2"/>
        <v>12.58</v>
      </c>
      <c r="E10" s="1">
        <f t="shared" si="0"/>
        <v>0.95813953488372094</v>
      </c>
      <c r="F10" s="2">
        <f t="shared" si="1"/>
        <v>2.9356325970959156E-2</v>
      </c>
      <c r="G10" s="4"/>
      <c r="H10" s="3"/>
      <c r="I10" s="2"/>
    </row>
    <row r="11" spans="1:9" x14ac:dyDescent="0.25">
      <c r="A11" s="3">
        <v>0.45700000000000002</v>
      </c>
      <c r="B11" s="3">
        <v>1E-3</v>
      </c>
      <c r="C11">
        <v>448</v>
      </c>
      <c r="D11" s="5">
        <f t="shared" si="2"/>
        <v>12.688000000000001</v>
      </c>
      <c r="E11" s="1">
        <f t="shared" si="0"/>
        <v>1.0200892857142858</v>
      </c>
      <c r="F11" s="2">
        <f t="shared" si="1"/>
        <v>2.8405835046723633E-2</v>
      </c>
      <c r="G11" s="4"/>
      <c r="H11" s="3"/>
      <c r="I11" s="2"/>
    </row>
    <row r="12" spans="1:9" x14ac:dyDescent="0.25">
      <c r="A12" s="3">
        <v>0.52200000000000002</v>
      </c>
      <c r="B12" s="3">
        <v>1E-3</v>
      </c>
      <c r="C12">
        <v>469</v>
      </c>
      <c r="D12" s="5">
        <f t="shared" si="2"/>
        <v>12.814</v>
      </c>
      <c r="E12" s="1">
        <f t="shared" si="0"/>
        <v>1.1130063965884862</v>
      </c>
      <c r="F12" s="2">
        <f t="shared" si="1"/>
        <v>2.7389040272411121E-2</v>
      </c>
    </row>
    <row r="13" spans="1:9" x14ac:dyDescent="0.25">
      <c r="A13" s="3">
        <v>0.64200000000000002</v>
      </c>
      <c r="B13" s="3">
        <v>1E-3</v>
      </c>
      <c r="C13">
        <v>502</v>
      </c>
      <c r="D13" s="5">
        <f t="shared" si="2"/>
        <v>13.012</v>
      </c>
      <c r="E13" s="1">
        <f t="shared" si="0"/>
        <v>1.2788844621513944</v>
      </c>
      <c r="F13" s="2">
        <f t="shared" si="1"/>
        <v>2.5967078031622983E-2</v>
      </c>
      <c r="G13">
        <f>45/575</f>
        <v>7.8260869565217397E-2</v>
      </c>
    </row>
    <row r="14" spans="1:9" x14ac:dyDescent="0.25">
      <c r="A14" s="3">
        <v>0.755</v>
      </c>
      <c r="B14" s="3">
        <v>1E-3</v>
      </c>
      <c r="C14">
        <v>527</v>
      </c>
      <c r="D14" s="5">
        <f t="shared" si="2"/>
        <v>13.161999999999999</v>
      </c>
      <c r="E14" s="1">
        <f t="shared" si="0"/>
        <v>1.4326375711574952</v>
      </c>
      <c r="F14" s="2">
        <f t="shared" si="1"/>
        <v>2.5010428243913529E-2</v>
      </c>
    </row>
    <row r="15" spans="1:9" x14ac:dyDescent="0.25">
      <c r="A15" s="3">
        <v>1.0109999999999999</v>
      </c>
      <c r="B15" s="3">
        <v>1E-3</v>
      </c>
      <c r="C15">
        <v>575</v>
      </c>
      <c r="D15" s="5">
        <f t="shared" si="2"/>
        <v>13.45</v>
      </c>
      <c r="E15" s="1">
        <f t="shared" si="0"/>
        <v>1.7582608695652171</v>
      </c>
      <c r="F15" s="2">
        <f t="shared" si="1"/>
        <v>2.34122078591678E-2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12-1-18</vt:lpstr>
      <vt:lpstr>29-1-18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2018-01-11T15:56:26Z</dcterms:created>
  <dcterms:modified xsi:type="dcterms:W3CDTF">2018-02-03T17:49:43Z</dcterms:modified>
  <cp:category/>
  <cp:contentStatus/>
</cp:coreProperties>
</file>