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yedturab\Desktop\Project MMAI 861\"/>
    </mc:Choice>
  </mc:AlternateContent>
  <xr:revisionPtr revIDLastSave="0" documentId="13_ncr:1_{237EF2E1-11F0-4647-8BFC-4B5C35852DEE}" xr6:coauthVersionLast="47" xr6:coauthVersionMax="47" xr10:uidLastSave="{00000000-0000-0000-0000-000000000000}"/>
  <bookViews>
    <workbookView xWindow="-98" yWindow="-98" windowWidth="18555" windowHeight="13126" xr2:uid="{754D78AC-7944-4508-8C53-00AD44593F17}"/>
  </bookViews>
  <sheets>
    <sheet name="FIFA 2026 Toronto Decision Tree" sheetId="1" r:id="rId1"/>
    <sheet name="treeCalc_1" sheetId="2" state="hidden" r:id="rId2"/>
    <sheet name="Decision Table" sheetId="3" r:id="rId3"/>
    <sheet name="Optimal Tree" sheetId="4" r:id="rId4"/>
  </sheets>
  <definedNames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CorrelationEnabledState" hidden="1">1</definedName>
    <definedName name="_AtRisk_SimSetting_GoalSeekTargetValue" hidden="1">0</definedName>
    <definedName name="_AtRisk_SimSetting_LiveUpdate" hidden="1">TRUE</definedName>
    <definedName name="_AtRisk_SimSetting_MacroMode" hidden="1">0</definedName>
    <definedName name="_AtRisk_SimSetting_MacroRecalculationBehavior" hidden="1">0</definedName>
    <definedName name="_AtRisk_SimSetting_MaxAutoIterations" hidden="1">50000</definedName>
    <definedName name="_AtRisk_SimSetting_MultipleCPUCount" hidden="1">-1</definedName>
    <definedName name="_AtRisk_SimSetting_MultipleCPUMode" hidden="1">2</definedName>
    <definedName name="_AtRisk_SimSetting_MultipleCPUModeV8" hidden="1">2</definedName>
    <definedName name="_AtRisk_SimSetting_RandomNumberGenerator" hidden="1">0</definedName>
    <definedName name="_AtRisk_SimSetting_ShowSimulationProgressWindow" hidden="1">TRUE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ActiveSimulationNumber" hidden="1">1</definedName>
    <definedName name="_AtRisk_SimSetting_StdRecalcBehavior" hidden="1">0</definedName>
    <definedName name="_AtRisk_SimSetting_StdRecalcWithoutRiskStatic" hidden="1">1</definedName>
    <definedName name="_AtRisk_SimSetting_StdRecalcWithoutRiskStaticPercentile" hidden="1">0.5</definedName>
    <definedName name="PalisadeReportWorksheetCreatedBy" localSheetId="2">"PrecisionTree"</definedName>
    <definedName name="PalisadeReportWorksheetCreatedBy" localSheetId="3">"PrecisionTree"</definedName>
    <definedName name="PTree_PolicySuggestion_IncludeDecisionTable" hidden="1">TRUE</definedName>
    <definedName name="PTree_PolicySuggestion_IncludeOptimalDecisionTree" hidden="1">TRUE</definedName>
    <definedName name="PTree_PolicySuggestion_Model" hidden="1">PTreeObjectReference(PTDecisionTree_1,treeCalc_1!$A$1)</definedName>
    <definedName name="PTree_PolicySuggestion_ReportPlacement" hidden="1">0</definedName>
    <definedName name="PTree_PolicySuggestion_StartingNode" hidden="1">PTreeObjectReference(NULL,NULL)</definedName>
    <definedName name="PTree_RiskProfile_IncludeCumulativeChart" hidden="1">TRUE</definedName>
    <definedName name="PTree_RiskProfile_IncludeProbabilityChart" hidden="1">TRUE</definedName>
    <definedName name="PTree_RiskProfile_IncludeStatisticalSummary" hidden="1">TRUE</definedName>
    <definedName name="PTree_RiskProfile_Model" hidden="1">PTreeObjectReference(PTDecisionTree_1,treeCalc_1!$A$1)</definedName>
    <definedName name="PTree_RiskProfile_PathsToAnalyze" hidden="1">1</definedName>
    <definedName name="PTree_RiskProfile_ReportPlacement" hidden="1">1</definedName>
    <definedName name="PTree_RiskProfile_StartingNode" hidden="1">PTreeObjectReference(NULL,NULL)</definedName>
    <definedName name="PtreeOptimalTree" localSheetId="3">1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8</definedName>
    <definedName name="RiskMinimizeOnStart" hidden="1">FALSE</definedName>
    <definedName name="RiskMonitorConvergence" hidden="1">FALSE</definedName>
    <definedName name="RiskMultipleCPUSupportEnabled" hidden="1">FALSE</definedName>
    <definedName name="RiskNumIterations" hidden="1">10000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0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FALSE</definedName>
    <definedName name="treeList" hidden="1">"10000000000000000000000000000000000000000000000000000000000000000000000000000000000000000000000000000000000000000000000000000000000000000000000000000000000000000000000000000000000000000000000000000000"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3" i="2" l="1"/>
  <c r="J23" i="2"/>
  <c r="K22" i="2"/>
  <c r="J22" i="2"/>
  <c r="K21" i="2"/>
  <c r="J21" i="2"/>
  <c r="J14" i="2"/>
  <c r="O14" i="2"/>
  <c r="K20" i="2"/>
  <c r="J20" i="2"/>
  <c r="K19" i="2"/>
  <c r="J19" i="2"/>
  <c r="K18" i="2"/>
  <c r="J18" i="2"/>
  <c r="J13" i="2"/>
  <c r="O13" i="2"/>
  <c r="K17" i="2"/>
  <c r="J17" i="2"/>
  <c r="K16" i="2"/>
  <c r="J16" i="2"/>
  <c r="K15" i="2"/>
  <c r="J15" i="2"/>
  <c r="J12" i="2"/>
  <c r="O12" i="2"/>
  <c r="K11" i="2"/>
  <c r="J11" i="2"/>
  <c r="O11" i="2"/>
  <c r="B11" i="2"/>
  <c r="B2" i="2"/>
  <c r="F2" i="2"/>
  <c r="G35" i="1"/>
  <c r="E19" i="1"/>
  <c r="F31" i="1"/>
  <c r="E30" i="1"/>
  <c r="G29" i="1"/>
  <c r="G17" i="1"/>
  <c r="G10" i="1"/>
  <c r="G14" i="1"/>
  <c r="F23" i="1"/>
  <c r="E12" i="1"/>
  <c r="G28" i="1"/>
  <c r="G33" i="1"/>
  <c r="G20" i="1"/>
  <c r="G21" i="1"/>
  <c r="G15" i="1"/>
  <c r="G27" i="1"/>
  <c r="G24" i="1"/>
  <c r="F13" i="1"/>
  <c r="G32" i="1"/>
  <c r="G16" i="1"/>
  <c r="G34" i="1"/>
  <c r="G26" i="1"/>
  <c r="G25" i="1"/>
  <c r="G11" i="1"/>
  <c r="E22" i="1"/>
  <c r="A12" i="2" l="1"/>
  <c r="A23" i="2"/>
  <c r="A13" i="2"/>
  <c r="A17" i="2"/>
  <c r="A22" i="2"/>
  <c r="A20" i="2"/>
  <c r="A16" i="2"/>
  <c r="A21" i="2"/>
  <c r="A19" i="2"/>
  <c r="A15" i="2"/>
  <c r="A18" i="2"/>
  <c r="A14" i="2"/>
  <c r="A1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syedturab</author>
  </authors>
  <commentList>
    <comment ref="D6" authorId="0" shapeId="0" xr:uid="{3F9DA498-2F03-4F6C-8AFF-4065D29FC393}">
      <text>
        <r>
          <rPr>
            <b/>
            <u/>
            <sz val="9"/>
            <color indexed="81"/>
            <rFont val="Tahoma"/>
            <family val="2"/>
          </rPr>
          <t>PrecisionTree:</t>
        </r>
        <r>
          <rPr>
            <sz val="9"/>
            <color indexed="81"/>
            <rFont val="Tahoma"/>
            <family val="2"/>
          </rPr>
          <t xml:space="preserve">
This is the probability that this decision will be encountered, assuming you follow all the optimal choices.</t>
        </r>
      </text>
    </comment>
    <comment ref="E6" authorId="0" shapeId="0" xr:uid="{DF38F77B-0EEC-48DA-AB84-2E4347719AA3}">
      <text>
        <r>
          <rPr>
            <b/>
            <u/>
            <sz val="9"/>
            <color indexed="81"/>
            <rFont val="Tahoma"/>
            <family val="2"/>
          </rPr>
          <t>PrecisionTree:</t>
        </r>
        <r>
          <rPr>
            <sz val="9"/>
            <color indexed="81"/>
            <rFont val="Tahoma"/>
            <family val="2"/>
          </rPr>
          <t xml:space="preserve">
This is the difference of expected values between the optimal choice and the worst choice for this decision.</t>
        </r>
      </text>
    </comment>
    <comment ref="F6" authorId="0" shapeId="0" xr:uid="{2E2D36B6-3C63-4771-8BE2-86BE805158FA}">
      <text>
        <r>
          <rPr>
            <b/>
            <u/>
            <sz val="9"/>
            <color indexed="81"/>
            <rFont val="Tahoma"/>
            <family val="2"/>
          </rPr>
          <t>PrecisionTree:</t>
        </r>
        <r>
          <rPr>
            <sz val="9"/>
            <color indexed="81"/>
            <rFont val="Tahoma"/>
            <family val="2"/>
          </rPr>
          <t xml:space="preserve">
This is the difference of expected values between the optimal choice and the second best choice for this decision.</t>
        </r>
      </text>
    </comment>
  </commentList>
</comments>
</file>

<file path=xl/sharedStrings.xml><?xml version="1.0" encoding="utf-8"?>
<sst xmlns="http://schemas.openxmlformats.org/spreadsheetml/2006/main" count="131" uniqueCount="74">
  <si>
    <t>31976F44</t>
  </si>
  <si>
    <t>Name</t>
  </si>
  <si>
    <t>SheetRef</t>
  </si>
  <si>
    <t>GenInfo</t>
  </si>
  <si>
    <t>Def. Link</t>
  </si>
  <si>
    <t>EXT REFS</t>
  </si>
  <si>
    <t>Def. Form</t>
  </si>
  <si>
    <t>Calc Macro</t>
  </si>
  <si>
    <t>Highest#</t>
  </si>
  <si>
    <t>Ptree1 Compatibility</t>
  </si>
  <si>
    <t>Model GUID</t>
  </si>
  <si>
    <t>Eval. Function</t>
  </si>
  <si>
    <t>Creation Version</t>
  </si>
  <si>
    <t>Required Version</t>
  </si>
  <si>
    <t>Recommended Version</t>
  </si>
  <si>
    <t>Last Modified By Version</t>
  </si>
  <si>
    <t>Output Label</t>
  </si>
  <si>
    <t>Output Value NF</t>
  </si>
  <si>
    <t>Output Prob NF</t>
  </si>
  <si>
    <t>Input Value NF</t>
  </si>
  <si>
    <t>Input Prob NF</t>
  </si>
  <si>
    <t>R-Value Ref.</t>
  </si>
  <si>
    <t>Anchor Cell</t>
  </si>
  <si>
    <t>Branch Name</t>
  </si>
  <si>
    <t>bformtype</t>
  </si>
  <si>
    <t>valformula</t>
  </si>
  <si>
    <t>pbformula</t>
  </si>
  <si>
    <t>distribution</t>
  </si>
  <si>
    <t>cumPayoffFunction</t>
  </si>
  <si>
    <t>link</t>
  </si>
  <si>
    <t>ENDNODEFORMULA</t>
  </si>
  <si>
    <t>VAL</t>
  </si>
  <si>
    <t>PB</t>
  </si>
  <si>
    <t>IntRefs</t>
  </si>
  <si>
    <t>RefRefs</t>
  </si>
  <si>
    <t>NodeNames</t>
  </si>
  <si>
    <t>Collapsed</t>
  </si>
  <si>
    <t>=</t>
  </si>
  <si>
    <t>8.10.0</t>
  </si>
  <si>
    <t>5.0.0</t>
  </si>
  <si>
    <t>&lt;NF&gt;</t>
  </si>
  <si>
    <t>Automatic</t>
  </si>
  <si>
    <t/>
  </si>
  <si>
    <t>DEFAULT</t>
  </si>
  <si>
    <t>0</t>
  </si>
  <si>
    <t>0,1,1,0,0,Exponential, 0,0,-1,0,-1,-1,.0001</t>
  </si>
  <si>
    <t>Decision</t>
  </si>
  <si>
    <t>2,0,0,3,2,3,4,0,0,0</t>
  </si>
  <si>
    <t>Chance</t>
  </si>
  <si>
    <t>4,0,0,0,2,0,0</t>
  </si>
  <si>
    <t>1,0,0,3,5,6,7,1,0,0</t>
  </si>
  <si>
    <t>1,0,0,3,8,9,10,1,0,0</t>
  </si>
  <si>
    <t>4,0,0,0,3,0,0</t>
  </si>
  <si>
    <t>1,0,0,3,11,12,13,1,0,0</t>
  </si>
  <si>
    <t>4,0,0,0,4,0,0</t>
  </si>
  <si>
    <t>Good Weather</t>
  </si>
  <si>
    <t>Severe Weather</t>
  </si>
  <si>
    <t>Rain</t>
  </si>
  <si>
    <t>Deploy Extra Busses</t>
  </si>
  <si>
    <t>Emergency Protocol</t>
  </si>
  <si>
    <t>Continue Standard Plan</t>
  </si>
  <si>
    <t>FIFA 2026 Response Decision Toronto BMO Field Post Game</t>
  </si>
  <si>
    <t>8.9.0</t>
  </si>
  <si>
    <t>PrecisionTree Policy Suggestion - Decision Table</t>
  </si>
  <si>
    <r>
      <t>Performed By:</t>
    </r>
    <r>
      <rPr>
        <sz val="8"/>
        <color theme="1"/>
        <rFont val="Tahoma"/>
        <family val="2"/>
      </rPr>
      <t xml:space="preserve"> syedturab</t>
    </r>
  </si>
  <si>
    <r>
      <t>Date:</t>
    </r>
    <r>
      <rPr>
        <sz val="8"/>
        <color theme="1"/>
        <rFont val="Tahoma"/>
        <family val="2"/>
      </rPr>
      <t xml:space="preserve"> Friday, July 25, 2025 5:42:28 PM</t>
    </r>
  </si>
  <si>
    <r>
      <t>Model:</t>
    </r>
    <r>
      <rPr>
        <sz val="8"/>
        <color theme="1"/>
        <rFont val="Tahoma"/>
        <family val="2"/>
      </rPr>
      <t xml:space="preserve"> Decision Tree 'FIFA 2026 Response Decision Toronto BMO Field Post Game' in [DT FIFA 2026 J.xlsx]Sheet1</t>
    </r>
  </si>
  <si>
    <t>Optimal Choice</t>
  </si>
  <si>
    <t>Arrival Probability</t>
  </si>
  <si>
    <t>'Decision' (E19)</t>
  </si>
  <si>
    <t>Benefit of Correct Choice
(Best - Worst)</t>
  </si>
  <si>
    <t>Benefit of Correct Choice
(Best - Second Best)</t>
  </si>
  <si>
    <t>PrecisionTree Policy Suggestion - Optimal Decision Tree</t>
  </si>
  <si>
    <r>
      <t>Date:</t>
    </r>
    <r>
      <rPr>
        <sz val="8"/>
        <color theme="1"/>
        <rFont val="Tahoma"/>
        <family val="2"/>
      </rPr>
      <t xml:space="preserve"> Friday, July 25, 2025 5:42:29 PM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</si>
</sst>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&gt;0.00001]0.0###%;[=0]0.0%;0.00E+00"/>
    <numFmt numFmtId="165" formatCode="[&gt;0.00001]0.0000%;[=0]0.0000%;0.00E+00"/>
  </numFmts>
  <fonts count="13" x14ac:knownFonts="1">
    <font>
      <sz val="11"/>
      <color theme="1"/>
      <name val="Aptos Narrow"/>
      <family val="2"/>
      <scheme val="minor"/>
    </font>
    <font>
      <b/>
      <sz val="8"/>
      <color rgb="FF000080"/>
      <name val="Aptos Narrow"/>
      <family val="2"/>
      <scheme val="minor"/>
    </font>
    <font>
      <sz val="8"/>
      <color theme="1"/>
      <name val="Aptos Narrow"/>
      <family val="2"/>
      <scheme val="minor"/>
    </font>
    <font>
      <b/>
      <sz val="8"/>
      <color rgb="FF008000"/>
      <name val="Aptos Narrow"/>
      <family val="2"/>
      <scheme val="minor"/>
    </font>
    <font>
      <sz val="8"/>
      <color rgb="FF008000"/>
      <name val="Aptos Narrow"/>
      <family val="2"/>
      <scheme val="minor"/>
    </font>
    <font>
      <b/>
      <sz val="8"/>
      <color rgb="FF800000"/>
      <name val="Aptos Narrow"/>
      <family val="2"/>
      <scheme val="minor"/>
    </font>
    <font>
      <sz val="8"/>
      <color rgb="FF800000"/>
      <name val="Aptos Narrow"/>
      <family val="2"/>
      <scheme val="minor"/>
    </font>
    <font>
      <sz val="8"/>
      <color theme="1"/>
      <name val="Tahoma"/>
      <family val="2"/>
    </font>
    <font>
      <b/>
      <sz val="14"/>
      <color theme="1"/>
      <name val="Tahoma"/>
      <family val="2"/>
    </font>
    <font>
      <b/>
      <sz val="8"/>
      <color theme="1"/>
      <name val="Tahoma"/>
      <family val="2"/>
    </font>
    <font>
      <b/>
      <sz val="8"/>
      <color theme="1"/>
      <name val="Aptos Narrow"/>
      <family val="2"/>
      <scheme val="minor"/>
    </font>
    <font>
      <sz val="9"/>
      <color indexed="81"/>
      <name val="Tahoma"/>
      <family val="2"/>
    </font>
    <font>
      <b/>
      <u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indexed="64"/>
      </bottom>
      <diagonal/>
    </border>
    <border>
      <left/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/>
      <bottom style="medium">
        <color rgb="FF000000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quotePrefix="1" applyAlignment="1">
      <alignment horizontal="left"/>
    </xf>
    <xf numFmtId="0" fontId="0" fillId="0" borderId="0" xfId="0" applyAlignment="1">
      <alignment horizontal="left"/>
    </xf>
    <xf numFmtId="0" fontId="0" fillId="0" borderId="0" xfId="0" applyNumberFormat="1" applyAlignment="1">
      <alignment horizontal="left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2" fillId="0" borderId="0" xfId="0" applyFont="1" applyAlignment="1">
      <alignment horizontal="right"/>
    </xf>
    <xf numFmtId="0" fontId="4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6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164" fontId="2" fillId="0" borderId="0" xfId="0" applyNumberFormat="1" applyFont="1" applyAlignment="1">
      <alignment horizontal="right"/>
    </xf>
    <xf numFmtId="0" fontId="6" fillId="0" borderId="0" xfId="0" applyFont="1" applyAlignment="1">
      <alignment horizontal="center"/>
    </xf>
    <xf numFmtId="0" fontId="8" fillId="2" borderId="0" xfId="0" applyFont="1" applyFill="1" applyBorder="1"/>
    <xf numFmtId="0" fontId="7" fillId="2" borderId="0" xfId="0" applyFont="1" applyFill="1" applyBorder="1"/>
    <xf numFmtId="0" fontId="7" fillId="2" borderId="1" xfId="0" applyFont="1" applyFill="1" applyBorder="1"/>
    <xf numFmtId="0" fontId="8" fillId="2" borderId="0" xfId="0" quotePrefix="1" applyFont="1" applyFill="1" applyBorder="1"/>
    <xf numFmtId="0" fontId="9" fillId="2" borderId="0" xfId="0" applyFont="1" applyFill="1" applyBorder="1"/>
    <xf numFmtId="0" fontId="9" fillId="2" borderId="1" xfId="0" applyFont="1" applyFill="1" applyBorder="1"/>
    <xf numFmtId="0" fontId="2" fillId="0" borderId="2" xfId="0" applyNumberFormat="1" applyFont="1" applyBorder="1" applyAlignment="1">
      <alignment horizontal="center" vertical="top"/>
    </xf>
    <xf numFmtId="0" fontId="2" fillId="0" borderId="3" xfId="0" applyNumberFormat="1" applyFont="1" applyBorder="1" applyAlignment="1">
      <alignment horizontal="center" vertical="top"/>
    </xf>
    <xf numFmtId="0" fontId="10" fillId="0" borderId="4" xfId="0" applyNumberFormat="1" applyFont="1" applyBorder="1" applyAlignment="1">
      <alignment horizontal="center"/>
    </xf>
    <xf numFmtId="0" fontId="10" fillId="0" borderId="6" xfId="0" applyNumberFormat="1" applyFont="1" applyBorder="1" applyAlignment="1">
      <alignment horizontal="left"/>
    </xf>
    <xf numFmtId="165" fontId="2" fillId="0" borderId="2" xfId="0" applyNumberFormat="1" applyFont="1" applyBorder="1" applyAlignment="1">
      <alignment horizontal="center" vertical="top"/>
    </xf>
    <xf numFmtId="0" fontId="10" fillId="0" borderId="7" xfId="0" quotePrefix="1" applyNumberFormat="1" applyFont="1" applyBorder="1" applyAlignment="1">
      <alignment horizontal="left" vertical="top"/>
    </xf>
    <xf numFmtId="0" fontId="2" fillId="0" borderId="2" xfId="0" quotePrefix="1" applyNumberFormat="1" applyFont="1" applyBorder="1" applyAlignment="1">
      <alignment horizontal="center" vertical="top"/>
    </xf>
    <xf numFmtId="0" fontId="10" fillId="0" borderId="4" xfId="0" applyNumberFormat="1" applyFont="1" applyBorder="1" applyAlignment="1">
      <alignment horizontal="center" wrapText="1"/>
    </xf>
    <xf numFmtId="0" fontId="10" fillId="0" borderId="5" xfId="0" applyNumberFormat="1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242697</xdr:colOff>
      <xdr:row>33</xdr:row>
      <xdr:rowOff>185420</xdr:rowOff>
    </xdr:from>
    <xdr:to>
      <xdr:col>6</xdr:col>
      <xdr:colOff>127</xdr:colOff>
      <xdr:row>33</xdr:row>
      <xdr:rowOff>185420</xdr:rowOff>
    </xdr:to>
    <xdr:cxnSp macro="_xll.PtreeEvent_ObjectClick">
      <xdr:nvCxnSpPr>
        <xdr:cNvPr id="74" name="PTObj_DBranchHLine_1_13">
          <a:extLst>
            <a:ext uri="{FF2B5EF4-FFF2-40B4-BE49-F238E27FC236}">
              <a16:creationId xmlns:a16="http://schemas.microsoft.com/office/drawing/2014/main" id="{ED3FBE86-8D56-496F-4433-2A9EF97813AF}"/>
            </a:ext>
          </a:extLst>
        </xdr:cNvPr>
        <xdr:cNvCxnSpPr/>
      </xdr:nvCxnSpPr>
      <xdr:spPr>
        <a:xfrm>
          <a:off x="4709922" y="6471920"/>
          <a:ext cx="128143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90297</xdr:colOff>
      <xdr:row>29</xdr:row>
      <xdr:rowOff>180340</xdr:rowOff>
    </xdr:from>
    <xdr:to>
      <xdr:col>5</xdr:col>
      <xdr:colOff>242697</xdr:colOff>
      <xdr:row>33</xdr:row>
      <xdr:rowOff>185420</xdr:rowOff>
    </xdr:to>
    <xdr:cxnSp macro="_xll.PtreeEvent_ObjectClick">
      <xdr:nvCxnSpPr>
        <xdr:cNvPr id="73" name="PTObj_DBranchDLine_1_13">
          <a:extLst>
            <a:ext uri="{FF2B5EF4-FFF2-40B4-BE49-F238E27FC236}">
              <a16:creationId xmlns:a16="http://schemas.microsoft.com/office/drawing/2014/main" id="{371CEA93-27C5-92F2-2C5D-772F93D470F1}"/>
            </a:ext>
          </a:extLst>
        </xdr:cNvPr>
        <xdr:cNvCxnSpPr/>
      </xdr:nvCxnSpPr>
      <xdr:spPr>
        <a:xfrm>
          <a:off x="4557522" y="5704840"/>
          <a:ext cx="152400" cy="767080"/>
        </a:xfrm>
        <a:prstGeom prst="line">
          <a:avLst/>
        </a:prstGeom>
        <a:ln>
          <a:solidFill>
            <a:srgbClr val="00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242697</xdr:colOff>
      <xdr:row>31</xdr:row>
      <xdr:rowOff>185420</xdr:rowOff>
    </xdr:from>
    <xdr:to>
      <xdr:col>6</xdr:col>
      <xdr:colOff>127</xdr:colOff>
      <xdr:row>31</xdr:row>
      <xdr:rowOff>185420</xdr:rowOff>
    </xdr:to>
    <xdr:cxnSp macro="_xll.PtreeEvent_ObjectClick">
      <xdr:nvCxnSpPr>
        <xdr:cNvPr id="70" name="PTObj_DBranchHLine_1_12">
          <a:extLst>
            <a:ext uri="{FF2B5EF4-FFF2-40B4-BE49-F238E27FC236}">
              <a16:creationId xmlns:a16="http://schemas.microsoft.com/office/drawing/2014/main" id="{40BADA60-1DF3-339A-AEE5-C7247FF3D503}"/>
            </a:ext>
          </a:extLst>
        </xdr:cNvPr>
        <xdr:cNvCxnSpPr/>
      </xdr:nvCxnSpPr>
      <xdr:spPr>
        <a:xfrm>
          <a:off x="4709922" y="6090920"/>
          <a:ext cx="128143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90297</xdr:colOff>
      <xdr:row>29</xdr:row>
      <xdr:rowOff>180340</xdr:rowOff>
    </xdr:from>
    <xdr:to>
      <xdr:col>5</xdr:col>
      <xdr:colOff>242697</xdr:colOff>
      <xdr:row>31</xdr:row>
      <xdr:rowOff>185420</xdr:rowOff>
    </xdr:to>
    <xdr:cxnSp macro="_xll.PtreeEvent_ObjectClick">
      <xdr:nvCxnSpPr>
        <xdr:cNvPr id="69" name="PTObj_DBranchDLine_1_12">
          <a:extLst>
            <a:ext uri="{FF2B5EF4-FFF2-40B4-BE49-F238E27FC236}">
              <a16:creationId xmlns:a16="http://schemas.microsoft.com/office/drawing/2014/main" id="{23611A09-FAF9-1CD4-6B53-404AD0D7936A}"/>
            </a:ext>
          </a:extLst>
        </xdr:cNvPr>
        <xdr:cNvCxnSpPr/>
      </xdr:nvCxnSpPr>
      <xdr:spPr>
        <a:xfrm>
          <a:off x="4557522" y="5704840"/>
          <a:ext cx="152400" cy="386080"/>
        </a:xfrm>
        <a:prstGeom prst="line">
          <a:avLst/>
        </a:prstGeom>
        <a:ln>
          <a:solidFill>
            <a:srgbClr val="00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242697</xdr:colOff>
      <xdr:row>27</xdr:row>
      <xdr:rowOff>185420</xdr:rowOff>
    </xdr:from>
    <xdr:to>
      <xdr:col>6</xdr:col>
      <xdr:colOff>127</xdr:colOff>
      <xdr:row>27</xdr:row>
      <xdr:rowOff>185420</xdr:rowOff>
    </xdr:to>
    <xdr:cxnSp macro="_xll.PtreeEvent_ObjectClick">
      <xdr:nvCxnSpPr>
        <xdr:cNvPr id="66" name="PTObj_DBranchHLine_1_11">
          <a:extLst>
            <a:ext uri="{FF2B5EF4-FFF2-40B4-BE49-F238E27FC236}">
              <a16:creationId xmlns:a16="http://schemas.microsoft.com/office/drawing/2014/main" id="{253FF02D-AAB3-DD53-DA0D-6918F2B0C8A6}"/>
            </a:ext>
          </a:extLst>
        </xdr:cNvPr>
        <xdr:cNvCxnSpPr/>
      </xdr:nvCxnSpPr>
      <xdr:spPr>
        <a:xfrm>
          <a:off x="4709922" y="5328920"/>
          <a:ext cx="128143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90297</xdr:colOff>
      <xdr:row>27</xdr:row>
      <xdr:rowOff>185420</xdr:rowOff>
    </xdr:from>
    <xdr:to>
      <xdr:col>5</xdr:col>
      <xdr:colOff>242697</xdr:colOff>
      <xdr:row>29</xdr:row>
      <xdr:rowOff>180340</xdr:rowOff>
    </xdr:to>
    <xdr:cxnSp macro="_xll.PtreeEvent_ObjectClick">
      <xdr:nvCxnSpPr>
        <xdr:cNvPr id="65" name="PTObj_DBranchDLine_1_11">
          <a:extLst>
            <a:ext uri="{FF2B5EF4-FFF2-40B4-BE49-F238E27FC236}">
              <a16:creationId xmlns:a16="http://schemas.microsoft.com/office/drawing/2014/main" id="{E371737A-5D42-D308-A6D9-343D66D81B91}"/>
            </a:ext>
          </a:extLst>
        </xdr:cNvPr>
        <xdr:cNvCxnSpPr/>
      </xdr:nvCxnSpPr>
      <xdr:spPr>
        <a:xfrm flipV="1">
          <a:off x="4557522" y="5328920"/>
          <a:ext cx="152400" cy="375920"/>
        </a:xfrm>
        <a:prstGeom prst="line">
          <a:avLst/>
        </a:prstGeom>
        <a:ln>
          <a:solidFill>
            <a:srgbClr val="00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242697</xdr:colOff>
      <xdr:row>29</xdr:row>
      <xdr:rowOff>185420</xdr:rowOff>
    </xdr:from>
    <xdr:to>
      <xdr:col>5</xdr:col>
      <xdr:colOff>127</xdr:colOff>
      <xdr:row>29</xdr:row>
      <xdr:rowOff>185420</xdr:rowOff>
    </xdr:to>
    <xdr:cxnSp macro="_xll.PtreeEvent_ObjectClick">
      <xdr:nvCxnSpPr>
        <xdr:cNvPr id="62" name="PTObj_DBranchHLine_1_4">
          <a:extLst>
            <a:ext uri="{FF2B5EF4-FFF2-40B4-BE49-F238E27FC236}">
              <a16:creationId xmlns:a16="http://schemas.microsoft.com/office/drawing/2014/main" id="{002C3A2F-A1F5-595B-111F-A8EA38250734}"/>
            </a:ext>
          </a:extLst>
        </xdr:cNvPr>
        <xdr:cNvCxnSpPr/>
      </xdr:nvCxnSpPr>
      <xdr:spPr>
        <a:xfrm>
          <a:off x="3185922" y="5709920"/>
          <a:ext cx="128143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90297</xdr:colOff>
      <xdr:row>17</xdr:row>
      <xdr:rowOff>180340</xdr:rowOff>
    </xdr:from>
    <xdr:to>
      <xdr:col>4</xdr:col>
      <xdr:colOff>242697</xdr:colOff>
      <xdr:row>29</xdr:row>
      <xdr:rowOff>185420</xdr:rowOff>
    </xdr:to>
    <xdr:cxnSp macro="_xll.PtreeEvent_ObjectClick">
      <xdr:nvCxnSpPr>
        <xdr:cNvPr id="61" name="PTObj_DBranchDLine_1_4">
          <a:extLst>
            <a:ext uri="{FF2B5EF4-FFF2-40B4-BE49-F238E27FC236}">
              <a16:creationId xmlns:a16="http://schemas.microsoft.com/office/drawing/2014/main" id="{A138266A-C50F-D6AB-164E-026DE7964A2B}"/>
            </a:ext>
          </a:extLst>
        </xdr:cNvPr>
        <xdr:cNvCxnSpPr/>
      </xdr:nvCxnSpPr>
      <xdr:spPr>
        <a:xfrm>
          <a:off x="3033522" y="3418840"/>
          <a:ext cx="152400" cy="2291080"/>
        </a:xfrm>
        <a:prstGeom prst="line">
          <a:avLst/>
        </a:prstGeom>
        <a:ln>
          <a:solidFill>
            <a:srgbClr val="00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242697</xdr:colOff>
      <xdr:row>25</xdr:row>
      <xdr:rowOff>185420</xdr:rowOff>
    </xdr:from>
    <xdr:to>
      <xdr:col>6</xdr:col>
      <xdr:colOff>127</xdr:colOff>
      <xdr:row>25</xdr:row>
      <xdr:rowOff>185420</xdr:rowOff>
    </xdr:to>
    <xdr:cxnSp macro="_xll.PtreeEvent_ObjectClick">
      <xdr:nvCxnSpPr>
        <xdr:cNvPr id="54" name="PTObj_DBranchHLine_1_10">
          <a:extLst>
            <a:ext uri="{FF2B5EF4-FFF2-40B4-BE49-F238E27FC236}">
              <a16:creationId xmlns:a16="http://schemas.microsoft.com/office/drawing/2014/main" id="{6F7DCBB9-15AC-B7D0-410B-41B1513CFE38}"/>
            </a:ext>
          </a:extLst>
        </xdr:cNvPr>
        <xdr:cNvCxnSpPr/>
      </xdr:nvCxnSpPr>
      <xdr:spPr>
        <a:xfrm>
          <a:off x="4709922" y="4947920"/>
          <a:ext cx="128143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90297</xdr:colOff>
      <xdr:row>21</xdr:row>
      <xdr:rowOff>180340</xdr:rowOff>
    </xdr:from>
    <xdr:to>
      <xdr:col>5</xdr:col>
      <xdr:colOff>242697</xdr:colOff>
      <xdr:row>25</xdr:row>
      <xdr:rowOff>185420</xdr:rowOff>
    </xdr:to>
    <xdr:cxnSp macro="_xll.PtreeEvent_ObjectClick">
      <xdr:nvCxnSpPr>
        <xdr:cNvPr id="53" name="PTObj_DBranchDLine_1_10">
          <a:extLst>
            <a:ext uri="{FF2B5EF4-FFF2-40B4-BE49-F238E27FC236}">
              <a16:creationId xmlns:a16="http://schemas.microsoft.com/office/drawing/2014/main" id="{EC30CEB8-283D-1FB2-314F-83625C8A8EC1}"/>
            </a:ext>
          </a:extLst>
        </xdr:cNvPr>
        <xdr:cNvCxnSpPr/>
      </xdr:nvCxnSpPr>
      <xdr:spPr>
        <a:xfrm>
          <a:off x="4557522" y="4180840"/>
          <a:ext cx="152400" cy="767080"/>
        </a:xfrm>
        <a:prstGeom prst="line">
          <a:avLst/>
        </a:prstGeom>
        <a:ln>
          <a:solidFill>
            <a:srgbClr val="00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242697</xdr:colOff>
      <xdr:row>23</xdr:row>
      <xdr:rowOff>185420</xdr:rowOff>
    </xdr:from>
    <xdr:to>
      <xdr:col>6</xdr:col>
      <xdr:colOff>127</xdr:colOff>
      <xdr:row>23</xdr:row>
      <xdr:rowOff>185420</xdr:rowOff>
    </xdr:to>
    <xdr:cxnSp macro="_xll.PtreeEvent_ObjectClick">
      <xdr:nvCxnSpPr>
        <xdr:cNvPr id="50" name="PTObj_DBranchHLine_1_9">
          <a:extLst>
            <a:ext uri="{FF2B5EF4-FFF2-40B4-BE49-F238E27FC236}">
              <a16:creationId xmlns:a16="http://schemas.microsoft.com/office/drawing/2014/main" id="{AA2D237A-BB46-0DFB-83BF-F0835C450C5D}"/>
            </a:ext>
          </a:extLst>
        </xdr:cNvPr>
        <xdr:cNvCxnSpPr/>
      </xdr:nvCxnSpPr>
      <xdr:spPr>
        <a:xfrm>
          <a:off x="4709922" y="4566920"/>
          <a:ext cx="128143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90297</xdr:colOff>
      <xdr:row>21</xdr:row>
      <xdr:rowOff>180340</xdr:rowOff>
    </xdr:from>
    <xdr:to>
      <xdr:col>5</xdr:col>
      <xdr:colOff>242697</xdr:colOff>
      <xdr:row>23</xdr:row>
      <xdr:rowOff>185420</xdr:rowOff>
    </xdr:to>
    <xdr:cxnSp macro="_xll.PtreeEvent_ObjectClick">
      <xdr:nvCxnSpPr>
        <xdr:cNvPr id="49" name="PTObj_DBranchDLine_1_9">
          <a:extLst>
            <a:ext uri="{FF2B5EF4-FFF2-40B4-BE49-F238E27FC236}">
              <a16:creationId xmlns:a16="http://schemas.microsoft.com/office/drawing/2014/main" id="{F96D1DEA-4389-70D5-A115-4F0AEC23344A}"/>
            </a:ext>
          </a:extLst>
        </xdr:cNvPr>
        <xdr:cNvCxnSpPr/>
      </xdr:nvCxnSpPr>
      <xdr:spPr>
        <a:xfrm>
          <a:off x="4557522" y="4180840"/>
          <a:ext cx="152400" cy="386080"/>
        </a:xfrm>
        <a:prstGeom prst="line">
          <a:avLst/>
        </a:prstGeom>
        <a:ln>
          <a:solidFill>
            <a:srgbClr val="00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242697</xdr:colOff>
      <xdr:row>19</xdr:row>
      <xdr:rowOff>185420</xdr:rowOff>
    </xdr:from>
    <xdr:to>
      <xdr:col>6</xdr:col>
      <xdr:colOff>127</xdr:colOff>
      <xdr:row>19</xdr:row>
      <xdr:rowOff>185420</xdr:rowOff>
    </xdr:to>
    <xdr:cxnSp macro="_xll.PtreeEvent_ObjectClick">
      <xdr:nvCxnSpPr>
        <xdr:cNvPr id="46" name="PTObj_DBranchHLine_1_8">
          <a:extLst>
            <a:ext uri="{FF2B5EF4-FFF2-40B4-BE49-F238E27FC236}">
              <a16:creationId xmlns:a16="http://schemas.microsoft.com/office/drawing/2014/main" id="{4191996F-1916-FB87-561A-372CF08CC77D}"/>
            </a:ext>
          </a:extLst>
        </xdr:cNvPr>
        <xdr:cNvCxnSpPr/>
      </xdr:nvCxnSpPr>
      <xdr:spPr>
        <a:xfrm>
          <a:off x="4709922" y="3804920"/>
          <a:ext cx="128143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90297</xdr:colOff>
      <xdr:row>19</xdr:row>
      <xdr:rowOff>185420</xdr:rowOff>
    </xdr:from>
    <xdr:to>
      <xdr:col>5</xdr:col>
      <xdr:colOff>242697</xdr:colOff>
      <xdr:row>21</xdr:row>
      <xdr:rowOff>180340</xdr:rowOff>
    </xdr:to>
    <xdr:cxnSp macro="_xll.PtreeEvent_ObjectClick">
      <xdr:nvCxnSpPr>
        <xdr:cNvPr id="45" name="PTObj_DBranchDLine_1_8">
          <a:extLst>
            <a:ext uri="{FF2B5EF4-FFF2-40B4-BE49-F238E27FC236}">
              <a16:creationId xmlns:a16="http://schemas.microsoft.com/office/drawing/2014/main" id="{399CDEDD-23E5-D622-2933-73FA335E7CE3}"/>
            </a:ext>
          </a:extLst>
        </xdr:cNvPr>
        <xdr:cNvCxnSpPr/>
      </xdr:nvCxnSpPr>
      <xdr:spPr>
        <a:xfrm flipV="1">
          <a:off x="4557522" y="3804920"/>
          <a:ext cx="152400" cy="375920"/>
        </a:xfrm>
        <a:prstGeom prst="line">
          <a:avLst/>
        </a:prstGeom>
        <a:ln>
          <a:solidFill>
            <a:srgbClr val="00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242697</xdr:colOff>
      <xdr:row>21</xdr:row>
      <xdr:rowOff>185420</xdr:rowOff>
    </xdr:from>
    <xdr:to>
      <xdr:col>5</xdr:col>
      <xdr:colOff>127</xdr:colOff>
      <xdr:row>21</xdr:row>
      <xdr:rowOff>185420</xdr:rowOff>
    </xdr:to>
    <xdr:cxnSp macro="_xll.PtreeEvent_ObjectClick">
      <xdr:nvCxnSpPr>
        <xdr:cNvPr id="42" name="PTObj_DBranchHLine_1_3">
          <a:extLst>
            <a:ext uri="{FF2B5EF4-FFF2-40B4-BE49-F238E27FC236}">
              <a16:creationId xmlns:a16="http://schemas.microsoft.com/office/drawing/2014/main" id="{360C996C-430C-9A97-32D5-F529D0AABCD2}"/>
            </a:ext>
          </a:extLst>
        </xdr:cNvPr>
        <xdr:cNvCxnSpPr/>
      </xdr:nvCxnSpPr>
      <xdr:spPr>
        <a:xfrm>
          <a:off x="3185922" y="4185920"/>
          <a:ext cx="128143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90297</xdr:colOff>
      <xdr:row>17</xdr:row>
      <xdr:rowOff>180340</xdr:rowOff>
    </xdr:from>
    <xdr:to>
      <xdr:col>4</xdr:col>
      <xdr:colOff>242697</xdr:colOff>
      <xdr:row>21</xdr:row>
      <xdr:rowOff>185420</xdr:rowOff>
    </xdr:to>
    <xdr:cxnSp macro="_xll.PtreeEvent_ObjectClick">
      <xdr:nvCxnSpPr>
        <xdr:cNvPr id="41" name="PTObj_DBranchDLine_1_3">
          <a:extLst>
            <a:ext uri="{FF2B5EF4-FFF2-40B4-BE49-F238E27FC236}">
              <a16:creationId xmlns:a16="http://schemas.microsoft.com/office/drawing/2014/main" id="{F072B84B-FA06-DA1B-2122-E2E300F2AC87}"/>
            </a:ext>
          </a:extLst>
        </xdr:cNvPr>
        <xdr:cNvCxnSpPr/>
      </xdr:nvCxnSpPr>
      <xdr:spPr>
        <a:xfrm>
          <a:off x="3033522" y="3418840"/>
          <a:ext cx="152400" cy="767080"/>
        </a:xfrm>
        <a:prstGeom prst="line">
          <a:avLst/>
        </a:prstGeom>
        <a:ln>
          <a:solidFill>
            <a:srgbClr val="00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242697</xdr:colOff>
      <xdr:row>15</xdr:row>
      <xdr:rowOff>185420</xdr:rowOff>
    </xdr:from>
    <xdr:to>
      <xdr:col>6</xdr:col>
      <xdr:colOff>127</xdr:colOff>
      <xdr:row>15</xdr:row>
      <xdr:rowOff>185420</xdr:rowOff>
    </xdr:to>
    <xdr:cxnSp macro="_xll.PtreeEvent_ObjectClick">
      <xdr:nvCxnSpPr>
        <xdr:cNvPr id="34" name="PTObj_DBranchHLine_1_7">
          <a:extLst>
            <a:ext uri="{FF2B5EF4-FFF2-40B4-BE49-F238E27FC236}">
              <a16:creationId xmlns:a16="http://schemas.microsoft.com/office/drawing/2014/main" id="{EB70CB44-DDAD-9816-15FA-ABACDDAB7E2F}"/>
            </a:ext>
          </a:extLst>
        </xdr:cNvPr>
        <xdr:cNvCxnSpPr/>
      </xdr:nvCxnSpPr>
      <xdr:spPr>
        <a:xfrm>
          <a:off x="4709922" y="3042920"/>
          <a:ext cx="128143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90297</xdr:colOff>
      <xdr:row>11</xdr:row>
      <xdr:rowOff>180340</xdr:rowOff>
    </xdr:from>
    <xdr:to>
      <xdr:col>5</xdr:col>
      <xdr:colOff>242697</xdr:colOff>
      <xdr:row>15</xdr:row>
      <xdr:rowOff>185420</xdr:rowOff>
    </xdr:to>
    <xdr:cxnSp macro="_xll.PtreeEvent_ObjectClick">
      <xdr:nvCxnSpPr>
        <xdr:cNvPr id="33" name="PTObj_DBranchDLine_1_7">
          <a:extLst>
            <a:ext uri="{FF2B5EF4-FFF2-40B4-BE49-F238E27FC236}">
              <a16:creationId xmlns:a16="http://schemas.microsoft.com/office/drawing/2014/main" id="{2AB10C00-68E4-869A-0BBA-0F61F78781EB}"/>
            </a:ext>
          </a:extLst>
        </xdr:cNvPr>
        <xdr:cNvCxnSpPr/>
      </xdr:nvCxnSpPr>
      <xdr:spPr>
        <a:xfrm>
          <a:off x="4557522" y="2275840"/>
          <a:ext cx="152400" cy="767080"/>
        </a:xfrm>
        <a:prstGeom prst="line">
          <a:avLst/>
        </a:prstGeom>
        <a:ln>
          <a:solidFill>
            <a:srgbClr val="00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242697</xdr:colOff>
      <xdr:row>13</xdr:row>
      <xdr:rowOff>185420</xdr:rowOff>
    </xdr:from>
    <xdr:to>
      <xdr:col>6</xdr:col>
      <xdr:colOff>127</xdr:colOff>
      <xdr:row>13</xdr:row>
      <xdr:rowOff>185420</xdr:rowOff>
    </xdr:to>
    <xdr:cxnSp macro="_xll.PtreeEvent_ObjectClick">
      <xdr:nvCxnSpPr>
        <xdr:cNvPr id="30" name="PTObj_DBranchHLine_1_6">
          <a:extLst>
            <a:ext uri="{FF2B5EF4-FFF2-40B4-BE49-F238E27FC236}">
              <a16:creationId xmlns:a16="http://schemas.microsoft.com/office/drawing/2014/main" id="{4630B7E8-7813-BB0D-D69C-B2004CCF77AD}"/>
            </a:ext>
          </a:extLst>
        </xdr:cNvPr>
        <xdr:cNvCxnSpPr/>
      </xdr:nvCxnSpPr>
      <xdr:spPr>
        <a:xfrm>
          <a:off x="4709922" y="2661920"/>
          <a:ext cx="113855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90297</xdr:colOff>
      <xdr:row>11</xdr:row>
      <xdr:rowOff>180340</xdr:rowOff>
    </xdr:from>
    <xdr:to>
      <xdr:col>5</xdr:col>
      <xdr:colOff>242697</xdr:colOff>
      <xdr:row>13</xdr:row>
      <xdr:rowOff>185420</xdr:rowOff>
    </xdr:to>
    <xdr:cxnSp macro="_xll.PtreeEvent_ObjectClick">
      <xdr:nvCxnSpPr>
        <xdr:cNvPr id="29" name="PTObj_DBranchDLine_1_6">
          <a:extLst>
            <a:ext uri="{FF2B5EF4-FFF2-40B4-BE49-F238E27FC236}">
              <a16:creationId xmlns:a16="http://schemas.microsoft.com/office/drawing/2014/main" id="{D7F0C6D4-D19C-5EFC-6796-81F0077ED3F1}"/>
            </a:ext>
          </a:extLst>
        </xdr:cNvPr>
        <xdr:cNvCxnSpPr/>
      </xdr:nvCxnSpPr>
      <xdr:spPr>
        <a:xfrm>
          <a:off x="4557522" y="2275840"/>
          <a:ext cx="152400" cy="386080"/>
        </a:xfrm>
        <a:prstGeom prst="line">
          <a:avLst/>
        </a:prstGeom>
        <a:ln>
          <a:solidFill>
            <a:srgbClr val="00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242697</xdr:colOff>
      <xdr:row>9</xdr:row>
      <xdr:rowOff>185420</xdr:rowOff>
    </xdr:from>
    <xdr:to>
      <xdr:col>6</xdr:col>
      <xdr:colOff>127</xdr:colOff>
      <xdr:row>9</xdr:row>
      <xdr:rowOff>185420</xdr:rowOff>
    </xdr:to>
    <xdr:cxnSp macro="_xll.PtreeEvent_ObjectClick">
      <xdr:nvCxnSpPr>
        <xdr:cNvPr id="26" name="PTObj_DBranchHLine_1_5">
          <a:extLst>
            <a:ext uri="{FF2B5EF4-FFF2-40B4-BE49-F238E27FC236}">
              <a16:creationId xmlns:a16="http://schemas.microsoft.com/office/drawing/2014/main" id="{4D5F3FE1-DDE2-9446-BE73-9FA9568CE7D4}"/>
            </a:ext>
          </a:extLst>
        </xdr:cNvPr>
        <xdr:cNvCxnSpPr/>
      </xdr:nvCxnSpPr>
      <xdr:spPr>
        <a:xfrm>
          <a:off x="4709922" y="1899920"/>
          <a:ext cx="87185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90297</xdr:colOff>
      <xdr:row>9</xdr:row>
      <xdr:rowOff>185420</xdr:rowOff>
    </xdr:from>
    <xdr:to>
      <xdr:col>5</xdr:col>
      <xdr:colOff>242697</xdr:colOff>
      <xdr:row>11</xdr:row>
      <xdr:rowOff>180340</xdr:rowOff>
    </xdr:to>
    <xdr:cxnSp macro="_xll.PtreeEvent_ObjectClick">
      <xdr:nvCxnSpPr>
        <xdr:cNvPr id="25" name="PTObj_DBranchDLine_1_5">
          <a:extLst>
            <a:ext uri="{FF2B5EF4-FFF2-40B4-BE49-F238E27FC236}">
              <a16:creationId xmlns:a16="http://schemas.microsoft.com/office/drawing/2014/main" id="{CD8BF637-49B3-B99D-53DA-36340C5283BC}"/>
            </a:ext>
          </a:extLst>
        </xdr:cNvPr>
        <xdr:cNvCxnSpPr/>
      </xdr:nvCxnSpPr>
      <xdr:spPr>
        <a:xfrm flipV="1">
          <a:off x="4557522" y="1899920"/>
          <a:ext cx="152400" cy="375920"/>
        </a:xfrm>
        <a:prstGeom prst="line">
          <a:avLst/>
        </a:prstGeom>
        <a:ln>
          <a:solidFill>
            <a:srgbClr val="00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242697</xdr:colOff>
      <xdr:row>11</xdr:row>
      <xdr:rowOff>185420</xdr:rowOff>
    </xdr:from>
    <xdr:to>
      <xdr:col>5</xdr:col>
      <xdr:colOff>127</xdr:colOff>
      <xdr:row>11</xdr:row>
      <xdr:rowOff>185420</xdr:rowOff>
    </xdr:to>
    <xdr:cxnSp macro="_xll.PtreeEvent_ObjectClick">
      <xdr:nvCxnSpPr>
        <xdr:cNvPr id="22" name="PTObj_DBranchHLine_1_2">
          <a:extLst>
            <a:ext uri="{FF2B5EF4-FFF2-40B4-BE49-F238E27FC236}">
              <a16:creationId xmlns:a16="http://schemas.microsoft.com/office/drawing/2014/main" id="{505CF777-06C3-2C7D-70FE-829E3D54370F}"/>
            </a:ext>
          </a:extLst>
        </xdr:cNvPr>
        <xdr:cNvCxnSpPr/>
      </xdr:nvCxnSpPr>
      <xdr:spPr>
        <a:xfrm>
          <a:off x="3185922" y="1899920"/>
          <a:ext cx="128143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90297</xdr:colOff>
      <xdr:row>11</xdr:row>
      <xdr:rowOff>185420</xdr:rowOff>
    </xdr:from>
    <xdr:to>
      <xdr:col>4</xdr:col>
      <xdr:colOff>242697</xdr:colOff>
      <xdr:row>17</xdr:row>
      <xdr:rowOff>180340</xdr:rowOff>
    </xdr:to>
    <xdr:cxnSp macro="_xll.PtreeEvent_ObjectClick">
      <xdr:nvCxnSpPr>
        <xdr:cNvPr id="21" name="PTObj_DBranchDLine_1_2">
          <a:extLst>
            <a:ext uri="{FF2B5EF4-FFF2-40B4-BE49-F238E27FC236}">
              <a16:creationId xmlns:a16="http://schemas.microsoft.com/office/drawing/2014/main" id="{7E727341-32E9-E086-4270-9063994FD7A4}"/>
            </a:ext>
          </a:extLst>
        </xdr:cNvPr>
        <xdr:cNvCxnSpPr/>
      </xdr:nvCxnSpPr>
      <xdr:spPr>
        <a:xfrm flipV="1">
          <a:off x="3033522" y="1899920"/>
          <a:ext cx="152400" cy="375920"/>
        </a:xfrm>
        <a:prstGeom prst="line">
          <a:avLst/>
        </a:prstGeom>
        <a:ln>
          <a:solidFill>
            <a:srgbClr val="00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177800</xdr:colOff>
      <xdr:row>17</xdr:row>
      <xdr:rowOff>185420</xdr:rowOff>
    </xdr:from>
    <xdr:to>
      <xdr:col>4</xdr:col>
      <xdr:colOff>127</xdr:colOff>
      <xdr:row>17</xdr:row>
      <xdr:rowOff>185420</xdr:rowOff>
    </xdr:to>
    <xdr:cxnSp macro="_xll.PtreeEvent_ObjectClick">
      <xdr:nvCxnSpPr>
        <xdr:cNvPr id="6" name="PTObj_DBranchHLine_1_1">
          <a:extLst>
            <a:ext uri="{FF2B5EF4-FFF2-40B4-BE49-F238E27FC236}">
              <a16:creationId xmlns:a16="http://schemas.microsoft.com/office/drawing/2014/main" id="{1C10BF2E-9FAE-DA86-6D9E-C0A013ACB4A6}"/>
            </a:ext>
          </a:extLst>
        </xdr:cNvPr>
        <xdr:cNvCxnSpPr/>
      </xdr:nvCxnSpPr>
      <xdr:spPr>
        <a:xfrm>
          <a:off x="2006600" y="1899920"/>
          <a:ext cx="936752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4</xdr:col>
      <xdr:colOff>127</xdr:colOff>
      <xdr:row>17</xdr:row>
      <xdr:rowOff>90170</xdr:rowOff>
    </xdr:from>
    <xdr:to>
      <xdr:col>4</xdr:col>
      <xdr:colOff>190627</xdr:colOff>
      <xdr:row>18</xdr:row>
      <xdr:rowOff>90170</xdr:rowOff>
    </xdr:to>
    <xdr:sp macro="_xll.PtreeEvent_ObjectClick" textlink="">
      <xdr:nvSpPr>
        <xdr:cNvPr id="5" name="PTObj_DNode_1_1">
          <a:extLst>
            <a:ext uri="{FF2B5EF4-FFF2-40B4-BE49-F238E27FC236}">
              <a16:creationId xmlns:a16="http://schemas.microsoft.com/office/drawing/2014/main" id="{AE57B7F7-7ED5-41F7-59DC-3606439ABFA1}"/>
            </a:ext>
          </a:extLst>
        </xdr:cNvPr>
        <xdr:cNvSpPr/>
      </xdr:nvSpPr>
      <xdr:spPr>
        <a:xfrm>
          <a:off x="2943352" y="1804670"/>
          <a:ext cx="190500" cy="190500"/>
        </a:xfrm>
        <a:prstGeom prst="rect">
          <a:avLst/>
        </a:prstGeom>
        <a:solidFill>
          <a:srgbClr val="008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3</xdr:col>
      <xdr:colOff>215900</xdr:colOff>
      <xdr:row>17</xdr:row>
      <xdr:rowOff>95107</xdr:rowOff>
    </xdr:from>
    <xdr:ext cx="2499530" cy="180627"/>
    <xdr:sp macro="_xll.PtreeEvent_ObjectClick" textlink="">
      <xdr:nvSpPr>
        <xdr:cNvPr id="7" name="PTObj_DBranchName_1_1">
          <a:extLst>
            <a:ext uri="{FF2B5EF4-FFF2-40B4-BE49-F238E27FC236}">
              <a16:creationId xmlns:a16="http://schemas.microsoft.com/office/drawing/2014/main" id="{D37104BB-5C69-5B2A-ED80-BE37A2254343}"/>
            </a:ext>
          </a:extLst>
        </xdr:cNvPr>
        <xdr:cNvSpPr txBox="1"/>
      </xdr:nvSpPr>
      <xdr:spPr>
        <a:xfrm>
          <a:off x="2044700" y="3333607"/>
          <a:ext cx="2499530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FIFA 2026 Response Decision Toronto BMO Field Post Game</a:t>
          </a:r>
        </a:p>
      </xdr:txBody>
    </xdr:sp>
    <xdr:clientData/>
  </xdr:oneCellAnchor>
  <xdr:twoCellAnchor editAs="oneCell">
    <xdr:from>
      <xdr:col>5</xdr:col>
      <xdr:colOff>127</xdr:colOff>
      <xdr:row>11</xdr:row>
      <xdr:rowOff>90170</xdr:rowOff>
    </xdr:from>
    <xdr:to>
      <xdr:col>5</xdr:col>
      <xdr:colOff>190627</xdr:colOff>
      <xdr:row>12</xdr:row>
      <xdr:rowOff>90170</xdr:rowOff>
    </xdr:to>
    <xdr:sp macro="_xll.PtreeEvent_ObjectClick" textlink="">
      <xdr:nvSpPr>
        <xdr:cNvPr id="20" name="PTObj_DNode_1_2">
          <a:extLst>
            <a:ext uri="{FF2B5EF4-FFF2-40B4-BE49-F238E27FC236}">
              <a16:creationId xmlns:a16="http://schemas.microsoft.com/office/drawing/2014/main" id="{96E01A0E-BF52-EEC8-04D8-F049FF62BC96}"/>
            </a:ext>
          </a:extLst>
        </xdr:cNvPr>
        <xdr:cNvSpPr/>
      </xdr:nvSpPr>
      <xdr:spPr>
        <a:xfrm>
          <a:off x="4467352" y="1804670"/>
          <a:ext cx="190500" cy="19050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4</xdr:col>
      <xdr:colOff>280797</xdr:colOff>
      <xdr:row>11</xdr:row>
      <xdr:rowOff>95107</xdr:rowOff>
    </xdr:from>
    <xdr:ext cx="1024128" cy="180627"/>
    <xdr:sp macro="_xll.PtreeEvent_ObjectClick" textlink="">
      <xdr:nvSpPr>
        <xdr:cNvPr id="23" name="PTObj_DBranchName_1_2">
          <a:extLst>
            <a:ext uri="{FF2B5EF4-FFF2-40B4-BE49-F238E27FC236}">
              <a16:creationId xmlns:a16="http://schemas.microsoft.com/office/drawing/2014/main" id="{3A41604A-C758-B438-0ABF-F66AD26604B9}"/>
            </a:ext>
          </a:extLst>
        </xdr:cNvPr>
        <xdr:cNvSpPr txBox="1"/>
      </xdr:nvSpPr>
      <xdr:spPr>
        <a:xfrm>
          <a:off x="3224022" y="2190607"/>
          <a:ext cx="1024128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Continue Standard Plan</a:t>
          </a:r>
        </a:p>
      </xdr:txBody>
    </xdr:sp>
    <xdr:clientData/>
  </xdr:oneCellAnchor>
  <xdr:twoCellAnchor editAs="oneCell">
    <xdr:from>
      <xdr:col>6</xdr:col>
      <xdr:colOff>127</xdr:colOff>
      <xdr:row>9</xdr:row>
      <xdr:rowOff>90170</xdr:rowOff>
    </xdr:from>
    <xdr:to>
      <xdr:col>6</xdr:col>
      <xdr:colOff>190627</xdr:colOff>
      <xdr:row>10</xdr:row>
      <xdr:rowOff>90170</xdr:rowOff>
    </xdr:to>
    <xdr:sp macro="_xll.PtreeEvent_ObjectClick" textlink="">
      <xdr:nvSpPr>
        <xdr:cNvPr id="24" name="PTObj_DNode_1_5">
          <a:extLst>
            <a:ext uri="{FF2B5EF4-FFF2-40B4-BE49-F238E27FC236}">
              <a16:creationId xmlns:a16="http://schemas.microsoft.com/office/drawing/2014/main" id="{A31D2289-CFE3-DF01-0FC8-613EAAFEAEAA}"/>
            </a:ext>
          </a:extLst>
        </xdr:cNvPr>
        <xdr:cNvSpPr/>
      </xdr:nvSpPr>
      <xdr:spPr>
        <a:xfrm rot="-5400000">
          <a:off x="5581777" y="1804670"/>
          <a:ext cx="190500" cy="19050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5</xdr:col>
      <xdr:colOff>280797</xdr:colOff>
      <xdr:row>9</xdr:row>
      <xdr:rowOff>95107</xdr:rowOff>
    </xdr:from>
    <xdr:ext cx="644472" cy="180627"/>
    <xdr:sp macro="_xll.PtreeEvent_ObjectClick" textlink="">
      <xdr:nvSpPr>
        <xdr:cNvPr id="27" name="PTObj_DBranchName_1_5">
          <a:extLst>
            <a:ext uri="{FF2B5EF4-FFF2-40B4-BE49-F238E27FC236}">
              <a16:creationId xmlns:a16="http://schemas.microsoft.com/office/drawing/2014/main" id="{95224BA8-1E3C-5897-4E85-9B1990770830}"/>
            </a:ext>
          </a:extLst>
        </xdr:cNvPr>
        <xdr:cNvSpPr txBox="1"/>
      </xdr:nvSpPr>
      <xdr:spPr>
        <a:xfrm>
          <a:off x="4748022" y="1809607"/>
          <a:ext cx="644472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Good Weather</a:t>
          </a:r>
        </a:p>
      </xdr:txBody>
    </xdr:sp>
    <xdr:clientData/>
  </xdr:oneCellAnchor>
  <xdr:twoCellAnchor editAs="oneCell">
    <xdr:from>
      <xdr:col>6</xdr:col>
      <xdr:colOff>127</xdr:colOff>
      <xdr:row>13</xdr:row>
      <xdr:rowOff>90170</xdr:rowOff>
    </xdr:from>
    <xdr:to>
      <xdr:col>6</xdr:col>
      <xdr:colOff>190627</xdr:colOff>
      <xdr:row>14</xdr:row>
      <xdr:rowOff>90170</xdr:rowOff>
    </xdr:to>
    <xdr:sp macro="_xll.PtreeEvent_ObjectClick" textlink="">
      <xdr:nvSpPr>
        <xdr:cNvPr id="28" name="PTObj_DNode_1_6">
          <a:extLst>
            <a:ext uri="{FF2B5EF4-FFF2-40B4-BE49-F238E27FC236}">
              <a16:creationId xmlns:a16="http://schemas.microsoft.com/office/drawing/2014/main" id="{8C2D60FD-DDDB-7C8F-1154-AB8412DAC118}"/>
            </a:ext>
          </a:extLst>
        </xdr:cNvPr>
        <xdr:cNvSpPr/>
      </xdr:nvSpPr>
      <xdr:spPr>
        <a:xfrm rot="-5400000">
          <a:off x="5848477" y="2566670"/>
          <a:ext cx="190500" cy="19050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5</xdr:col>
      <xdr:colOff>280797</xdr:colOff>
      <xdr:row>13</xdr:row>
      <xdr:rowOff>95107</xdr:rowOff>
    </xdr:from>
    <xdr:ext cx="237373" cy="180627"/>
    <xdr:sp macro="_xll.PtreeEvent_ObjectClick" textlink="">
      <xdr:nvSpPr>
        <xdr:cNvPr id="31" name="PTObj_DBranchName_1_6">
          <a:extLst>
            <a:ext uri="{FF2B5EF4-FFF2-40B4-BE49-F238E27FC236}">
              <a16:creationId xmlns:a16="http://schemas.microsoft.com/office/drawing/2014/main" id="{D48EDF53-CA37-D8B4-3E71-61D73FB8295C}"/>
            </a:ext>
          </a:extLst>
        </xdr:cNvPr>
        <xdr:cNvSpPr txBox="1"/>
      </xdr:nvSpPr>
      <xdr:spPr>
        <a:xfrm>
          <a:off x="4748022" y="2571607"/>
          <a:ext cx="237373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Rain</a:t>
          </a:r>
        </a:p>
      </xdr:txBody>
    </xdr:sp>
    <xdr:clientData/>
  </xdr:oneCellAnchor>
  <xdr:twoCellAnchor editAs="oneCell">
    <xdr:from>
      <xdr:col>6</xdr:col>
      <xdr:colOff>127</xdr:colOff>
      <xdr:row>15</xdr:row>
      <xdr:rowOff>90170</xdr:rowOff>
    </xdr:from>
    <xdr:to>
      <xdr:col>6</xdr:col>
      <xdr:colOff>190627</xdr:colOff>
      <xdr:row>16</xdr:row>
      <xdr:rowOff>90170</xdr:rowOff>
    </xdr:to>
    <xdr:sp macro="_xll.PtreeEvent_ObjectClick" textlink="">
      <xdr:nvSpPr>
        <xdr:cNvPr id="32" name="PTObj_DNode_1_7">
          <a:extLst>
            <a:ext uri="{FF2B5EF4-FFF2-40B4-BE49-F238E27FC236}">
              <a16:creationId xmlns:a16="http://schemas.microsoft.com/office/drawing/2014/main" id="{27B18DEE-E568-78B2-6C9C-444EBAD95D9E}"/>
            </a:ext>
          </a:extLst>
        </xdr:cNvPr>
        <xdr:cNvSpPr/>
      </xdr:nvSpPr>
      <xdr:spPr>
        <a:xfrm rot="-5400000">
          <a:off x="5991352" y="2947670"/>
          <a:ext cx="190500" cy="19050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5</xdr:col>
      <xdr:colOff>280797</xdr:colOff>
      <xdr:row>15</xdr:row>
      <xdr:rowOff>95107</xdr:rowOff>
    </xdr:from>
    <xdr:ext cx="698717" cy="180627"/>
    <xdr:sp macro="_xll.PtreeEvent_ObjectClick" textlink="">
      <xdr:nvSpPr>
        <xdr:cNvPr id="35" name="PTObj_DBranchName_1_7">
          <a:extLst>
            <a:ext uri="{FF2B5EF4-FFF2-40B4-BE49-F238E27FC236}">
              <a16:creationId xmlns:a16="http://schemas.microsoft.com/office/drawing/2014/main" id="{F007074A-4D16-F320-3CC1-7A224E7EE21E}"/>
            </a:ext>
          </a:extLst>
        </xdr:cNvPr>
        <xdr:cNvSpPr txBox="1"/>
      </xdr:nvSpPr>
      <xdr:spPr>
        <a:xfrm>
          <a:off x="4748022" y="2952607"/>
          <a:ext cx="698717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Severe Weather</a:t>
          </a:r>
        </a:p>
      </xdr:txBody>
    </xdr:sp>
    <xdr:clientData/>
  </xdr:oneCellAnchor>
  <xdr:twoCellAnchor editAs="oneCell">
    <xdr:from>
      <xdr:col>5</xdr:col>
      <xdr:colOff>127</xdr:colOff>
      <xdr:row>21</xdr:row>
      <xdr:rowOff>90170</xdr:rowOff>
    </xdr:from>
    <xdr:to>
      <xdr:col>5</xdr:col>
      <xdr:colOff>190627</xdr:colOff>
      <xdr:row>22</xdr:row>
      <xdr:rowOff>90170</xdr:rowOff>
    </xdr:to>
    <xdr:sp macro="_xll.PtreeEvent_ObjectClick" textlink="">
      <xdr:nvSpPr>
        <xdr:cNvPr id="40" name="PTObj_DNode_1_3">
          <a:extLst>
            <a:ext uri="{FF2B5EF4-FFF2-40B4-BE49-F238E27FC236}">
              <a16:creationId xmlns:a16="http://schemas.microsoft.com/office/drawing/2014/main" id="{7E58AE84-BBDF-E1A5-9763-A76F64547B2E}"/>
            </a:ext>
          </a:extLst>
        </xdr:cNvPr>
        <xdr:cNvSpPr/>
      </xdr:nvSpPr>
      <xdr:spPr>
        <a:xfrm>
          <a:off x="4467352" y="4090670"/>
          <a:ext cx="190500" cy="19050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4</xdr:col>
      <xdr:colOff>280797</xdr:colOff>
      <xdr:row>21</xdr:row>
      <xdr:rowOff>95107</xdr:rowOff>
    </xdr:from>
    <xdr:ext cx="881075" cy="180627"/>
    <xdr:sp macro="_xll.PtreeEvent_ObjectClick" textlink="">
      <xdr:nvSpPr>
        <xdr:cNvPr id="43" name="PTObj_DBranchName_1_3">
          <a:extLst>
            <a:ext uri="{FF2B5EF4-FFF2-40B4-BE49-F238E27FC236}">
              <a16:creationId xmlns:a16="http://schemas.microsoft.com/office/drawing/2014/main" id="{DA13F85C-4847-4764-D99D-DFFA00D94374}"/>
            </a:ext>
          </a:extLst>
        </xdr:cNvPr>
        <xdr:cNvSpPr txBox="1"/>
      </xdr:nvSpPr>
      <xdr:spPr>
        <a:xfrm>
          <a:off x="3224022" y="4095607"/>
          <a:ext cx="881075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Deploy Extra Busses</a:t>
          </a:r>
        </a:p>
      </xdr:txBody>
    </xdr:sp>
    <xdr:clientData/>
  </xdr:oneCellAnchor>
  <xdr:twoCellAnchor editAs="oneCell">
    <xdr:from>
      <xdr:col>6</xdr:col>
      <xdr:colOff>127</xdr:colOff>
      <xdr:row>19</xdr:row>
      <xdr:rowOff>90170</xdr:rowOff>
    </xdr:from>
    <xdr:to>
      <xdr:col>6</xdr:col>
      <xdr:colOff>190627</xdr:colOff>
      <xdr:row>20</xdr:row>
      <xdr:rowOff>90170</xdr:rowOff>
    </xdr:to>
    <xdr:sp macro="_xll.PtreeEvent_ObjectClick" textlink="">
      <xdr:nvSpPr>
        <xdr:cNvPr id="44" name="PTObj_DNode_1_8">
          <a:extLst>
            <a:ext uri="{FF2B5EF4-FFF2-40B4-BE49-F238E27FC236}">
              <a16:creationId xmlns:a16="http://schemas.microsoft.com/office/drawing/2014/main" id="{C039E4BD-828B-F9DA-0D63-796AFB785AA4}"/>
            </a:ext>
          </a:extLst>
        </xdr:cNvPr>
        <xdr:cNvSpPr/>
      </xdr:nvSpPr>
      <xdr:spPr>
        <a:xfrm rot="-5400000">
          <a:off x="5991352" y="3709670"/>
          <a:ext cx="190500" cy="19050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5</xdr:col>
      <xdr:colOff>280797</xdr:colOff>
      <xdr:row>19</xdr:row>
      <xdr:rowOff>95107</xdr:rowOff>
    </xdr:from>
    <xdr:ext cx="644472" cy="180627"/>
    <xdr:sp macro="_xll.PtreeEvent_ObjectClick" textlink="">
      <xdr:nvSpPr>
        <xdr:cNvPr id="47" name="PTObj_DBranchName_1_8">
          <a:extLst>
            <a:ext uri="{FF2B5EF4-FFF2-40B4-BE49-F238E27FC236}">
              <a16:creationId xmlns:a16="http://schemas.microsoft.com/office/drawing/2014/main" id="{526543E6-0C46-9940-A7E5-1B928DC88A66}"/>
            </a:ext>
          </a:extLst>
        </xdr:cNvPr>
        <xdr:cNvSpPr txBox="1"/>
      </xdr:nvSpPr>
      <xdr:spPr>
        <a:xfrm>
          <a:off x="4748022" y="3714607"/>
          <a:ext cx="644472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Good Weather</a:t>
          </a:r>
        </a:p>
      </xdr:txBody>
    </xdr:sp>
    <xdr:clientData/>
  </xdr:oneCellAnchor>
  <xdr:twoCellAnchor editAs="oneCell">
    <xdr:from>
      <xdr:col>6</xdr:col>
      <xdr:colOff>127</xdr:colOff>
      <xdr:row>23</xdr:row>
      <xdr:rowOff>90170</xdr:rowOff>
    </xdr:from>
    <xdr:to>
      <xdr:col>6</xdr:col>
      <xdr:colOff>190627</xdr:colOff>
      <xdr:row>24</xdr:row>
      <xdr:rowOff>90170</xdr:rowOff>
    </xdr:to>
    <xdr:sp macro="_xll.PtreeEvent_ObjectClick" textlink="">
      <xdr:nvSpPr>
        <xdr:cNvPr id="48" name="PTObj_DNode_1_9">
          <a:extLst>
            <a:ext uri="{FF2B5EF4-FFF2-40B4-BE49-F238E27FC236}">
              <a16:creationId xmlns:a16="http://schemas.microsoft.com/office/drawing/2014/main" id="{1B7B9D9F-236A-3FCF-C29B-10D1D2EDCA59}"/>
            </a:ext>
          </a:extLst>
        </xdr:cNvPr>
        <xdr:cNvSpPr/>
      </xdr:nvSpPr>
      <xdr:spPr>
        <a:xfrm rot="-5400000">
          <a:off x="5991352" y="4471670"/>
          <a:ext cx="190500" cy="19050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5</xdr:col>
      <xdr:colOff>280797</xdr:colOff>
      <xdr:row>23</xdr:row>
      <xdr:rowOff>95107</xdr:rowOff>
    </xdr:from>
    <xdr:ext cx="237373" cy="180627"/>
    <xdr:sp macro="_xll.PtreeEvent_ObjectClick" textlink="">
      <xdr:nvSpPr>
        <xdr:cNvPr id="51" name="PTObj_DBranchName_1_9">
          <a:extLst>
            <a:ext uri="{FF2B5EF4-FFF2-40B4-BE49-F238E27FC236}">
              <a16:creationId xmlns:a16="http://schemas.microsoft.com/office/drawing/2014/main" id="{4B38F66E-3F6F-3A6E-30CA-CB8F93C20B05}"/>
            </a:ext>
          </a:extLst>
        </xdr:cNvPr>
        <xdr:cNvSpPr txBox="1"/>
      </xdr:nvSpPr>
      <xdr:spPr>
        <a:xfrm>
          <a:off x="4748022" y="4476607"/>
          <a:ext cx="237373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Rain</a:t>
          </a:r>
        </a:p>
      </xdr:txBody>
    </xdr:sp>
    <xdr:clientData/>
  </xdr:oneCellAnchor>
  <xdr:twoCellAnchor editAs="oneCell">
    <xdr:from>
      <xdr:col>6</xdr:col>
      <xdr:colOff>127</xdr:colOff>
      <xdr:row>25</xdr:row>
      <xdr:rowOff>90170</xdr:rowOff>
    </xdr:from>
    <xdr:to>
      <xdr:col>6</xdr:col>
      <xdr:colOff>190627</xdr:colOff>
      <xdr:row>26</xdr:row>
      <xdr:rowOff>90170</xdr:rowOff>
    </xdr:to>
    <xdr:sp macro="_xll.PtreeEvent_ObjectClick" textlink="">
      <xdr:nvSpPr>
        <xdr:cNvPr id="52" name="PTObj_DNode_1_10">
          <a:extLst>
            <a:ext uri="{FF2B5EF4-FFF2-40B4-BE49-F238E27FC236}">
              <a16:creationId xmlns:a16="http://schemas.microsoft.com/office/drawing/2014/main" id="{AD570015-FABB-7FFA-8D05-CAE5BAB0688D}"/>
            </a:ext>
          </a:extLst>
        </xdr:cNvPr>
        <xdr:cNvSpPr/>
      </xdr:nvSpPr>
      <xdr:spPr>
        <a:xfrm rot="-5400000">
          <a:off x="5991352" y="4852670"/>
          <a:ext cx="190500" cy="19050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5</xdr:col>
      <xdr:colOff>280797</xdr:colOff>
      <xdr:row>25</xdr:row>
      <xdr:rowOff>95107</xdr:rowOff>
    </xdr:from>
    <xdr:ext cx="698717" cy="180627"/>
    <xdr:sp macro="_xll.PtreeEvent_ObjectClick" textlink="">
      <xdr:nvSpPr>
        <xdr:cNvPr id="55" name="PTObj_DBranchName_1_10">
          <a:extLst>
            <a:ext uri="{FF2B5EF4-FFF2-40B4-BE49-F238E27FC236}">
              <a16:creationId xmlns:a16="http://schemas.microsoft.com/office/drawing/2014/main" id="{272ADCD5-0ABE-643C-94F4-C46026E82A57}"/>
            </a:ext>
          </a:extLst>
        </xdr:cNvPr>
        <xdr:cNvSpPr txBox="1"/>
      </xdr:nvSpPr>
      <xdr:spPr>
        <a:xfrm>
          <a:off x="4748022" y="4857607"/>
          <a:ext cx="698717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Severe Weather</a:t>
          </a:r>
        </a:p>
      </xdr:txBody>
    </xdr:sp>
    <xdr:clientData/>
  </xdr:oneCellAnchor>
  <xdr:twoCellAnchor editAs="oneCell">
    <xdr:from>
      <xdr:col>5</xdr:col>
      <xdr:colOff>127</xdr:colOff>
      <xdr:row>29</xdr:row>
      <xdr:rowOff>90170</xdr:rowOff>
    </xdr:from>
    <xdr:to>
      <xdr:col>5</xdr:col>
      <xdr:colOff>190627</xdr:colOff>
      <xdr:row>30</xdr:row>
      <xdr:rowOff>90170</xdr:rowOff>
    </xdr:to>
    <xdr:sp macro="_xll.PtreeEvent_ObjectClick" textlink="">
      <xdr:nvSpPr>
        <xdr:cNvPr id="60" name="PTObj_DNode_1_4">
          <a:extLst>
            <a:ext uri="{FF2B5EF4-FFF2-40B4-BE49-F238E27FC236}">
              <a16:creationId xmlns:a16="http://schemas.microsoft.com/office/drawing/2014/main" id="{92205193-6413-0789-3DD5-DFC9483246BC}"/>
            </a:ext>
          </a:extLst>
        </xdr:cNvPr>
        <xdr:cNvSpPr/>
      </xdr:nvSpPr>
      <xdr:spPr>
        <a:xfrm>
          <a:off x="4467352" y="5614670"/>
          <a:ext cx="190500" cy="19050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4</xdr:col>
      <xdr:colOff>280797</xdr:colOff>
      <xdr:row>29</xdr:row>
      <xdr:rowOff>95107</xdr:rowOff>
    </xdr:from>
    <xdr:ext cx="874407" cy="180627"/>
    <xdr:sp macro="_xll.PtreeEvent_ObjectClick" textlink="">
      <xdr:nvSpPr>
        <xdr:cNvPr id="63" name="PTObj_DBranchName_1_4">
          <a:extLst>
            <a:ext uri="{FF2B5EF4-FFF2-40B4-BE49-F238E27FC236}">
              <a16:creationId xmlns:a16="http://schemas.microsoft.com/office/drawing/2014/main" id="{5A196360-C643-B7CF-BF94-CF35D4BEDA0C}"/>
            </a:ext>
          </a:extLst>
        </xdr:cNvPr>
        <xdr:cNvSpPr txBox="1"/>
      </xdr:nvSpPr>
      <xdr:spPr>
        <a:xfrm>
          <a:off x="3224022" y="5619607"/>
          <a:ext cx="874407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Emergency Protocol</a:t>
          </a:r>
        </a:p>
      </xdr:txBody>
    </xdr:sp>
    <xdr:clientData/>
  </xdr:oneCellAnchor>
  <xdr:twoCellAnchor editAs="oneCell">
    <xdr:from>
      <xdr:col>6</xdr:col>
      <xdr:colOff>127</xdr:colOff>
      <xdr:row>27</xdr:row>
      <xdr:rowOff>90170</xdr:rowOff>
    </xdr:from>
    <xdr:to>
      <xdr:col>6</xdr:col>
      <xdr:colOff>190627</xdr:colOff>
      <xdr:row>28</xdr:row>
      <xdr:rowOff>90170</xdr:rowOff>
    </xdr:to>
    <xdr:sp macro="_xll.PtreeEvent_ObjectClick" textlink="">
      <xdr:nvSpPr>
        <xdr:cNvPr id="64" name="PTObj_DNode_1_11">
          <a:extLst>
            <a:ext uri="{FF2B5EF4-FFF2-40B4-BE49-F238E27FC236}">
              <a16:creationId xmlns:a16="http://schemas.microsoft.com/office/drawing/2014/main" id="{2537A658-3D48-4CBB-934A-B2BCB6255B3E}"/>
            </a:ext>
          </a:extLst>
        </xdr:cNvPr>
        <xdr:cNvSpPr/>
      </xdr:nvSpPr>
      <xdr:spPr>
        <a:xfrm rot="-5400000">
          <a:off x="5991352" y="5233670"/>
          <a:ext cx="190500" cy="19050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5</xdr:col>
      <xdr:colOff>280797</xdr:colOff>
      <xdr:row>27</xdr:row>
      <xdr:rowOff>95107</xdr:rowOff>
    </xdr:from>
    <xdr:ext cx="644472" cy="180627"/>
    <xdr:sp macro="_xll.PtreeEvent_ObjectClick" textlink="">
      <xdr:nvSpPr>
        <xdr:cNvPr id="67" name="PTObj_DBranchName_1_11">
          <a:extLst>
            <a:ext uri="{FF2B5EF4-FFF2-40B4-BE49-F238E27FC236}">
              <a16:creationId xmlns:a16="http://schemas.microsoft.com/office/drawing/2014/main" id="{854DAB4A-B949-D290-F31A-0967B094538A}"/>
            </a:ext>
          </a:extLst>
        </xdr:cNvPr>
        <xdr:cNvSpPr txBox="1"/>
      </xdr:nvSpPr>
      <xdr:spPr>
        <a:xfrm>
          <a:off x="4748022" y="5238607"/>
          <a:ext cx="644472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Good Weather</a:t>
          </a:r>
        </a:p>
      </xdr:txBody>
    </xdr:sp>
    <xdr:clientData/>
  </xdr:oneCellAnchor>
  <xdr:twoCellAnchor editAs="oneCell">
    <xdr:from>
      <xdr:col>6</xdr:col>
      <xdr:colOff>127</xdr:colOff>
      <xdr:row>31</xdr:row>
      <xdr:rowOff>90170</xdr:rowOff>
    </xdr:from>
    <xdr:to>
      <xdr:col>6</xdr:col>
      <xdr:colOff>190627</xdr:colOff>
      <xdr:row>32</xdr:row>
      <xdr:rowOff>90170</xdr:rowOff>
    </xdr:to>
    <xdr:sp macro="_xll.PtreeEvent_ObjectClick" textlink="">
      <xdr:nvSpPr>
        <xdr:cNvPr id="68" name="PTObj_DNode_1_12">
          <a:extLst>
            <a:ext uri="{FF2B5EF4-FFF2-40B4-BE49-F238E27FC236}">
              <a16:creationId xmlns:a16="http://schemas.microsoft.com/office/drawing/2014/main" id="{FBBD8455-48ED-447D-2429-A63903A55094}"/>
            </a:ext>
          </a:extLst>
        </xdr:cNvPr>
        <xdr:cNvSpPr/>
      </xdr:nvSpPr>
      <xdr:spPr>
        <a:xfrm rot="-5400000">
          <a:off x="5991352" y="5995670"/>
          <a:ext cx="190500" cy="19050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5</xdr:col>
      <xdr:colOff>280797</xdr:colOff>
      <xdr:row>31</xdr:row>
      <xdr:rowOff>95107</xdr:rowOff>
    </xdr:from>
    <xdr:ext cx="237373" cy="180627"/>
    <xdr:sp macro="_xll.PtreeEvent_ObjectClick" textlink="">
      <xdr:nvSpPr>
        <xdr:cNvPr id="71" name="PTObj_DBranchName_1_12">
          <a:extLst>
            <a:ext uri="{FF2B5EF4-FFF2-40B4-BE49-F238E27FC236}">
              <a16:creationId xmlns:a16="http://schemas.microsoft.com/office/drawing/2014/main" id="{2A1C0956-3757-36B7-95F5-449944ED4467}"/>
            </a:ext>
          </a:extLst>
        </xdr:cNvPr>
        <xdr:cNvSpPr txBox="1"/>
      </xdr:nvSpPr>
      <xdr:spPr>
        <a:xfrm>
          <a:off x="4748022" y="6000607"/>
          <a:ext cx="237373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Rain</a:t>
          </a:r>
        </a:p>
      </xdr:txBody>
    </xdr:sp>
    <xdr:clientData/>
  </xdr:oneCellAnchor>
  <xdr:twoCellAnchor editAs="oneCell">
    <xdr:from>
      <xdr:col>6</xdr:col>
      <xdr:colOff>127</xdr:colOff>
      <xdr:row>33</xdr:row>
      <xdr:rowOff>90170</xdr:rowOff>
    </xdr:from>
    <xdr:to>
      <xdr:col>6</xdr:col>
      <xdr:colOff>190627</xdr:colOff>
      <xdr:row>34</xdr:row>
      <xdr:rowOff>90170</xdr:rowOff>
    </xdr:to>
    <xdr:sp macro="_xll.PtreeEvent_ObjectClick" textlink="">
      <xdr:nvSpPr>
        <xdr:cNvPr id="72" name="PTObj_DNode_1_13">
          <a:extLst>
            <a:ext uri="{FF2B5EF4-FFF2-40B4-BE49-F238E27FC236}">
              <a16:creationId xmlns:a16="http://schemas.microsoft.com/office/drawing/2014/main" id="{7520C35A-8A09-7000-6F3A-8FBC77D2061E}"/>
            </a:ext>
          </a:extLst>
        </xdr:cNvPr>
        <xdr:cNvSpPr/>
      </xdr:nvSpPr>
      <xdr:spPr>
        <a:xfrm rot="-5400000">
          <a:off x="5991352" y="6376670"/>
          <a:ext cx="190500" cy="19050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5</xdr:col>
      <xdr:colOff>280797</xdr:colOff>
      <xdr:row>33</xdr:row>
      <xdr:rowOff>95107</xdr:rowOff>
    </xdr:from>
    <xdr:ext cx="698717" cy="180627"/>
    <xdr:sp macro="_xll.PtreeEvent_ObjectClick" textlink="">
      <xdr:nvSpPr>
        <xdr:cNvPr id="75" name="PTObj_DBranchName_1_13">
          <a:extLst>
            <a:ext uri="{FF2B5EF4-FFF2-40B4-BE49-F238E27FC236}">
              <a16:creationId xmlns:a16="http://schemas.microsoft.com/office/drawing/2014/main" id="{D9168514-EE29-8CE9-452A-3DCE17159AA4}"/>
            </a:ext>
          </a:extLst>
        </xdr:cNvPr>
        <xdr:cNvSpPr txBox="1"/>
      </xdr:nvSpPr>
      <xdr:spPr>
        <a:xfrm>
          <a:off x="4748022" y="6381607"/>
          <a:ext cx="698717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Severe Weather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242697</xdr:colOff>
      <xdr:row>11</xdr:row>
      <xdr:rowOff>185420</xdr:rowOff>
    </xdr:from>
    <xdr:to>
      <xdr:col>3</xdr:col>
      <xdr:colOff>127</xdr:colOff>
      <xdr:row>11</xdr:row>
      <xdr:rowOff>185420</xdr:rowOff>
    </xdr:to>
    <xdr:cxnSp macro="">
      <xdr:nvCxnSpPr>
        <xdr:cNvPr id="18" name="PTObj_DBranchHLine_1_7">
          <a:extLst>
            <a:ext uri="{FF2B5EF4-FFF2-40B4-BE49-F238E27FC236}">
              <a16:creationId xmlns:a16="http://schemas.microsoft.com/office/drawing/2014/main" id="{84EC2EE5-0F20-4429-92D4-B8C9D0FF6F4A}"/>
            </a:ext>
          </a:extLst>
        </xdr:cNvPr>
        <xdr:cNvCxnSpPr/>
      </xdr:nvCxnSpPr>
      <xdr:spPr>
        <a:xfrm>
          <a:off x="7462647" y="2957195"/>
          <a:ext cx="1410018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90297</xdr:colOff>
      <xdr:row>7</xdr:row>
      <xdr:rowOff>180340</xdr:rowOff>
    </xdr:from>
    <xdr:to>
      <xdr:col>2</xdr:col>
      <xdr:colOff>242697</xdr:colOff>
      <xdr:row>11</xdr:row>
      <xdr:rowOff>185420</xdr:rowOff>
    </xdr:to>
    <xdr:cxnSp macro="">
      <xdr:nvCxnSpPr>
        <xdr:cNvPr id="19" name="PTObj_DBranchDLine_1_7">
          <a:extLst>
            <a:ext uri="{FF2B5EF4-FFF2-40B4-BE49-F238E27FC236}">
              <a16:creationId xmlns:a16="http://schemas.microsoft.com/office/drawing/2014/main" id="{8448E852-4AD0-4BA4-A13A-5137F6443CEC}"/>
            </a:ext>
          </a:extLst>
        </xdr:cNvPr>
        <xdr:cNvCxnSpPr/>
      </xdr:nvCxnSpPr>
      <xdr:spPr>
        <a:xfrm>
          <a:off x="7310247" y="2190115"/>
          <a:ext cx="152400" cy="767080"/>
        </a:xfrm>
        <a:prstGeom prst="line">
          <a:avLst/>
        </a:prstGeom>
        <a:ln>
          <a:solidFill>
            <a:srgbClr val="00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242697</xdr:colOff>
      <xdr:row>9</xdr:row>
      <xdr:rowOff>185420</xdr:rowOff>
    </xdr:from>
    <xdr:to>
      <xdr:col>3</xdr:col>
      <xdr:colOff>127</xdr:colOff>
      <xdr:row>9</xdr:row>
      <xdr:rowOff>185420</xdr:rowOff>
    </xdr:to>
    <xdr:cxnSp macro="">
      <xdr:nvCxnSpPr>
        <xdr:cNvPr id="20" name="PTObj_DBranchHLine_1_6">
          <a:extLst>
            <a:ext uri="{FF2B5EF4-FFF2-40B4-BE49-F238E27FC236}">
              <a16:creationId xmlns:a16="http://schemas.microsoft.com/office/drawing/2014/main" id="{75486A6A-1551-4300-94CE-76D274C41BD7}"/>
            </a:ext>
          </a:extLst>
        </xdr:cNvPr>
        <xdr:cNvCxnSpPr/>
      </xdr:nvCxnSpPr>
      <xdr:spPr>
        <a:xfrm>
          <a:off x="7462647" y="2576195"/>
          <a:ext cx="1410018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90297</xdr:colOff>
      <xdr:row>7</xdr:row>
      <xdr:rowOff>180340</xdr:rowOff>
    </xdr:from>
    <xdr:to>
      <xdr:col>2</xdr:col>
      <xdr:colOff>242697</xdr:colOff>
      <xdr:row>9</xdr:row>
      <xdr:rowOff>185420</xdr:rowOff>
    </xdr:to>
    <xdr:cxnSp macro="">
      <xdr:nvCxnSpPr>
        <xdr:cNvPr id="21" name="PTObj_DBranchDLine_1_6">
          <a:extLst>
            <a:ext uri="{FF2B5EF4-FFF2-40B4-BE49-F238E27FC236}">
              <a16:creationId xmlns:a16="http://schemas.microsoft.com/office/drawing/2014/main" id="{707A2E3F-7436-4721-A399-2276DDAD62FF}"/>
            </a:ext>
          </a:extLst>
        </xdr:cNvPr>
        <xdr:cNvCxnSpPr/>
      </xdr:nvCxnSpPr>
      <xdr:spPr>
        <a:xfrm>
          <a:off x="7310247" y="2190115"/>
          <a:ext cx="152400" cy="386080"/>
        </a:xfrm>
        <a:prstGeom prst="line">
          <a:avLst/>
        </a:prstGeom>
        <a:ln>
          <a:solidFill>
            <a:srgbClr val="00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242697</xdr:colOff>
      <xdr:row>5</xdr:row>
      <xdr:rowOff>185420</xdr:rowOff>
    </xdr:from>
    <xdr:to>
      <xdr:col>3</xdr:col>
      <xdr:colOff>127</xdr:colOff>
      <xdr:row>5</xdr:row>
      <xdr:rowOff>185420</xdr:rowOff>
    </xdr:to>
    <xdr:cxnSp macro="">
      <xdr:nvCxnSpPr>
        <xdr:cNvPr id="22" name="PTObj_DBranchHLine_1_5">
          <a:extLst>
            <a:ext uri="{FF2B5EF4-FFF2-40B4-BE49-F238E27FC236}">
              <a16:creationId xmlns:a16="http://schemas.microsoft.com/office/drawing/2014/main" id="{4A1F2FFA-B62C-4128-82B7-E92FBC280E8B}"/>
            </a:ext>
          </a:extLst>
        </xdr:cNvPr>
        <xdr:cNvCxnSpPr/>
      </xdr:nvCxnSpPr>
      <xdr:spPr>
        <a:xfrm>
          <a:off x="7462647" y="1814195"/>
          <a:ext cx="1410018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90297</xdr:colOff>
      <xdr:row>5</xdr:row>
      <xdr:rowOff>185420</xdr:rowOff>
    </xdr:from>
    <xdr:to>
      <xdr:col>2</xdr:col>
      <xdr:colOff>242697</xdr:colOff>
      <xdr:row>7</xdr:row>
      <xdr:rowOff>180340</xdr:rowOff>
    </xdr:to>
    <xdr:cxnSp macro="">
      <xdr:nvCxnSpPr>
        <xdr:cNvPr id="23" name="PTObj_DBranchDLine_1_5">
          <a:extLst>
            <a:ext uri="{FF2B5EF4-FFF2-40B4-BE49-F238E27FC236}">
              <a16:creationId xmlns:a16="http://schemas.microsoft.com/office/drawing/2014/main" id="{3F2B0F7E-F6B7-4EAA-902C-9AB0D9F8564B}"/>
            </a:ext>
          </a:extLst>
        </xdr:cNvPr>
        <xdr:cNvCxnSpPr/>
      </xdr:nvCxnSpPr>
      <xdr:spPr>
        <a:xfrm flipV="1">
          <a:off x="7310247" y="1814195"/>
          <a:ext cx="152400" cy="375920"/>
        </a:xfrm>
        <a:prstGeom prst="line">
          <a:avLst/>
        </a:prstGeom>
        <a:ln>
          <a:solidFill>
            <a:srgbClr val="00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242697</xdr:colOff>
      <xdr:row>7</xdr:row>
      <xdr:rowOff>185420</xdr:rowOff>
    </xdr:from>
    <xdr:to>
      <xdr:col>2</xdr:col>
      <xdr:colOff>127</xdr:colOff>
      <xdr:row>7</xdr:row>
      <xdr:rowOff>185420</xdr:rowOff>
    </xdr:to>
    <xdr:cxnSp macro="">
      <xdr:nvCxnSpPr>
        <xdr:cNvPr id="24" name="PTObj_DBranchHLine_1_2">
          <a:extLst>
            <a:ext uri="{FF2B5EF4-FFF2-40B4-BE49-F238E27FC236}">
              <a16:creationId xmlns:a16="http://schemas.microsoft.com/office/drawing/2014/main" id="{B679FAAD-F010-46FE-9D3F-688168AD553A}"/>
            </a:ext>
          </a:extLst>
        </xdr:cNvPr>
        <xdr:cNvCxnSpPr/>
      </xdr:nvCxnSpPr>
      <xdr:spPr>
        <a:xfrm>
          <a:off x="5462397" y="2195195"/>
          <a:ext cx="175768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90297</xdr:colOff>
      <xdr:row>7</xdr:row>
      <xdr:rowOff>185420</xdr:rowOff>
    </xdr:from>
    <xdr:to>
      <xdr:col>1</xdr:col>
      <xdr:colOff>242697</xdr:colOff>
      <xdr:row>13</xdr:row>
      <xdr:rowOff>180340</xdr:rowOff>
    </xdr:to>
    <xdr:cxnSp macro="">
      <xdr:nvCxnSpPr>
        <xdr:cNvPr id="25" name="PTObj_DBranchDLine_1_2">
          <a:extLst>
            <a:ext uri="{FF2B5EF4-FFF2-40B4-BE49-F238E27FC236}">
              <a16:creationId xmlns:a16="http://schemas.microsoft.com/office/drawing/2014/main" id="{04813F04-82BE-4BBD-91AD-E3CC30E4B2B3}"/>
            </a:ext>
          </a:extLst>
        </xdr:cNvPr>
        <xdr:cNvCxnSpPr/>
      </xdr:nvCxnSpPr>
      <xdr:spPr>
        <a:xfrm flipV="1">
          <a:off x="5309997" y="2195195"/>
          <a:ext cx="152400" cy="1137920"/>
        </a:xfrm>
        <a:prstGeom prst="line">
          <a:avLst/>
        </a:prstGeom>
        <a:ln>
          <a:solidFill>
            <a:srgbClr val="00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177800</xdr:colOff>
      <xdr:row>13</xdr:row>
      <xdr:rowOff>185420</xdr:rowOff>
    </xdr:from>
    <xdr:to>
      <xdr:col>1</xdr:col>
      <xdr:colOff>127</xdr:colOff>
      <xdr:row>13</xdr:row>
      <xdr:rowOff>185420</xdr:rowOff>
    </xdr:to>
    <xdr:cxnSp macro="">
      <xdr:nvCxnSpPr>
        <xdr:cNvPr id="26" name="PTObj_DBranchHLine_1_1">
          <a:extLst>
            <a:ext uri="{FF2B5EF4-FFF2-40B4-BE49-F238E27FC236}">
              <a16:creationId xmlns:a16="http://schemas.microsoft.com/office/drawing/2014/main" id="{075A9A28-72F0-4D01-B856-B810FC53DA7B}"/>
            </a:ext>
          </a:extLst>
        </xdr:cNvPr>
        <xdr:cNvCxnSpPr/>
      </xdr:nvCxnSpPr>
      <xdr:spPr>
        <a:xfrm>
          <a:off x="2120900" y="3338195"/>
          <a:ext cx="3098927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127</xdr:colOff>
      <xdr:row>13</xdr:row>
      <xdr:rowOff>90170</xdr:rowOff>
    </xdr:from>
    <xdr:to>
      <xdr:col>1</xdr:col>
      <xdr:colOff>190627</xdr:colOff>
      <xdr:row>14</xdr:row>
      <xdr:rowOff>90170</xdr:rowOff>
    </xdr:to>
    <xdr:sp macro="" textlink="">
      <xdr:nvSpPr>
        <xdr:cNvPr id="27" name="PTObj_DNode_1_1">
          <a:extLst>
            <a:ext uri="{FF2B5EF4-FFF2-40B4-BE49-F238E27FC236}">
              <a16:creationId xmlns:a16="http://schemas.microsoft.com/office/drawing/2014/main" id="{4C3FD0FA-F8F9-49A6-8129-7C5AD17A89C2}"/>
            </a:ext>
          </a:extLst>
        </xdr:cNvPr>
        <xdr:cNvSpPr/>
      </xdr:nvSpPr>
      <xdr:spPr>
        <a:xfrm>
          <a:off x="5219827" y="3242945"/>
          <a:ext cx="190500" cy="190500"/>
        </a:xfrm>
        <a:prstGeom prst="rect">
          <a:avLst/>
        </a:prstGeom>
        <a:solidFill>
          <a:srgbClr val="008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0</xdr:col>
      <xdr:colOff>215900</xdr:colOff>
      <xdr:row>13</xdr:row>
      <xdr:rowOff>95107</xdr:rowOff>
    </xdr:from>
    <xdr:ext cx="2499530" cy="180627"/>
    <xdr:sp macro="" textlink="">
      <xdr:nvSpPr>
        <xdr:cNvPr id="28" name="PTObj_DBranchName_1_1">
          <a:extLst>
            <a:ext uri="{FF2B5EF4-FFF2-40B4-BE49-F238E27FC236}">
              <a16:creationId xmlns:a16="http://schemas.microsoft.com/office/drawing/2014/main" id="{7AEBCB41-983C-4310-979E-1EADDA3BDD64}"/>
            </a:ext>
          </a:extLst>
        </xdr:cNvPr>
        <xdr:cNvSpPr txBox="1"/>
      </xdr:nvSpPr>
      <xdr:spPr>
        <a:xfrm>
          <a:off x="2159000" y="3247882"/>
          <a:ext cx="2499530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FIFA 2026 Response Decision Toronto BMO Field Post Game</a:t>
          </a:r>
        </a:p>
      </xdr:txBody>
    </xdr:sp>
    <xdr:clientData/>
  </xdr:oneCellAnchor>
  <xdr:twoCellAnchor editAs="oneCell">
    <xdr:from>
      <xdr:col>2</xdr:col>
      <xdr:colOff>127</xdr:colOff>
      <xdr:row>7</xdr:row>
      <xdr:rowOff>90170</xdr:rowOff>
    </xdr:from>
    <xdr:to>
      <xdr:col>2</xdr:col>
      <xdr:colOff>190627</xdr:colOff>
      <xdr:row>8</xdr:row>
      <xdr:rowOff>90170</xdr:rowOff>
    </xdr:to>
    <xdr:sp macro="" textlink="">
      <xdr:nvSpPr>
        <xdr:cNvPr id="29" name="PTObj_DNode_1_2">
          <a:extLst>
            <a:ext uri="{FF2B5EF4-FFF2-40B4-BE49-F238E27FC236}">
              <a16:creationId xmlns:a16="http://schemas.microsoft.com/office/drawing/2014/main" id="{1F9E24C9-E11B-4B3C-8BFD-729F6C1C70C4}"/>
            </a:ext>
          </a:extLst>
        </xdr:cNvPr>
        <xdr:cNvSpPr/>
      </xdr:nvSpPr>
      <xdr:spPr>
        <a:xfrm>
          <a:off x="7220077" y="2099945"/>
          <a:ext cx="190500" cy="19050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1</xdr:col>
      <xdr:colOff>280797</xdr:colOff>
      <xdr:row>7</xdr:row>
      <xdr:rowOff>95107</xdr:rowOff>
    </xdr:from>
    <xdr:ext cx="1024128" cy="180627"/>
    <xdr:sp macro="" textlink="">
      <xdr:nvSpPr>
        <xdr:cNvPr id="30" name="PTObj_DBranchName_1_2">
          <a:extLst>
            <a:ext uri="{FF2B5EF4-FFF2-40B4-BE49-F238E27FC236}">
              <a16:creationId xmlns:a16="http://schemas.microsoft.com/office/drawing/2014/main" id="{6669EE19-0019-4D25-9A0A-CB38620A781B}"/>
            </a:ext>
          </a:extLst>
        </xdr:cNvPr>
        <xdr:cNvSpPr txBox="1"/>
      </xdr:nvSpPr>
      <xdr:spPr>
        <a:xfrm>
          <a:off x="5500497" y="2104882"/>
          <a:ext cx="1024128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Continue Standard Plan</a:t>
          </a:r>
        </a:p>
      </xdr:txBody>
    </xdr:sp>
    <xdr:clientData/>
  </xdr:oneCellAnchor>
  <xdr:twoCellAnchor editAs="oneCell">
    <xdr:from>
      <xdr:col>3</xdr:col>
      <xdr:colOff>127</xdr:colOff>
      <xdr:row>5</xdr:row>
      <xdr:rowOff>90170</xdr:rowOff>
    </xdr:from>
    <xdr:to>
      <xdr:col>3</xdr:col>
      <xdr:colOff>190627</xdr:colOff>
      <xdr:row>6</xdr:row>
      <xdr:rowOff>90170</xdr:rowOff>
    </xdr:to>
    <xdr:sp macro="" textlink="">
      <xdr:nvSpPr>
        <xdr:cNvPr id="31" name="PTObj_DNode_1_5">
          <a:extLst>
            <a:ext uri="{FF2B5EF4-FFF2-40B4-BE49-F238E27FC236}">
              <a16:creationId xmlns:a16="http://schemas.microsoft.com/office/drawing/2014/main" id="{B38BB9B8-F3F0-4288-9DB2-EB404EE6A1F4}"/>
            </a:ext>
          </a:extLst>
        </xdr:cNvPr>
        <xdr:cNvSpPr/>
      </xdr:nvSpPr>
      <xdr:spPr>
        <a:xfrm rot="-5400000">
          <a:off x="8872665" y="1718945"/>
          <a:ext cx="190500" cy="19050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2</xdr:col>
      <xdr:colOff>280797</xdr:colOff>
      <xdr:row>5</xdr:row>
      <xdr:rowOff>95107</xdr:rowOff>
    </xdr:from>
    <xdr:ext cx="644472" cy="180627"/>
    <xdr:sp macro="" textlink="">
      <xdr:nvSpPr>
        <xdr:cNvPr id="32" name="PTObj_DBranchName_1_5">
          <a:extLst>
            <a:ext uri="{FF2B5EF4-FFF2-40B4-BE49-F238E27FC236}">
              <a16:creationId xmlns:a16="http://schemas.microsoft.com/office/drawing/2014/main" id="{753FA992-FBE0-476B-BC42-DCED2212F594}"/>
            </a:ext>
          </a:extLst>
        </xdr:cNvPr>
        <xdr:cNvSpPr txBox="1"/>
      </xdr:nvSpPr>
      <xdr:spPr>
        <a:xfrm>
          <a:off x="7500747" y="1723882"/>
          <a:ext cx="644472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Good Weather</a:t>
          </a:r>
        </a:p>
      </xdr:txBody>
    </xdr:sp>
    <xdr:clientData/>
  </xdr:oneCellAnchor>
  <xdr:twoCellAnchor editAs="oneCell">
    <xdr:from>
      <xdr:col>3</xdr:col>
      <xdr:colOff>127</xdr:colOff>
      <xdr:row>9</xdr:row>
      <xdr:rowOff>90170</xdr:rowOff>
    </xdr:from>
    <xdr:to>
      <xdr:col>3</xdr:col>
      <xdr:colOff>190627</xdr:colOff>
      <xdr:row>10</xdr:row>
      <xdr:rowOff>90170</xdr:rowOff>
    </xdr:to>
    <xdr:sp macro="" textlink="">
      <xdr:nvSpPr>
        <xdr:cNvPr id="33" name="PTObj_DNode_1_6">
          <a:extLst>
            <a:ext uri="{FF2B5EF4-FFF2-40B4-BE49-F238E27FC236}">
              <a16:creationId xmlns:a16="http://schemas.microsoft.com/office/drawing/2014/main" id="{0CB6B1C9-E02B-4BF2-A86C-06993C2BA4B6}"/>
            </a:ext>
          </a:extLst>
        </xdr:cNvPr>
        <xdr:cNvSpPr/>
      </xdr:nvSpPr>
      <xdr:spPr>
        <a:xfrm rot="-5400000">
          <a:off x="8872665" y="2480945"/>
          <a:ext cx="190500" cy="19050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2</xdr:col>
      <xdr:colOff>280797</xdr:colOff>
      <xdr:row>9</xdr:row>
      <xdr:rowOff>95107</xdr:rowOff>
    </xdr:from>
    <xdr:ext cx="237373" cy="180627"/>
    <xdr:sp macro="" textlink="">
      <xdr:nvSpPr>
        <xdr:cNvPr id="34" name="PTObj_DBranchName_1_6">
          <a:extLst>
            <a:ext uri="{FF2B5EF4-FFF2-40B4-BE49-F238E27FC236}">
              <a16:creationId xmlns:a16="http://schemas.microsoft.com/office/drawing/2014/main" id="{FCCEBE84-4EBD-4C1E-803C-962B5A6AAF34}"/>
            </a:ext>
          </a:extLst>
        </xdr:cNvPr>
        <xdr:cNvSpPr txBox="1"/>
      </xdr:nvSpPr>
      <xdr:spPr>
        <a:xfrm>
          <a:off x="7500747" y="2485882"/>
          <a:ext cx="237373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Rain</a:t>
          </a:r>
        </a:p>
      </xdr:txBody>
    </xdr:sp>
    <xdr:clientData/>
  </xdr:oneCellAnchor>
  <xdr:twoCellAnchor editAs="oneCell">
    <xdr:from>
      <xdr:col>3</xdr:col>
      <xdr:colOff>127</xdr:colOff>
      <xdr:row>11</xdr:row>
      <xdr:rowOff>90170</xdr:rowOff>
    </xdr:from>
    <xdr:to>
      <xdr:col>3</xdr:col>
      <xdr:colOff>190627</xdr:colOff>
      <xdr:row>12</xdr:row>
      <xdr:rowOff>90170</xdr:rowOff>
    </xdr:to>
    <xdr:sp macro="" textlink="">
      <xdr:nvSpPr>
        <xdr:cNvPr id="35" name="PTObj_DNode_1_7">
          <a:extLst>
            <a:ext uri="{FF2B5EF4-FFF2-40B4-BE49-F238E27FC236}">
              <a16:creationId xmlns:a16="http://schemas.microsoft.com/office/drawing/2014/main" id="{CFB5C657-812D-45C9-8DCB-1BA734198E37}"/>
            </a:ext>
          </a:extLst>
        </xdr:cNvPr>
        <xdr:cNvSpPr/>
      </xdr:nvSpPr>
      <xdr:spPr>
        <a:xfrm rot="-5400000">
          <a:off x="8872665" y="2861945"/>
          <a:ext cx="190500" cy="19050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2</xdr:col>
      <xdr:colOff>280797</xdr:colOff>
      <xdr:row>11</xdr:row>
      <xdr:rowOff>95107</xdr:rowOff>
    </xdr:from>
    <xdr:ext cx="698717" cy="180627"/>
    <xdr:sp macro="" textlink="">
      <xdr:nvSpPr>
        <xdr:cNvPr id="36" name="PTObj_DBranchName_1_7">
          <a:extLst>
            <a:ext uri="{FF2B5EF4-FFF2-40B4-BE49-F238E27FC236}">
              <a16:creationId xmlns:a16="http://schemas.microsoft.com/office/drawing/2014/main" id="{18FDB46F-08BF-4A2F-8229-008AA080FE5B}"/>
            </a:ext>
          </a:extLst>
        </xdr:cNvPr>
        <xdr:cNvSpPr txBox="1"/>
      </xdr:nvSpPr>
      <xdr:spPr>
        <a:xfrm>
          <a:off x="7500747" y="2866882"/>
          <a:ext cx="698717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Severe Weather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96B52-EBFD-44B2-9E44-2A3B00AC0D81}">
  <dimension ref="D10:G35"/>
  <sheetViews>
    <sheetView showFormulas="1" tabSelected="1" topLeftCell="A7" workbookViewId="0">
      <selection activeCell="E42" sqref="E42"/>
    </sheetView>
  </sheetViews>
  <sheetFormatPr defaultRowHeight="14.25" x14ac:dyDescent="0.45"/>
  <cols>
    <col min="4" max="4" width="45.86328125" customWidth="1"/>
    <col min="5" max="5" width="28" customWidth="1"/>
    <col min="6" max="6" width="23.1328125" customWidth="1"/>
    <col min="7" max="7" width="16.73046875" customWidth="1"/>
  </cols>
  <sheetData>
    <row r="10" spans="5:7" ht="15" customHeight="1" x14ac:dyDescent="0.45">
      <c r="F10" s="12">
        <v>0.7</v>
      </c>
      <c r="G10" s="5">
        <f>_xll.PTreeNodeProbability(treeCalc_1!$F$2,5)</f>
        <v>0.70000000000000007</v>
      </c>
    </row>
    <row r="11" spans="5:7" ht="15" customHeight="1" x14ac:dyDescent="0.45">
      <c r="F11" s="6">
        <v>0</v>
      </c>
      <c r="G11" s="4">
        <f>_xll.PTreeNodeValue(treeCalc_1!$F$2,5)</f>
        <v>-185000</v>
      </c>
    </row>
    <row r="12" spans="5:7" ht="15" customHeight="1" x14ac:dyDescent="0.45">
      <c r="E12" s="9" t="b">
        <f>_xll.PTreeNodeDecision(treeCalc_1!$F$2,2)</f>
        <v>1</v>
      </c>
      <c r="F12" s="10" t="s">
        <v>48</v>
      </c>
    </row>
    <row r="13" spans="5:7" ht="15" customHeight="1" x14ac:dyDescent="0.45">
      <c r="E13" s="6">
        <v>-185000</v>
      </c>
      <c r="F13" s="11">
        <f>_xll.PTreeNodeValue(treeCalc_1!$F$2,2)</f>
        <v>-189500.00000000003</v>
      </c>
    </row>
    <row r="14" spans="5:7" ht="15" customHeight="1" x14ac:dyDescent="0.45">
      <c r="F14" s="12">
        <v>0.2</v>
      </c>
      <c r="G14" s="5">
        <f>_xll.PTreeNodeProbability(treeCalc_1!$F$2,6)</f>
        <v>0.20000000000000007</v>
      </c>
    </row>
    <row r="15" spans="5:7" ht="15" customHeight="1" x14ac:dyDescent="0.45">
      <c r="F15" s="6">
        <v>-10000</v>
      </c>
      <c r="G15" s="4">
        <f>_xll.PTreeNodeValue(treeCalc_1!$F$2,6)</f>
        <v>-195000</v>
      </c>
    </row>
    <row r="16" spans="5:7" ht="15" customHeight="1" x14ac:dyDescent="0.45">
      <c r="F16" s="12">
        <v>0.1</v>
      </c>
      <c r="G16" s="5">
        <f>_xll.PTreeNodeProbability(treeCalc_1!$F$2,7)</f>
        <v>0.10000000000000003</v>
      </c>
    </row>
    <row r="17" spans="4:7" ht="15" customHeight="1" x14ac:dyDescent="0.45">
      <c r="F17" s="6">
        <v>-25000</v>
      </c>
      <c r="G17" s="4">
        <f>_xll.PTreeNodeValue(treeCalc_1!$F$2,7)</f>
        <v>-210000</v>
      </c>
    </row>
    <row r="18" spans="4:7" ht="15" customHeight="1" x14ac:dyDescent="0.45">
      <c r="D18" s="6"/>
      <c r="E18" s="7" t="s">
        <v>46</v>
      </c>
    </row>
    <row r="19" spans="4:7" ht="15" customHeight="1" x14ac:dyDescent="0.45">
      <c r="D19" s="6"/>
      <c r="E19" s="8">
        <f>_xll.PTreeNodeValue(treeCalc_1!$F$2,1)</f>
        <v>-189500.00000000003</v>
      </c>
    </row>
    <row r="20" spans="4:7" ht="15" customHeight="1" x14ac:dyDescent="0.45">
      <c r="F20" s="12">
        <v>0.7</v>
      </c>
      <c r="G20" s="5">
        <f>_xll.PTreeNodeProbability(treeCalc_1!$F$2,8)</f>
        <v>0</v>
      </c>
    </row>
    <row r="21" spans="4:7" ht="15" customHeight="1" x14ac:dyDescent="0.45">
      <c r="F21" s="6">
        <v>0</v>
      </c>
      <c r="G21" s="4">
        <f>_xll.PTreeNodeValue(treeCalc_1!$F$2,8)</f>
        <v>-197500</v>
      </c>
    </row>
    <row r="22" spans="4:7" ht="15" customHeight="1" x14ac:dyDescent="0.45">
      <c r="E22" s="9" t="b">
        <f>_xll.PTreeNodeDecision(treeCalc_1!$F$2,3)</f>
        <v>0</v>
      </c>
      <c r="F22" s="13" t="s">
        <v>48</v>
      </c>
    </row>
    <row r="23" spans="4:7" ht="15" customHeight="1" x14ac:dyDescent="0.45">
      <c r="E23" s="6">
        <v>-197500</v>
      </c>
      <c r="F23" s="11">
        <f>_xll.PTreeNodeValue(treeCalc_1!$F$2,3)</f>
        <v>-202000</v>
      </c>
    </row>
    <row r="24" spans="4:7" ht="15" customHeight="1" x14ac:dyDescent="0.45">
      <c r="F24" s="12">
        <v>0.2</v>
      </c>
      <c r="G24" s="5">
        <f>_xll.PTreeNodeProbability(treeCalc_1!$F$2,9)</f>
        <v>0</v>
      </c>
    </row>
    <row r="25" spans="4:7" ht="15" customHeight="1" x14ac:dyDescent="0.45">
      <c r="F25" s="6">
        <v>-10000</v>
      </c>
      <c r="G25" s="4">
        <f>_xll.PTreeNodeValue(treeCalc_1!$F$2,9)</f>
        <v>-207500</v>
      </c>
    </row>
    <row r="26" spans="4:7" ht="15" customHeight="1" x14ac:dyDescent="0.45">
      <c r="F26" s="12">
        <v>0.1</v>
      </c>
      <c r="G26" s="5">
        <f>_xll.PTreeNodeProbability(treeCalc_1!$F$2,10)</f>
        <v>0</v>
      </c>
    </row>
    <row r="27" spans="4:7" ht="15" customHeight="1" x14ac:dyDescent="0.45">
      <c r="F27" s="6">
        <v>-25000</v>
      </c>
      <c r="G27" s="4">
        <f>_xll.PTreeNodeValue(treeCalc_1!$F$2,10)</f>
        <v>-222500</v>
      </c>
    </row>
    <row r="28" spans="4:7" ht="15" customHeight="1" x14ac:dyDescent="0.45">
      <c r="F28" s="12">
        <v>0.7</v>
      </c>
      <c r="G28" s="5">
        <f>_xll.PTreeNodeProbability(treeCalc_1!$F$2,11)</f>
        <v>0</v>
      </c>
    </row>
    <row r="29" spans="4:7" ht="15" customHeight="1" x14ac:dyDescent="0.45">
      <c r="F29" s="6">
        <v>0</v>
      </c>
      <c r="G29" s="4">
        <f>_xll.PTreeNodeValue(treeCalc_1!$F$2,11)</f>
        <v>-220000</v>
      </c>
    </row>
    <row r="30" spans="4:7" ht="15" customHeight="1" x14ac:dyDescent="0.45">
      <c r="E30" s="9" t="b">
        <f>_xll.PTreeNodeDecision(treeCalc_1!$F$2,4)</f>
        <v>0</v>
      </c>
      <c r="F30" s="13" t="s">
        <v>48</v>
      </c>
    </row>
    <row r="31" spans="4:7" ht="15" customHeight="1" x14ac:dyDescent="0.45">
      <c r="E31" s="6">
        <v>-220000</v>
      </c>
      <c r="F31" s="11">
        <f>_xll.PTreeNodeValue(treeCalc_1!$F$2,4)</f>
        <v>-224500.00000000006</v>
      </c>
    </row>
    <row r="32" spans="4:7" ht="15" customHeight="1" x14ac:dyDescent="0.45">
      <c r="F32" s="12">
        <v>0.2</v>
      </c>
      <c r="G32" s="5">
        <f>_xll.PTreeNodeProbability(treeCalc_1!$F$2,12)</f>
        <v>0</v>
      </c>
    </row>
    <row r="33" spans="6:7" ht="15" customHeight="1" x14ac:dyDescent="0.45">
      <c r="F33" s="6">
        <v>-10000</v>
      </c>
      <c r="G33" s="4">
        <f>_xll.PTreeNodeValue(treeCalc_1!$F$2,12)</f>
        <v>-230000</v>
      </c>
    </row>
    <row r="34" spans="6:7" ht="15" customHeight="1" x14ac:dyDescent="0.45">
      <c r="F34" s="12">
        <v>0.1</v>
      </c>
      <c r="G34" s="5">
        <f>_xll.PTreeNodeProbability(treeCalc_1!$F$2,13)</f>
        <v>0</v>
      </c>
    </row>
    <row r="35" spans="6:7" ht="15" customHeight="1" x14ac:dyDescent="0.45">
      <c r="F35" s="6">
        <v>-25000</v>
      </c>
      <c r="G35" s="4">
        <f>_xll.PTreeNodeValue(treeCalc_1!$F$2,13)</f>
        <v>-245000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72B21-FCA4-4094-AA32-5CF857D2EAF9}">
  <dimension ref="A1:P23"/>
  <sheetViews>
    <sheetView workbookViewId="0"/>
  </sheetViews>
  <sheetFormatPr defaultColWidth="15.73046875" defaultRowHeight="14.25" x14ac:dyDescent="0.45"/>
  <cols>
    <col min="1" max="16384" width="15.73046875" style="2"/>
  </cols>
  <sheetData>
    <row r="1" spans="1:16" x14ac:dyDescent="0.45">
      <c r="A1" s="2" t="s">
        <v>1</v>
      </c>
      <c r="B1" s="1" t="s">
        <v>61</v>
      </c>
      <c r="E1" s="2" t="s">
        <v>9</v>
      </c>
      <c r="F1" s="2">
        <v>3</v>
      </c>
      <c r="H1" s="2" t="s">
        <v>16</v>
      </c>
      <c r="I1" s="1" t="s">
        <v>42</v>
      </c>
      <c r="K1" s="2" t="s">
        <v>21</v>
      </c>
      <c r="L1" s="2">
        <v>100</v>
      </c>
    </row>
    <row r="2" spans="1:16" x14ac:dyDescent="0.45">
      <c r="A2" s="2" t="s">
        <v>2</v>
      </c>
      <c r="B2" s="2" t="e">
        <f>'FIFA 2026 Toronto Decision Tree'!#REF!</f>
        <v>#REF!</v>
      </c>
      <c r="E2" s="2" t="s">
        <v>11</v>
      </c>
      <c r="F2" s="2">
        <f>_xll.PTreeEvaluate5(B3,$L$11:$L$23,$J$11:$J$23,$K$11:$K$23,$N$11:$N$23,$G$11:$G$23,,L1)</f>
        <v>257743507</v>
      </c>
    </row>
    <row r="3" spans="1:16" x14ac:dyDescent="0.45">
      <c r="A3" s="2" t="s">
        <v>3</v>
      </c>
      <c r="B3" s="2" t="s">
        <v>45</v>
      </c>
      <c r="E3" s="2" t="s">
        <v>12</v>
      </c>
      <c r="F3" s="1" t="s">
        <v>38</v>
      </c>
      <c r="H3" s="2" t="s">
        <v>17</v>
      </c>
      <c r="I3" s="3" t="s">
        <v>40</v>
      </c>
    </row>
    <row r="4" spans="1:16" x14ac:dyDescent="0.45">
      <c r="A4" s="2" t="s">
        <v>4</v>
      </c>
      <c r="B4" s="2" t="s">
        <v>37</v>
      </c>
      <c r="E4" s="2" t="s">
        <v>13</v>
      </c>
      <c r="F4" s="1" t="s">
        <v>39</v>
      </c>
      <c r="H4" s="2" t="s">
        <v>18</v>
      </c>
      <c r="I4" s="1" t="s">
        <v>41</v>
      </c>
    </row>
    <row r="5" spans="1:16" x14ac:dyDescent="0.45">
      <c r="A5" s="2" t="s">
        <v>5</v>
      </c>
      <c r="B5" s="2">
        <v>0</v>
      </c>
      <c r="E5" s="2" t="s">
        <v>14</v>
      </c>
      <c r="F5" s="1" t="s">
        <v>39</v>
      </c>
      <c r="H5" s="2" t="s">
        <v>19</v>
      </c>
      <c r="I5" s="3" t="s">
        <v>40</v>
      </c>
    </row>
    <row r="6" spans="1:16" x14ac:dyDescent="0.45">
      <c r="A6" s="2" t="s">
        <v>6</v>
      </c>
      <c r="E6" s="2" t="s">
        <v>15</v>
      </c>
      <c r="F6" s="1" t="s">
        <v>62</v>
      </c>
      <c r="H6" s="2" t="s">
        <v>20</v>
      </c>
      <c r="I6" s="1" t="s">
        <v>41</v>
      </c>
    </row>
    <row r="7" spans="1:16" x14ac:dyDescent="0.45">
      <c r="A7" s="2" t="s">
        <v>7</v>
      </c>
      <c r="E7" s="2" t="s">
        <v>10</v>
      </c>
      <c r="F7" s="1" t="s">
        <v>0</v>
      </c>
    </row>
    <row r="8" spans="1:16" x14ac:dyDescent="0.45">
      <c r="A8" s="2" t="s">
        <v>8</v>
      </c>
      <c r="B8" s="2">
        <v>13</v>
      </c>
    </row>
    <row r="10" spans="1:16" x14ac:dyDescent="0.45">
      <c r="A10" s="2" t="s">
        <v>22</v>
      </c>
      <c r="B10" s="2" t="s">
        <v>23</v>
      </c>
      <c r="C10" s="2" t="s">
        <v>24</v>
      </c>
      <c r="D10" s="2" t="s">
        <v>25</v>
      </c>
      <c r="E10" s="2" t="s">
        <v>26</v>
      </c>
      <c r="F10" s="2" t="s">
        <v>27</v>
      </c>
      <c r="G10" s="2" t="s">
        <v>28</v>
      </c>
      <c r="H10" s="2" t="s">
        <v>29</v>
      </c>
      <c r="I10" s="2" t="s">
        <v>30</v>
      </c>
      <c r="J10" s="2" t="s">
        <v>31</v>
      </c>
      <c r="K10" s="2" t="s">
        <v>32</v>
      </c>
      <c r="L10" s="2" t="s">
        <v>3</v>
      </c>
      <c r="M10" s="2" t="s">
        <v>33</v>
      </c>
      <c r="N10" s="2" t="s">
        <v>34</v>
      </c>
      <c r="O10" s="2" t="s">
        <v>35</v>
      </c>
      <c r="P10" s="2" t="s">
        <v>36</v>
      </c>
    </row>
    <row r="11" spans="1:16" x14ac:dyDescent="0.45">
      <c r="A11" s="2">
        <f>'FIFA 2026 Toronto Decision Tree'!$E$19</f>
        <v>-189500.00000000003</v>
      </c>
      <c r="B11" s="2" t="str">
        <f>B1</f>
        <v>FIFA 2026 Response Decision Toronto BMO Field Post Game</v>
      </c>
      <c r="C11" s="2">
        <v>0</v>
      </c>
      <c r="I11" s="2" t="s">
        <v>43</v>
      </c>
      <c r="J11" s="2">
        <f>'FIFA 2026 Toronto Decision Tree'!$D$19</f>
        <v>0</v>
      </c>
      <c r="K11" s="2">
        <f>'FIFA 2026 Toronto Decision Tree'!$D$18</f>
        <v>0</v>
      </c>
      <c r="L11" s="2" t="s">
        <v>47</v>
      </c>
      <c r="M11" s="1" t="s">
        <v>44</v>
      </c>
      <c r="O11" s="2" t="str">
        <f>'FIFA 2026 Toronto Decision Tree'!$E$18</f>
        <v>Decision</v>
      </c>
      <c r="P11" s="2" t="b">
        <v>0</v>
      </c>
    </row>
    <row r="12" spans="1:16" x14ac:dyDescent="0.45">
      <c r="A12" s="2">
        <f>'FIFA 2026 Toronto Decision Tree'!$F$13</f>
        <v>-189500.00000000003</v>
      </c>
      <c r="B12" s="1" t="s">
        <v>60</v>
      </c>
      <c r="C12" s="2">
        <v>0</v>
      </c>
      <c r="I12" s="2" t="s">
        <v>43</v>
      </c>
      <c r="J12" s="2">
        <f>'FIFA 2026 Toronto Decision Tree'!$E$13</f>
        <v>-185000</v>
      </c>
      <c r="L12" s="2" t="s">
        <v>50</v>
      </c>
      <c r="M12" s="1" t="s">
        <v>44</v>
      </c>
      <c r="O12" s="2" t="str">
        <f>'FIFA 2026 Toronto Decision Tree'!$F$12</f>
        <v>Chance</v>
      </c>
      <c r="P12" s="2" t="b">
        <v>0</v>
      </c>
    </row>
    <row r="13" spans="1:16" x14ac:dyDescent="0.45">
      <c r="A13" s="2">
        <f>'FIFA 2026 Toronto Decision Tree'!$F$23</f>
        <v>-202000</v>
      </c>
      <c r="B13" s="1" t="s">
        <v>58</v>
      </c>
      <c r="C13" s="2">
        <v>0</v>
      </c>
      <c r="I13" s="2" t="s">
        <v>43</v>
      </c>
      <c r="J13" s="2">
        <f>'FIFA 2026 Toronto Decision Tree'!$E$23</f>
        <v>-197500</v>
      </c>
      <c r="L13" s="2" t="s">
        <v>51</v>
      </c>
      <c r="M13" s="1" t="s">
        <v>44</v>
      </c>
      <c r="O13" s="2" t="str">
        <f>'FIFA 2026 Toronto Decision Tree'!$F$22</f>
        <v>Chance</v>
      </c>
      <c r="P13" s="2" t="b">
        <v>0</v>
      </c>
    </row>
    <row r="14" spans="1:16" x14ac:dyDescent="0.45">
      <c r="A14" s="2">
        <f>'FIFA 2026 Toronto Decision Tree'!$F$31</f>
        <v>-224500.00000000006</v>
      </c>
      <c r="B14" s="1" t="s">
        <v>59</v>
      </c>
      <c r="C14" s="2">
        <v>0</v>
      </c>
      <c r="I14" s="2" t="s">
        <v>43</v>
      </c>
      <c r="J14" s="2">
        <f>'FIFA 2026 Toronto Decision Tree'!$E$31</f>
        <v>-220000</v>
      </c>
      <c r="L14" s="2" t="s">
        <v>53</v>
      </c>
      <c r="M14" s="1" t="s">
        <v>44</v>
      </c>
      <c r="O14" s="2" t="str">
        <f>'FIFA 2026 Toronto Decision Tree'!$F$30</f>
        <v>Chance</v>
      </c>
      <c r="P14" s="2" t="b">
        <v>0</v>
      </c>
    </row>
    <row r="15" spans="1:16" x14ac:dyDescent="0.45">
      <c r="A15" s="2">
        <f>'FIFA 2026 Toronto Decision Tree'!$G$11</f>
        <v>-185000</v>
      </c>
      <c r="B15" s="1" t="s">
        <v>55</v>
      </c>
      <c r="C15" s="2">
        <v>0</v>
      </c>
      <c r="H15" s="2" t="s">
        <v>43</v>
      </c>
      <c r="I15" s="2" t="s">
        <v>43</v>
      </c>
      <c r="J15" s="2">
        <f>'FIFA 2026 Toronto Decision Tree'!$F$11</f>
        <v>0</v>
      </c>
      <c r="K15" s="2">
        <f>'FIFA 2026 Toronto Decision Tree'!$F$10</f>
        <v>0.7</v>
      </c>
      <c r="L15" s="2" t="s">
        <v>49</v>
      </c>
      <c r="M15" s="1" t="s">
        <v>44</v>
      </c>
      <c r="P15" s="2" t="b">
        <v>0</v>
      </c>
    </row>
    <row r="16" spans="1:16" x14ac:dyDescent="0.45">
      <c r="A16" s="2">
        <f>'FIFA 2026 Toronto Decision Tree'!$G$15</f>
        <v>-195000</v>
      </c>
      <c r="B16" s="1" t="s">
        <v>57</v>
      </c>
      <c r="C16" s="2">
        <v>0</v>
      </c>
      <c r="H16" s="2" t="s">
        <v>43</v>
      </c>
      <c r="I16" s="2" t="s">
        <v>43</v>
      </c>
      <c r="J16" s="2">
        <f>'FIFA 2026 Toronto Decision Tree'!$F$15</f>
        <v>-10000</v>
      </c>
      <c r="K16" s="2">
        <f>'FIFA 2026 Toronto Decision Tree'!$F$14</f>
        <v>0.2</v>
      </c>
      <c r="L16" s="2" t="s">
        <v>49</v>
      </c>
      <c r="M16" s="1" t="s">
        <v>44</v>
      </c>
      <c r="P16" s="2" t="b">
        <v>0</v>
      </c>
    </row>
    <row r="17" spans="1:16" x14ac:dyDescent="0.45">
      <c r="A17" s="2">
        <f>'FIFA 2026 Toronto Decision Tree'!$G$17</f>
        <v>-210000</v>
      </c>
      <c r="B17" s="1" t="s">
        <v>56</v>
      </c>
      <c r="C17" s="2">
        <v>0</v>
      </c>
      <c r="H17" s="2" t="s">
        <v>43</v>
      </c>
      <c r="I17" s="2" t="s">
        <v>43</v>
      </c>
      <c r="J17" s="2">
        <f>'FIFA 2026 Toronto Decision Tree'!$F$17</f>
        <v>-25000</v>
      </c>
      <c r="K17" s="2">
        <f>'FIFA 2026 Toronto Decision Tree'!$F$16</f>
        <v>0.1</v>
      </c>
      <c r="L17" s="2" t="s">
        <v>49</v>
      </c>
      <c r="M17" s="1" t="s">
        <v>44</v>
      </c>
      <c r="P17" s="2" t="b">
        <v>0</v>
      </c>
    </row>
    <row r="18" spans="1:16" x14ac:dyDescent="0.45">
      <c r="A18" s="2">
        <f>'FIFA 2026 Toronto Decision Tree'!$G$21</f>
        <v>-197500</v>
      </c>
      <c r="B18" s="1" t="s">
        <v>55</v>
      </c>
      <c r="C18" s="2">
        <v>0</v>
      </c>
      <c r="H18" s="2" t="s">
        <v>43</v>
      </c>
      <c r="I18" s="2" t="s">
        <v>43</v>
      </c>
      <c r="J18" s="2">
        <f>'FIFA 2026 Toronto Decision Tree'!$F$21</f>
        <v>0</v>
      </c>
      <c r="K18" s="2">
        <f>'FIFA 2026 Toronto Decision Tree'!$F$20</f>
        <v>0.7</v>
      </c>
      <c r="L18" s="2" t="s">
        <v>52</v>
      </c>
      <c r="M18" s="1" t="s">
        <v>44</v>
      </c>
      <c r="P18" s="2" t="b">
        <v>0</v>
      </c>
    </row>
    <row r="19" spans="1:16" x14ac:dyDescent="0.45">
      <c r="A19" s="2">
        <f>'FIFA 2026 Toronto Decision Tree'!$G$25</f>
        <v>-207500</v>
      </c>
      <c r="B19" s="1" t="s">
        <v>57</v>
      </c>
      <c r="C19" s="2">
        <v>0</v>
      </c>
      <c r="H19" s="2" t="s">
        <v>43</v>
      </c>
      <c r="I19" s="2" t="s">
        <v>43</v>
      </c>
      <c r="J19" s="2">
        <f>'FIFA 2026 Toronto Decision Tree'!$F$25</f>
        <v>-10000</v>
      </c>
      <c r="K19" s="2">
        <f>'FIFA 2026 Toronto Decision Tree'!$F$24</f>
        <v>0.2</v>
      </c>
      <c r="L19" s="2" t="s">
        <v>52</v>
      </c>
      <c r="M19" s="1" t="s">
        <v>44</v>
      </c>
      <c r="P19" s="2" t="b">
        <v>0</v>
      </c>
    </row>
    <row r="20" spans="1:16" x14ac:dyDescent="0.45">
      <c r="A20" s="2">
        <f>'FIFA 2026 Toronto Decision Tree'!$G$27</f>
        <v>-222500</v>
      </c>
      <c r="B20" s="1" t="s">
        <v>56</v>
      </c>
      <c r="C20" s="2">
        <v>0</v>
      </c>
      <c r="H20" s="2" t="s">
        <v>43</v>
      </c>
      <c r="I20" s="2" t="s">
        <v>43</v>
      </c>
      <c r="J20" s="2">
        <f>'FIFA 2026 Toronto Decision Tree'!$F$27</f>
        <v>-25000</v>
      </c>
      <c r="K20" s="2">
        <f>'FIFA 2026 Toronto Decision Tree'!$F$26</f>
        <v>0.1</v>
      </c>
      <c r="L20" s="2" t="s">
        <v>52</v>
      </c>
      <c r="M20" s="1" t="s">
        <v>44</v>
      </c>
      <c r="P20" s="2" t="b">
        <v>0</v>
      </c>
    </row>
    <row r="21" spans="1:16" x14ac:dyDescent="0.45">
      <c r="A21" s="2">
        <f>'FIFA 2026 Toronto Decision Tree'!$G$29</f>
        <v>-220000</v>
      </c>
      <c r="B21" s="1" t="s">
        <v>55</v>
      </c>
      <c r="C21" s="2">
        <v>0</v>
      </c>
      <c r="H21" s="2" t="s">
        <v>43</v>
      </c>
      <c r="I21" s="2" t="s">
        <v>43</v>
      </c>
      <c r="J21" s="2">
        <f>'FIFA 2026 Toronto Decision Tree'!$F$29</f>
        <v>0</v>
      </c>
      <c r="K21" s="2">
        <f>'FIFA 2026 Toronto Decision Tree'!$F$28</f>
        <v>0.7</v>
      </c>
      <c r="L21" s="2" t="s">
        <v>54</v>
      </c>
      <c r="M21" s="1" t="s">
        <v>44</v>
      </c>
      <c r="P21" s="2" t="b">
        <v>0</v>
      </c>
    </row>
    <row r="22" spans="1:16" x14ac:dyDescent="0.45">
      <c r="A22" s="2">
        <f>'FIFA 2026 Toronto Decision Tree'!$G$33</f>
        <v>-230000</v>
      </c>
      <c r="B22" s="1" t="s">
        <v>57</v>
      </c>
      <c r="C22" s="2">
        <v>0</v>
      </c>
      <c r="H22" s="2" t="s">
        <v>43</v>
      </c>
      <c r="I22" s="2" t="s">
        <v>43</v>
      </c>
      <c r="J22" s="2">
        <f>'FIFA 2026 Toronto Decision Tree'!$F$33</f>
        <v>-10000</v>
      </c>
      <c r="K22" s="2">
        <f>'FIFA 2026 Toronto Decision Tree'!$F$32</f>
        <v>0.2</v>
      </c>
      <c r="L22" s="2" t="s">
        <v>54</v>
      </c>
      <c r="M22" s="1" t="s">
        <v>44</v>
      </c>
      <c r="P22" s="2" t="b">
        <v>0</v>
      </c>
    </row>
    <row r="23" spans="1:16" x14ac:dyDescent="0.45">
      <c r="A23" s="2">
        <f>'FIFA 2026 Toronto Decision Tree'!$G$35</f>
        <v>-245000</v>
      </c>
      <c r="B23" s="1" t="s">
        <v>56</v>
      </c>
      <c r="C23" s="2">
        <v>0</v>
      </c>
      <c r="H23" s="2" t="s">
        <v>43</v>
      </c>
      <c r="I23" s="2" t="s">
        <v>43</v>
      </c>
      <c r="J23" s="2">
        <f>'FIFA 2026 Toronto Decision Tree'!$F$35</f>
        <v>-25000</v>
      </c>
      <c r="K23" s="2">
        <f>'FIFA 2026 Toronto Decision Tree'!$F$34</f>
        <v>0.1</v>
      </c>
      <c r="L23" s="2" t="s">
        <v>54</v>
      </c>
      <c r="M23" s="1" t="s">
        <v>44</v>
      </c>
      <c r="P23" s="2" t="b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93FE6-E08D-4C7C-B7E9-0721BB7ABC1B}">
  <dimension ref="B1:F7"/>
  <sheetViews>
    <sheetView showGridLines="0" workbookViewId="0">
      <selection activeCell="H8" sqref="H8"/>
    </sheetView>
  </sheetViews>
  <sheetFormatPr defaultRowHeight="14.25" x14ac:dyDescent="0.45"/>
  <cols>
    <col min="1" max="1" width="0.265625" customWidth="1"/>
    <col min="2" max="2" width="9.46484375" bestFit="1" customWidth="1"/>
    <col min="3" max="3" width="13.9296875" bestFit="1" customWidth="1"/>
    <col min="4" max="4" width="10.796875" bestFit="1" customWidth="1"/>
    <col min="5" max="6" width="15.265625" bestFit="1" customWidth="1"/>
  </cols>
  <sheetData>
    <row r="1" spans="2:6" s="14" customFormat="1" ht="17.25" x14ac:dyDescent="0.45">
      <c r="B1" s="17" t="s">
        <v>63</v>
      </c>
    </row>
    <row r="2" spans="2:6" s="15" customFormat="1" ht="9.75" x14ac:dyDescent="0.25">
      <c r="B2" s="18" t="s">
        <v>64</v>
      </c>
    </row>
    <row r="3" spans="2:6" s="15" customFormat="1" ht="9.75" x14ac:dyDescent="0.25">
      <c r="B3" s="18" t="s">
        <v>65</v>
      </c>
    </row>
    <row r="4" spans="2:6" s="16" customFormat="1" ht="9.75" x14ac:dyDescent="0.25">
      <c r="B4" s="19" t="s">
        <v>66</v>
      </c>
    </row>
    <row r="5" spans="2:6" ht="14.65" thickBot="1" x14ac:dyDescent="0.5"/>
    <row r="6" spans="2:6" ht="21.75" x14ac:dyDescent="0.45">
      <c r="B6" s="23" t="s">
        <v>46</v>
      </c>
      <c r="C6" s="22" t="s">
        <v>67</v>
      </c>
      <c r="D6" s="22" t="s">
        <v>68</v>
      </c>
      <c r="E6" s="27" t="s">
        <v>70</v>
      </c>
      <c r="F6" s="28" t="s">
        <v>71</v>
      </c>
    </row>
    <row r="7" spans="2:6" ht="14.65" thickBot="1" x14ac:dyDescent="0.5">
      <c r="B7" s="25" t="s">
        <v>69</v>
      </c>
      <c r="C7" s="26" t="s">
        <v>60</v>
      </c>
      <c r="D7" s="24">
        <v>1</v>
      </c>
      <c r="E7" s="20">
        <v>35000.000000000029</v>
      </c>
      <c r="F7" s="21">
        <v>12499.999999999971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17C1D-2F74-4A22-83C1-05DA6E6412F6}">
  <dimension ref="A1:D15"/>
  <sheetViews>
    <sheetView showGridLines="0" workbookViewId="0">
      <selection activeCell="C23" sqref="C23"/>
    </sheetView>
  </sheetViews>
  <sheetFormatPr defaultRowHeight="14.25" x14ac:dyDescent="0.45"/>
  <cols>
    <col min="1" max="1" width="45.86328125" customWidth="1"/>
    <col min="2" max="2" width="28" customWidth="1"/>
    <col min="3" max="3" width="23.1328125" customWidth="1"/>
    <col min="4" max="4" width="16.73046875" customWidth="1"/>
  </cols>
  <sheetData>
    <row r="1" spans="1:4" s="14" customFormat="1" ht="17.25" x14ac:dyDescent="0.45">
      <c r="A1" s="17" t="s">
        <v>72</v>
      </c>
    </row>
    <row r="2" spans="1:4" s="15" customFormat="1" ht="9.75" x14ac:dyDescent="0.25">
      <c r="A2" s="18" t="s">
        <v>64</v>
      </c>
    </row>
    <row r="3" spans="1:4" s="15" customFormat="1" ht="9.75" x14ac:dyDescent="0.25">
      <c r="A3" s="18" t="s">
        <v>73</v>
      </c>
    </row>
    <row r="4" spans="1:4" s="16" customFormat="1" ht="9.75" x14ac:dyDescent="0.25">
      <c r="A4" s="19" t="s">
        <v>66</v>
      </c>
    </row>
    <row r="6" spans="1:4" ht="15" customHeight="1" x14ac:dyDescent="0.45">
      <c r="C6" s="12">
        <v>0.7</v>
      </c>
      <c r="D6" s="5">
        <v>0.70000000000000007</v>
      </c>
    </row>
    <row r="7" spans="1:4" ht="15" customHeight="1" x14ac:dyDescent="0.45">
      <c r="C7" s="6">
        <v>0</v>
      </c>
      <c r="D7" s="4">
        <v>-185000</v>
      </c>
    </row>
    <row r="8" spans="1:4" ht="15" customHeight="1" x14ac:dyDescent="0.45">
      <c r="B8" s="9" t="b">
        <v>1</v>
      </c>
      <c r="C8" s="10" t="s">
        <v>48</v>
      </c>
    </row>
    <row r="9" spans="1:4" ht="15" customHeight="1" x14ac:dyDescent="0.45">
      <c r="B9" s="6">
        <v>-185000</v>
      </c>
      <c r="C9" s="11">
        <v>-189500.00000000003</v>
      </c>
    </row>
    <row r="10" spans="1:4" ht="15" customHeight="1" x14ac:dyDescent="0.45">
      <c r="C10" s="12">
        <v>0.2</v>
      </c>
      <c r="D10" s="5">
        <v>0.20000000000000007</v>
      </c>
    </row>
    <row r="11" spans="1:4" ht="15" customHeight="1" x14ac:dyDescent="0.45">
      <c r="C11" s="6">
        <v>-10000</v>
      </c>
      <c r="D11" s="4">
        <v>-195000</v>
      </c>
    </row>
    <row r="12" spans="1:4" ht="15" customHeight="1" x14ac:dyDescent="0.45">
      <c r="C12" s="12">
        <v>0.1</v>
      </c>
      <c r="D12" s="5">
        <v>0.10000000000000003</v>
      </c>
    </row>
    <row r="13" spans="1:4" ht="15" customHeight="1" x14ac:dyDescent="0.45">
      <c r="C13" s="6">
        <v>-25000</v>
      </c>
      <c r="D13" s="4">
        <v>-210000</v>
      </c>
    </row>
    <row r="14" spans="1:4" ht="15" customHeight="1" x14ac:dyDescent="0.45">
      <c r="A14" s="6"/>
      <c r="B14" s="7" t="s">
        <v>46</v>
      </c>
    </row>
    <row r="15" spans="1:4" ht="15" customHeight="1" x14ac:dyDescent="0.45">
      <c r="A15" s="6"/>
      <c r="B15" s="8">
        <v>-189500.00000000003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FIFA 2026 Toronto Decision Tree</vt:lpstr>
      <vt:lpstr>treeCalc_1</vt:lpstr>
      <vt:lpstr>Decision Table</vt:lpstr>
      <vt:lpstr>Optimal Tree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Yo</dc:creator>
  <cp:lastModifiedBy>Syed Turab</cp:lastModifiedBy>
  <dcterms:created xsi:type="dcterms:W3CDTF">2025-07-24T22:51:58Z</dcterms:created>
  <dcterms:modified xsi:type="dcterms:W3CDTF">2025-07-27T03:23:31Z</dcterms:modified>
</cp:coreProperties>
</file>