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chartsheets/sheet2.xml" ContentType="application/vnd.openxmlformats-officedocument.spreadsheetml.chartsheet+xml"/>
  <Override PartName="/xl/worksheets/sheet9.xml" ContentType="application/vnd.openxmlformats-officedocument.spreadsheetml.worksheet+xml"/>
  <Override PartName="/xl/chartsheets/sheet3.xml" ContentType="application/vnd.openxmlformats-officedocument.spreadsheetml.chartsheet+xml"/>
  <Override PartName="/xl/worksheets/sheet10.xml" ContentType="application/vnd.openxmlformats-officedocument.spreadsheetml.worksheet+xml"/>
  <Override PartName="/xl/chartsheets/sheet4.xml" ContentType="application/vnd.openxmlformats-officedocument.spreadsheetml.chartsheet+xml"/>
  <Override PartName="/xl/worksheets/sheet11.xml" ContentType="application/vnd.openxmlformats-officedocument.spreadsheetml.worksheet+xml"/>
  <Override PartName="/xl/chartsheets/sheet5.xml" ContentType="application/vnd.openxmlformats-officedocument.spreadsheetml.chartsheet+xml"/>
  <Override PartName="/xl/worksheets/sheet12.xml" ContentType="application/vnd.openxmlformats-officedocument.spreadsheetml.worksheet+xml"/>
  <Override PartName="/xl/chartsheets/sheet6.xml" ContentType="application/vnd.openxmlformats-officedocument.spreadsheetml.chartsheet+xml"/>
  <Override PartName="/xl/worksheets/sheet13.xml" ContentType="application/vnd.openxmlformats-officedocument.spreadsheetml.worksheet+xml"/>
  <Override PartName="/xl/chartsheets/sheet7.xml" ContentType="application/vnd.openxmlformats-officedocument.spreadsheetml.chartsheet+xml"/>
  <Override PartName="/xl/worksheets/sheet14.xml" ContentType="application/vnd.openxmlformats-officedocument.spreadsheetml.worksheet+xml"/>
  <Override PartName="/xl/chartsheets/sheet8.xml" ContentType="application/vnd.openxmlformats-officedocument.spreadsheetml.chartsheet+xml"/>
  <Override PartName="/xl/worksheets/sheet15.xml" ContentType="application/vnd.openxmlformats-officedocument.spreadsheetml.worksheet+xml"/>
  <Override PartName="/xl/chartsheets/sheet9.xml" ContentType="application/vnd.openxmlformats-officedocument.spreadsheetml.chartsheet+xml"/>
  <Override PartName="/xl/worksheets/sheet16.xml" ContentType="application/vnd.openxmlformats-officedocument.spreadsheetml.worksheet+xml"/>
  <Override PartName="/xl/chartsheets/sheet10.xml" ContentType="application/vnd.openxmlformats-officedocument.spreadsheetml.chartsheet+xml"/>
  <Override PartName="/xl/worksheets/sheet17.xml" ContentType="application/vnd.openxmlformats-officedocument.spreadsheetml.worksheet+xml"/>
  <Override PartName="/xl/chartsheets/sheet11.xml" ContentType="application/vnd.openxmlformats-officedocument.spreadsheetml.chart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12.xml" ContentType="application/vnd.openxmlformats-officedocument.spreadsheetml.chartsheet+xml"/>
  <Override PartName="/xl/worksheets/sheet25.xml" ContentType="application/vnd.openxmlformats-officedocument.spreadsheetml.worksheet+xml"/>
  <Override PartName="/xl/chartsheets/sheet13.xml" ContentType="application/vnd.openxmlformats-officedocument.spreadsheetml.chartsheet+xml"/>
  <Override PartName="/xl/worksheets/sheet26.xml" ContentType="application/vnd.openxmlformats-officedocument.spreadsheetml.worksheet+xml"/>
  <Override PartName="/xl/chartsheets/sheet14.xml" ContentType="application/vnd.openxmlformats-officedocument.spreadsheetml.chartsheet+xml"/>
  <Override PartName="/xl/worksheets/sheet27.xml" ContentType="application/vnd.openxmlformats-officedocument.spreadsheetml.worksheet+xml"/>
  <Override PartName="/xl/chartsheets/sheet15.xml" ContentType="application/vnd.openxmlformats-officedocument.spreadsheetml.chart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24.xml" ContentType="application/vnd.openxmlformats-officedocument.drawingml.chart+xml"/>
  <Override PartName="/xl/drawings/drawing26.xml" ContentType="application/vnd.openxmlformats-officedocument.drawing+xml"/>
  <Override PartName="/xl/charts/chart25.xml" ContentType="application/vnd.openxmlformats-officedocument.drawingml.chart+xml"/>
  <Override PartName="/xl/drawings/drawing27.xml" ContentType="application/vnd.openxmlformats-officedocument.drawing+xml"/>
  <Override PartName="/xl/charts/chart26.xml" ContentType="application/vnd.openxmlformats-officedocument.drawingml.chart+xml"/>
  <Override PartName="/xl/drawings/drawing28.xml" ContentType="application/vnd.openxmlformats-officedocument.drawing+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16260" windowHeight="9580" firstSheet="34" activeTab="41"/>
  </bookViews>
  <sheets>
    <sheet name="Feuil1" sheetId="4" r:id="rId1"/>
    <sheet name="Compare1" sheetId="5" r:id="rId2"/>
    <sheet name="Compare2" sheetId="6" r:id="rId3"/>
    <sheet name="Compare3" sheetId="7" r:id="rId4"/>
    <sheet name="Compare4" sheetId="8" r:id="rId5"/>
    <sheet name="Compare5" sheetId="9" r:id="rId6"/>
    <sheet name="Global" sheetId="10" r:id="rId7"/>
    <sheet name="UCF_CHART" sheetId="32" r:id="rId8"/>
    <sheet name="UCF" sheetId="11" r:id="rId9"/>
    <sheet name="UCLF _CHART" sheetId="33" r:id="rId10"/>
    <sheet name="UCLF " sheetId="12" r:id="rId11"/>
    <sheet name="FLR_CHART" sheetId="34" r:id="rId12"/>
    <sheet name="FLR" sheetId="13" r:id="rId13"/>
    <sheet name="UA7_CHART" sheetId="35" r:id="rId14"/>
    <sheet name="UA7" sheetId="14" r:id="rId15"/>
    <sheet name="SP1_CHART" sheetId="36" r:id="rId16"/>
    <sheet name="SP1" sheetId="15" r:id="rId17"/>
    <sheet name="SP2_CHART" sheetId="37" r:id="rId18"/>
    <sheet name="SP2" sheetId="16" r:id="rId19"/>
    <sheet name="SP5_CHART" sheetId="38" r:id="rId20"/>
    <sheet name="SP5" sheetId="17" r:id="rId21"/>
    <sheet name="CPI_CHART" sheetId="39" r:id="rId22"/>
    <sheet name="CPI" sheetId="18" r:id="rId23"/>
    <sheet name="CRE_CHART" sheetId="40" r:id="rId24"/>
    <sheet name="CRE" sheetId="19" r:id="rId25"/>
    <sheet name="ISA_CHART" sheetId="41" r:id="rId26"/>
    <sheet name="ISA" sheetId="20" r:id="rId27"/>
    <sheet name="CISA_CHART" sheetId="42" r:id="rId28"/>
    <sheet name="CISA" sheetId="21" r:id="rId29"/>
    <sheet name="Index2011" sheetId="31" r:id="rId30"/>
    <sheet name="Index2012" sheetId="30" r:id="rId31"/>
    <sheet name="Index2013" sheetId="29" r:id="rId32"/>
    <sheet name="Index2014" sheetId="28" r:id="rId33"/>
    <sheet name="Index2015" sheetId="27" r:id="rId34"/>
    <sheet name="Index2016" sheetId="26" r:id="rId35"/>
    <sheet name="GRLF_CHART" sheetId="43" r:id="rId36"/>
    <sheet name="GRLF" sheetId="22" r:id="rId37"/>
    <sheet name="FRI_CHART" sheetId="44" r:id="rId38"/>
    <sheet name="FRI" sheetId="23" r:id="rId39"/>
    <sheet name="US7_CHART" sheetId="45" r:id="rId40"/>
    <sheet name="US7" sheetId="24" r:id="rId41"/>
    <sheet name="Index_Chart" sheetId="46" r:id="rId42"/>
    <sheet name="Index_all" sheetId="25" r:id="rId43"/>
  </sheets>
  <externalReferences>
    <externalReference r:id="rId44"/>
  </externalReferences>
  <definedNames>
    <definedName name="First">[1]FIXED_DATAS!#REF!</definedName>
    <definedName name="_xlnm.Print_Area" localSheetId="1">Compare1!#REF!</definedName>
    <definedName name="_xlnm.Print_Area" localSheetId="2">Compare2!#REF!</definedName>
    <definedName name="_xlnm.Print_Area" localSheetId="3">Compare3!#REF!</definedName>
    <definedName name="_xlnm.Print_Area" localSheetId="4">Compare4!#REF!</definedName>
    <definedName name="_xlnm.Print_Area" localSheetId="5">Compare5!#REF!</definedName>
    <definedName name="Second">[1]FIXED_DATAS!#REF!</definedName>
    <definedName name="Third">[1]FIXED_DATAS!#REF!</definedName>
  </definedNames>
  <calcPr calcId="145621"/>
</workbook>
</file>

<file path=xl/calcChain.xml><?xml version="1.0" encoding="utf-8"?>
<calcChain xmlns="http://schemas.openxmlformats.org/spreadsheetml/2006/main">
  <c r="C23" i="31" l="1"/>
  <c r="C22" i="31"/>
  <c r="C21" i="31"/>
  <c r="I17" i="31"/>
  <c r="K17" i="31" s="1"/>
  <c r="I16" i="31"/>
  <c r="K16" i="31" s="1"/>
  <c r="I15" i="31"/>
  <c r="J15" i="31" s="1"/>
  <c r="I14" i="31"/>
  <c r="K14" i="31" s="1"/>
  <c r="I12" i="31"/>
  <c r="K12" i="31" s="1"/>
  <c r="I11" i="31"/>
  <c r="K11" i="31" s="1"/>
  <c r="I10" i="31"/>
  <c r="K10" i="31" s="1"/>
  <c r="I8" i="31"/>
  <c r="J8" i="31" s="1"/>
  <c r="I7" i="31"/>
  <c r="I6" i="31"/>
  <c r="K6" i="31" s="1"/>
  <c r="J16" i="31"/>
  <c r="J10" i="31"/>
  <c r="K8" i="31"/>
  <c r="H17" i="31"/>
  <c r="G17" i="31"/>
  <c r="H16" i="31"/>
  <c r="G16" i="31"/>
  <c r="H15" i="31"/>
  <c r="G15" i="31"/>
  <c r="H14" i="31"/>
  <c r="G14" i="31"/>
  <c r="H12" i="31"/>
  <c r="G12" i="31"/>
  <c r="H11" i="31"/>
  <c r="G11" i="31"/>
  <c r="H10" i="31"/>
  <c r="G10" i="31"/>
  <c r="H8" i="31"/>
  <c r="H19" i="31" s="1"/>
  <c r="H18" i="31" s="1"/>
  <c r="G8" i="31"/>
  <c r="H6" i="31"/>
  <c r="G6" i="31"/>
  <c r="E17" i="31"/>
  <c r="D17" i="31"/>
  <c r="E16" i="31"/>
  <c r="D16" i="31"/>
  <c r="E15" i="31"/>
  <c r="D15" i="31"/>
  <c r="E14" i="31"/>
  <c r="D14" i="31"/>
  <c r="E12" i="31"/>
  <c r="D12" i="31"/>
  <c r="E11" i="31"/>
  <c r="D11" i="31"/>
  <c r="E10" i="31"/>
  <c r="D10" i="31"/>
  <c r="E8" i="31"/>
  <c r="E19" i="31" s="1"/>
  <c r="E18" i="31" s="1"/>
  <c r="D8" i="31"/>
  <c r="E6" i="31"/>
  <c r="D6" i="31"/>
  <c r="C23" i="30"/>
  <c r="C22" i="30"/>
  <c r="C21" i="30"/>
  <c r="I17" i="30"/>
  <c r="I16" i="30"/>
  <c r="I15" i="30"/>
  <c r="I14" i="30"/>
  <c r="J14" i="30" s="1"/>
  <c r="I12" i="30"/>
  <c r="K12" i="30" s="1"/>
  <c r="I11" i="30"/>
  <c r="K11" i="30" s="1"/>
  <c r="I10" i="30"/>
  <c r="I8" i="30"/>
  <c r="J8" i="30" s="1"/>
  <c r="I7" i="30"/>
  <c r="I6" i="30"/>
  <c r="J6" i="30" s="1"/>
  <c r="K17" i="30"/>
  <c r="J17" i="30"/>
  <c r="K16" i="30"/>
  <c r="J16" i="30"/>
  <c r="K15" i="30"/>
  <c r="J15" i="30"/>
  <c r="K14" i="30"/>
  <c r="J11" i="30"/>
  <c r="K10" i="30"/>
  <c r="J10" i="30"/>
  <c r="K8" i="30"/>
  <c r="K6" i="30"/>
  <c r="K19" i="30" s="1"/>
  <c r="K18" i="30" s="1"/>
  <c r="H17" i="30"/>
  <c r="G17" i="30"/>
  <c r="H16" i="30"/>
  <c r="G16" i="30"/>
  <c r="H15" i="30"/>
  <c r="G15" i="30"/>
  <c r="H14" i="30"/>
  <c r="G14" i="30"/>
  <c r="H12" i="30"/>
  <c r="G12" i="30"/>
  <c r="H11" i="30"/>
  <c r="G11" i="30"/>
  <c r="H10" i="30"/>
  <c r="G10" i="30"/>
  <c r="H8" i="30"/>
  <c r="G8" i="30"/>
  <c r="H6" i="30"/>
  <c r="H19" i="30" s="1"/>
  <c r="H18" i="30" s="1"/>
  <c r="G6" i="30"/>
  <c r="E19" i="30"/>
  <c r="E18" i="30" s="1"/>
  <c r="E17" i="30"/>
  <c r="D17" i="30"/>
  <c r="E16" i="30"/>
  <c r="D16" i="30"/>
  <c r="E15" i="30"/>
  <c r="D15" i="30"/>
  <c r="E14" i="30"/>
  <c r="D14" i="30"/>
  <c r="E12" i="30"/>
  <c r="D12" i="30"/>
  <c r="E11" i="30"/>
  <c r="D11" i="30"/>
  <c r="E10" i="30"/>
  <c r="D10" i="30"/>
  <c r="E8" i="30"/>
  <c r="D8" i="30"/>
  <c r="E6" i="30"/>
  <c r="D6" i="30"/>
  <c r="C23" i="29"/>
  <c r="C22" i="29"/>
  <c r="C21" i="29"/>
  <c r="I17" i="29"/>
  <c r="I16" i="29"/>
  <c r="K16" i="29" s="1"/>
  <c r="I15" i="29"/>
  <c r="I14" i="29"/>
  <c r="J14" i="29" s="1"/>
  <c r="K14" i="29" s="1"/>
  <c r="I12" i="29"/>
  <c r="I11" i="29"/>
  <c r="K11" i="29" s="1"/>
  <c r="I10" i="29"/>
  <c r="I8" i="29"/>
  <c r="J8" i="29" s="1"/>
  <c r="K8" i="29" s="1"/>
  <c r="I7" i="29"/>
  <c r="I6" i="29"/>
  <c r="J6" i="29" s="1"/>
  <c r="K6" i="29" s="1"/>
  <c r="J16" i="29"/>
  <c r="J15" i="29"/>
  <c r="K15" i="29" s="1"/>
  <c r="J11" i="29"/>
  <c r="J10" i="29"/>
  <c r="K10" i="29" s="1"/>
  <c r="G17" i="29"/>
  <c r="H17" i="29" s="1"/>
  <c r="G16" i="29"/>
  <c r="H16" i="29" s="1"/>
  <c r="G15" i="29"/>
  <c r="H15" i="29" s="1"/>
  <c r="H14" i="29"/>
  <c r="G14" i="29"/>
  <c r="H12" i="29"/>
  <c r="G12" i="29"/>
  <c r="H11" i="29"/>
  <c r="G11" i="29"/>
  <c r="G10" i="29"/>
  <c r="H10" i="29" s="1"/>
  <c r="H8" i="29"/>
  <c r="G8" i="29"/>
  <c r="G6" i="29"/>
  <c r="H6" i="29" s="1"/>
  <c r="D17" i="29"/>
  <c r="E17" i="29" s="1"/>
  <c r="D16" i="29"/>
  <c r="E16" i="29" s="1"/>
  <c r="D15" i="29"/>
  <c r="E15" i="29" s="1"/>
  <c r="D14" i="29"/>
  <c r="E14" i="29" s="1"/>
  <c r="E12" i="29"/>
  <c r="D12" i="29"/>
  <c r="D11" i="29"/>
  <c r="E11" i="29" s="1"/>
  <c r="E10" i="29"/>
  <c r="D10" i="29"/>
  <c r="D8" i="29"/>
  <c r="E8" i="29" s="1"/>
  <c r="D6" i="29"/>
  <c r="E6" i="29" s="1"/>
  <c r="C23" i="28"/>
  <c r="C22" i="28"/>
  <c r="C21" i="28"/>
  <c r="I17" i="28"/>
  <c r="I16" i="28"/>
  <c r="K16" i="28" s="1"/>
  <c r="I15" i="28"/>
  <c r="I14" i="28"/>
  <c r="I12" i="28"/>
  <c r="I11" i="28"/>
  <c r="K11" i="28" s="1"/>
  <c r="I10" i="28"/>
  <c r="I8" i="28"/>
  <c r="J8" i="28" s="1"/>
  <c r="K8" i="28" s="1"/>
  <c r="I7" i="28"/>
  <c r="I6" i="28"/>
  <c r="J16" i="28"/>
  <c r="J15" i="28"/>
  <c r="K15" i="28" s="1"/>
  <c r="J11" i="28"/>
  <c r="J10" i="28"/>
  <c r="K10" i="28" s="1"/>
  <c r="G17" i="28"/>
  <c r="H17" i="28" s="1"/>
  <c r="H16" i="28"/>
  <c r="G16" i="28"/>
  <c r="G15" i="28"/>
  <c r="H15" i="28" s="1"/>
  <c r="G14" i="28"/>
  <c r="H14" i="28" s="1"/>
  <c r="H12" i="28"/>
  <c r="G12" i="28"/>
  <c r="G11" i="28"/>
  <c r="H11" i="28" s="1"/>
  <c r="H10" i="28"/>
  <c r="G10" i="28"/>
  <c r="G8" i="28"/>
  <c r="H8" i="28" s="1"/>
  <c r="G6" i="28"/>
  <c r="H6" i="28" s="1"/>
  <c r="D17" i="28"/>
  <c r="E17" i="28" s="1"/>
  <c r="E16" i="28"/>
  <c r="D16" i="28"/>
  <c r="D15" i="28"/>
  <c r="E15" i="28" s="1"/>
  <c r="E14" i="28"/>
  <c r="D14" i="28"/>
  <c r="D12" i="28"/>
  <c r="E12" i="28" s="1"/>
  <c r="E11" i="28"/>
  <c r="D11" i="28"/>
  <c r="D10" i="28"/>
  <c r="E10" i="28" s="1"/>
  <c r="E8" i="28"/>
  <c r="D8" i="28"/>
  <c r="D6" i="28"/>
  <c r="E6" i="28" s="1"/>
  <c r="C23" i="27"/>
  <c r="C22" i="27"/>
  <c r="C21" i="27"/>
  <c r="I17" i="27"/>
  <c r="I16" i="27"/>
  <c r="I15" i="27"/>
  <c r="I14" i="27"/>
  <c r="J14" i="27" s="1"/>
  <c r="K14" i="27" s="1"/>
  <c r="I12" i="27"/>
  <c r="I11" i="27"/>
  <c r="K11" i="27" s="1"/>
  <c r="I10" i="27"/>
  <c r="J10" i="27" s="1"/>
  <c r="I8" i="27"/>
  <c r="I7" i="27"/>
  <c r="I6" i="27"/>
  <c r="J6" i="27" s="1"/>
  <c r="K6" i="27" s="1"/>
  <c r="J15" i="27"/>
  <c r="K15" i="27" s="1"/>
  <c r="J11" i="27"/>
  <c r="J8" i="27"/>
  <c r="K8" i="27" s="1"/>
  <c r="G17" i="27"/>
  <c r="H17" i="27" s="1"/>
  <c r="G16" i="27"/>
  <c r="H16" i="27" s="1"/>
  <c r="G15" i="27"/>
  <c r="H15" i="27" s="1"/>
  <c r="H14" i="27"/>
  <c r="G14" i="27"/>
  <c r="G12" i="27"/>
  <c r="H12" i="27" s="1"/>
  <c r="H11" i="27"/>
  <c r="G11" i="27"/>
  <c r="G10" i="27"/>
  <c r="H10" i="27" s="1"/>
  <c r="H8" i="27"/>
  <c r="G8" i="27"/>
  <c r="G6" i="27"/>
  <c r="H6" i="27" s="1"/>
  <c r="D17" i="27"/>
  <c r="E17" i="27" s="1"/>
  <c r="D16" i="27"/>
  <c r="E16" i="27" s="1"/>
  <c r="D15" i="27"/>
  <c r="E15" i="27" s="1"/>
  <c r="E14" i="27"/>
  <c r="D14" i="27"/>
  <c r="D12" i="27"/>
  <c r="E12" i="27" s="1"/>
  <c r="D11" i="27"/>
  <c r="E11" i="27" s="1"/>
  <c r="E10" i="27"/>
  <c r="D10" i="27"/>
  <c r="D8" i="27"/>
  <c r="E8" i="27" s="1"/>
  <c r="E6" i="27"/>
  <c r="D6" i="27"/>
  <c r="C23" i="26"/>
  <c r="C22" i="26"/>
  <c r="C21" i="26"/>
  <c r="I17" i="26"/>
  <c r="I16" i="26"/>
  <c r="K16" i="26" s="1"/>
  <c r="I15" i="26"/>
  <c r="I14" i="26"/>
  <c r="J14" i="26" s="1"/>
  <c r="K14" i="26" s="1"/>
  <c r="I12" i="26"/>
  <c r="I11" i="26"/>
  <c r="K11" i="26" s="1"/>
  <c r="I10" i="26"/>
  <c r="I8" i="26"/>
  <c r="I7" i="26"/>
  <c r="I6" i="26"/>
  <c r="J6" i="26" s="1"/>
  <c r="K6" i="26" s="1"/>
  <c r="J16" i="26"/>
  <c r="J15" i="26"/>
  <c r="K15" i="26" s="1"/>
  <c r="J11" i="26"/>
  <c r="J10" i="26"/>
  <c r="K10" i="26" s="1"/>
  <c r="G17" i="26"/>
  <c r="H17" i="26" s="1"/>
  <c r="G16" i="26"/>
  <c r="H16" i="26" s="1"/>
  <c r="G15" i="26"/>
  <c r="H15" i="26" s="1"/>
  <c r="H14" i="26"/>
  <c r="G14" i="26"/>
  <c r="G12" i="26"/>
  <c r="H12" i="26" s="1"/>
  <c r="H11" i="26"/>
  <c r="G11" i="26"/>
  <c r="H10" i="26"/>
  <c r="G10" i="26"/>
  <c r="H8" i="26"/>
  <c r="G8" i="26"/>
  <c r="G6" i="26"/>
  <c r="H6" i="26" s="1"/>
  <c r="D17" i="26"/>
  <c r="E17" i="26" s="1"/>
  <c r="D16" i="26"/>
  <c r="E16" i="26" s="1"/>
  <c r="D15" i="26"/>
  <c r="E15" i="26" s="1"/>
  <c r="D14" i="26"/>
  <c r="E14" i="26" s="1"/>
  <c r="E12" i="26"/>
  <c r="D12" i="26"/>
  <c r="D11" i="26"/>
  <c r="E11" i="26" s="1"/>
  <c r="E10" i="26"/>
  <c r="D10" i="26"/>
  <c r="D8" i="26"/>
  <c r="E8" i="26" s="1"/>
  <c r="E6" i="26"/>
  <c r="D6" i="26"/>
  <c r="G12" i="19"/>
  <c r="F12" i="19"/>
  <c r="E12" i="19"/>
  <c r="D12" i="19"/>
  <c r="C12" i="19"/>
  <c r="B12" i="19"/>
  <c r="J17" i="31" l="1"/>
  <c r="K15" i="31"/>
  <c r="J14" i="31"/>
  <c r="J12" i="31"/>
  <c r="J11" i="31"/>
  <c r="K19" i="31"/>
  <c r="K18" i="31" s="1"/>
  <c r="J6" i="31"/>
  <c r="J12" i="30"/>
  <c r="J17" i="29"/>
  <c r="K17" i="29" s="1"/>
  <c r="J12" i="29"/>
  <c r="K12" i="29" s="1"/>
  <c r="H19" i="29"/>
  <c r="H18" i="29" s="1"/>
  <c r="E19" i="29"/>
  <c r="E18" i="29" s="1"/>
  <c r="J17" i="28"/>
  <c r="K17" i="28" s="1"/>
  <c r="J14" i="28"/>
  <c r="K14" i="28" s="1"/>
  <c r="J12" i="28"/>
  <c r="K12" i="28" s="1"/>
  <c r="J6" i="28"/>
  <c r="K6" i="28" s="1"/>
  <c r="H19" i="28"/>
  <c r="H18" i="28" s="1"/>
  <c r="E19" i="28"/>
  <c r="E18" i="28" s="1"/>
  <c r="J17" i="27"/>
  <c r="K17" i="27" s="1"/>
  <c r="J16" i="27"/>
  <c r="K16" i="27" s="1"/>
  <c r="J12" i="27"/>
  <c r="K12" i="27" s="1"/>
  <c r="K10" i="27"/>
  <c r="H19" i="27"/>
  <c r="H18" i="27" s="1"/>
  <c r="E19" i="27"/>
  <c r="E18" i="27" s="1"/>
  <c r="J17" i="26"/>
  <c r="K17" i="26" s="1"/>
  <c r="J12" i="26"/>
  <c r="K12" i="26" s="1"/>
  <c r="J8" i="26"/>
  <c r="K8" i="26" s="1"/>
  <c r="H19" i="26"/>
  <c r="H18" i="26" s="1"/>
  <c r="E19" i="26"/>
  <c r="E18" i="26" s="1"/>
  <c r="K19" i="29" l="1"/>
  <c r="K18" i="29" s="1"/>
  <c r="K19" i="28"/>
  <c r="K18" i="28" s="1"/>
  <c r="K19" i="27"/>
  <c r="K18" i="27" s="1"/>
  <c r="K19" i="26"/>
  <c r="K18" i="26" s="1"/>
</calcChain>
</file>

<file path=xl/comments1.xml><?xml version="1.0" encoding="utf-8"?>
<comments xmlns="http://schemas.openxmlformats.org/spreadsheetml/2006/main">
  <authors>
    <author>Schöllhorn, Roland</author>
  </authors>
  <commentList>
    <comment ref="D4" authorId="0">
      <text>
        <r>
          <rPr>
            <sz val="9"/>
            <color indexed="81"/>
            <rFont val="Tahoma"/>
            <charset val="1"/>
          </rPr>
          <t>Reactor type: PWR
op. cylce: 18 month</t>
        </r>
      </text>
    </comment>
    <comment ref="G4" authorId="0">
      <text>
        <r>
          <rPr>
            <sz val="9"/>
            <color indexed="81"/>
            <rFont val="Tahoma"/>
            <charset val="1"/>
          </rPr>
          <t>Reactor type: PWR
op. cylce: 18 month</t>
        </r>
      </text>
    </comment>
  </commentList>
</comments>
</file>

<file path=xl/comments2.xml><?xml version="1.0" encoding="utf-8"?>
<comments xmlns="http://schemas.openxmlformats.org/spreadsheetml/2006/main">
  <authors>
    <author>Schöllhorn, Roland</author>
  </authors>
  <commentList>
    <comment ref="D4" authorId="0">
      <text>
        <r>
          <rPr>
            <sz val="9"/>
            <color indexed="81"/>
            <rFont val="Tahoma"/>
            <charset val="1"/>
          </rPr>
          <t>Reactor type: PWR
op. cylce: 18 month</t>
        </r>
      </text>
    </comment>
    <comment ref="G4" authorId="0">
      <text>
        <r>
          <rPr>
            <sz val="9"/>
            <color indexed="81"/>
            <rFont val="Tahoma"/>
            <charset val="1"/>
          </rPr>
          <t>Reactor type: PWR
op. cylce: 18 month</t>
        </r>
      </text>
    </comment>
  </commentList>
</comments>
</file>

<file path=xl/comments3.xml><?xml version="1.0" encoding="utf-8"?>
<comments xmlns="http://schemas.openxmlformats.org/spreadsheetml/2006/main">
  <authors>
    <author>Schöllhorn, Roland</author>
  </authors>
  <commentList>
    <comment ref="D4" authorId="0">
      <text>
        <r>
          <rPr>
            <sz val="9"/>
            <color indexed="81"/>
            <rFont val="Tahoma"/>
            <charset val="1"/>
          </rPr>
          <t>Reactor type: PWR
op. cylce: 18 month</t>
        </r>
      </text>
    </comment>
    <comment ref="G4" authorId="0">
      <text>
        <r>
          <rPr>
            <sz val="9"/>
            <color indexed="81"/>
            <rFont val="Tahoma"/>
            <charset val="1"/>
          </rPr>
          <t>Reactor type: PWR
op. cylce: 18 month</t>
        </r>
      </text>
    </comment>
  </commentList>
</comments>
</file>

<file path=xl/comments4.xml><?xml version="1.0" encoding="utf-8"?>
<comments xmlns="http://schemas.openxmlformats.org/spreadsheetml/2006/main">
  <authors>
    <author>Schöllhorn, Roland</author>
  </authors>
  <commentList>
    <comment ref="D4" authorId="0">
      <text>
        <r>
          <rPr>
            <sz val="9"/>
            <color indexed="81"/>
            <rFont val="Tahoma"/>
            <charset val="1"/>
          </rPr>
          <t>Reactor type: PWR
op. cylce: 18 month</t>
        </r>
      </text>
    </comment>
    <comment ref="G4" authorId="0">
      <text>
        <r>
          <rPr>
            <sz val="9"/>
            <color indexed="81"/>
            <rFont val="Tahoma"/>
            <charset val="1"/>
          </rPr>
          <t>Reactor type: PWR
op. cylce: 18 month</t>
        </r>
      </text>
    </comment>
  </commentList>
</comments>
</file>

<file path=xl/comments5.xml><?xml version="1.0" encoding="utf-8"?>
<comments xmlns="http://schemas.openxmlformats.org/spreadsheetml/2006/main">
  <authors>
    <author>Schöllhorn, Roland</author>
  </authors>
  <commentList>
    <comment ref="D4" authorId="0">
      <text>
        <r>
          <rPr>
            <sz val="9"/>
            <color indexed="81"/>
            <rFont val="Tahoma"/>
            <charset val="1"/>
          </rPr>
          <t>Reactor type: PWR
op. cylce: 18 month</t>
        </r>
      </text>
    </comment>
    <comment ref="G4" authorId="0">
      <text>
        <r>
          <rPr>
            <sz val="9"/>
            <color indexed="81"/>
            <rFont val="Tahoma"/>
            <charset val="1"/>
          </rPr>
          <t>Reactor type: PWR
op. cylce: 18 month</t>
        </r>
      </text>
    </comment>
  </commentList>
</comments>
</file>

<file path=xl/comments6.xml><?xml version="1.0" encoding="utf-8"?>
<comments xmlns="http://schemas.openxmlformats.org/spreadsheetml/2006/main">
  <authors>
    <author>Schöllhorn, Roland</author>
  </authors>
  <commentList>
    <comment ref="D4" authorId="0">
      <text>
        <r>
          <rPr>
            <sz val="9"/>
            <color indexed="81"/>
            <rFont val="Tahoma"/>
            <charset val="1"/>
          </rPr>
          <t>Reactor type: PWR
op. cylce: 18 month</t>
        </r>
      </text>
    </comment>
    <comment ref="G4" authorId="0">
      <text>
        <r>
          <rPr>
            <sz val="9"/>
            <color indexed="81"/>
            <rFont val="Tahoma"/>
            <charset val="1"/>
          </rPr>
          <t>Reactor type: PWR
op. cylce: 18 month</t>
        </r>
      </text>
    </comment>
  </commentList>
</comments>
</file>

<file path=xl/sharedStrings.xml><?xml version="1.0" encoding="utf-8"?>
<sst xmlns="http://schemas.openxmlformats.org/spreadsheetml/2006/main" count="809" uniqueCount="125">
  <si>
    <t>Indicator</t>
  </si>
  <si>
    <t>Top Quartile</t>
  </si>
  <si>
    <t>Median</t>
  </si>
  <si>
    <t>Bottom     Quartile</t>
  </si>
  <si>
    <t xml:space="preserve">Unit </t>
  </si>
  <si>
    <t>PI       Result</t>
  </si>
  <si>
    <t>Perfor-mance Tendency</t>
  </si>
  <si>
    <t>Units reporting</t>
  </si>
  <si>
    <t>2nd Quartile</t>
  </si>
  <si>
    <t>RANKING  3rd Quartile</t>
  </si>
  <si>
    <t>Bott. Quartile</t>
  </si>
  <si>
    <t>Bott. 10%</t>
  </si>
  <si>
    <t>UCF</t>
  </si>
  <si>
    <t>[%]</t>
  </si>
  <si>
    <t xml:space="preserve">UCLF </t>
  </si>
  <si>
    <t>FLR</t>
  </si>
  <si>
    <t>UA7</t>
  </si>
  <si>
    <t>US7</t>
  </si>
  <si>
    <t>SP1</t>
  </si>
  <si>
    <t>SP2</t>
  </si>
  <si>
    <t>SP5</t>
  </si>
  <si>
    <t>CPI</t>
  </si>
  <si>
    <t xml:space="preserve">CRE </t>
  </si>
  <si>
    <t>[man-Sv]</t>
  </si>
  <si>
    <t>ISA</t>
  </si>
  <si>
    <t>CISA</t>
  </si>
  <si>
    <t>Percentage of PI placed in respective Qtr./Bott.10%:</t>
  </si>
  <si>
    <t xml:space="preserve">Percentage of unit PIs </t>
  </si>
  <si>
    <t>In Top Quartile</t>
  </si>
  <si>
    <t>Better than</t>
  </si>
  <si>
    <t>Worse than</t>
  </si>
  <si>
    <t>In Bottom</t>
  </si>
  <si>
    <t>In Last Decile</t>
  </si>
  <si>
    <t>placed in respective Quartiles</t>
  </si>
  <si>
    <t>Medians</t>
  </si>
  <si>
    <t>Quartile</t>
  </si>
  <si>
    <t>and Deciles</t>
  </si>
  <si>
    <t>WANO World Group</t>
  </si>
  <si>
    <t>WANO Regional Centre</t>
  </si>
  <si>
    <t>National Group</t>
  </si>
  <si>
    <t>Reactor NSSS Type</t>
  </si>
  <si>
    <t>Selected Comparison</t>
  </si>
  <si>
    <t>WANO Top Quartile</t>
  </si>
  <si>
    <t>WANO Median</t>
  </si>
  <si>
    <t>WANO Bottom Quartile</t>
  </si>
  <si>
    <t>test</t>
  </si>
  <si>
    <t>CRE</t>
  </si>
  <si>
    <t>GRLF</t>
  </si>
  <si>
    <t>FRI</t>
  </si>
  <si>
    <t>Database-Run</t>
  </si>
  <si>
    <t>Defect Fuel Reference (PWR)</t>
  </si>
  <si>
    <t>Year</t>
  </si>
  <si>
    <t>Almaraz 1, Almaraz 2 Performance Indicators Compared to WANO Group Based on 3-y Average PI Results</t>
  </si>
  <si>
    <t>-</t>
  </si>
  <si>
    <t>+</t>
  </si>
  <si>
    <t>--</t>
  </si>
  <si>
    <t>++</t>
  </si>
  <si>
    <t>from 397 units / 178 stations / 263 PWR</t>
  </si>
  <si>
    <t>Almaraz 1, Almaraz 2 Performance Indicators Compared to P       Centre - PWR Based on 3-y Average PI Results</t>
  </si>
  <si>
    <t>Almaraz 1, Almaraz 2 Performance Indicators Compared to CNA Group Based on 3-y Average PI Results</t>
  </si>
  <si>
    <t>Almaraz 1, Almaraz 2 Performance Indicators Compared to NSSS WEC        Design Based on 3-y Average PI Results</t>
  </si>
  <si>
    <t>Almaraz 1, Almaraz 2 Performance Indicators Compared to User Selection( , Angra 11, Angra 21, ANO Unit 1, ANO Unit 2, Armenian 2, Asco 1, Asco 2, Balakovo 1, Balakovo 2, Balakovo 3, Balakovo 4, Beaver Valley Unit 1, Beaver Valley Unit 2, Belleville 1, Belleville 2, Beznau 1, Beznau 2, Blayais 1, Blayais 2, Blayais 3, Blayais 4, Bohunice 3, Bohunice 4, Borssele 1, Braidwood Unit 1, Braidwood Unit 2, Brokdorf 1, Bugey 2, Bugey 3, Bugey 4, Bugey 5, Bushehr 1, Byron Unit 1, Byron Unit 2, Callaway Unit 1, Calvert Cliffs Unit 1, Calvert Cliffs Unit 2, Catawba Unit 1, Catawba Unit 2, Cattenom 1, Cattenom 2, Cattenom 3, Cattenom 4, Changjiang, Chasnupp 1, Chasnupp 2, Chinon B1, Chinon B2, Chinon B3, Chinon B4, Chooz B1, Chooz B2, Civaux 1, Civaux 2, Comanche Peak Unit 1, Comanche Peak Unit 2, Cook Unit 1, Cook Unit 2, Cruas 1, Cruas 2, Cruas 3, Cruas 4, Dampierre 1, Dampierre 2, Dampierre 3, Dampierre 4, DavisBesse Unit 1, Daya Bay 1, Daya Bay 2, Diablo Canyon Unit 1, Diablo Canyon Unit 2, Doel 1, Doel 2, Doel 3, Doel 4, Dukovany 1, Dukovany 2, Dukovany 3, Dukovany 4, Emsland, Fangchenggang 1, Fangjiashan 1, Fangjiashan 2, Farley Unit 1, Farley Unit 2, Fessenheim 1, Fessenheim 2, Flamanville 1, Flamanville 2, Fort Calhoun Unit 1, Fuqing 1, Fuqing 2, Ginna Unit 1, Goesgen 1, Golfech 1, Golfech 2, Gravelines 1, Gravelines 2, Gravelines 3, Gravelines 4, Gravelines 5, Gravelines 6, Grohnde 1, Hanbit 1, Hanbit 2, Hanbit 3, Hanbit 4, Hanbit 5, Hanbit 6, Hanul 1, Hanul 2, Hanul 3, Hanul 4, Hanul 5, Hanul 6, Harris Unit 1, Hongyanhe 1, Hongyanhe 2, Hongyanhe 3, Indian Point Unit 2, Indian Point Unit 3, Isar 21, Kalinin 1, Kalinin 2, Kalinin 3, Kalinin 4, Khmelnitski 1, Khmelnitski 2, Koeberg 1, Koeberg 2, Kola 1, Kola 2, Kola 3, Kola 4, Kori 1, Kori 2, Kori 3, Kori 4, Kozloduy 5, Kozloduy 6, Krsko 1, Kudankulam 1, Ling Ao 1, Ling Ao 2, Ling Ao 3, Ling Ao 4, Loviisa 1, Loviisa 2, Maanshan 1, Maanshan 2, McGuire Unit 1, McGuire Unit 2, Millstone Unit 2, Millstone Unit 3, Mochovce 1, Mochovce 2, Neckar 21, Ningde 1, Ningde 2, Ningde 3, Nogent 1, Nogent 2, North Anna Unit 1, North Anna Unit 2, Novovoronezh 3, Novovoronezh 4, Novovoronezh 5, Oconee Unit 1, Oconee Unit 2, Oconee Unit 3, Paks 1, Paks 2, Paks 3, Paks 4, Palisades Unit 1, Palo Verde Unit 1, Palo Verde Unit 2, Palo Verde Unit 3, Paluel 1, Paluel 2, Paluel 3, Paluel 4, Penly 1, Penly 2, Philippsburg 2, Point Beach Unit 1, Point Beach Unit 2, Prairie Island Unit 1, Prairie Island Unit 2, Qinshan 11, Qinshan 21, Qinshan 22, Qinshan 23, Qinshan 24, Ringhals 2, Ringhals 3, Ringhals 4, Robinson Unit 2, Rostov 1, Rostov 2, Rostov 3, Rovno 1, Rovno 2, Rovno 3, Rovno 4, SaintAlban 1, SaintAlban 2, SaintLaurent B1, SaintLaurent B2, Salem Unit 1, Salem Unit 2, Seabrook Unit 1, Sendai 1, Sendai 2, Sequoyah Unit 1, Sequoyah Unit 2, ShinKori 1, ShinKori 2, ShinWolsong 1, ShinWolsong 2, Sizewell B 1, South Texas Unit 1, South Texas Unit 2, South Ukraine 1, South Ukraine 2, South Ukraine 3, St. Lucie Unit 1, St. Lucie Unit 2, Summer Unit 1, Surry Unit 1, Surry Unit 2, Temelin 1, Temelin 2, Three Mile Island Unit 1, Tianwan 1, Tianwan 2, Tihange 1, Tihange 2, Tihange 3, Tricastin 1, Tricastin 2, Tricastin 3, Tricastin 4, Trillo 1, Turkey Point Unit 3, Turkey Point Unit 4, Vandellos II 1, Vogtle Unit 1, Vogtle Unit 2, Waterford Unit 3, Watts Bar Unit 1, Wolf Creek Unit 1, Yangjiang 1, Yangjiang 2, Yangjiang 3, Zaporozhye 1, Zaporozhye 2, Zaporozhye 3, Zaporozhye 4, Zaporozhye 5, Zaporozhye 6 ) Based on 3-y Average PI Results</t>
  </si>
  <si>
    <t>UCLF , FLR, UA7, US7, UCF, CRE , CISA, SP5</t>
  </si>
  <si>
    <t>UCF, FLR, SP5, CRE , CPI, ISA, UCLF , SP1, SP2</t>
  </si>
  <si>
    <t>UA7, US7, SP1, SP2, CPI, ISA, CISA, UCF, SP5</t>
  </si>
  <si>
    <t>SP1, SP2, SP5, UCF, UA7, US7, CPI, ISA</t>
  </si>
  <si>
    <t>PERFORMANCE INDICATOR INDEX - PWR</t>
  </si>
  <si>
    <t>Rev 1</t>
  </si>
  <si>
    <t>Station: XXX</t>
  </si>
  <si>
    <t>OVERALL PERFORMANCE INDICATOR</t>
  </si>
  <si>
    <t>WEIGHT</t>
  </si>
  <si>
    <t>VALUE</t>
  </si>
  <si>
    <t>INDEX</t>
  </si>
  <si>
    <t>PRODUCT</t>
  </si>
  <si>
    <t>Unit Capability Factor        (*)</t>
  </si>
  <si>
    <t>NQ</t>
  </si>
  <si>
    <t>Unplanned Auto Scrams    (2yr)</t>
  </si>
  <si>
    <t>Safety System Performance:</t>
  </si>
  <si>
    <t xml:space="preserve">    PWR High Press. Inj.  (3yr)</t>
  </si>
  <si>
    <t xml:space="preserve">    PWR Aux. Feedwater  (3yr)</t>
  </si>
  <si>
    <t xml:space="preserve">    Emergency AC Power    (3yr)</t>
  </si>
  <si>
    <t>Fuel Rel.  (Most recent qtr)</t>
  </si>
  <si>
    <t>Chemistry Perf. Ind.           (*)</t>
  </si>
  <si>
    <t>Collective Rad. Exposure    (*)</t>
  </si>
  <si>
    <t>Industrial Safety Accident Rate (*)</t>
  </si>
  <si>
    <t xml:space="preserve">       NORM. INDEX</t>
  </si>
  <si>
    <t>WEIGHTED INDEX</t>
  </si>
  <si>
    <t>* The value to be used depends on refueling cycle:  12/24-month refuel cycle should use 24 month values</t>
  </si>
  <si>
    <t xml:space="preserve">   18 month refueling cycles use 18-month values</t>
  </si>
  <si>
    <t>Performance Indicator Index Use:</t>
  </si>
  <si>
    <t xml:space="preserve">The performance indicator index has served as a useful tool when considering trends in nuclear station performance as measured by the performance.  </t>
  </si>
  <si>
    <t xml:space="preserve">indicators.  The index focuses attention on overall station performance and does not place undue emphasis on any single indicator. </t>
  </si>
  <si>
    <t xml:space="preserve">As with any indicator, the index must be considered in the context of individual performance indicator values and trends as well as other station </t>
  </si>
  <si>
    <t>performance information.  Additionally, since the index is based on historical data, it typically lags current plant performance.</t>
  </si>
  <si>
    <t xml:space="preserve">Rev 1 Notes:  Value column information is obtained from the unit results spreadsheet for the most recent quarter for each indicator. </t>
  </si>
  <si>
    <t>If an indicator value is zero with a data code of  M,  the result is an invalid number for this calculation.</t>
  </si>
  <si>
    <t xml:space="preserve">For invalid indicators, place the letters NQ in the value column.  This will remove that indicator from the index calculation. </t>
  </si>
  <si>
    <t xml:space="preserve">If data for a particular indicator is NG, the unit’s index is computed using the remaining indicators and results are normalized to a 100-point scale.  </t>
  </si>
  <si>
    <t>Rev 2 Notes:  Indicator time periods were revised to allow the index to monitor performance over approximately one complete operating cycle</t>
  </si>
  <si>
    <t xml:space="preserve">for each plant.  Either 18 or 24 month values are used for most indicators.  The time period should be selected to best match the unit's nominal </t>
  </si>
  <si>
    <t>operating cycle.</t>
  </si>
  <si>
    <t xml:space="preserve">Rev 3 Notes:  Industrial Safety Accident Rate was removed and its 5 points were redistributed.  </t>
  </si>
  <si>
    <t xml:space="preserve">Unplanned Automatic Scrams / 7000 hours was changed to 24 month period for all units.  </t>
  </si>
  <si>
    <t>2006 Rev 0 Notes:  Industrial Safety Accident Rate was added back into the index.  Weights were redistributed.</t>
  </si>
  <si>
    <t>Formulas were adjusted to reflect 2010 industry goals and to reflect improved industry performance.</t>
  </si>
  <si>
    <t>2006 Rev 1 Notes: Revised station index from integer to one decimal point to agree with the definition.</t>
  </si>
  <si>
    <t xml:space="preserve">Copyright © 2006 by the Institute of Nuclear Power Operations.  Not for sale nor for commercial use.  Unauthorized reproduction is a violation of applicable law.  </t>
  </si>
  <si>
    <t xml:space="preserve">Each INPO member may reproduce this document for its business use.  This document should not be otherwise transferred or delivered to any third party, </t>
  </si>
  <si>
    <t>and its contents should not be made public, without the prior agreement of INPO.  All other rights reserved.</t>
  </si>
  <si>
    <t>Date 2016</t>
  </si>
  <si>
    <t xml:space="preserve">Almaraz 1                     </t>
  </si>
  <si>
    <t xml:space="preserve">Almaraz 2                     </t>
  </si>
  <si>
    <t>Mean</t>
  </si>
  <si>
    <t>For a 1 Unit station, station Index</t>
  </si>
  <si>
    <t>For a 2 Unit station, station Index</t>
  </si>
  <si>
    <t>Medium of all Units</t>
  </si>
  <si>
    <t>Medium chosen units</t>
  </si>
  <si>
    <t>weighted Medium chosen units</t>
  </si>
  <si>
    <t>Almaraz 1, Almaraz 2</t>
  </si>
  <si>
    <t>Date 2015</t>
  </si>
  <si>
    <t>Date 2014</t>
  </si>
  <si>
    <t>Date 2013</t>
  </si>
  <si>
    <t>Date 2012</t>
  </si>
  <si>
    <t>Date 2011</t>
  </si>
  <si>
    <t>Defect Fuel Reference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</si>
</sst>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18" x14ac:knownFonts="1">
    <font>
      <sz val="11"/>
      <color theme="1"/>
      <name val="Calibri"/>
      <family val="2"/>
      <scheme val="minor"/>
    </font>
    <font>
      <sz val="10"/>
      <name val="Arial"/>
    </font>
    <font>
      <sz val="10"/>
      <name val="Arial"/>
      <family val="2"/>
    </font>
    <font>
      <b/>
      <sz val="12"/>
      <name val="Arial"/>
      <family val="2"/>
    </font>
    <font>
      <b/>
      <sz val="11"/>
      <name val="Arial"/>
      <family val="2"/>
    </font>
    <font>
      <b/>
      <sz val="10"/>
      <name val="Arial"/>
      <family val="2"/>
    </font>
    <font>
      <sz val="10"/>
      <color indexed="9"/>
      <name val="Arial"/>
      <family val="2"/>
    </font>
    <font>
      <sz val="10"/>
      <color indexed="53"/>
      <name val="Arial"/>
      <family val="2"/>
    </font>
    <font>
      <b/>
      <sz val="10"/>
      <color indexed="9"/>
      <name val="Arial"/>
      <family val="2"/>
    </font>
    <font>
      <b/>
      <sz val="10"/>
      <color indexed="8"/>
      <name val="Arial"/>
      <family val="2"/>
    </font>
    <font>
      <sz val="10"/>
      <color indexed="8"/>
      <name val="Arial"/>
      <family val="2"/>
    </font>
    <font>
      <b/>
      <sz val="13"/>
      <name val="Arial"/>
      <family val="2"/>
    </font>
    <font>
      <sz val="11"/>
      <name val="Arial"/>
      <family val="2"/>
    </font>
    <font>
      <b/>
      <u/>
      <sz val="10"/>
      <name val="Arial"/>
      <family val="2"/>
    </font>
    <font>
      <sz val="10"/>
      <color indexed="10"/>
      <name val="Arial"/>
      <family val="2"/>
    </font>
    <font>
      <i/>
      <sz val="10"/>
      <name val="Arial"/>
      <family val="2"/>
    </font>
    <font>
      <sz val="8"/>
      <name val="Arial"/>
      <family val="2"/>
    </font>
    <font>
      <sz val="9"/>
      <color indexed="81"/>
      <name val="Tahoma"/>
      <charset val="1"/>
    </font>
  </fonts>
  <fills count="13">
    <fill>
      <patternFill patternType="none"/>
    </fill>
    <fill>
      <patternFill patternType="gray125"/>
    </fill>
    <fill>
      <patternFill patternType="solid">
        <fgColor indexed="22"/>
        <bgColor indexed="64"/>
      </patternFill>
    </fill>
    <fill>
      <patternFill patternType="solid">
        <fgColor indexed="15"/>
        <bgColor indexed="64"/>
      </patternFill>
    </fill>
    <fill>
      <patternFill patternType="solid">
        <fgColor indexed="11"/>
        <bgColor indexed="64"/>
      </patternFill>
    </fill>
    <fill>
      <patternFill patternType="solid">
        <fgColor indexed="42"/>
        <bgColor indexed="64"/>
      </patternFill>
    </fill>
    <fill>
      <patternFill patternType="solid">
        <fgColor indexed="47"/>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indexed="63"/>
        <bgColor indexed="64"/>
      </patternFill>
    </fill>
    <fill>
      <patternFill patternType="solid">
        <fgColor indexed="43"/>
        <bgColor indexed="64"/>
      </patternFill>
    </fill>
    <fill>
      <patternFill patternType="solid">
        <fgColor indexed="9"/>
        <bgColor indexed="64"/>
      </patternFill>
    </fill>
  </fills>
  <borders count="34">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medium">
        <color indexed="64"/>
      </top>
      <bottom style="thin">
        <color indexed="64"/>
      </bottom>
      <diagonal/>
    </border>
  </borders>
  <cellStyleXfs count="4">
    <xf numFmtId="0" fontId="0" fillId="0" borderId="0"/>
    <xf numFmtId="0" fontId="1" fillId="0" borderId="0"/>
    <xf numFmtId="0" fontId="1" fillId="0" borderId="0"/>
    <xf numFmtId="0" fontId="2" fillId="0" borderId="0"/>
  </cellStyleXfs>
  <cellXfs count="208">
    <xf numFmtId="0" fontId="0" fillId="0" borderId="0" xfId="0"/>
    <xf numFmtId="0" fontId="1" fillId="0" borderId="0" xfId="1"/>
    <xf numFmtId="0" fontId="3" fillId="0" borderId="0" xfId="1" applyFont="1" applyFill="1"/>
    <xf numFmtId="0" fontId="4" fillId="0" borderId="0" xfId="1" applyFont="1"/>
    <xf numFmtId="0" fontId="4" fillId="0" borderId="0" xfId="1" applyFont="1" applyBorder="1"/>
    <xf numFmtId="0" fontId="2" fillId="0" borderId="0" xfId="1" applyFont="1" applyFill="1"/>
    <xf numFmtId="0" fontId="2" fillId="0" borderId="0" xfId="1" applyFont="1"/>
    <xf numFmtId="0" fontId="2" fillId="0" borderId="0" xfId="1" applyFont="1" applyFill="1" applyBorder="1"/>
    <xf numFmtId="0" fontId="1" fillId="2" borderId="1" xfId="1" applyFill="1" applyBorder="1"/>
    <xf numFmtId="0" fontId="1" fillId="2" borderId="2" xfId="1" applyFill="1" applyBorder="1" applyAlignment="1">
      <alignment horizontal="center" wrapText="1"/>
    </xf>
    <xf numFmtId="0" fontId="1" fillId="2" borderId="3" xfId="1" applyFill="1" applyBorder="1" applyAlignment="1">
      <alignment horizontal="center"/>
    </xf>
    <xf numFmtId="0" fontId="1" fillId="2" borderId="4" xfId="1" applyFill="1" applyBorder="1" applyAlignment="1">
      <alignment horizontal="centerContinuous" wrapText="1"/>
    </xf>
    <xf numFmtId="0" fontId="1" fillId="2" borderId="5" xfId="1" applyFill="1" applyBorder="1" applyAlignment="1">
      <alignment horizontal="center"/>
    </xf>
    <xf numFmtId="0" fontId="1" fillId="2" borderId="5" xfId="1" applyFill="1" applyBorder="1" applyAlignment="1">
      <alignment horizontal="center" wrapText="1"/>
    </xf>
    <xf numFmtId="0" fontId="1" fillId="2" borderId="6" xfId="1" applyFill="1" applyBorder="1" applyAlignment="1">
      <alignment horizontal="center" wrapText="1"/>
    </xf>
    <xf numFmtId="0" fontId="1" fillId="2" borderId="7" xfId="1" applyFill="1" applyBorder="1" applyAlignment="1">
      <alignment horizontal="center" wrapText="1"/>
    </xf>
    <xf numFmtId="0" fontId="1" fillId="2" borderId="2" xfId="1" applyFill="1" applyBorder="1" applyAlignment="1">
      <alignment horizontal="center"/>
    </xf>
    <xf numFmtId="0" fontId="1" fillId="2" borderId="3" xfId="1" applyFill="1" applyBorder="1" applyAlignment="1">
      <alignment horizontal="center" wrapText="1"/>
    </xf>
    <xf numFmtId="0" fontId="1" fillId="2" borderId="8" xfId="1" applyFill="1" applyBorder="1" applyAlignment="1">
      <alignment horizontal="center"/>
    </xf>
    <xf numFmtId="0" fontId="1" fillId="0" borderId="0" xfId="1" applyFill="1" applyBorder="1" applyAlignment="1">
      <alignment horizontal="center"/>
    </xf>
    <xf numFmtId="0" fontId="1" fillId="0" borderId="0" xfId="1" applyFill="1" applyBorder="1"/>
    <xf numFmtId="0" fontId="5" fillId="2" borderId="2" xfId="1" applyFont="1" applyFill="1" applyBorder="1" applyAlignment="1">
      <alignment horizontal="center" vertical="justify"/>
    </xf>
    <xf numFmtId="164" fontId="5" fillId="0" borderId="2" xfId="1" applyNumberFormat="1" applyFont="1" applyBorder="1" applyAlignment="1">
      <alignment horizontal="center"/>
    </xf>
    <xf numFmtId="164" fontId="5" fillId="0" borderId="3" xfId="1" applyNumberFormat="1" applyFont="1" applyBorder="1" applyAlignment="1">
      <alignment horizontal="center"/>
    </xf>
    <xf numFmtId="164" fontId="5" fillId="0" borderId="4" xfId="1" applyNumberFormat="1" applyFont="1" applyBorder="1" applyAlignment="1">
      <alignment horizontal="center"/>
    </xf>
    <xf numFmtId="0" fontId="1" fillId="3" borderId="2" xfId="1" applyFill="1" applyBorder="1" applyAlignment="1">
      <alignment horizontal="center"/>
    </xf>
    <xf numFmtId="164" fontId="5" fillId="3" borderId="3" xfId="1" applyNumberFormat="1" applyFont="1" applyFill="1" applyBorder="1" applyAlignment="1">
      <alignment horizontal="center"/>
    </xf>
    <xf numFmtId="0" fontId="2" fillId="3" borderId="4" xfId="2" applyFont="1" applyFill="1" applyBorder="1" applyAlignment="1">
      <alignment horizontal="center"/>
    </xf>
    <xf numFmtId="0" fontId="2" fillId="0" borderId="2" xfId="1" applyFont="1" applyFill="1" applyBorder="1" applyAlignment="1">
      <alignment horizontal="center"/>
    </xf>
    <xf numFmtId="0" fontId="1" fillId="0" borderId="2" xfId="1" applyFill="1" applyBorder="1" applyAlignment="1">
      <alignment horizontal="center"/>
    </xf>
    <xf numFmtId="0" fontId="1" fillId="0" borderId="3" xfId="1" applyFill="1" applyBorder="1" applyAlignment="1">
      <alignment horizontal="center"/>
    </xf>
    <xf numFmtId="0" fontId="1" fillId="0" borderId="8" xfId="1" applyFill="1" applyBorder="1" applyAlignment="1">
      <alignment horizontal="center"/>
    </xf>
    <xf numFmtId="0" fontId="2" fillId="0" borderId="0" xfId="1" applyFont="1" applyFill="1" applyBorder="1" applyAlignment="1">
      <alignment horizontal="left"/>
    </xf>
    <xf numFmtId="0" fontId="2" fillId="2" borderId="9" xfId="1" applyFont="1" applyFill="1" applyBorder="1" applyAlignment="1">
      <alignment horizontal="center" vertical="justify"/>
    </xf>
    <xf numFmtId="164" fontId="6" fillId="0" borderId="9" xfId="1" applyNumberFormat="1" applyFont="1" applyBorder="1"/>
    <xf numFmtId="164" fontId="6" fillId="0" borderId="10" xfId="1" applyNumberFormat="1" applyFont="1" applyBorder="1"/>
    <xf numFmtId="164" fontId="6" fillId="0" borderId="11" xfId="1" applyNumberFormat="1" applyFont="1" applyBorder="1"/>
    <xf numFmtId="0" fontId="1" fillId="3" borderId="12" xfId="1" applyFill="1" applyBorder="1" applyAlignment="1">
      <alignment horizontal="center"/>
    </xf>
    <xf numFmtId="164" fontId="5" fillId="3" borderId="0" xfId="1" applyNumberFormat="1" applyFont="1" applyFill="1" applyBorder="1" applyAlignment="1">
      <alignment horizontal="center"/>
    </xf>
    <xf numFmtId="0" fontId="1" fillId="3" borderId="11" xfId="2" applyFill="1" applyBorder="1" applyAlignment="1">
      <alignment horizontal="center"/>
    </xf>
    <xf numFmtId="0" fontId="1" fillId="0" borderId="9" xfId="1" applyFill="1" applyBorder="1" applyAlignment="1">
      <alignment horizontal="center"/>
    </xf>
    <xf numFmtId="0" fontId="1" fillId="0" borderId="12" xfId="1" applyFill="1" applyBorder="1" applyAlignment="1">
      <alignment horizontal="center"/>
    </xf>
    <xf numFmtId="0" fontId="1" fillId="0" borderId="14" xfId="1" applyFill="1" applyBorder="1" applyAlignment="1">
      <alignment horizontal="center"/>
    </xf>
    <xf numFmtId="0" fontId="5" fillId="2" borderId="12" xfId="1" applyFont="1" applyFill="1" applyBorder="1" applyAlignment="1">
      <alignment horizontal="center"/>
    </xf>
    <xf numFmtId="0" fontId="2" fillId="0" borderId="12" xfId="1" applyFont="1" applyFill="1" applyBorder="1" applyAlignment="1">
      <alignment horizontal="center"/>
    </xf>
    <xf numFmtId="0" fontId="1" fillId="0" borderId="9" xfId="1" applyFill="1" applyBorder="1"/>
    <xf numFmtId="0" fontId="1" fillId="0" borderId="10" xfId="1" applyFill="1" applyBorder="1" applyAlignment="1">
      <alignment horizontal="center"/>
    </xf>
    <xf numFmtId="0" fontId="7" fillId="0" borderId="11" xfId="1" applyFont="1" applyFill="1" applyBorder="1" applyAlignment="1">
      <alignment horizontal="center"/>
    </xf>
    <xf numFmtId="0" fontId="1" fillId="0" borderId="15" xfId="1" applyFill="1" applyBorder="1" applyAlignment="1">
      <alignment horizontal="center"/>
    </xf>
    <xf numFmtId="0" fontId="5" fillId="2" borderId="2" xfId="1" applyFont="1" applyFill="1" applyBorder="1" applyAlignment="1">
      <alignment horizontal="center"/>
    </xf>
    <xf numFmtId="0" fontId="2" fillId="0" borderId="8" xfId="1" applyFont="1" applyFill="1" applyBorder="1" applyAlignment="1">
      <alignment horizontal="center"/>
    </xf>
    <xf numFmtId="0" fontId="5" fillId="0" borderId="0" xfId="1" applyFont="1" applyFill="1" applyBorder="1"/>
    <xf numFmtId="0" fontId="1" fillId="2" borderId="9" xfId="1" applyFill="1" applyBorder="1" applyAlignment="1">
      <alignment horizontal="center"/>
    </xf>
    <xf numFmtId="0" fontId="1" fillId="0" borderId="15" xfId="1" applyFill="1" applyBorder="1"/>
    <xf numFmtId="165" fontId="5" fillId="0" borderId="2" xfId="1" applyNumberFormat="1" applyFont="1" applyBorder="1" applyAlignment="1">
      <alignment horizontal="center"/>
    </xf>
    <xf numFmtId="165" fontId="5" fillId="0" borderId="3" xfId="1" applyNumberFormat="1" applyFont="1" applyBorder="1" applyAlignment="1">
      <alignment horizontal="center"/>
    </xf>
    <xf numFmtId="165" fontId="5" fillId="0" borderId="4" xfId="1" applyNumberFormat="1" applyFont="1" applyBorder="1" applyAlignment="1">
      <alignment horizontal="center"/>
    </xf>
    <xf numFmtId="165" fontId="5" fillId="3" borderId="3" xfId="1" applyNumberFormat="1" applyFont="1" applyFill="1" applyBorder="1" applyAlignment="1">
      <alignment horizontal="center"/>
    </xf>
    <xf numFmtId="0" fontId="5" fillId="2" borderId="9" xfId="1" applyFont="1" applyFill="1" applyBorder="1" applyAlignment="1">
      <alignment horizontal="center"/>
    </xf>
    <xf numFmtId="165" fontId="5" fillId="3" borderId="0" xfId="1" applyNumberFormat="1" applyFont="1" applyFill="1" applyBorder="1" applyAlignment="1">
      <alignment horizontal="center"/>
    </xf>
    <xf numFmtId="0" fontId="5" fillId="0" borderId="9" xfId="1" applyFont="1" applyFill="1" applyBorder="1" applyAlignment="1">
      <alignment horizontal="center"/>
    </xf>
    <xf numFmtId="0" fontId="5" fillId="0" borderId="15" xfId="1" applyFont="1" applyFill="1" applyBorder="1" applyAlignment="1">
      <alignment horizontal="center"/>
    </xf>
    <xf numFmtId="0" fontId="2" fillId="0" borderId="9" xfId="1" applyFont="1" applyFill="1" applyBorder="1" applyAlignment="1">
      <alignment horizontal="center"/>
    </xf>
    <xf numFmtId="2" fontId="5" fillId="0" borderId="2" xfId="1" applyNumberFormat="1" applyFont="1" applyBorder="1" applyAlignment="1">
      <alignment horizontal="center"/>
    </xf>
    <xf numFmtId="2" fontId="5" fillId="0" borderId="3" xfId="1" applyNumberFormat="1" applyFont="1" applyBorder="1" applyAlignment="1">
      <alignment horizontal="center"/>
    </xf>
    <xf numFmtId="2" fontId="5" fillId="0" borderId="4" xfId="1" applyNumberFormat="1" applyFont="1" applyBorder="1" applyAlignment="1">
      <alignment horizontal="center"/>
    </xf>
    <xf numFmtId="2" fontId="5" fillId="3" borderId="3" xfId="1" applyNumberFormat="1" applyFont="1" applyFill="1" applyBorder="1" applyAlignment="1">
      <alignment horizontal="center"/>
    </xf>
    <xf numFmtId="2" fontId="5" fillId="3" borderId="0" xfId="1" applyNumberFormat="1" applyFont="1" applyFill="1" applyBorder="1" applyAlignment="1">
      <alignment horizontal="center"/>
    </xf>
    <xf numFmtId="0" fontId="2" fillId="2" borderId="9" xfId="1" applyFont="1" applyFill="1" applyBorder="1" applyAlignment="1">
      <alignment horizontal="center"/>
    </xf>
    <xf numFmtId="2" fontId="5" fillId="0" borderId="12" xfId="1" applyNumberFormat="1" applyFont="1" applyBorder="1" applyAlignment="1">
      <alignment horizontal="center"/>
    </xf>
    <xf numFmtId="2" fontId="5" fillId="0" borderId="0" xfId="1" applyNumberFormat="1" applyFont="1" applyBorder="1" applyAlignment="1">
      <alignment horizontal="center"/>
    </xf>
    <xf numFmtId="2" fontId="5" fillId="0" borderId="13" xfId="1" applyNumberFormat="1" applyFont="1" applyBorder="1" applyAlignment="1">
      <alignment horizontal="center"/>
    </xf>
    <xf numFmtId="0" fontId="1" fillId="0" borderId="4" xfId="1" applyFill="1" applyBorder="1" applyAlignment="1">
      <alignment horizontal="center"/>
    </xf>
    <xf numFmtId="0" fontId="1" fillId="3" borderId="9" xfId="1" applyFill="1" applyBorder="1" applyAlignment="1">
      <alignment horizontal="center"/>
    </xf>
    <xf numFmtId="165" fontId="5" fillId="3" borderId="10" xfId="1" applyNumberFormat="1" applyFont="1" applyFill="1" applyBorder="1" applyAlignment="1">
      <alignment horizontal="center"/>
    </xf>
    <xf numFmtId="0" fontId="8" fillId="0" borderId="0" xfId="1" applyFont="1"/>
    <xf numFmtId="0" fontId="8" fillId="0" borderId="0" xfId="1" applyFont="1" applyAlignment="1">
      <alignment horizontal="center"/>
    </xf>
    <xf numFmtId="0" fontId="6" fillId="0" borderId="0" xfId="1" applyFont="1" applyAlignment="1">
      <alignment horizontal="center"/>
    </xf>
    <xf numFmtId="0" fontId="6" fillId="0" borderId="0" xfId="1" applyFont="1"/>
    <xf numFmtId="0" fontId="5" fillId="0" borderId="0" xfId="1" applyFont="1" applyAlignment="1">
      <alignment horizontal="center"/>
    </xf>
    <xf numFmtId="0" fontId="1" fillId="0" borderId="0" xfId="1" applyAlignment="1">
      <alignment horizontal="center"/>
    </xf>
    <xf numFmtId="0" fontId="5" fillId="0" borderId="0" xfId="1" applyFont="1" applyAlignment="1">
      <alignment horizontal="right"/>
    </xf>
    <xf numFmtId="9" fontId="5" fillId="4" borderId="7" xfId="1" applyNumberFormat="1" applyFont="1" applyFill="1" applyBorder="1" applyAlignment="1">
      <alignment horizontal="center"/>
    </xf>
    <xf numFmtId="9" fontId="5" fillId="5" borderId="7" xfId="1" applyNumberFormat="1" applyFont="1" applyFill="1" applyBorder="1" applyAlignment="1">
      <alignment horizontal="center"/>
    </xf>
    <xf numFmtId="9" fontId="5" fillId="6" borderId="7" xfId="1" applyNumberFormat="1" applyFont="1" applyFill="1" applyBorder="1" applyAlignment="1">
      <alignment horizontal="center"/>
    </xf>
    <xf numFmtId="9" fontId="9" fillId="7" borderId="7" xfId="1" applyNumberFormat="1" applyFont="1" applyFill="1" applyBorder="1" applyAlignment="1">
      <alignment horizontal="center"/>
    </xf>
    <xf numFmtId="9" fontId="5" fillId="8" borderId="7" xfId="1" applyNumberFormat="1" applyFont="1" applyFill="1" applyBorder="1" applyAlignment="1">
      <alignment horizontal="center"/>
    </xf>
    <xf numFmtId="0" fontId="1" fillId="0" borderId="0" xfId="1" applyBorder="1"/>
    <xf numFmtId="0" fontId="1" fillId="0" borderId="0" xfId="1" applyAlignment="1">
      <alignment horizontal="right"/>
    </xf>
    <xf numFmtId="9" fontId="5" fillId="0" borderId="0" xfId="1" applyNumberFormat="1" applyFont="1" applyFill="1" applyBorder="1" applyAlignment="1">
      <alignment horizontal="center"/>
    </xf>
    <xf numFmtId="9" fontId="9" fillId="0" borderId="0" xfId="1" applyNumberFormat="1" applyFont="1" applyFill="1" applyBorder="1" applyAlignment="1">
      <alignment horizontal="center"/>
    </xf>
    <xf numFmtId="9" fontId="1" fillId="0" borderId="0" xfId="1" applyNumberFormat="1" applyFill="1" applyBorder="1" applyAlignment="1">
      <alignment horizontal="center"/>
    </xf>
    <xf numFmtId="9" fontId="10" fillId="0" borderId="0" xfId="1" applyNumberFormat="1" applyFont="1" applyFill="1" applyBorder="1" applyAlignment="1">
      <alignment horizontal="center"/>
    </xf>
    <xf numFmtId="0" fontId="5" fillId="0" borderId="0" xfId="1" applyFont="1"/>
    <xf numFmtId="0" fontId="1" fillId="0" borderId="0" xfId="1" applyFill="1"/>
    <xf numFmtId="0" fontId="1" fillId="2" borderId="2" xfId="1" applyFill="1" applyBorder="1"/>
    <xf numFmtId="0" fontId="1" fillId="2" borderId="3" xfId="1" applyFill="1" applyBorder="1"/>
    <xf numFmtId="0" fontId="1" fillId="2" borderId="4" xfId="1" applyFill="1" applyBorder="1"/>
    <xf numFmtId="0" fontId="1" fillId="2" borderId="8" xfId="1" applyFill="1" applyBorder="1"/>
    <xf numFmtId="0" fontId="11" fillId="2" borderId="12" xfId="1" applyFont="1" applyFill="1" applyBorder="1"/>
    <xf numFmtId="0" fontId="1" fillId="2" borderId="0" xfId="1" applyFill="1" applyBorder="1"/>
    <xf numFmtId="0" fontId="1" fillId="2" borderId="13" xfId="1" applyFill="1" applyBorder="1"/>
    <xf numFmtId="0" fontId="11" fillId="2" borderId="12" xfId="1" applyFont="1" applyFill="1" applyBorder="1" applyAlignment="1">
      <alignment horizontal="center"/>
    </xf>
    <xf numFmtId="0" fontId="11" fillId="2" borderId="14" xfId="1" applyFont="1" applyFill="1" applyBorder="1" applyAlignment="1">
      <alignment horizontal="center"/>
    </xf>
    <xf numFmtId="0" fontId="11" fillId="2" borderId="14" xfId="1" applyFont="1" applyFill="1" applyBorder="1"/>
    <xf numFmtId="0" fontId="11" fillId="2" borderId="9" xfId="1" applyFont="1" applyFill="1" applyBorder="1"/>
    <xf numFmtId="0" fontId="1" fillId="2" borderId="10" xfId="1" applyFill="1" applyBorder="1"/>
    <xf numFmtId="0" fontId="1" fillId="2" borderId="11" xfId="1" applyFill="1" applyBorder="1"/>
    <xf numFmtId="0" fontId="11" fillId="2" borderId="15" xfId="1" applyFont="1" applyFill="1" applyBorder="1"/>
    <xf numFmtId="0" fontId="1" fillId="2" borderId="9" xfId="1" applyFill="1" applyBorder="1"/>
    <xf numFmtId="0" fontId="1" fillId="2" borderId="15" xfId="1" applyFill="1" applyBorder="1"/>
    <xf numFmtId="0" fontId="11" fillId="9" borderId="1" xfId="1" applyFont="1" applyFill="1" applyBorder="1"/>
    <xf numFmtId="0" fontId="1" fillId="9" borderId="5" xfId="1" applyFill="1" applyBorder="1"/>
    <xf numFmtId="0" fontId="1" fillId="9" borderId="6" xfId="1" applyFill="1" applyBorder="1"/>
    <xf numFmtId="0" fontId="1" fillId="9" borderId="0" xfId="1" applyFill="1"/>
    <xf numFmtId="0" fontId="11" fillId="9" borderId="7" xfId="1" applyFont="1" applyFill="1" applyBorder="1" applyAlignment="1">
      <alignment horizontal="center"/>
    </xf>
    <xf numFmtId="0" fontId="11" fillId="9" borderId="6" xfId="1" applyFont="1" applyFill="1" applyBorder="1" applyAlignment="1">
      <alignment horizontal="center"/>
    </xf>
    <xf numFmtId="0" fontId="1" fillId="2" borderId="12" xfId="1" applyFill="1" applyBorder="1"/>
    <xf numFmtId="0" fontId="1" fillId="4" borderId="8" xfId="1" applyFill="1" applyBorder="1"/>
    <xf numFmtId="0" fontId="1" fillId="5" borderId="14" xfId="1" applyFill="1" applyBorder="1"/>
    <xf numFmtId="0" fontId="1" fillId="6" borderId="14" xfId="1" applyFill="1" applyBorder="1"/>
    <xf numFmtId="0" fontId="1" fillId="7" borderId="13" xfId="1" applyFont="1" applyFill="1" applyBorder="1"/>
    <xf numFmtId="0" fontId="1" fillId="8" borderId="14" xfId="1" applyFill="1" applyBorder="1"/>
    <xf numFmtId="9" fontId="11" fillId="4" borderId="14" xfId="1" applyNumberFormat="1" applyFont="1" applyFill="1" applyBorder="1" applyAlignment="1">
      <alignment horizontal="center"/>
    </xf>
    <xf numFmtId="9" fontId="11" fillId="5" borderId="14" xfId="1" applyNumberFormat="1" applyFont="1" applyFill="1" applyBorder="1" applyAlignment="1">
      <alignment horizontal="center"/>
    </xf>
    <xf numFmtId="9" fontId="11" fillId="6" borderId="14" xfId="1" applyNumberFormat="1" applyFont="1" applyFill="1" applyBorder="1" applyAlignment="1">
      <alignment horizontal="center"/>
    </xf>
    <xf numFmtId="9" fontId="11" fillId="7" borderId="13" xfId="1" applyNumberFormat="1" applyFont="1" applyFill="1" applyBorder="1" applyAlignment="1">
      <alignment horizontal="center"/>
    </xf>
    <xf numFmtId="9" fontId="11" fillId="8" borderId="14" xfId="1" applyNumberFormat="1" applyFont="1" applyFill="1" applyBorder="1" applyAlignment="1">
      <alignment horizontal="center"/>
    </xf>
    <xf numFmtId="0" fontId="1" fillId="4" borderId="15" xfId="1" applyFill="1" applyBorder="1"/>
    <xf numFmtId="0" fontId="1" fillId="5" borderId="15" xfId="1" applyFill="1" applyBorder="1"/>
    <xf numFmtId="0" fontId="1" fillId="6" borderId="15" xfId="1" applyFill="1" applyBorder="1"/>
    <xf numFmtId="0" fontId="1" fillId="7" borderId="11" xfId="1" applyFont="1" applyFill="1" applyBorder="1"/>
    <xf numFmtId="0" fontId="1" fillId="8" borderId="15" xfId="1" applyFill="1" applyBorder="1"/>
    <xf numFmtId="0" fontId="1" fillId="4" borderId="14" xfId="1" applyFill="1" applyBorder="1"/>
    <xf numFmtId="0" fontId="1" fillId="5" borderId="8" xfId="1" applyFill="1" applyBorder="1"/>
    <xf numFmtId="0" fontId="1" fillId="6" borderId="8" xfId="1" applyFill="1" applyBorder="1"/>
    <xf numFmtId="0" fontId="1" fillId="7" borderId="4" xfId="1" applyFont="1" applyFill="1" applyBorder="1"/>
    <xf numFmtId="0" fontId="1" fillId="8" borderId="8" xfId="1" applyFill="1" applyBorder="1"/>
    <xf numFmtId="9" fontId="1" fillId="5" borderId="15" xfId="1" applyNumberFormat="1" applyFill="1" applyBorder="1"/>
    <xf numFmtId="0" fontId="1" fillId="10" borderId="1" xfId="1" applyFill="1" applyBorder="1"/>
    <xf numFmtId="0" fontId="12" fillId="10" borderId="0" xfId="1" applyFont="1" applyFill="1" applyBorder="1"/>
    <xf numFmtId="0" fontId="1" fillId="10" borderId="0" xfId="1" applyFill="1" applyBorder="1"/>
    <xf numFmtId="0" fontId="1" fillId="10" borderId="3" xfId="1" applyFill="1" applyBorder="1"/>
    <xf numFmtId="0" fontId="1" fillId="10" borderId="13" xfId="1" applyFill="1" applyBorder="1"/>
    <xf numFmtId="2" fontId="1" fillId="0" borderId="0" xfId="1" applyNumberFormat="1"/>
    <xf numFmtId="14" fontId="1" fillId="0" borderId="0" xfId="1" applyNumberFormat="1"/>
    <xf numFmtId="0" fontId="1" fillId="5" borderId="0" xfId="1" applyFill="1"/>
    <xf numFmtId="0" fontId="1" fillId="11" borderId="0" xfId="1" applyFill="1"/>
    <xf numFmtId="0" fontId="2" fillId="0" borderId="0" xfId="3"/>
    <xf numFmtId="0" fontId="2" fillId="0" borderId="0" xfId="3" applyFont="1"/>
    <xf numFmtId="2" fontId="2" fillId="0" borderId="0" xfId="3" applyNumberFormat="1"/>
    <xf numFmtId="11" fontId="1" fillId="0" borderId="0" xfId="1" applyNumberFormat="1"/>
    <xf numFmtId="0" fontId="1" fillId="0" borderId="13" xfId="1" applyFill="1" applyBorder="1" applyAlignment="1">
      <alignment horizontal="center"/>
    </xf>
    <xf numFmtId="164" fontId="5" fillId="3" borderId="10" xfId="1" applyNumberFormat="1" applyFont="1" applyFill="1" applyBorder="1" applyAlignment="1">
      <alignment horizontal="center"/>
    </xf>
    <xf numFmtId="0" fontId="1" fillId="5" borderId="16" xfId="1" applyFill="1" applyBorder="1" applyAlignment="1">
      <alignment horizontal="center"/>
    </xf>
    <xf numFmtId="0" fontId="5" fillId="2" borderId="12" xfId="1" applyFont="1" applyFill="1" applyBorder="1" applyAlignment="1">
      <alignment horizontal="center" vertical="justify"/>
    </xf>
    <xf numFmtId="164" fontId="5" fillId="0" borderId="12" xfId="1" applyNumberFormat="1" applyFont="1" applyBorder="1" applyAlignment="1">
      <alignment horizontal="center"/>
    </xf>
    <xf numFmtId="164" fontId="5" fillId="0" borderId="0" xfId="1" applyNumberFormat="1" applyFont="1" applyBorder="1" applyAlignment="1">
      <alignment horizontal="center"/>
    </xf>
    <xf numFmtId="164" fontId="5" fillId="0" borderId="13" xfId="1" applyNumberFormat="1" applyFont="1" applyBorder="1" applyAlignment="1">
      <alignment horizontal="center"/>
    </xf>
    <xf numFmtId="0" fontId="2" fillId="3" borderId="13" xfId="2" applyFont="1" applyFill="1" applyBorder="1" applyAlignment="1">
      <alignment horizontal="center"/>
    </xf>
    <xf numFmtId="0" fontId="1" fillId="4" borderId="19" xfId="1" applyFill="1" applyBorder="1" applyAlignment="1">
      <alignment horizontal="center"/>
    </xf>
    <xf numFmtId="0" fontId="1" fillId="4" borderId="20" xfId="1" applyFill="1" applyBorder="1" applyAlignment="1">
      <alignment horizontal="center"/>
    </xf>
    <xf numFmtId="0" fontId="1" fillId="6" borderId="16" xfId="1" applyFill="1" applyBorder="1" applyAlignment="1">
      <alignment horizontal="center"/>
    </xf>
    <xf numFmtId="0" fontId="2" fillId="0" borderId="14" xfId="1" applyFont="1" applyFill="1" applyBorder="1" applyAlignment="1">
      <alignment horizontal="center"/>
    </xf>
    <xf numFmtId="0" fontId="1" fillId="7" borderId="22" xfId="1" applyFill="1" applyBorder="1" applyAlignment="1">
      <alignment horizontal="center"/>
    </xf>
    <xf numFmtId="165" fontId="5" fillId="0" borderId="12" xfId="1" applyNumberFormat="1" applyFont="1" applyBorder="1" applyAlignment="1">
      <alignment horizontal="center"/>
    </xf>
    <xf numFmtId="165" fontId="5" fillId="0" borderId="0" xfId="1" applyNumberFormat="1" applyFont="1" applyBorder="1" applyAlignment="1">
      <alignment horizontal="center"/>
    </xf>
    <xf numFmtId="165" fontId="5" fillId="0" borderId="13" xfId="1" applyNumberFormat="1" applyFont="1" applyBorder="1" applyAlignment="1">
      <alignment horizontal="center"/>
    </xf>
    <xf numFmtId="0" fontId="1" fillId="6" borderId="23" xfId="1" applyFill="1" applyBorder="1" applyAlignment="1">
      <alignment horizontal="center"/>
    </xf>
    <xf numFmtId="2" fontId="5" fillId="3" borderId="10" xfId="1" applyNumberFormat="1" applyFont="1" applyFill="1" applyBorder="1" applyAlignment="1">
      <alignment horizontal="center"/>
    </xf>
    <xf numFmtId="14" fontId="1" fillId="0" borderId="0" xfId="1" applyNumberFormat="1" applyFill="1" applyBorder="1" applyAlignment="1">
      <alignment horizontal="center"/>
    </xf>
    <xf numFmtId="0" fontId="1" fillId="5" borderId="23" xfId="1" applyFill="1" applyBorder="1" applyAlignment="1">
      <alignment horizontal="center"/>
    </xf>
    <xf numFmtId="14" fontId="6" fillId="0" borderId="0" xfId="1" applyNumberFormat="1" applyFont="1"/>
    <xf numFmtId="0" fontId="13" fillId="0" borderId="0" xfId="1" applyFont="1" applyAlignment="1">
      <alignment horizontal="centerContinuous"/>
    </xf>
    <xf numFmtId="0" fontId="1" fillId="0" borderId="0" xfId="1" applyAlignment="1">
      <alignment horizontal="centerContinuous"/>
    </xf>
    <xf numFmtId="0" fontId="1" fillId="12" borderId="0" xfId="1" applyFill="1"/>
    <xf numFmtId="0" fontId="1" fillId="0" borderId="24" xfId="1" applyBorder="1"/>
    <xf numFmtId="0" fontId="1" fillId="0" borderId="25" xfId="1" applyBorder="1"/>
    <xf numFmtId="0" fontId="1" fillId="0" borderId="26" xfId="1" applyBorder="1" applyAlignment="1">
      <alignment horizontal="center"/>
    </xf>
    <xf numFmtId="0" fontId="1" fillId="0" borderId="9" xfId="1" applyBorder="1"/>
    <xf numFmtId="0" fontId="1" fillId="0" borderId="11" xfId="1" applyBorder="1" applyAlignment="1">
      <alignment horizontal="center"/>
    </xf>
    <xf numFmtId="0" fontId="1" fillId="0" borderId="27" xfId="1" applyBorder="1" applyAlignment="1">
      <alignment horizontal="center"/>
    </xf>
    <xf numFmtId="0" fontId="1" fillId="0" borderId="28" xfId="1" applyBorder="1" applyAlignment="1">
      <alignment horizontal="center"/>
    </xf>
    <xf numFmtId="0" fontId="2" fillId="0" borderId="18" xfId="1" applyFont="1" applyBorder="1"/>
    <xf numFmtId="2" fontId="1" fillId="0" borderId="21" xfId="1" applyNumberFormat="1" applyBorder="1" applyAlignment="1">
      <alignment horizontal="center"/>
    </xf>
    <xf numFmtId="164" fontId="14" fillId="0" borderId="18" xfId="1" applyNumberFormat="1" applyFont="1" applyBorder="1" applyAlignment="1">
      <alignment horizontal="right"/>
    </xf>
    <xf numFmtId="164" fontId="1" fillId="0" borderId="17" xfId="1" applyNumberFormat="1" applyBorder="1" applyAlignment="1">
      <alignment horizontal="right"/>
    </xf>
    <xf numFmtId="2" fontId="1" fillId="0" borderId="29" xfId="1" applyNumberFormat="1" applyBorder="1" applyAlignment="1">
      <alignment horizontal="right"/>
    </xf>
    <xf numFmtId="2" fontId="1" fillId="0" borderId="0" xfId="1" applyNumberFormat="1" applyBorder="1"/>
    <xf numFmtId="0" fontId="2" fillId="0" borderId="30" xfId="1" applyFont="1" applyBorder="1"/>
    <xf numFmtId="2" fontId="1" fillId="0" borderId="31" xfId="1" applyNumberFormat="1" applyBorder="1" applyAlignment="1">
      <alignment horizontal="center"/>
    </xf>
    <xf numFmtId="2" fontId="14" fillId="0" borderId="30" xfId="1" applyNumberFormat="1" applyFont="1" applyBorder="1" applyAlignment="1">
      <alignment horizontal="right"/>
    </xf>
    <xf numFmtId="0" fontId="15" fillId="0" borderId="30" xfId="1" applyFont="1" applyBorder="1"/>
    <xf numFmtId="166" fontId="10" fillId="0" borderId="30" xfId="1" applyNumberFormat="1" applyFont="1" applyBorder="1" applyAlignment="1">
      <alignment horizontal="right"/>
    </xf>
    <xf numFmtId="0" fontId="1" fillId="0" borderId="32" xfId="1" applyBorder="1" applyAlignment="1">
      <alignment horizontal="right" wrapText="1"/>
    </xf>
    <xf numFmtId="164" fontId="14" fillId="0" borderId="30" xfId="1" applyNumberFormat="1" applyFont="1" applyBorder="1" applyAlignment="1">
      <alignment horizontal="right"/>
    </xf>
    <xf numFmtId="11" fontId="14" fillId="0" borderId="30" xfId="1" applyNumberFormat="1" applyFont="1" applyBorder="1" applyAlignment="1">
      <alignment horizontal="right"/>
    </xf>
    <xf numFmtId="0" fontId="2" fillId="0" borderId="27" xfId="1" applyFont="1" applyBorder="1"/>
    <xf numFmtId="2" fontId="1" fillId="0" borderId="11" xfId="1" applyNumberFormat="1" applyBorder="1" applyAlignment="1">
      <alignment horizontal="center"/>
    </xf>
    <xf numFmtId="0" fontId="1" fillId="0" borderId="24" xfId="1" applyBorder="1" applyAlignment="1">
      <alignment horizontal="left"/>
    </xf>
    <xf numFmtId="0" fontId="1" fillId="0" borderId="33" xfId="1" applyBorder="1"/>
    <xf numFmtId="2" fontId="1" fillId="0" borderId="25" xfId="1" applyNumberFormat="1" applyBorder="1"/>
    <xf numFmtId="0" fontId="1" fillId="0" borderId="9" xfId="1" applyBorder="1" applyAlignment="1">
      <alignment horizontal="left"/>
    </xf>
    <xf numFmtId="0" fontId="1" fillId="0" borderId="28" xfId="1" applyBorder="1"/>
    <xf numFmtId="2" fontId="1" fillId="0" borderId="11" xfId="1" applyNumberFormat="1" applyBorder="1"/>
    <xf numFmtId="164" fontId="1" fillId="0" borderId="0" xfId="1" applyNumberFormat="1" applyBorder="1" applyAlignment="1">
      <alignment horizontal="center"/>
    </xf>
    <xf numFmtId="0" fontId="16" fillId="0" borderId="0" xfId="1" applyFont="1" applyAlignment="1">
      <alignment horizontal="left"/>
    </xf>
    <xf numFmtId="0" fontId="16" fillId="0" borderId="0" xfId="1" applyFont="1"/>
  </cellXfs>
  <cellStyles count="4">
    <cellStyle name="Normal" xfId="0" builtinId="0"/>
    <cellStyle name="Normal 2" xfId="1"/>
    <cellStyle name="Standard_PIRev_Soft" xfId="2"/>
    <cellStyle name="Standard_PIRev_Soft 3" xfId="3"/>
  </cellStyles>
  <dxfs count="20">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
      <fill>
        <patternFill>
          <bgColor indexed="53"/>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worksheet" Target="worksheets/sheet10.xml"/><Relationship Id="rId18" Type="http://schemas.openxmlformats.org/officeDocument/2006/relationships/chartsheet" Target="chartsheets/sheet6.xml"/><Relationship Id="rId26" Type="http://schemas.openxmlformats.org/officeDocument/2006/relationships/chartsheet" Target="chartsheets/sheet10.xml"/><Relationship Id="rId39"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14.xml"/><Relationship Id="rId34" Type="http://schemas.openxmlformats.org/officeDocument/2006/relationships/worksheet" Target="worksheets/sheet23.xml"/><Relationship Id="rId42" Type="http://schemas.openxmlformats.org/officeDocument/2006/relationships/chartsheet" Target="chartsheets/sheet15.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worksheet" Target="worksheets/sheet12.xml"/><Relationship Id="rId25" Type="http://schemas.openxmlformats.org/officeDocument/2006/relationships/worksheet" Target="worksheets/sheet16.xml"/><Relationship Id="rId33" Type="http://schemas.openxmlformats.org/officeDocument/2006/relationships/worksheet" Target="worksheets/sheet22.xml"/><Relationship Id="rId38" Type="http://schemas.openxmlformats.org/officeDocument/2006/relationships/chartsheet" Target="chartsheets/sheet13.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hartsheet" Target="chartsheets/sheet5.xml"/><Relationship Id="rId20" Type="http://schemas.openxmlformats.org/officeDocument/2006/relationships/chartsheet" Target="chartsheets/sheet7.xml"/><Relationship Id="rId29" Type="http://schemas.openxmlformats.org/officeDocument/2006/relationships/worksheet" Target="worksheets/sheet18.xml"/><Relationship Id="rId41" Type="http://schemas.openxmlformats.org/officeDocument/2006/relationships/worksheet" Target="worksheets/sheet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9.xml"/><Relationship Id="rId24" Type="http://schemas.openxmlformats.org/officeDocument/2006/relationships/chartsheet" Target="chartsheets/sheet9.xml"/><Relationship Id="rId32" Type="http://schemas.openxmlformats.org/officeDocument/2006/relationships/worksheet" Target="worksheets/sheet21.xml"/><Relationship Id="rId37" Type="http://schemas.openxmlformats.org/officeDocument/2006/relationships/worksheet" Target="worksheets/sheet25.xml"/><Relationship Id="rId40" Type="http://schemas.openxmlformats.org/officeDocument/2006/relationships/chartsheet" Target="chartsheets/sheet14.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1.xml"/><Relationship Id="rId23" Type="http://schemas.openxmlformats.org/officeDocument/2006/relationships/worksheet" Target="worksheets/sheet15.xml"/><Relationship Id="rId28" Type="http://schemas.openxmlformats.org/officeDocument/2006/relationships/chartsheet" Target="chartsheets/sheet11.xml"/><Relationship Id="rId36" Type="http://schemas.openxmlformats.org/officeDocument/2006/relationships/chartsheet" Target="chartsheets/sheet12.xml"/><Relationship Id="rId10" Type="http://schemas.openxmlformats.org/officeDocument/2006/relationships/chartsheet" Target="chartsheets/sheet2.xml"/><Relationship Id="rId19" Type="http://schemas.openxmlformats.org/officeDocument/2006/relationships/worksheet" Target="worksheets/sheet13.xml"/><Relationship Id="rId31" Type="http://schemas.openxmlformats.org/officeDocument/2006/relationships/worksheet" Target="worksheets/sheet20.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chartsheet" Target="chartsheets/sheet4.xml"/><Relationship Id="rId22" Type="http://schemas.openxmlformats.org/officeDocument/2006/relationships/chartsheet" Target="chartsheets/sheet8.xml"/><Relationship Id="rId27" Type="http://schemas.openxmlformats.org/officeDocument/2006/relationships/worksheet" Target="worksheets/sheet17.xml"/><Relationship Id="rId30" Type="http://schemas.openxmlformats.org/officeDocument/2006/relationships/worksheet" Target="worksheets/sheet19.xml"/><Relationship Id="rId35" Type="http://schemas.openxmlformats.org/officeDocument/2006/relationships/worksheet" Target="worksheets/sheet24.xml"/><Relationship Id="rId43" Type="http://schemas.openxmlformats.org/officeDocument/2006/relationships/worksheet" Target="worksheets/sheet28.xml"/><Relationship Id="rId48" Type="http://schemas.openxmlformats.org/officeDocument/2006/relationships/calcChain" Target="calcChain.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718026962377414E-2"/>
          <c:y val="3.6900369003690037E-2"/>
          <c:w val="0.90259781143004414"/>
          <c:h val="0.8487084870848709"/>
        </c:manualLayout>
      </c:layout>
      <c:barChart>
        <c:barDir val="col"/>
        <c:grouping val="clustered"/>
        <c:varyColors val="0"/>
        <c:ser>
          <c:idx val="0"/>
          <c:order val="3"/>
          <c:tx>
            <c:strRef>
              <c:f>UCF!$A$4</c:f>
              <c:strCache>
                <c:ptCount val="1"/>
                <c:pt idx="0">
                  <c:v>Almaraz 1                     </c:v>
                </c:pt>
              </c:strCache>
            </c:strRef>
          </c:tx>
          <c:spPr>
            <a:solidFill>
              <a:srgbClr val="9999FF"/>
            </a:solidFill>
            <a:ln w="12700">
              <a:solidFill>
                <a:srgbClr val="000000"/>
              </a:solidFill>
              <a:prstDash val="solid"/>
            </a:ln>
          </c:spPr>
          <c:invertIfNegative val="0"/>
          <c:val>
            <c:numRef>
              <c:f>UCF!$B$4:$G$4</c:f>
              <c:numCache>
                <c:formatCode>General</c:formatCode>
                <c:ptCount val="6"/>
                <c:pt idx="2">
                  <c:v>88.370002746582003</c:v>
                </c:pt>
                <c:pt idx="3">
                  <c:v>82.669998168945298</c:v>
                </c:pt>
                <c:pt idx="4">
                  <c:v>96.620002746582003</c:v>
                </c:pt>
                <c:pt idx="5">
                  <c:v>83.650001525878906</c:v>
                </c:pt>
              </c:numCache>
            </c:numRef>
          </c:val>
        </c:ser>
        <c:ser>
          <c:idx val="1"/>
          <c:order val="4"/>
          <c:tx>
            <c:strRef>
              <c:f>UCF!$A$5</c:f>
              <c:strCache>
                <c:ptCount val="1"/>
                <c:pt idx="0">
                  <c:v>Almaraz 2                     </c:v>
                </c:pt>
              </c:strCache>
            </c:strRef>
          </c:tx>
          <c:spPr>
            <a:solidFill>
              <a:srgbClr val="993366"/>
            </a:solidFill>
            <a:ln w="12700">
              <a:solidFill>
                <a:srgbClr val="000000"/>
              </a:solidFill>
              <a:prstDash val="solid"/>
            </a:ln>
          </c:spPr>
          <c:invertIfNegative val="0"/>
          <c:val>
            <c:numRef>
              <c:f>UCF!$B$5:$G$5</c:f>
              <c:numCache>
                <c:formatCode>General</c:formatCode>
                <c:ptCount val="6"/>
                <c:pt idx="2">
                  <c:v>85.940002441406193</c:v>
                </c:pt>
                <c:pt idx="3">
                  <c:v>91.089996337890597</c:v>
                </c:pt>
                <c:pt idx="4">
                  <c:v>87.080001831054702</c:v>
                </c:pt>
                <c:pt idx="5">
                  <c:v>95.370002746582003</c:v>
                </c:pt>
              </c:numCache>
            </c:numRef>
          </c:val>
        </c:ser>
        <c:ser>
          <c:idx val="5"/>
          <c:order val="5"/>
          <c:tx>
            <c:strRef>
              <c:f>UCF!$A$6</c:f>
              <c:strCache>
                <c:ptCount val="1"/>
              </c:strCache>
            </c:strRef>
          </c:tx>
          <c:spPr>
            <a:solidFill>
              <a:srgbClr val="FF8080"/>
            </a:solidFill>
            <a:ln w="12700">
              <a:solidFill>
                <a:srgbClr val="000000"/>
              </a:solidFill>
              <a:prstDash val="solid"/>
            </a:ln>
          </c:spPr>
          <c:invertIfNegative val="0"/>
          <c:val>
            <c:numRef>
              <c:f>UCF!$B$6:$G$6</c:f>
              <c:numCache>
                <c:formatCode>General</c:formatCode>
                <c:ptCount val="6"/>
              </c:numCache>
            </c:numRef>
          </c:val>
        </c:ser>
        <c:ser>
          <c:idx val="6"/>
          <c:order val="6"/>
          <c:tx>
            <c:strRef>
              <c:f>UCF!$O$4</c:f>
              <c:strCache>
                <c:ptCount val="1"/>
              </c:strCache>
            </c:strRef>
          </c:tx>
          <c:spPr>
            <a:solidFill>
              <a:srgbClr val="0066CC"/>
            </a:solidFill>
            <a:ln w="12700">
              <a:solidFill>
                <a:srgbClr val="000000"/>
              </a:solidFill>
              <a:prstDash val="solid"/>
            </a:ln>
          </c:spPr>
          <c:invertIfNegative val="0"/>
          <c:val>
            <c:numRef>
              <c:f>UCF!$P$4:$U$4</c:f>
              <c:numCache>
                <c:formatCode>General</c:formatCode>
                <c:ptCount val="6"/>
              </c:numCache>
            </c:numRef>
          </c:val>
        </c:ser>
        <c:ser>
          <c:idx val="7"/>
          <c:order val="7"/>
          <c:tx>
            <c:strRef>
              <c:f>UCF!$O$5</c:f>
              <c:strCache>
                <c:ptCount val="1"/>
              </c:strCache>
            </c:strRef>
          </c:tx>
          <c:spPr>
            <a:solidFill>
              <a:srgbClr val="CCCCFF"/>
            </a:solidFill>
            <a:ln w="12700">
              <a:solidFill>
                <a:srgbClr val="000000"/>
              </a:solidFill>
              <a:prstDash val="solid"/>
            </a:ln>
          </c:spPr>
          <c:invertIfNegative val="0"/>
          <c:val>
            <c:numRef>
              <c:f>UCF!$P$5:$U$5</c:f>
              <c:numCache>
                <c:formatCode>General</c:formatCode>
                <c:ptCount val="6"/>
              </c:numCache>
            </c:numRef>
          </c:val>
        </c:ser>
        <c:ser>
          <c:idx val="8"/>
          <c:order val="8"/>
          <c:tx>
            <c:strRef>
              <c:f>UCF!$O$6</c:f>
              <c:strCache>
                <c:ptCount val="1"/>
              </c:strCache>
            </c:strRef>
          </c:tx>
          <c:spPr>
            <a:solidFill>
              <a:srgbClr val="000080"/>
            </a:solidFill>
            <a:ln w="12700">
              <a:solidFill>
                <a:srgbClr val="000000"/>
              </a:solidFill>
              <a:prstDash val="solid"/>
            </a:ln>
          </c:spPr>
          <c:invertIfNegative val="0"/>
          <c:val>
            <c:numRef>
              <c:f>UCF!$P$6:$U$6</c:f>
              <c:numCache>
                <c:formatCode>General</c:formatCode>
                <c:ptCount val="6"/>
              </c:numCache>
            </c:numRef>
          </c:val>
        </c:ser>
        <c:dLbls>
          <c:showLegendKey val="0"/>
          <c:showVal val="0"/>
          <c:showCatName val="0"/>
          <c:showSerName val="0"/>
          <c:showPercent val="0"/>
          <c:showBubbleSize val="0"/>
        </c:dLbls>
        <c:gapWidth val="150"/>
        <c:axId val="92165632"/>
        <c:axId val="92167168"/>
      </c:barChart>
      <c:lineChart>
        <c:grouping val="standard"/>
        <c:varyColors val="0"/>
        <c:ser>
          <c:idx val="2"/>
          <c:order val="2"/>
          <c:tx>
            <c:strRef>
              <c:f>UCF!$A$9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UCF!$B$3:$G$3</c:f>
              <c:numCache>
                <c:formatCode>General</c:formatCode>
                <c:ptCount val="6"/>
                <c:pt idx="0">
                  <c:v>2011</c:v>
                </c:pt>
                <c:pt idx="1">
                  <c:v>2012</c:v>
                </c:pt>
                <c:pt idx="2">
                  <c:v>2013</c:v>
                </c:pt>
                <c:pt idx="3">
                  <c:v>2014</c:v>
                </c:pt>
                <c:pt idx="4">
                  <c:v>2015</c:v>
                </c:pt>
                <c:pt idx="5">
                  <c:v>2016</c:v>
                </c:pt>
              </c:numCache>
            </c:numRef>
          </c:cat>
          <c:val>
            <c:numRef>
              <c:f>UCF!$B$9:$G$9</c:f>
              <c:numCache>
                <c:formatCode>General</c:formatCode>
                <c:ptCount val="6"/>
                <c:pt idx="0">
                  <c:v>92.27</c:v>
                </c:pt>
                <c:pt idx="1">
                  <c:v>92.56</c:v>
                </c:pt>
                <c:pt idx="2">
                  <c:v>91.67</c:v>
                </c:pt>
                <c:pt idx="3">
                  <c:v>91.19</c:v>
                </c:pt>
                <c:pt idx="4">
                  <c:v>93.14</c:v>
                </c:pt>
                <c:pt idx="5">
                  <c:v>92.25</c:v>
                </c:pt>
              </c:numCache>
            </c:numRef>
          </c:val>
          <c:smooth val="0"/>
        </c:ser>
        <c:dLbls>
          <c:showLegendKey val="0"/>
          <c:showVal val="0"/>
          <c:showCatName val="0"/>
          <c:showSerName val="0"/>
          <c:showPercent val="0"/>
          <c:showBubbleSize val="0"/>
        </c:dLbls>
        <c:marker val="1"/>
        <c:smooth val="0"/>
        <c:axId val="92157824"/>
        <c:axId val="92159360"/>
      </c:lineChart>
      <c:lineChart>
        <c:grouping val="standard"/>
        <c:varyColors val="0"/>
        <c:ser>
          <c:idx val="3"/>
          <c:order val="0"/>
          <c:tx>
            <c:strRef>
              <c:f>UCF!$A$10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UCF!$B$3:$G$3</c:f>
              <c:numCache>
                <c:formatCode>General</c:formatCode>
                <c:ptCount val="6"/>
                <c:pt idx="0">
                  <c:v>2011</c:v>
                </c:pt>
                <c:pt idx="1">
                  <c:v>2012</c:v>
                </c:pt>
                <c:pt idx="2">
                  <c:v>2013</c:v>
                </c:pt>
                <c:pt idx="3">
                  <c:v>2014</c:v>
                </c:pt>
                <c:pt idx="4">
                  <c:v>2015</c:v>
                </c:pt>
                <c:pt idx="5">
                  <c:v>2016</c:v>
                </c:pt>
              </c:numCache>
            </c:numRef>
          </c:cat>
          <c:val>
            <c:numRef>
              <c:f>UCF!$B$10:$G$10</c:f>
              <c:numCache>
                <c:formatCode>General</c:formatCode>
                <c:ptCount val="6"/>
                <c:pt idx="0">
                  <c:v>86.7</c:v>
                </c:pt>
                <c:pt idx="1">
                  <c:v>87.19</c:v>
                </c:pt>
                <c:pt idx="2">
                  <c:v>87.18</c:v>
                </c:pt>
                <c:pt idx="3">
                  <c:v>86.19</c:v>
                </c:pt>
                <c:pt idx="4">
                  <c:v>86.63</c:v>
                </c:pt>
                <c:pt idx="5">
                  <c:v>87.19</c:v>
                </c:pt>
              </c:numCache>
            </c:numRef>
          </c:val>
          <c:smooth val="0"/>
        </c:ser>
        <c:ser>
          <c:idx val="4"/>
          <c:order val="1"/>
          <c:tx>
            <c:strRef>
              <c:f>UCF!$A$11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UCF!$B$3:$G$3</c:f>
              <c:numCache>
                <c:formatCode>General</c:formatCode>
                <c:ptCount val="6"/>
                <c:pt idx="0">
                  <c:v>2011</c:v>
                </c:pt>
                <c:pt idx="1">
                  <c:v>2012</c:v>
                </c:pt>
                <c:pt idx="2">
                  <c:v>2013</c:v>
                </c:pt>
                <c:pt idx="3">
                  <c:v>2014</c:v>
                </c:pt>
                <c:pt idx="4">
                  <c:v>2015</c:v>
                </c:pt>
                <c:pt idx="5">
                  <c:v>2016</c:v>
                </c:pt>
              </c:numCache>
            </c:numRef>
          </c:cat>
          <c:val>
            <c:numRef>
              <c:f>UCF!$B$11:$G$11</c:f>
              <c:numCache>
                <c:formatCode>General</c:formatCode>
                <c:ptCount val="6"/>
                <c:pt idx="0">
                  <c:v>79.88</c:v>
                </c:pt>
                <c:pt idx="1">
                  <c:v>80.22</c:v>
                </c:pt>
                <c:pt idx="2">
                  <c:v>78.819999999999993</c:v>
                </c:pt>
                <c:pt idx="3">
                  <c:v>78.59</c:v>
                </c:pt>
                <c:pt idx="4">
                  <c:v>77.91</c:v>
                </c:pt>
                <c:pt idx="5">
                  <c:v>80.81</c:v>
                </c:pt>
              </c:numCache>
            </c:numRef>
          </c:val>
          <c:smooth val="0"/>
        </c:ser>
        <c:dLbls>
          <c:showLegendKey val="0"/>
          <c:showVal val="0"/>
          <c:showCatName val="0"/>
          <c:showSerName val="0"/>
          <c:showPercent val="0"/>
          <c:showBubbleSize val="0"/>
        </c:dLbls>
        <c:marker val="1"/>
        <c:smooth val="0"/>
        <c:axId val="92165632"/>
        <c:axId val="92167168"/>
      </c:lineChart>
      <c:catAx>
        <c:axId val="92157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2159360"/>
        <c:crosses val="autoZero"/>
        <c:auto val="0"/>
        <c:lblAlgn val="ctr"/>
        <c:lblOffset val="100"/>
        <c:tickLblSkip val="1"/>
        <c:tickMarkSkip val="1"/>
        <c:noMultiLvlLbl val="0"/>
      </c:catAx>
      <c:valAx>
        <c:axId val="92159360"/>
        <c:scaling>
          <c:orientation val="minMax"/>
          <c:max val="100"/>
          <c:min val="5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Unit Capability Factor UCF [%]</a:t>
                </a:r>
              </a:p>
            </c:rich>
          </c:tx>
          <c:layout>
            <c:manualLayout>
              <c:xMode val="edge"/>
              <c:yMode val="edge"/>
              <c:x val="7.4211502782931356E-3"/>
              <c:y val="0.184501845018450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2157824"/>
        <c:crosses val="autoZero"/>
        <c:crossBetween val="between"/>
        <c:majorUnit val="10"/>
        <c:minorUnit val="2"/>
      </c:valAx>
      <c:catAx>
        <c:axId val="92165632"/>
        <c:scaling>
          <c:orientation val="minMax"/>
        </c:scaling>
        <c:delete val="1"/>
        <c:axPos val="b"/>
        <c:majorTickMark val="out"/>
        <c:minorTickMark val="none"/>
        <c:tickLblPos val="nextTo"/>
        <c:crossAx val="92167168"/>
        <c:crosses val="autoZero"/>
        <c:auto val="0"/>
        <c:lblAlgn val="ctr"/>
        <c:lblOffset val="100"/>
        <c:noMultiLvlLbl val="0"/>
      </c:catAx>
      <c:valAx>
        <c:axId val="92167168"/>
        <c:scaling>
          <c:orientation val="minMax"/>
        </c:scaling>
        <c:delete val="1"/>
        <c:axPos val="l"/>
        <c:numFmt formatCode="General" sourceLinked="1"/>
        <c:majorTickMark val="out"/>
        <c:minorTickMark val="none"/>
        <c:tickLblPos val="nextTo"/>
        <c:crossAx val="92165632"/>
        <c:crosses val="autoZero"/>
        <c:crossBetween val="between"/>
      </c:valAx>
      <c:spPr>
        <a:solidFill>
          <a:srgbClr val="C0C0C0"/>
        </a:solidFill>
        <a:ln w="12700">
          <a:solidFill>
            <a:srgbClr val="808080"/>
          </a:solidFill>
          <a:prstDash val="solid"/>
        </a:ln>
      </c:spPr>
    </c:plotArea>
    <c:legend>
      <c:legendPos val="r"/>
      <c:layout>
        <c:manualLayout>
          <c:xMode val="edge"/>
          <c:yMode val="edge"/>
          <c:x val="0.13687323520074854"/>
          <c:y val="0.91468173132473951"/>
          <c:w val="0.75634261865241215"/>
          <c:h val="7.402773957223543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30446194225731E-2"/>
          <c:y val="5.5201921415873968E-2"/>
          <c:w val="0.92005104647441305"/>
          <c:h val="0.82590404787032223"/>
        </c:manualLayout>
      </c:layout>
      <c:barChart>
        <c:barDir val="col"/>
        <c:grouping val="clustered"/>
        <c:varyColors val="0"/>
        <c:ser>
          <c:idx val="1"/>
          <c:order val="0"/>
          <c:tx>
            <c:strRef>
              <c:f>'SP1'!$O$4</c:f>
              <c:strCache>
                <c:ptCount val="1"/>
              </c:strCache>
            </c:strRef>
          </c:tx>
          <c:spPr>
            <a:solidFill>
              <a:srgbClr val="9999FF"/>
            </a:solidFill>
            <a:ln w="12700">
              <a:solidFill>
                <a:srgbClr val="000000"/>
              </a:solidFill>
              <a:prstDash val="solid"/>
            </a:ln>
          </c:spPr>
          <c:invertIfNegative val="0"/>
          <c:cat>
            <c:numRef>
              <c:f>'SP1'!$P$3:$U$3</c:f>
              <c:numCache>
                <c:formatCode>General</c:formatCode>
                <c:ptCount val="6"/>
                <c:pt idx="0">
                  <c:v>2011</c:v>
                </c:pt>
                <c:pt idx="1">
                  <c:v>2012</c:v>
                </c:pt>
                <c:pt idx="2">
                  <c:v>2013</c:v>
                </c:pt>
                <c:pt idx="3">
                  <c:v>2014</c:v>
                </c:pt>
                <c:pt idx="4">
                  <c:v>2015</c:v>
                </c:pt>
                <c:pt idx="5">
                  <c:v>2016</c:v>
                </c:pt>
              </c:numCache>
            </c:numRef>
          </c:cat>
          <c:val>
            <c:numRef>
              <c:f>'SP1'!$P$4:$U$4</c:f>
              <c:numCache>
                <c:formatCode>General</c:formatCode>
                <c:ptCount val="6"/>
              </c:numCache>
            </c:numRef>
          </c:val>
        </c:ser>
        <c:ser>
          <c:idx val="7"/>
          <c:order val="5"/>
          <c:tx>
            <c:strRef>
              <c:f>'SP1'!$O$6</c:f>
              <c:strCache>
                <c:ptCount val="1"/>
              </c:strCache>
            </c:strRef>
          </c:tx>
          <c:spPr>
            <a:solidFill>
              <a:srgbClr val="CCCCFF"/>
            </a:solidFill>
            <a:ln w="12700">
              <a:solidFill>
                <a:srgbClr val="000000"/>
              </a:solidFill>
              <a:prstDash val="solid"/>
            </a:ln>
          </c:spPr>
          <c:invertIfNegative val="0"/>
          <c:cat>
            <c:numRef>
              <c:f>'SP1'!$P$3:$U$3</c:f>
              <c:numCache>
                <c:formatCode>General</c:formatCode>
                <c:ptCount val="6"/>
                <c:pt idx="0">
                  <c:v>2011</c:v>
                </c:pt>
                <c:pt idx="1">
                  <c:v>2012</c:v>
                </c:pt>
                <c:pt idx="2">
                  <c:v>2013</c:v>
                </c:pt>
                <c:pt idx="3">
                  <c:v>2014</c:v>
                </c:pt>
                <c:pt idx="4">
                  <c:v>2015</c:v>
                </c:pt>
                <c:pt idx="5">
                  <c:v>2016</c:v>
                </c:pt>
              </c:numCache>
            </c:numRef>
          </c:cat>
          <c:val>
            <c:numRef>
              <c:f>'SP1'!$P$6:$U$6</c:f>
              <c:numCache>
                <c:formatCode>General</c:formatCode>
                <c:ptCount val="6"/>
              </c:numCache>
            </c:numRef>
          </c:val>
        </c:ser>
        <c:dLbls>
          <c:showLegendKey val="0"/>
          <c:showVal val="0"/>
          <c:showCatName val="0"/>
          <c:showSerName val="0"/>
          <c:showPercent val="0"/>
          <c:showBubbleSize val="0"/>
        </c:dLbls>
        <c:gapWidth val="150"/>
        <c:axId val="58336000"/>
        <c:axId val="58337920"/>
      </c:barChart>
      <c:barChart>
        <c:barDir val="col"/>
        <c:grouping val="clustered"/>
        <c:varyColors val="0"/>
        <c:ser>
          <c:idx val="6"/>
          <c:order val="1"/>
          <c:tx>
            <c:strRef>
              <c:f>'SP1'!$O$5</c:f>
              <c:strCache>
                <c:ptCount val="1"/>
              </c:strCache>
            </c:strRef>
          </c:tx>
          <c:spPr>
            <a:solidFill>
              <a:srgbClr val="0066CC"/>
            </a:solidFill>
            <a:ln w="12700">
              <a:solidFill>
                <a:srgbClr val="000000"/>
              </a:solidFill>
              <a:prstDash val="solid"/>
            </a:ln>
          </c:spPr>
          <c:invertIfNegative val="0"/>
          <c:cat>
            <c:numRef>
              <c:f>'SP1'!$P$3:$U$3</c:f>
              <c:numCache>
                <c:formatCode>General</c:formatCode>
                <c:ptCount val="6"/>
                <c:pt idx="0">
                  <c:v>2011</c:v>
                </c:pt>
                <c:pt idx="1">
                  <c:v>2012</c:v>
                </c:pt>
                <c:pt idx="2">
                  <c:v>2013</c:v>
                </c:pt>
                <c:pt idx="3">
                  <c:v>2014</c:v>
                </c:pt>
                <c:pt idx="4">
                  <c:v>2015</c:v>
                </c:pt>
                <c:pt idx="5">
                  <c:v>2016</c:v>
                </c:pt>
              </c:numCache>
            </c:numRef>
          </c:cat>
          <c:val>
            <c:numRef>
              <c:f>'SP1'!$P$5:$U$5</c:f>
              <c:numCache>
                <c:formatCode>General</c:formatCode>
                <c:ptCount val="6"/>
              </c:numCache>
            </c:numRef>
          </c:val>
        </c:ser>
        <c:dLbls>
          <c:showLegendKey val="0"/>
          <c:showVal val="0"/>
          <c:showCatName val="0"/>
          <c:showSerName val="0"/>
          <c:showPercent val="0"/>
          <c:showBubbleSize val="0"/>
        </c:dLbls>
        <c:gapWidth val="370"/>
        <c:axId val="58352384"/>
        <c:axId val="58353920"/>
      </c:barChart>
      <c:lineChart>
        <c:grouping val="standard"/>
        <c:varyColors val="0"/>
        <c:ser>
          <c:idx val="2"/>
          <c:order val="4"/>
          <c:tx>
            <c:strRef>
              <c:f>'SP1'!$A$9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'SP1'!$P$3:$U$3</c:f>
              <c:numCache>
                <c:formatCode>General</c:formatCode>
                <c:ptCount val="6"/>
                <c:pt idx="0">
                  <c:v>2011</c:v>
                </c:pt>
                <c:pt idx="1">
                  <c:v>2012</c:v>
                </c:pt>
                <c:pt idx="2">
                  <c:v>2013</c:v>
                </c:pt>
                <c:pt idx="3">
                  <c:v>2014</c:v>
                </c:pt>
                <c:pt idx="4">
                  <c:v>2015</c:v>
                </c:pt>
                <c:pt idx="5">
                  <c:v>2016</c:v>
                </c:pt>
              </c:numCache>
            </c:numRef>
          </c:cat>
          <c:val>
            <c:numRef>
              <c:f>'SP1'!$B$9:$G$9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58336000"/>
        <c:axId val="58337920"/>
      </c:lineChart>
      <c:lineChart>
        <c:grouping val="standard"/>
        <c:varyColors val="0"/>
        <c:ser>
          <c:idx val="3"/>
          <c:order val="2"/>
          <c:tx>
            <c:strRef>
              <c:f>'SP1'!$A$10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'SP1'!$P$3:$U$3</c:f>
              <c:numCache>
                <c:formatCode>General</c:formatCode>
                <c:ptCount val="6"/>
                <c:pt idx="0">
                  <c:v>2011</c:v>
                </c:pt>
                <c:pt idx="1">
                  <c:v>2012</c:v>
                </c:pt>
                <c:pt idx="2">
                  <c:v>2013</c:v>
                </c:pt>
                <c:pt idx="3">
                  <c:v>2014</c:v>
                </c:pt>
                <c:pt idx="4">
                  <c:v>2015</c:v>
                </c:pt>
                <c:pt idx="5">
                  <c:v>2016</c:v>
                </c:pt>
              </c:numCache>
            </c:numRef>
          </c:cat>
          <c:val>
            <c:numRef>
              <c:f>'SP1'!$B$10:$G$10</c:f>
              <c:numCache>
                <c:formatCode>General</c:formatCode>
                <c:ptCount val="6"/>
                <c:pt idx="0">
                  <c:v>5.0000000000000001E-4</c:v>
                </c:pt>
                <c:pt idx="1">
                  <c:v>2.9999999999999997E-4</c:v>
                </c:pt>
                <c:pt idx="2">
                  <c:v>2.0000000000000001E-4</c:v>
                </c:pt>
                <c:pt idx="3">
                  <c:v>0</c:v>
                </c:pt>
                <c:pt idx="4">
                  <c:v>2.9999999999999997E-4</c:v>
                </c:pt>
                <c:pt idx="5">
                  <c:v>2.9999999999999997E-4</c:v>
                </c:pt>
              </c:numCache>
            </c:numRef>
          </c:val>
          <c:smooth val="0"/>
        </c:ser>
        <c:ser>
          <c:idx val="4"/>
          <c:order val="3"/>
          <c:tx>
            <c:strRef>
              <c:f>'SP1'!$A$11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'SP1'!$P$3:$U$3</c:f>
              <c:numCache>
                <c:formatCode>General</c:formatCode>
                <c:ptCount val="6"/>
                <c:pt idx="0">
                  <c:v>2011</c:v>
                </c:pt>
                <c:pt idx="1">
                  <c:v>2012</c:v>
                </c:pt>
                <c:pt idx="2">
                  <c:v>2013</c:v>
                </c:pt>
                <c:pt idx="3">
                  <c:v>2014</c:v>
                </c:pt>
                <c:pt idx="4">
                  <c:v>2015</c:v>
                </c:pt>
                <c:pt idx="5">
                  <c:v>2016</c:v>
                </c:pt>
              </c:numCache>
            </c:numRef>
          </c:cat>
          <c:val>
            <c:numRef>
              <c:f>'SP1'!$B$11:$G$11</c:f>
              <c:numCache>
                <c:formatCode>General</c:formatCode>
                <c:ptCount val="6"/>
                <c:pt idx="0">
                  <c:v>2.5000000000000001E-3</c:v>
                </c:pt>
                <c:pt idx="1">
                  <c:v>2.2000000000000001E-3</c:v>
                </c:pt>
                <c:pt idx="2">
                  <c:v>2.3E-3</c:v>
                </c:pt>
                <c:pt idx="3">
                  <c:v>2.2000000000000001E-3</c:v>
                </c:pt>
                <c:pt idx="4">
                  <c:v>2.3E-3</c:v>
                </c:pt>
                <c:pt idx="5">
                  <c:v>2E-3</c:v>
                </c:pt>
              </c:numCache>
            </c:numRef>
          </c:val>
          <c:smooth val="0"/>
        </c:ser>
        <c:dLbls>
          <c:showLegendKey val="0"/>
          <c:showVal val="0"/>
          <c:showCatName val="0"/>
          <c:showSerName val="0"/>
          <c:showPercent val="0"/>
          <c:showBubbleSize val="0"/>
        </c:dLbls>
        <c:marker val="1"/>
        <c:smooth val="0"/>
        <c:axId val="58352384"/>
        <c:axId val="58353920"/>
      </c:lineChart>
      <c:catAx>
        <c:axId val="58336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8337920"/>
        <c:crosses val="autoZero"/>
        <c:auto val="0"/>
        <c:lblAlgn val="ctr"/>
        <c:lblOffset val="100"/>
        <c:tickLblSkip val="1"/>
        <c:tickMarkSkip val="1"/>
        <c:noMultiLvlLbl val="0"/>
      </c:catAx>
      <c:valAx>
        <c:axId val="58337920"/>
        <c:scaling>
          <c:orientation val="minMax"/>
          <c:max val="0.01"/>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Safety System Performance SP1</a:t>
                </a:r>
              </a:p>
            </c:rich>
          </c:tx>
          <c:layout>
            <c:manualLayout>
              <c:xMode val="edge"/>
              <c:yMode val="edge"/>
              <c:x val="3.8070866141732282E-3"/>
              <c:y val="0.144373895938166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8336000"/>
        <c:crosses val="autoZero"/>
        <c:crossBetween val="between"/>
        <c:majorUnit val="1E-3"/>
        <c:minorUnit val="1E-3"/>
      </c:valAx>
      <c:catAx>
        <c:axId val="58352384"/>
        <c:scaling>
          <c:orientation val="minMax"/>
        </c:scaling>
        <c:delete val="1"/>
        <c:axPos val="b"/>
        <c:numFmt formatCode="General" sourceLinked="1"/>
        <c:majorTickMark val="out"/>
        <c:minorTickMark val="none"/>
        <c:tickLblPos val="nextTo"/>
        <c:crossAx val="58353920"/>
        <c:crosses val="autoZero"/>
        <c:auto val="0"/>
        <c:lblAlgn val="ctr"/>
        <c:lblOffset val="100"/>
        <c:noMultiLvlLbl val="0"/>
      </c:catAx>
      <c:valAx>
        <c:axId val="58353920"/>
        <c:scaling>
          <c:orientation val="minMax"/>
        </c:scaling>
        <c:delete val="1"/>
        <c:axPos val="l"/>
        <c:numFmt formatCode="General" sourceLinked="1"/>
        <c:majorTickMark val="out"/>
        <c:minorTickMark val="none"/>
        <c:tickLblPos val="nextTo"/>
        <c:crossAx val="58352384"/>
        <c:crosses val="autoZero"/>
        <c:crossBetween val="between"/>
      </c:valAx>
      <c:spPr>
        <a:solidFill>
          <a:srgbClr val="C0C0C0"/>
        </a:solidFill>
        <a:ln w="12700">
          <a:solidFill>
            <a:srgbClr val="808080"/>
          </a:solidFill>
          <a:prstDash val="solid"/>
        </a:ln>
      </c:spPr>
    </c:plotArea>
    <c:legend>
      <c:legendPos val="r"/>
      <c:layout>
        <c:manualLayout>
          <c:xMode val="edge"/>
          <c:yMode val="edge"/>
          <c:x val="0.20023851497993381"/>
          <c:y val="0.92640725277582348"/>
          <c:w val="0.44338528316985343"/>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692336873624132E-2"/>
          <c:y val="4.8936170212765959E-2"/>
          <c:w val="0.91153880391331277"/>
          <c:h val="0.82765957446808514"/>
        </c:manualLayout>
      </c:layout>
      <c:barChart>
        <c:barDir val="col"/>
        <c:grouping val="clustered"/>
        <c:varyColors val="0"/>
        <c:ser>
          <c:idx val="0"/>
          <c:order val="3"/>
          <c:tx>
            <c:strRef>
              <c:f>'SP2'!$A$4</c:f>
              <c:strCache>
                <c:ptCount val="1"/>
                <c:pt idx="0">
                  <c:v>Almaraz 1                     </c:v>
                </c:pt>
              </c:strCache>
            </c:strRef>
          </c:tx>
          <c:spPr>
            <a:solidFill>
              <a:srgbClr val="9999FF"/>
            </a:solidFill>
            <a:ln w="12700">
              <a:solidFill>
                <a:srgbClr val="000000"/>
              </a:solidFill>
              <a:prstDash val="solid"/>
            </a:ln>
          </c:spPr>
          <c:invertIfNegative val="0"/>
          <c:val>
            <c:numRef>
              <c:f>'SP2'!$B$4:$G$4</c:f>
              <c:numCache>
                <c:formatCode>General</c:formatCode>
                <c:ptCount val="6"/>
                <c:pt idx="2">
                  <c:v>2.3000000510364801E-3</c:v>
                </c:pt>
                <c:pt idx="3">
                  <c:v>3.1000000890344399E-3</c:v>
                </c:pt>
                <c:pt idx="4">
                  <c:v>3.50000010803342E-3</c:v>
                </c:pt>
                <c:pt idx="5">
                  <c:v>3.1999999191612001E-3</c:v>
                </c:pt>
              </c:numCache>
            </c:numRef>
          </c:val>
        </c:ser>
        <c:ser>
          <c:idx val="1"/>
          <c:order val="4"/>
          <c:tx>
            <c:strRef>
              <c:f>'SP2'!$A$5</c:f>
              <c:strCache>
                <c:ptCount val="1"/>
                <c:pt idx="0">
                  <c:v>Almaraz 2                     </c:v>
                </c:pt>
              </c:strCache>
            </c:strRef>
          </c:tx>
          <c:spPr>
            <a:solidFill>
              <a:srgbClr val="993366"/>
            </a:solidFill>
            <a:ln w="12700">
              <a:solidFill>
                <a:srgbClr val="000000"/>
              </a:solidFill>
              <a:prstDash val="solid"/>
            </a:ln>
          </c:spPr>
          <c:invertIfNegative val="0"/>
          <c:val>
            <c:numRef>
              <c:f>'SP2'!$B$5:$G$5</c:f>
              <c:numCache>
                <c:formatCode>General</c:formatCode>
                <c:ptCount val="6"/>
                <c:pt idx="2">
                  <c:v>7.9999997979030002E-4</c:v>
                </c:pt>
                <c:pt idx="3">
                  <c:v>2.1999999880790702E-3</c:v>
                </c:pt>
                <c:pt idx="4">
                  <c:v>8.9999998454004504E-4</c:v>
                </c:pt>
                <c:pt idx="5">
                  <c:v>1.70000002253801E-3</c:v>
                </c:pt>
              </c:numCache>
            </c:numRef>
          </c:val>
        </c:ser>
        <c:ser>
          <c:idx val="5"/>
          <c:order val="5"/>
          <c:tx>
            <c:strRef>
              <c:f>'SP2'!$A$6</c:f>
              <c:strCache>
                <c:ptCount val="1"/>
              </c:strCache>
            </c:strRef>
          </c:tx>
          <c:spPr>
            <a:solidFill>
              <a:srgbClr val="FF8080"/>
            </a:solidFill>
            <a:ln w="12700">
              <a:solidFill>
                <a:srgbClr val="000000"/>
              </a:solidFill>
              <a:prstDash val="solid"/>
            </a:ln>
          </c:spPr>
          <c:invertIfNegative val="0"/>
          <c:val>
            <c:numRef>
              <c:f>'SP2'!$B$6:$G$6</c:f>
              <c:numCache>
                <c:formatCode>General</c:formatCode>
                <c:ptCount val="6"/>
              </c:numCache>
            </c:numRef>
          </c:val>
        </c:ser>
        <c:ser>
          <c:idx val="6"/>
          <c:order val="6"/>
          <c:tx>
            <c:strRef>
              <c:f>'SP2'!$O$4</c:f>
              <c:strCache>
                <c:ptCount val="1"/>
              </c:strCache>
            </c:strRef>
          </c:tx>
          <c:spPr>
            <a:solidFill>
              <a:srgbClr val="0066CC"/>
            </a:solidFill>
            <a:ln w="12700">
              <a:solidFill>
                <a:srgbClr val="000000"/>
              </a:solidFill>
              <a:prstDash val="solid"/>
            </a:ln>
          </c:spPr>
          <c:invertIfNegative val="0"/>
          <c:val>
            <c:numRef>
              <c:f>'SP2'!$P$4:$U$4</c:f>
              <c:numCache>
                <c:formatCode>General</c:formatCode>
                <c:ptCount val="6"/>
              </c:numCache>
            </c:numRef>
          </c:val>
        </c:ser>
        <c:ser>
          <c:idx val="7"/>
          <c:order val="7"/>
          <c:tx>
            <c:strRef>
              <c:f>'SP2'!$O$5</c:f>
              <c:strCache>
                <c:ptCount val="1"/>
              </c:strCache>
            </c:strRef>
          </c:tx>
          <c:spPr>
            <a:solidFill>
              <a:srgbClr val="CCCCFF"/>
            </a:solidFill>
            <a:ln w="12700">
              <a:solidFill>
                <a:srgbClr val="000000"/>
              </a:solidFill>
              <a:prstDash val="solid"/>
            </a:ln>
          </c:spPr>
          <c:invertIfNegative val="0"/>
          <c:val>
            <c:numRef>
              <c:f>'SP2'!$P$5:$U$5</c:f>
              <c:numCache>
                <c:formatCode>General</c:formatCode>
                <c:ptCount val="6"/>
              </c:numCache>
            </c:numRef>
          </c:val>
        </c:ser>
        <c:ser>
          <c:idx val="8"/>
          <c:order val="8"/>
          <c:tx>
            <c:strRef>
              <c:f>'SP2'!$O$6</c:f>
              <c:strCache>
                <c:ptCount val="1"/>
              </c:strCache>
            </c:strRef>
          </c:tx>
          <c:spPr>
            <a:solidFill>
              <a:srgbClr val="000080"/>
            </a:solidFill>
            <a:ln w="12700">
              <a:solidFill>
                <a:srgbClr val="000000"/>
              </a:solidFill>
              <a:prstDash val="solid"/>
            </a:ln>
          </c:spPr>
          <c:invertIfNegative val="0"/>
          <c:val>
            <c:numRef>
              <c:f>'SP2'!$P$6:$U$6</c:f>
              <c:numCache>
                <c:formatCode>General</c:formatCode>
                <c:ptCount val="6"/>
              </c:numCache>
            </c:numRef>
          </c:val>
        </c:ser>
        <c:dLbls>
          <c:showLegendKey val="0"/>
          <c:showVal val="0"/>
          <c:showCatName val="0"/>
          <c:showSerName val="0"/>
          <c:showPercent val="0"/>
          <c:showBubbleSize val="0"/>
        </c:dLbls>
        <c:gapWidth val="150"/>
        <c:axId val="182965376"/>
        <c:axId val="182966912"/>
      </c:barChart>
      <c:lineChart>
        <c:grouping val="standard"/>
        <c:varyColors val="0"/>
        <c:ser>
          <c:idx val="2"/>
          <c:order val="2"/>
          <c:tx>
            <c:strRef>
              <c:f>'SP2'!$A$9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'SP2'!$B$3:$G$3</c:f>
              <c:numCache>
                <c:formatCode>General</c:formatCode>
                <c:ptCount val="6"/>
                <c:pt idx="0">
                  <c:v>2011</c:v>
                </c:pt>
                <c:pt idx="1">
                  <c:v>2012</c:v>
                </c:pt>
                <c:pt idx="2">
                  <c:v>2013</c:v>
                </c:pt>
                <c:pt idx="3">
                  <c:v>2014</c:v>
                </c:pt>
                <c:pt idx="4">
                  <c:v>2015</c:v>
                </c:pt>
                <c:pt idx="5">
                  <c:v>2016</c:v>
                </c:pt>
              </c:numCache>
            </c:numRef>
          </c:cat>
          <c:val>
            <c:numRef>
              <c:f>'SP2'!$B$9:$G$9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82961280"/>
        <c:axId val="182963200"/>
      </c:lineChart>
      <c:lineChart>
        <c:grouping val="standard"/>
        <c:varyColors val="0"/>
        <c:ser>
          <c:idx val="3"/>
          <c:order val="0"/>
          <c:tx>
            <c:strRef>
              <c:f>'SP2'!$A$10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'SP2'!$B$3:$G$3</c:f>
              <c:numCache>
                <c:formatCode>General</c:formatCode>
                <c:ptCount val="6"/>
                <c:pt idx="0">
                  <c:v>2011</c:v>
                </c:pt>
                <c:pt idx="1">
                  <c:v>2012</c:v>
                </c:pt>
                <c:pt idx="2">
                  <c:v>2013</c:v>
                </c:pt>
                <c:pt idx="3">
                  <c:v>2014</c:v>
                </c:pt>
                <c:pt idx="4">
                  <c:v>2015</c:v>
                </c:pt>
                <c:pt idx="5">
                  <c:v>2016</c:v>
                </c:pt>
              </c:numCache>
            </c:numRef>
          </c:cat>
          <c:val>
            <c:numRef>
              <c:f>'SP2'!$B$10:$G$10</c:f>
              <c:numCache>
                <c:formatCode>General</c:formatCode>
                <c:ptCount val="6"/>
                <c:pt idx="0">
                  <c:v>2.9999999999999997E-4</c:v>
                </c:pt>
                <c:pt idx="1">
                  <c:v>1E-4</c:v>
                </c:pt>
                <c:pt idx="2">
                  <c:v>0</c:v>
                </c:pt>
                <c:pt idx="3">
                  <c:v>1E-4</c:v>
                </c:pt>
                <c:pt idx="4">
                  <c:v>1E-4</c:v>
                </c:pt>
                <c:pt idx="5">
                  <c:v>1E-4</c:v>
                </c:pt>
              </c:numCache>
            </c:numRef>
          </c:val>
          <c:smooth val="0"/>
        </c:ser>
        <c:ser>
          <c:idx val="4"/>
          <c:order val="1"/>
          <c:tx>
            <c:strRef>
              <c:f>'SP2'!$A$11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'SP2'!$B$3:$G$3</c:f>
              <c:numCache>
                <c:formatCode>General</c:formatCode>
                <c:ptCount val="6"/>
                <c:pt idx="0">
                  <c:v>2011</c:v>
                </c:pt>
                <c:pt idx="1">
                  <c:v>2012</c:v>
                </c:pt>
                <c:pt idx="2">
                  <c:v>2013</c:v>
                </c:pt>
                <c:pt idx="3">
                  <c:v>2014</c:v>
                </c:pt>
                <c:pt idx="4">
                  <c:v>2015</c:v>
                </c:pt>
                <c:pt idx="5">
                  <c:v>2016</c:v>
                </c:pt>
              </c:numCache>
            </c:numRef>
          </c:cat>
          <c:val>
            <c:numRef>
              <c:f>'SP2'!$B$11:$G$11</c:f>
              <c:numCache>
                <c:formatCode>General</c:formatCode>
                <c:ptCount val="6"/>
                <c:pt idx="0">
                  <c:v>2.3E-3</c:v>
                </c:pt>
                <c:pt idx="1">
                  <c:v>3.0999999999999999E-3</c:v>
                </c:pt>
                <c:pt idx="2">
                  <c:v>3.0999999999999999E-3</c:v>
                </c:pt>
                <c:pt idx="3">
                  <c:v>2.8E-3</c:v>
                </c:pt>
                <c:pt idx="4">
                  <c:v>2.8999999999999998E-3</c:v>
                </c:pt>
                <c:pt idx="5">
                  <c:v>2.7000000000000001E-3</c:v>
                </c:pt>
              </c:numCache>
            </c:numRef>
          </c:val>
          <c:smooth val="0"/>
        </c:ser>
        <c:dLbls>
          <c:showLegendKey val="0"/>
          <c:showVal val="0"/>
          <c:showCatName val="0"/>
          <c:showSerName val="0"/>
          <c:showPercent val="0"/>
          <c:showBubbleSize val="0"/>
        </c:dLbls>
        <c:marker val="1"/>
        <c:smooth val="0"/>
        <c:axId val="182965376"/>
        <c:axId val="182966912"/>
      </c:lineChart>
      <c:catAx>
        <c:axId val="182961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82963200"/>
        <c:crosses val="autoZero"/>
        <c:auto val="0"/>
        <c:lblAlgn val="ctr"/>
        <c:lblOffset val="100"/>
        <c:tickLblSkip val="1"/>
        <c:tickMarkSkip val="1"/>
        <c:noMultiLvlLbl val="0"/>
      </c:catAx>
      <c:valAx>
        <c:axId val="182963200"/>
        <c:scaling>
          <c:orientation val="minMax"/>
          <c:max val="0.01"/>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Safety System Performance SP2   </a:t>
                </a:r>
              </a:p>
            </c:rich>
          </c:tx>
          <c:layout>
            <c:manualLayout>
              <c:xMode val="edge"/>
              <c:yMode val="edge"/>
              <c:x val="1.2051282051282051E-2"/>
              <c:y val="0.11489361702127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82961280"/>
        <c:crosses val="autoZero"/>
        <c:crossBetween val="between"/>
        <c:majorUnit val="1E-3"/>
        <c:minorUnit val="1E-3"/>
      </c:valAx>
      <c:catAx>
        <c:axId val="182965376"/>
        <c:scaling>
          <c:orientation val="minMax"/>
        </c:scaling>
        <c:delete val="1"/>
        <c:axPos val="b"/>
        <c:majorTickMark val="out"/>
        <c:minorTickMark val="none"/>
        <c:tickLblPos val="nextTo"/>
        <c:crossAx val="182966912"/>
        <c:crosses val="autoZero"/>
        <c:auto val="0"/>
        <c:lblAlgn val="ctr"/>
        <c:lblOffset val="100"/>
        <c:noMultiLvlLbl val="0"/>
      </c:catAx>
      <c:valAx>
        <c:axId val="182966912"/>
        <c:scaling>
          <c:orientation val="minMax"/>
        </c:scaling>
        <c:delete val="1"/>
        <c:axPos val="l"/>
        <c:numFmt formatCode="General" sourceLinked="1"/>
        <c:majorTickMark val="out"/>
        <c:minorTickMark val="none"/>
        <c:tickLblPos val="nextTo"/>
        <c:crossAx val="182965376"/>
        <c:crosses val="autoZero"/>
        <c:crossBetween val="between"/>
      </c:valAx>
      <c:spPr>
        <a:solidFill>
          <a:srgbClr val="C0C0C0"/>
        </a:solidFill>
        <a:ln w="12700">
          <a:solidFill>
            <a:srgbClr val="808080"/>
          </a:solidFill>
          <a:prstDash val="solid"/>
        </a:ln>
      </c:spPr>
    </c:plotArea>
    <c:legend>
      <c:legendPos val="r"/>
      <c:layout>
        <c:manualLayout>
          <c:xMode val="edge"/>
          <c:yMode val="edge"/>
          <c:x val="0.22493895586807425"/>
          <c:y val="0.92330217557823691"/>
          <c:w val="0.53789750316278617"/>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65091533161874E-2"/>
          <c:y val="5.5201921415873968E-2"/>
          <c:w val="0.92005104647441305"/>
          <c:h val="0.82590404787032223"/>
        </c:manualLayout>
      </c:layout>
      <c:barChart>
        <c:barDir val="col"/>
        <c:grouping val="clustered"/>
        <c:varyColors val="0"/>
        <c:ser>
          <c:idx val="1"/>
          <c:order val="0"/>
          <c:tx>
            <c:strRef>
              <c:f>'SP2'!$O$4</c:f>
              <c:strCache>
                <c:ptCount val="1"/>
              </c:strCache>
            </c:strRef>
          </c:tx>
          <c:spPr>
            <a:solidFill>
              <a:srgbClr val="9999FF"/>
            </a:solidFill>
            <a:ln w="12700">
              <a:solidFill>
                <a:srgbClr val="000000"/>
              </a:solidFill>
              <a:prstDash val="solid"/>
            </a:ln>
          </c:spPr>
          <c:invertIfNegative val="0"/>
          <c:cat>
            <c:numRef>
              <c:f>'SP2'!$P$3:$U$3</c:f>
              <c:numCache>
                <c:formatCode>General</c:formatCode>
                <c:ptCount val="6"/>
                <c:pt idx="0">
                  <c:v>2011</c:v>
                </c:pt>
                <c:pt idx="1">
                  <c:v>2012</c:v>
                </c:pt>
                <c:pt idx="2">
                  <c:v>2013</c:v>
                </c:pt>
                <c:pt idx="3">
                  <c:v>2014</c:v>
                </c:pt>
                <c:pt idx="4">
                  <c:v>2015</c:v>
                </c:pt>
                <c:pt idx="5">
                  <c:v>2016</c:v>
                </c:pt>
              </c:numCache>
            </c:numRef>
          </c:cat>
          <c:val>
            <c:numRef>
              <c:f>'SP2'!$P$4:$U$4</c:f>
              <c:numCache>
                <c:formatCode>General</c:formatCode>
                <c:ptCount val="6"/>
              </c:numCache>
            </c:numRef>
          </c:val>
        </c:ser>
        <c:ser>
          <c:idx val="7"/>
          <c:order val="5"/>
          <c:tx>
            <c:strRef>
              <c:f>'SP2'!$O$6</c:f>
              <c:strCache>
                <c:ptCount val="1"/>
              </c:strCache>
            </c:strRef>
          </c:tx>
          <c:spPr>
            <a:solidFill>
              <a:srgbClr val="CCCCFF"/>
            </a:solidFill>
            <a:ln w="12700">
              <a:solidFill>
                <a:srgbClr val="000000"/>
              </a:solidFill>
              <a:prstDash val="solid"/>
            </a:ln>
          </c:spPr>
          <c:invertIfNegative val="0"/>
          <c:cat>
            <c:numRef>
              <c:f>'SP2'!$P$3:$U$3</c:f>
              <c:numCache>
                <c:formatCode>General</c:formatCode>
                <c:ptCount val="6"/>
                <c:pt idx="0">
                  <c:v>2011</c:v>
                </c:pt>
                <c:pt idx="1">
                  <c:v>2012</c:v>
                </c:pt>
                <c:pt idx="2">
                  <c:v>2013</c:v>
                </c:pt>
                <c:pt idx="3">
                  <c:v>2014</c:v>
                </c:pt>
                <c:pt idx="4">
                  <c:v>2015</c:v>
                </c:pt>
                <c:pt idx="5">
                  <c:v>2016</c:v>
                </c:pt>
              </c:numCache>
            </c:numRef>
          </c:cat>
          <c:val>
            <c:numRef>
              <c:f>'SP2'!$P$6:$U$6</c:f>
              <c:numCache>
                <c:formatCode>General</c:formatCode>
                <c:ptCount val="6"/>
              </c:numCache>
            </c:numRef>
          </c:val>
        </c:ser>
        <c:dLbls>
          <c:showLegendKey val="0"/>
          <c:showVal val="0"/>
          <c:showCatName val="0"/>
          <c:showSerName val="0"/>
          <c:showPercent val="0"/>
          <c:showBubbleSize val="0"/>
        </c:dLbls>
        <c:gapWidth val="150"/>
        <c:axId val="58718848"/>
        <c:axId val="58852096"/>
      </c:barChart>
      <c:barChart>
        <c:barDir val="col"/>
        <c:grouping val="clustered"/>
        <c:varyColors val="0"/>
        <c:ser>
          <c:idx val="6"/>
          <c:order val="1"/>
          <c:tx>
            <c:strRef>
              <c:f>'SP2'!$O$5</c:f>
              <c:strCache>
                <c:ptCount val="1"/>
              </c:strCache>
            </c:strRef>
          </c:tx>
          <c:spPr>
            <a:solidFill>
              <a:srgbClr val="0066CC"/>
            </a:solidFill>
            <a:ln w="12700">
              <a:solidFill>
                <a:srgbClr val="000000"/>
              </a:solidFill>
              <a:prstDash val="solid"/>
            </a:ln>
          </c:spPr>
          <c:invertIfNegative val="0"/>
          <c:cat>
            <c:numRef>
              <c:f>'SP2'!$P$3:$U$3</c:f>
              <c:numCache>
                <c:formatCode>General</c:formatCode>
                <c:ptCount val="6"/>
                <c:pt idx="0">
                  <c:v>2011</c:v>
                </c:pt>
                <c:pt idx="1">
                  <c:v>2012</c:v>
                </c:pt>
                <c:pt idx="2">
                  <c:v>2013</c:v>
                </c:pt>
                <c:pt idx="3">
                  <c:v>2014</c:v>
                </c:pt>
                <c:pt idx="4">
                  <c:v>2015</c:v>
                </c:pt>
                <c:pt idx="5">
                  <c:v>2016</c:v>
                </c:pt>
              </c:numCache>
            </c:numRef>
          </c:cat>
          <c:val>
            <c:numRef>
              <c:f>'SP2'!$P$5:$U$5</c:f>
              <c:numCache>
                <c:formatCode>General</c:formatCode>
                <c:ptCount val="6"/>
              </c:numCache>
            </c:numRef>
          </c:val>
        </c:ser>
        <c:dLbls>
          <c:showLegendKey val="0"/>
          <c:showVal val="0"/>
          <c:showCatName val="0"/>
          <c:showSerName val="0"/>
          <c:showPercent val="0"/>
          <c:showBubbleSize val="0"/>
        </c:dLbls>
        <c:gapWidth val="370"/>
        <c:axId val="58854016"/>
        <c:axId val="58859904"/>
      </c:barChart>
      <c:lineChart>
        <c:grouping val="standard"/>
        <c:varyColors val="0"/>
        <c:ser>
          <c:idx val="2"/>
          <c:order val="4"/>
          <c:tx>
            <c:strRef>
              <c:f>'SP2'!$A$9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'SP2'!$P$3:$U$3</c:f>
              <c:numCache>
                <c:formatCode>General</c:formatCode>
                <c:ptCount val="6"/>
                <c:pt idx="0">
                  <c:v>2011</c:v>
                </c:pt>
                <c:pt idx="1">
                  <c:v>2012</c:v>
                </c:pt>
                <c:pt idx="2">
                  <c:v>2013</c:v>
                </c:pt>
                <c:pt idx="3">
                  <c:v>2014</c:v>
                </c:pt>
                <c:pt idx="4">
                  <c:v>2015</c:v>
                </c:pt>
                <c:pt idx="5">
                  <c:v>2016</c:v>
                </c:pt>
              </c:numCache>
            </c:numRef>
          </c:cat>
          <c:val>
            <c:numRef>
              <c:f>'SP2'!$B$9:$G$9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58718848"/>
        <c:axId val="58852096"/>
      </c:lineChart>
      <c:lineChart>
        <c:grouping val="standard"/>
        <c:varyColors val="0"/>
        <c:ser>
          <c:idx val="3"/>
          <c:order val="2"/>
          <c:tx>
            <c:strRef>
              <c:f>'SP2'!$A$10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'SP2'!$P$3:$U$3</c:f>
              <c:numCache>
                <c:formatCode>General</c:formatCode>
                <c:ptCount val="6"/>
                <c:pt idx="0">
                  <c:v>2011</c:v>
                </c:pt>
                <c:pt idx="1">
                  <c:v>2012</c:v>
                </c:pt>
                <c:pt idx="2">
                  <c:v>2013</c:v>
                </c:pt>
                <c:pt idx="3">
                  <c:v>2014</c:v>
                </c:pt>
                <c:pt idx="4">
                  <c:v>2015</c:v>
                </c:pt>
                <c:pt idx="5">
                  <c:v>2016</c:v>
                </c:pt>
              </c:numCache>
            </c:numRef>
          </c:cat>
          <c:val>
            <c:numRef>
              <c:f>'SP2'!$B$10:$G$10</c:f>
              <c:numCache>
                <c:formatCode>General</c:formatCode>
                <c:ptCount val="6"/>
                <c:pt idx="0">
                  <c:v>2.9999999999999997E-4</c:v>
                </c:pt>
                <c:pt idx="1">
                  <c:v>1E-4</c:v>
                </c:pt>
                <c:pt idx="2">
                  <c:v>0</c:v>
                </c:pt>
                <c:pt idx="3">
                  <c:v>1E-4</c:v>
                </c:pt>
                <c:pt idx="4">
                  <c:v>1E-4</c:v>
                </c:pt>
                <c:pt idx="5">
                  <c:v>1E-4</c:v>
                </c:pt>
              </c:numCache>
            </c:numRef>
          </c:val>
          <c:smooth val="0"/>
        </c:ser>
        <c:ser>
          <c:idx val="4"/>
          <c:order val="3"/>
          <c:tx>
            <c:strRef>
              <c:f>'SP2'!$A$11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'SP2'!$P$3:$U$3</c:f>
              <c:numCache>
                <c:formatCode>General</c:formatCode>
                <c:ptCount val="6"/>
                <c:pt idx="0">
                  <c:v>2011</c:v>
                </c:pt>
                <c:pt idx="1">
                  <c:v>2012</c:v>
                </c:pt>
                <c:pt idx="2">
                  <c:v>2013</c:v>
                </c:pt>
                <c:pt idx="3">
                  <c:v>2014</c:v>
                </c:pt>
                <c:pt idx="4">
                  <c:v>2015</c:v>
                </c:pt>
                <c:pt idx="5">
                  <c:v>2016</c:v>
                </c:pt>
              </c:numCache>
            </c:numRef>
          </c:cat>
          <c:val>
            <c:numRef>
              <c:f>'SP2'!$B$11:$G$11</c:f>
              <c:numCache>
                <c:formatCode>General</c:formatCode>
                <c:ptCount val="6"/>
                <c:pt idx="0">
                  <c:v>2.3E-3</c:v>
                </c:pt>
                <c:pt idx="1">
                  <c:v>3.0999999999999999E-3</c:v>
                </c:pt>
                <c:pt idx="2">
                  <c:v>3.0999999999999999E-3</c:v>
                </c:pt>
                <c:pt idx="3">
                  <c:v>2.8E-3</c:v>
                </c:pt>
                <c:pt idx="4">
                  <c:v>2.8999999999999998E-3</c:v>
                </c:pt>
                <c:pt idx="5">
                  <c:v>2.7000000000000001E-3</c:v>
                </c:pt>
              </c:numCache>
            </c:numRef>
          </c:val>
          <c:smooth val="0"/>
        </c:ser>
        <c:dLbls>
          <c:showLegendKey val="0"/>
          <c:showVal val="0"/>
          <c:showCatName val="0"/>
          <c:showSerName val="0"/>
          <c:showPercent val="0"/>
          <c:showBubbleSize val="0"/>
        </c:dLbls>
        <c:marker val="1"/>
        <c:smooth val="0"/>
        <c:axId val="58854016"/>
        <c:axId val="58859904"/>
      </c:lineChart>
      <c:catAx>
        <c:axId val="58718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8852096"/>
        <c:crosses val="autoZero"/>
        <c:auto val="0"/>
        <c:lblAlgn val="ctr"/>
        <c:lblOffset val="100"/>
        <c:tickLblSkip val="1"/>
        <c:tickMarkSkip val="1"/>
        <c:noMultiLvlLbl val="0"/>
      </c:catAx>
      <c:valAx>
        <c:axId val="58852096"/>
        <c:scaling>
          <c:orientation val="minMax"/>
          <c:max val="0.01"/>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Average Train Unavailability SP2</a:t>
                </a:r>
              </a:p>
            </c:rich>
          </c:tx>
          <c:layout>
            <c:manualLayout>
              <c:xMode val="edge"/>
              <c:yMode val="edge"/>
              <c:x val="3.8070791811816475E-3"/>
              <c:y val="0.142250753687636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8718848"/>
        <c:crosses val="autoZero"/>
        <c:crossBetween val="between"/>
        <c:majorUnit val="1E-3"/>
        <c:minorUnit val="1E-3"/>
      </c:valAx>
      <c:catAx>
        <c:axId val="58854016"/>
        <c:scaling>
          <c:orientation val="minMax"/>
        </c:scaling>
        <c:delete val="1"/>
        <c:axPos val="b"/>
        <c:numFmt formatCode="General" sourceLinked="1"/>
        <c:majorTickMark val="out"/>
        <c:minorTickMark val="none"/>
        <c:tickLblPos val="nextTo"/>
        <c:crossAx val="58859904"/>
        <c:crosses val="autoZero"/>
        <c:auto val="0"/>
        <c:lblAlgn val="ctr"/>
        <c:lblOffset val="100"/>
        <c:noMultiLvlLbl val="0"/>
      </c:catAx>
      <c:valAx>
        <c:axId val="58859904"/>
        <c:scaling>
          <c:orientation val="minMax"/>
        </c:scaling>
        <c:delete val="1"/>
        <c:axPos val="l"/>
        <c:numFmt formatCode="General" sourceLinked="1"/>
        <c:majorTickMark val="out"/>
        <c:minorTickMark val="none"/>
        <c:tickLblPos val="nextTo"/>
        <c:crossAx val="58854016"/>
        <c:crosses val="autoZero"/>
        <c:crossBetween val="between"/>
      </c:valAx>
      <c:spPr>
        <a:solidFill>
          <a:srgbClr val="C0C0C0"/>
        </a:solidFill>
        <a:ln w="12700">
          <a:solidFill>
            <a:srgbClr val="808080"/>
          </a:solidFill>
          <a:prstDash val="solid"/>
        </a:ln>
      </c:spPr>
    </c:plotArea>
    <c:legend>
      <c:legendPos val="r"/>
      <c:layout>
        <c:manualLayout>
          <c:xMode val="edge"/>
          <c:yMode val="edge"/>
          <c:x val="0.20240015812512355"/>
          <c:y val="0.92640725277582348"/>
          <c:w val="0.44320034625027049"/>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692336873624132E-2"/>
          <c:y val="4.8936170212765959E-2"/>
          <c:w val="0.91153880391331277"/>
          <c:h val="0.82765957446808514"/>
        </c:manualLayout>
      </c:layout>
      <c:barChart>
        <c:barDir val="col"/>
        <c:grouping val="clustered"/>
        <c:varyColors val="0"/>
        <c:ser>
          <c:idx val="0"/>
          <c:order val="3"/>
          <c:tx>
            <c:strRef>
              <c:f>'SP5'!$A$4</c:f>
              <c:strCache>
                <c:ptCount val="1"/>
                <c:pt idx="0">
                  <c:v>Almaraz 1                     </c:v>
                </c:pt>
              </c:strCache>
            </c:strRef>
          </c:tx>
          <c:spPr>
            <a:solidFill>
              <a:srgbClr val="9999FF"/>
            </a:solidFill>
            <a:ln w="12700">
              <a:solidFill>
                <a:srgbClr val="000000"/>
              </a:solidFill>
              <a:prstDash val="solid"/>
            </a:ln>
          </c:spPr>
          <c:invertIfNegative val="0"/>
          <c:val>
            <c:numRef>
              <c:f>'SP5'!$B$4:$G$4</c:f>
              <c:numCache>
                <c:formatCode>General</c:formatCode>
                <c:ptCount val="6"/>
                <c:pt idx="2">
                  <c:v>7.9999997979030002E-4</c:v>
                </c:pt>
                <c:pt idx="3">
                  <c:v>8.9999998454004504E-4</c:v>
                </c:pt>
                <c:pt idx="4">
                  <c:v>3.40000004507601E-3</c:v>
                </c:pt>
                <c:pt idx="5">
                  <c:v>9.9999997473787503E-5</c:v>
                </c:pt>
              </c:numCache>
            </c:numRef>
          </c:val>
        </c:ser>
        <c:ser>
          <c:idx val="1"/>
          <c:order val="4"/>
          <c:tx>
            <c:strRef>
              <c:f>'SP5'!$A$5</c:f>
              <c:strCache>
                <c:ptCount val="1"/>
                <c:pt idx="0">
                  <c:v>Almaraz 2                     </c:v>
                </c:pt>
              </c:strCache>
            </c:strRef>
          </c:tx>
          <c:spPr>
            <a:solidFill>
              <a:srgbClr val="993366"/>
            </a:solidFill>
            <a:ln w="12700">
              <a:solidFill>
                <a:srgbClr val="000000"/>
              </a:solidFill>
              <a:prstDash val="solid"/>
            </a:ln>
          </c:spPr>
          <c:invertIfNegative val="0"/>
          <c:val>
            <c:numRef>
              <c:f>'SP5'!$B$5:$G$5</c:f>
              <c:numCache>
                <c:formatCode>General</c:formatCode>
                <c:ptCount val="6"/>
                <c:pt idx="2">
                  <c:v>7.9999997979030002E-4</c:v>
                </c:pt>
                <c:pt idx="3">
                  <c:v>8.9999998454004504E-4</c:v>
                </c:pt>
                <c:pt idx="4">
                  <c:v>3.40000004507601E-3</c:v>
                </c:pt>
                <c:pt idx="5">
                  <c:v>9.9999997473787503E-5</c:v>
                </c:pt>
              </c:numCache>
            </c:numRef>
          </c:val>
        </c:ser>
        <c:ser>
          <c:idx val="5"/>
          <c:order val="5"/>
          <c:tx>
            <c:strRef>
              <c:f>'SP5'!$A$6</c:f>
              <c:strCache>
                <c:ptCount val="1"/>
              </c:strCache>
            </c:strRef>
          </c:tx>
          <c:spPr>
            <a:solidFill>
              <a:srgbClr val="FF8080"/>
            </a:solidFill>
            <a:ln w="12700">
              <a:solidFill>
                <a:srgbClr val="000000"/>
              </a:solidFill>
              <a:prstDash val="solid"/>
            </a:ln>
          </c:spPr>
          <c:invertIfNegative val="0"/>
          <c:val>
            <c:numRef>
              <c:f>'SP5'!$B$6:$G$6</c:f>
              <c:numCache>
                <c:formatCode>General</c:formatCode>
                <c:ptCount val="6"/>
              </c:numCache>
            </c:numRef>
          </c:val>
        </c:ser>
        <c:ser>
          <c:idx val="6"/>
          <c:order val="6"/>
          <c:tx>
            <c:strRef>
              <c:f>'SP5'!$O$4</c:f>
              <c:strCache>
                <c:ptCount val="1"/>
              </c:strCache>
            </c:strRef>
          </c:tx>
          <c:spPr>
            <a:solidFill>
              <a:srgbClr val="0066CC"/>
            </a:solidFill>
            <a:ln w="12700">
              <a:solidFill>
                <a:srgbClr val="000000"/>
              </a:solidFill>
              <a:prstDash val="solid"/>
            </a:ln>
          </c:spPr>
          <c:invertIfNegative val="0"/>
          <c:val>
            <c:numRef>
              <c:f>'SP5'!$P$4:$U$4</c:f>
              <c:numCache>
                <c:formatCode>General</c:formatCode>
                <c:ptCount val="6"/>
              </c:numCache>
            </c:numRef>
          </c:val>
        </c:ser>
        <c:ser>
          <c:idx val="7"/>
          <c:order val="7"/>
          <c:tx>
            <c:strRef>
              <c:f>'SP5'!$O$5</c:f>
              <c:strCache>
                <c:ptCount val="1"/>
              </c:strCache>
            </c:strRef>
          </c:tx>
          <c:spPr>
            <a:solidFill>
              <a:srgbClr val="CCCCFF"/>
            </a:solidFill>
            <a:ln w="12700">
              <a:solidFill>
                <a:srgbClr val="000000"/>
              </a:solidFill>
              <a:prstDash val="solid"/>
            </a:ln>
          </c:spPr>
          <c:invertIfNegative val="0"/>
          <c:val>
            <c:numRef>
              <c:f>'SP5'!$P$5:$U$5</c:f>
              <c:numCache>
                <c:formatCode>General</c:formatCode>
                <c:ptCount val="6"/>
              </c:numCache>
            </c:numRef>
          </c:val>
        </c:ser>
        <c:ser>
          <c:idx val="8"/>
          <c:order val="8"/>
          <c:tx>
            <c:strRef>
              <c:f>'SP5'!$O$6</c:f>
              <c:strCache>
                <c:ptCount val="1"/>
              </c:strCache>
            </c:strRef>
          </c:tx>
          <c:spPr>
            <a:solidFill>
              <a:srgbClr val="000080"/>
            </a:solidFill>
            <a:ln w="12700">
              <a:solidFill>
                <a:srgbClr val="000000"/>
              </a:solidFill>
              <a:prstDash val="solid"/>
            </a:ln>
          </c:spPr>
          <c:invertIfNegative val="0"/>
          <c:val>
            <c:numRef>
              <c:f>'SP5'!$P$6:$U$6</c:f>
              <c:numCache>
                <c:formatCode>General</c:formatCode>
                <c:ptCount val="6"/>
              </c:numCache>
            </c:numRef>
          </c:val>
        </c:ser>
        <c:dLbls>
          <c:showLegendKey val="0"/>
          <c:showVal val="0"/>
          <c:showCatName val="0"/>
          <c:showSerName val="0"/>
          <c:showPercent val="0"/>
          <c:showBubbleSize val="0"/>
        </c:dLbls>
        <c:gapWidth val="150"/>
        <c:axId val="202270592"/>
        <c:axId val="202272128"/>
      </c:barChart>
      <c:lineChart>
        <c:grouping val="standard"/>
        <c:varyColors val="0"/>
        <c:ser>
          <c:idx val="2"/>
          <c:order val="2"/>
          <c:tx>
            <c:strRef>
              <c:f>'SP5'!$A$9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'SP5'!$B$3:$G$3</c:f>
              <c:numCache>
                <c:formatCode>General</c:formatCode>
                <c:ptCount val="6"/>
                <c:pt idx="0">
                  <c:v>2011</c:v>
                </c:pt>
                <c:pt idx="1">
                  <c:v>2012</c:v>
                </c:pt>
                <c:pt idx="2">
                  <c:v>2013</c:v>
                </c:pt>
                <c:pt idx="3">
                  <c:v>2014</c:v>
                </c:pt>
                <c:pt idx="4">
                  <c:v>2015</c:v>
                </c:pt>
                <c:pt idx="5">
                  <c:v>2016</c:v>
                </c:pt>
              </c:numCache>
            </c:numRef>
          </c:cat>
          <c:val>
            <c:numRef>
              <c:f>'SP5'!$B$9:$G$9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02258304"/>
        <c:axId val="202268672"/>
      </c:lineChart>
      <c:lineChart>
        <c:grouping val="standard"/>
        <c:varyColors val="0"/>
        <c:ser>
          <c:idx val="3"/>
          <c:order val="0"/>
          <c:tx>
            <c:strRef>
              <c:f>'SP5'!$A$10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'SP5'!$B$3:$G$3</c:f>
              <c:numCache>
                <c:formatCode>General</c:formatCode>
                <c:ptCount val="6"/>
                <c:pt idx="0">
                  <c:v>2011</c:v>
                </c:pt>
                <c:pt idx="1">
                  <c:v>2012</c:v>
                </c:pt>
                <c:pt idx="2">
                  <c:v>2013</c:v>
                </c:pt>
                <c:pt idx="3">
                  <c:v>2014</c:v>
                </c:pt>
                <c:pt idx="4">
                  <c:v>2015</c:v>
                </c:pt>
                <c:pt idx="5">
                  <c:v>2016</c:v>
                </c:pt>
              </c:numCache>
            </c:numRef>
          </c:cat>
          <c:val>
            <c:numRef>
              <c:f>'SP5'!$B$10:$G$10</c:f>
              <c:numCache>
                <c:formatCode>General</c:formatCode>
                <c:ptCount val="6"/>
                <c:pt idx="0">
                  <c:v>1.6000000000000001E-3</c:v>
                </c:pt>
                <c:pt idx="1">
                  <c:v>1.1000000000000001E-3</c:v>
                </c:pt>
                <c:pt idx="2">
                  <c:v>1.4E-3</c:v>
                </c:pt>
                <c:pt idx="3">
                  <c:v>1.8E-3</c:v>
                </c:pt>
                <c:pt idx="4">
                  <c:v>1.6000000000000001E-3</c:v>
                </c:pt>
                <c:pt idx="5">
                  <c:v>1.5E-3</c:v>
                </c:pt>
              </c:numCache>
            </c:numRef>
          </c:val>
          <c:smooth val="0"/>
        </c:ser>
        <c:ser>
          <c:idx val="4"/>
          <c:order val="1"/>
          <c:tx>
            <c:strRef>
              <c:f>'SP5'!$A$11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'SP5'!$B$3:$G$3</c:f>
              <c:numCache>
                <c:formatCode>General</c:formatCode>
                <c:ptCount val="6"/>
                <c:pt idx="0">
                  <c:v>2011</c:v>
                </c:pt>
                <c:pt idx="1">
                  <c:v>2012</c:v>
                </c:pt>
                <c:pt idx="2">
                  <c:v>2013</c:v>
                </c:pt>
                <c:pt idx="3">
                  <c:v>2014</c:v>
                </c:pt>
                <c:pt idx="4">
                  <c:v>2015</c:v>
                </c:pt>
                <c:pt idx="5">
                  <c:v>2016</c:v>
                </c:pt>
              </c:numCache>
            </c:numRef>
          </c:cat>
          <c:val>
            <c:numRef>
              <c:f>'SP5'!$B$11:$G$11</c:f>
              <c:numCache>
                <c:formatCode>General</c:formatCode>
                <c:ptCount val="6"/>
                <c:pt idx="0">
                  <c:v>1.0699999999999999E-2</c:v>
                </c:pt>
                <c:pt idx="1">
                  <c:v>1.0200000000000001E-2</c:v>
                </c:pt>
                <c:pt idx="2">
                  <c:v>1.32E-2</c:v>
                </c:pt>
                <c:pt idx="3">
                  <c:v>1.0800000000000001E-2</c:v>
                </c:pt>
                <c:pt idx="4">
                  <c:v>1.0699999999999999E-2</c:v>
                </c:pt>
                <c:pt idx="5">
                  <c:v>1.1299999999999999E-2</c:v>
                </c:pt>
              </c:numCache>
            </c:numRef>
          </c:val>
          <c:smooth val="0"/>
        </c:ser>
        <c:dLbls>
          <c:showLegendKey val="0"/>
          <c:showVal val="0"/>
          <c:showCatName val="0"/>
          <c:showSerName val="0"/>
          <c:showPercent val="0"/>
          <c:showBubbleSize val="0"/>
        </c:dLbls>
        <c:marker val="1"/>
        <c:smooth val="0"/>
        <c:axId val="202270592"/>
        <c:axId val="202272128"/>
      </c:lineChart>
      <c:catAx>
        <c:axId val="202258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2268672"/>
        <c:crosses val="autoZero"/>
        <c:auto val="0"/>
        <c:lblAlgn val="ctr"/>
        <c:lblOffset val="100"/>
        <c:tickLblSkip val="1"/>
        <c:tickMarkSkip val="1"/>
        <c:noMultiLvlLbl val="0"/>
      </c:catAx>
      <c:valAx>
        <c:axId val="202268672"/>
        <c:scaling>
          <c:orientation val="minMax"/>
          <c:max val="0.0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Safety System Performance SP5   </a:t>
                </a:r>
              </a:p>
            </c:rich>
          </c:tx>
          <c:layout>
            <c:manualLayout>
              <c:xMode val="edge"/>
              <c:yMode val="edge"/>
              <c:x val="6.9230769230769233E-3"/>
              <c:y val="0.1170212765957446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2258304"/>
        <c:crosses val="autoZero"/>
        <c:crossBetween val="between"/>
        <c:majorUnit val="5.0000000000000001E-3"/>
        <c:minorUnit val="5.0000000000000001E-3"/>
      </c:valAx>
      <c:catAx>
        <c:axId val="202270592"/>
        <c:scaling>
          <c:orientation val="minMax"/>
        </c:scaling>
        <c:delete val="1"/>
        <c:axPos val="b"/>
        <c:majorTickMark val="out"/>
        <c:minorTickMark val="none"/>
        <c:tickLblPos val="nextTo"/>
        <c:crossAx val="202272128"/>
        <c:crosses val="autoZero"/>
        <c:auto val="0"/>
        <c:lblAlgn val="ctr"/>
        <c:lblOffset val="100"/>
        <c:noMultiLvlLbl val="0"/>
      </c:catAx>
      <c:valAx>
        <c:axId val="202272128"/>
        <c:scaling>
          <c:orientation val="minMax"/>
        </c:scaling>
        <c:delete val="1"/>
        <c:axPos val="l"/>
        <c:numFmt formatCode="General" sourceLinked="1"/>
        <c:majorTickMark val="out"/>
        <c:minorTickMark val="none"/>
        <c:tickLblPos val="nextTo"/>
        <c:crossAx val="202270592"/>
        <c:crosses val="autoZero"/>
        <c:crossBetween val="between"/>
      </c:valAx>
      <c:spPr>
        <a:solidFill>
          <a:srgbClr val="C0C0C0"/>
        </a:solidFill>
        <a:ln w="12700">
          <a:solidFill>
            <a:srgbClr val="808080"/>
          </a:solidFill>
          <a:prstDash val="solid"/>
        </a:ln>
      </c:spPr>
    </c:plotArea>
    <c:legend>
      <c:legendPos val="r"/>
      <c:layout>
        <c:manualLayout>
          <c:xMode val="edge"/>
          <c:yMode val="edge"/>
          <c:x val="0.22493895586807425"/>
          <c:y val="0.92330217557823691"/>
          <c:w val="0.53789750316278617"/>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889421072836698E-2"/>
          <c:y val="5.5201921415873968E-2"/>
          <c:w val="0.92005104647441305"/>
          <c:h val="0.82590404787032223"/>
        </c:manualLayout>
      </c:layout>
      <c:barChart>
        <c:barDir val="col"/>
        <c:grouping val="clustered"/>
        <c:varyColors val="0"/>
        <c:ser>
          <c:idx val="1"/>
          <c:order val="0"/>
          <c:tx>
            <c:strRef>
              <c:f>'SP5'!$O$4</c:f>
              <c:strCache>
                <c:ptCount val="1"/>
              </c:strCache>
            </c:strRef>
          </c:tx>
          <c:spPr>
            <a:solidFill>
              <a:srgbClr val="9999FF"/>
            </a:solidFill>
            <a:ln w="12700">
              <a:solidFill>
                <a:srgbClr val="000000"/>
              </a:solidFill>
              <a:prstDash val="solid"/>
            </a:ln>
          </c:spPr>
          <c:invertIfNegative val="0"/>
          <c:cat>
            <c:numRef>
              <c:f>'SP5'!$P$3:$U$3</c:f>
              <c:numCache>
                <c:formatCode>General</c:formatCode>
                <c:ptCount val="6"/>
                <c:pt idx="0">
                  <c:v>2011</c:v>
                </c:pt>
                <c:pt idx="1">
                  <c:v>2012</c:v>
                </c:pt>
                <c:pt idx="2">
                  <c:v>2013</c:v>
                </c:pt>
                <c:pt idx="3">
                  <c:v>2014</c:v>
                </c:pt>
                <c:pt idx="4">
                  <c:v>2015</c:v>
                </c:pt>
                <c:pt idx="5">
                  <c:v>2016</c:v>
                </c:pt>
              </c:numCache>
            </c:numRef>
          </c:cat>
          <c:val>
            <c:numRef>
              <c:f>'SP5'!$P$4:$U$4</c:f>
              <c:numCache>
                <c:formatCode>General</c:formatCode>
                <c:ptCount val="6"/>
              </c:numCache>
            </c:numRef>
          </c:val>
        </c:ser>
        <c:ser>
          <c:idx val="7"/>
          <c:order val="5"/>
          <c:tx>
            <c:strRef>
              <c:f>'SP5'!$O$6</c:f>
              <c:strCache>
                <c:ptCount val="1"/>
              </c:strCache>
            </c:strRef>
          </c:tx>
          <c:spPr>
            <a:solidFill>
              <a:srgbClr val="CCCCFF"/>
            </a:solidFill>
            <a:ln w="12700">
              <a:solidFill>
                <a:srgbClr val="000000"/>
              </a:solidFill>
              <a:prstDash val="solid"/>
            </a:ln>
          </c:spPr>
          <c:invertIfNegative val="0"/>
          <c:cat>
            <c:numRef>
              <c:f>'SP5'!$P$3:$U$3</c:f>
              <c:numCache>
                <c:formatCode>General</c:formatCode>
                <c:ptCount val="6"/>
                <c:pt idx="0">
                  <c:v>2011</c:v>
                </c:pt>
                <c:pt idx="1">
                  <c:v>2012</c:v>
                </c:pt>
                <c:pt idx="2">
                  <c:v>2013</c:v>
                </c:pt>
                <c:pt idx="3">
                  <c:v>2014</c:v>
                </c:pt>
                <c:pt idx="4">
                  <c:v>2015</c:v>
                </c:pt>
                <c:pt idx="5">
                  <c:v>2016</c:v>
                </c:pt>
              </c:numCache>
            </c:numRef>
          </c:cat>
          <c:val>
            <c:numRef>
              <c:f>'SP5'!$P$6:$U$6</c:f>
              <c:numCache>
                <c:formatCode>General</c:formatCode>
                <c:ptCount val="6"/>
              </c:numCache>
            </c:numRef>
          </c:val>
        </c:ser>
        <c:dLbls>
          <c:showLegendKey val="0"/>
          <c:showVal val="0"/>
          <c:showCatName val="0"/>
          <c:showSerName val="0"/>
          <c:showPercent val="0"/>
          <c:showBubbleSize val="0"/>
        </c:dLbls>
        <c:gapWidth val="150"/>
        <c:axId val="59175680"/>
        <c:axId val="59177600"/>
      </c:barChart>
      <c:barChart>
        <c:barDir val="col"/>
        <c:grouping val="clustered"/>
        <c:varyColors val="0"/>
        <c:ser>
          <c:idx val="6"/>
          <c:order val="1"/>
          <c:tx>
            <c:strRef>
              <c:f>'SP5'!$O$5</c:f>
              <c:strCache>
                <c:ptCount val="1"/>
              </c:strCache>
            </c:strRef>
          </c:tx>
          <c:spPr>
            <a:solidFill>
              <a:srgbClr val="0066CC"/>
            </a:solidFill>
            <a:ln w="12700">
              <a:solidFill>
                <a:srgbClr val="000000"/>
              </a:solidFill>
              <a:prstDash val="solid"/>
            </a:ln>
          </c:spPr>
          <c:invertIfNegative val="0"/>
          <c:cat>
            <c:numRef>
              <c:f>'SP5'!$P$3:$U$3</c:f>
              <c:numCache>
                <c:formatCode>General</c:formatCode>
                <c:ptCount val="6"/>
                <c:pt idx="0">
                  <c:v>2011</c:v>
                </c:pt>
                <c:pt idx="1">
                  <c:v>2012</c:v>
                </c:pt>
                <c:pt idx="2">
                  <c:v>2013</c:v>
                </c:pt>
                <c:pt idx="3">
                  <c:v>2014</c:v>
                </c:pt>
                <c:pt idx="4">
                  <c:v>2015</c:v>
                </c:pt>
                <c:pt idx="5">
                  <c:v>2016</c:v>
                </c:pt>
              </c:numCache>
            </c:numRef>
          </c:cat>
          <c:val>
            <c:numRef>
              <c:f>'SP5'!$P$5:$U$5</c:f>
              <c:numCache>
                <c:formatCode>General</c:formatCode>
                <c:ptCount val="6"/>
              </c:numCache>
            </c:numRef>
          </c:val>
        </c:ser>
        <c:dLbls>
          <c:showLegendKey val="0"/>
          <c:showVal val="0"/>
          <c:showCatName val="0"/>
          <c:showSerName val="0"/>
          <c:showPercent val="0"/>
          <c:showBubbleSize val="0"/>
        </c:dLbls>
        <c:gapWidth val="370"/>
        <c:axId val="59192064"/>
        <c:axId val="59193600"/>
      </c:barChart>
      <c:lineChart>
        <c:grouping val="standard"/>
        <c:varyColors val="0"/>
        <c:ser>
          <c:idx val="2"/>
          <c:order val="4"/>
          <c:tx>
            <c:strRef>
              <c:f>'SP5'!$A$9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'SP5'!$P$3:$U$3</c:f>
              <c:numCache>
                <c:formatCode>General</c:formatCode>
                <c:ptCount val="6"/>
                <c:pt idx="0">
                  <c:v>2011</c:v>
                </c:pt>
                <c:pt idx="1">
                  <c:v>2012</c:v>
                </c:pt>
                <c:pt idx="2">
                  <c:v>2013</c:v>
                </c:pt>
                <c:pt idx="3">
                  <c:v>2014</c:v>
                </c:pt>
                <c:pt idx="4">
                  <c:v>2015</c:v>
                </c:pt>
                <c:pt idx="5">
                  <c:v>2016</c:v>
                </c:pt>
              </c:numCache>
            </c:numRef>
          </c:cat>
          <c:val>
            <c:numRef>
              <c:f>'SP5'!$B$9:$G$9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59175680"/>
        <c:axId val="59177600"/>
      </c:lineChart>
      <c:lineChart>
        <c:grouping val="standard"/>
        <c:varyColors val="0"/>
        <c:ser>
          <c:idx val="3"/>
          <c:order val="2"/>
          <c:tx>
            <c:strRef>
              <c:f>'SP5'!$A$10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'SP5'!$P$3:$U$3</c:f>
              <c:numCache>
                <c:formatCode>General</c:formatCode>
                <c:ptCount val="6"/>
                <c:pt idx="0">
                  <c:v>2011</c:v>
                </c:pt>
                <c:pt idx="1">
                  <c:v>2012</c:v>
                </c:pt>
                <c:pt idx="2">
                  <c:v>2013</c:v>
                </c:pt>
                <c:pt idx="3">
                  <c:v>2014</c:v>
                </c:pt>
                <c:pt idx="4">
                  <c:v>2015</c:v>
                </c:pt>
                <c:pt idx="5">
                  <c:v>2016</c:v>
                </c:pt>
              </c:numCache>
            </c:numRef>
          </c:cat>
          <c:val>
            <c:numRef>
              <c:f>'SP5'!$B$10:$G$10</c:f>
              <c:numCache>
                <c:formatCode>General</c:formatCode>
                <c:ptCount val="6"/>
                <c:pt idx="0">
                  <c:v>1.6000000000000001E-3</c:v>
                </c:pt>
                <c:pt idx="1">
                  <c:v>1.1000000000000001E-3</c:v>
                </c:pt>
                <c:pt idx="2">
                  <c:v>1.4E-3</c:v>
                </c:pt>
                <c:pt idx="3">
                  <c:v>1.8E-3</c:v>
                </c:pt>
                <c:pt idx="4">
                  <c:v>1.6000000000000001E-3</c:v>
                </c:pt>
                <c:pt idx="5">
                  <c:v>1.5E-3</c:v>
                </c:pt>
              </c:numCache>
            </c:numRef>
          </c:val>
          <c:smooth val="0"/>
        </c:ser>
        <c:ser>
          <c:idx val="4"/>
          <c:order val="3"/>
          <c:tx>
            <c:strRef>
              <c:f>'SP5'!$A$11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'SP5'!$P$3:$U$3</c:f>
              <c:numCache>
                <c:formatCode>General</c:formatCode>
                <c:ptCount val="6"/>
                <c:pt idx="0">
                  <c:v>2011</c:v>
                </c:pt>
                <c:pt idx="1">
                  <c:v>2012</c:v>
                </c:pt>
                <c:pt idx="2">
                  <c:v>2013</c:v>
                </c:pt>
                <c:pt idx="3">
                  <c:v>2014</c:v>
                </c:pt>
                <c:pt idx="4">
                  <c:v>2015</c:v>
                </c:pt>
                <c:pt idx="5">
                  <c:v>2016</c:v>
                </c:pt>
              </c:numCache>
            </c:numRef>
          </c:cat>
          <c:val>
            <c:numRef>
              <c:f>'SP5'!$B$11:$G$11</c:f>
              <c:numCache>
                <c:formatCode>General</c:formatCode>
                <c:ptCount val="6"/>
                <c:pt idx="0">
                  <c:v>1.0699999999999999E-2</c:v>
                </c:pt>
                <c:pt idx="1">
                  <c:v>1.0200000000000001E-2</c:v>
                </c:pt>
                <c:pt idx="2">
                  <c:v>1.32E-2</c:v>
                </c:pt>
                <c:pt idx="3">
                  <c:v>1.0800000000000001E-2</c:v>
                </c:pt>
                <c:pt idx="4">
                  <c:v>1.0699999999999999E-2</c:v>
                </c:pt>
                <c:pt idx="5">
                  <c:v>1.1299999999999999E-2</c:v>
                </c:pt>
              </c:numCache>
            </c:numRef>
          </c:val>
          <c:smooth val="0"/>
        </c:ser>
        <c:dLbls>
          <c:showLegendKey val="0"/>
          <c:showVal val="0"/>
          <c:showCatName val="0"/>
          <c:showSerName val="0"/>
          <c:showPercent val="0"/>
          <c:showBubbleSize val="0"/>
        </c:dLbls>
        <c:marker val="1"/>
        <c:smooth val="0"/>
        <c:axId val="59192064"/>
        <c:axId val="59193600"/>
      </c:lineChart>
      <c:catAx>
        <c:axId val="59175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9177600"/>
        <c:crosses val="autoZero"/>
        <c:auto val="0"/>
        <c:lblAlgn val="ctr"/>
        <c:lblOffset val="100"/>
        <c:tickLblSkip val="1"/>
        <c:tickMarkSkip val="1"/>
        <c:noMultiLvlLbl val="0"/>
      </c:catAx>
      <c:valAx>
        <c:axId val="59177600"/>
        <c:scaling>
          <c:orientation val="minMax"/>
          <c:max val="0.0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Safety System Performance SP5 </a:t>
                </a:r>
              </a:p>
            </c:rich>
          </c:tx>
          <c:layout>
            <c:manualLayout>
              <c:xMode val="edge"/>
              <c:yMode val="edge"/>
              <c:x val="3.8070759045891393E-3"/>
              <c:y val="0.144373895938166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9175680"/>
        <c:crosses val="autoZero"/>
        <c:crossBetween val="between"/>
        <c:majorUnit val="5.0000000000000001E-3"/>
        <c:minorUnit val="5.0000000000000001E-3"/>
      </c:valAx>
      <c:catAx>
        <c:axId val="59192064"/>
        <c:scaling>
          <c:orientation val="minMax"/>
        </c:scaling>
        <c:delete val="1"/>
        <c:axPos val="b"/>
        <c:numFmt formatCode="General" sourceLinked="1"/>
        <c:majorTickMark val="out"/>
        <c:minorTickMark val="none"/>
        <c:tickLblPos val="nextTo"/>
        <c:crossAx val="59193600"/>
        <c:crosses val="autoZero"/>
        <c:auto val="0"/>
        <c:lblAlgn val="ctr"/>
        <c:lblOffset val="100"/>
        <c:noMultiLvlLbl val="0"/>
      </c:catAx>
      <c:valAx>
        <c:axId val="59193600"/>
        <c:scaling>
          <c:orientation val="minMax"/>
        </c:scaling>
        <c:delete val="1"/>
        <c:axPos val="l"/>
        <c:numFmt formatCode="General" sourceLinked="1"/>
        <c:majorTickMark val="out"/>
        <c:minorTickMark val="none"/>
        <c:tickLblPos val="nextTo"/>
        <c:crossAx val="59192064"/>
        <c:crosses val="autoZero"/>
        <c:crossBetween val="between"/>
      </c:valAx>
      <c:spPr>
        <a:solidFill>
          <a:srgbClr val="C0C0C0"/>
        </a:solidFill>
        <a:ln w="12700">
          <a:solidFill>
            <a:srgbClr val="808080"/>
          </a:solidFill>
          <a:prstDash val="solid"/>
        </a:ln>
      </c:spPr>
    </c:plotArea>
    <c:legend>
      <c:legendPos val="r"/>
      <c:layout>
        <c:manualLayout>
          <c:xMode val="edge"/>
          <c:yMode val="edge"/>
          <c:x val="0.20550688382398055"/>
          <c:y val="0.92640725277582348"/>
          <c:w val="0.44293716707692898"/>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0771946654127E-2"/>
          <c:y val="4.8936170212765959E-2"/>
          <c:w val="0.91692342132039562"/>
          <c:h val="0.82765957446808514"/>
        </c:manualLayout>
      </c:layout>
      <c:barChart>
        <c:barDir val="col"/>
        <c:grouping val="clustered"/>
        <c:varyColors val="0"/>
        <c:ser>
          <c:idx val="0"/>
          <c:order val="3"/>
          <c:tx>
            <c:strRef>
              <c:f>CPI!$A$4</c:f>
              <c:strCache>
                <c:ptCount val="1"/>
                <c:pt idx="0">
                  <c:v>Almaraz 1                     </c:v>
                </c:pt>
              </c:strCache>
            </c:strRef>
          </c:tx>
          <c:spPr>
            <a:solidFill>
              <a:srgbClr val="9999FF"/>
            </a:solidFill>
            <a:ln w="12700">
              <a:solidFill>
                <a:srgbClr val="000000"/>
              </a:solidFill>
              <a:prstDash val="solid"/>
            </a:ln>
          </c:spPr>
          <c:invertIfNegative val="0"/>
          <c:val>
            <c:numRef>
              <c:f>CPI!$B$4:$G$4</c:f>
              <c:numCache>
                <c:formatCode>General</c:formatCode>
                <c:ptCount val="6"/>
                <c:pt idx="2">
                  <c:v>1.0599999427795399</c:v>
                </c:pt>
                <c:pt idx="3">
                  <c:v>1.04999995231628</c:v>
                </c:pt>
                <c:pt idx="4">
                  <c:v>1.0099999904632599</c:v>
                </c:pt>
                <c:pt idx="5">
                  <c:v>1.0099999904632599</c:v>
                </c:pt>
              </c:numCache>
            </c:numRef>
          </c:val>
        </c:ser>
        <c:ser>
          <c:idx val="1"/>
          <c:order val="4"/>
          <c:tx>
            <c:strRef>
              <c:f>CPI!$A$5</c:f>
              <c:strCache>
                <c:ptCount val="1"/>
                <c:pt idx="0">
                  <c:v>Almaraz 2                     </c:v>
                </c:pt>
              </c:strCache>
            </c:strRef>
          </c:tx>
          <c:spPr>
            <a:solidFill>
              <a:srgbClr val="993366"/>
            </a:solidFill>
            <a:ln w="12700">
              <a:solidFill>
                <a:srgbClr val="000000"/>
              </a:solidFill>
              <a:prstDash val="solid"/>
            </a:ln>
          </c:spPr>
          <c:invertIfNegative val="0"/>
          <c:val>
            <c:numRef>
              <c:f>CPI!$B$5:$G$5</c:f>
              <c:numCache>
                <c:formatCode>General</c:formatCode>
                <c:ptCount val="6"/>
                <c:pt idx="2">
                  <c:v>1</c:v>
                </c:pt>
                <c:pt idx="3">
                  <c:v>1.0299999713897701</c:v>
                </c:pt>
                <c:pt idx="4">
                  <c:v>1.0099999904632599</c:v>
                </c:pt>
                <c:pt idx="5">
                  <c:v>1</c:v>
                </c:pt>
              </c:numCache>
            </c:numRef>
          </c:val>
        </c:ser>
        <c:ser>
          <c:idx val="5"/>
          <c:order val="5"/>
          <c:tx>
            <c:strRef>
              <c:f>CPI!$A$6</c:f>
              <c:strCache>
                <c:ptCount val="1"/>
              </c:strCache>
            </c:strRef>
          </c:tx>
          <c:spPr>
            <a:solidFill>
              <a:srgbClr val="FF8080"/>
            </a:solidFill>
            <a:ln w="12700">
              <a:solidFill>
                <a:srgbClr val="000000"/>
              </a:solidFill>
              <a:prstDash val="solid"/>
            </a:ln>
          </c:spPr>
          <c:invertIfNegative val="0"/>
          <c:val>
            <c:numRef>
              <c:f>CPI!$B$6:$G$6</c:f>
              <c:numCache>
                <c:formatCode>General</c:formatCode>
                <c:ptCount val="6"/>
              </c:numCache>
            </c:numRef>
          </c:val>
        </c:ser>
        <c:ser>
          <c:idx val="6"/>
          <c:order val="6"/>
          <c:tx>
            <c:strRef>
              <c:f>CPI!$O$4</c:f>
              <c:strCache>
                <c:ptCount val="1"/>
              </c:strCache>
            </c:strRef>
          </c:tx>
          <c:spPr>
            <a:solidFill>
              <a:srgbClr val="0066CC"/>
            </a:solidFill>
            <a:ln w="12700">
              <a:solidFill>
                <a:srgbClr val="000000"/>
              </a:solidFill>
              <a:prstDash val="solid"/>
            </a:ln>
          </c:spPr>
          <c:invertIfNegative val="0"/>
          <c:val>
            <c:numRef>
              <c:f>CPI!$P$4:$U$4</c:f>
              <c:numCache>
                <c:formatCode>General</c:formatCode>
                <c:ptCount val="6"/>
              </c:numCache>
            </c:numRef>
          </c:val>
        </c:ser>
        <c:ser>
          <c:idx val="7"/>
          <c:order val="7"/>
          <c:tx>
            <c:strRef>
              <c:f>CPI!$O$5</c:f>
              <c:strCache>
                <c:ptCount val="1"/>
              </c:strCache>
            </c:strRef>
          </c:tx>
          <c:spPr>
            <a:solidFill>
              <a:srgbClr val="CCCCFF"/>
            </a:solidFill>
            <a:ln w="12700">
              <a:solidFill>
                <a:srgbClr val="000000"/>
              </a:solidFill>
              <a:prstDash val="solid"/>
            </a:ln>
          </c:spPr>
          <c:invertIfNegative val="0"/>
          <c:val>
            <c:numRef>
              <c:f>CPI!$P$5:$U$5</c:f>
              <c:numCache>
                <c:formatCode>General</c:formatCode>
                <c:ptCount val="6"/>
              </c:numCache>
            </c:numRef>
          </c:val>
        </c:ser>
        <c:ser>
          <c:idx val="8"/>
          <c:order val="8"/>
          <c:tx>
            <c:strRef>
              <c:f>CPI!$O$6</c:f>
              <c:strCache>
                <c:ptCount val="1"/>
              </c:strCache>
            </c:strRef>
          </c:tx>
          <c:spPr>
            <a:solidFill>
              <a:srgbClr val="000080"/>
            </a:solidFill>
            <a:ln w="12700">
              <a:solidFill>
                <a:srgbClr val="000000"/>
              </a:solidFill>
              <a:prstDash val="solid"/>
            </a:ln>
          </c:spPr>
          <c:invertIfNegative val="0"/>
          <c:val>
            <c:numRef>
              <c:f>CPI!$P$6:$U$6</c:f>
              <c:numCache>
                <c:formatCode>General</c:formatCode>
                <c:ptCount val="6"/>
              </c:numCache>
            </c:numRef>
          </c:val>
        </c:ser>
        <c:dLbls>
          <c:showLegendKey val="0"/>
          <c:showVal val="0"/>
          <c:showCatName val="0"/>
          <c:showSerName val="0"/>
          <c:showPercent val="0"/>
          <c:showBubbleSize val="0"/>
        </c:dLbls>
        <c:gapWidth val="150"/>
        <c:axId val="202895744"/>
        <c:axId val="202897280"/>
      </c:barChart>
      <c:lineChart>
        <c:grouping val="standard"/>
        <c:varyColors val="0"/>
        <c:ser>
          <c:idx val="2"/>
          <c:order val="2"/>
          <c:tx>
            <c:strRef>
              <c:f>CPI!$A$9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CPI!$B$3:$G$3</c:f>
              <c:numCache>
                <c:formatCode>General</c:formatCode>
                <c:ptCount val="6"/>
                <c:pt idx="0">
                  <c:v>2011</c:v>
                </c:pt>
                <c:pt idx="1">
                  <c:v>2012</c:v>
                </c:pt>
                <c:pt idx="2">
                  <c:v>2013</c:v>
                </c:pt>
                <c:pt idx="3">
                  <c:v>2014</c:v>
                </c:pt>
                <c:pt idx="4">
                  <c:v>2015</c:v>
                </c:pt>
                <c:pt idx="5">
                  <c:v>2016</c:v>
                </c:pt>
              </c:numCache>
            </c:numRef>
          </c:cat>
          <c:val>
            <c:numRef>
              <c:f>CPI!$B$9:$G$9</c:f>
              <c:numCache>
                <c:formatCode>0.00</c:formatCode>
                <c:ptCount val="6"/>
                <c:pt idx="0">
                  <c:v>1</c:v>
                </c:pt>
                <c:pt idx="1">
                  <c:v>1</c:v>
                </c:pt>
                <c:pt idx="2">
                  <c:v>1</c:v>
                </c:pt>
                <c:pt idx="3">
                  <c:v>1</c:v>
                </c:pt>
                <c:pt idx="4">
                  <c:v>1</c:v>
                </c:pt>
                <c:pt idx="5">
                  <c:v>1</c:v>
                </c:pt>
              </c:numCache>
            </c:numRef>
          </c:val>
          <c:smooth val="0"/>
        </c:ser>
        <c:dLbls>
          <c:showLegendKey val="0"/>
          <c:showVal val="0"/>
          <c:showCatName val="0"/>
          <c:showSerName val="0"/>
          <c:showPercent val="0"/>
          <c:showBubbleSize val="0"/>
        </c:dLbls>
        <c:marker val="1"/>
        <c:smooth val="0"/>
        <c:axId val="202875264"/>
        <c:axId val="202877184"/>
      </c:lineChart>
      <c:lineChart>
        <c:grouping val="standard"/>
        <c:varyColors val="0"/>
        <c:ser>
          <c:idx val="3"/>
          <c:order val="0"/>
          <c:tx>
            <c:strRef>
              <c:f>CPI!$A$10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CPI!$B$3:$G$3</c:f>
              <c:numCache>
                <c:formatCode>General</c:formatCode>
                <c:ptCount val="6"/>
                <c:pt idx="0">
                  <c:v>2011</c:v>
                </c:pt>
                <c:pt idx="1">
                  <c:v>2012</c:v>
                </c:pt>
                <c:pt idx="2">
                  <c:v>2013</c:v>
                </c:pt>
                <c:pt idx="3">
                  <c:v>2014</c:v>
                </c:pt>
                <c:pt idx="4">
                  <c:v>2015</c:v>
                </c:pt>
                <c:pt idx="5">
                  <c:v>2016</c:v>
                </c:pt>
              </c:numCache>
            </c:numRef>
          </c:cat>
          <c:val>
            <c:numRef>
              <c:f>CPI!$B$10:$G$10</c:f>
              <c:numCache>
                <c:formatCode>0.00</c:formatCode>
                <c:ptCount val="6"/>
                <c:pt idx="0">
                  <c:v>1</c:v>
                </c:pt>
                <c:pt idx="1">
                  <c:v>1</c:v>
                </c:pt>
                <c:pt idx="2">
                  <c:v>1</c:v>
                </c:pt>
                <c:pt idx="3">
                  <c:v>1</c:v>
                </c:pt>
                <c:pt idx="4">
                  <c:v>1</c:v>
                </c:pt>
                <c:pt idx="5">
                  <c:v>1</c:v>
                </c:pt>
              </c:numCache>
            </c:numRef>
          </c:val>
          <c:smooth val="0"/>
        </c:ser>
        <c:ser>
          <c:idx val="4"/>
          <c:order val="1"/>
          <c:tx>
            <c:strRef>
              <c:f>CPI!$A$11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CPI!$B$3:$G$3</c:f>
              <c:numCache>
                <c:formatCode>General</c:formatCode>
                <c:ptCount val="6"/>
                <c:pt idx="0">
                  <c:v>2011</c:v>
                </c:pt>
                <c:pt idx="1">
                  <c:v>2012</c:v>
                </c:pt>
                <c:pt idx="2">
                  <c:v>2013</c:v>
                </c:pt>
                <c:pt idx="3">
                  <c:v>2014</c:v>
                </c:pt>
                <c:pt idx="4">
                  <c:v>2015</c:v>
                </c:pt>
                <c:pt idx="5">
                  <c:v>2016</c:v>
                </c:pt>
              </c:numCache>
            </c:numRef>
          </c:cat>
          <c:val>
            <c:numRef>
              <c:f>CPI!$B$11:$G$11</c:f>
              <c:numCache>
                <c:formatCode>0.00</c:formatCode>
                <c:ptCount val="6"/>
                <c:pt idx="0">
                  <c:v>1.03</c:v>
                </c:pt>
                <c:pt idx="1">
                  <c:v>1.04</c:v>
                </c:pt>
                <c:pt idx="2">
                  <c:v>1.03</c:v>
                </c:pt>
                <c:pt idx="3">
                  <c:v>1.04</c:v>
                </c:pt>
                <c:pt idx="4">
                  <c:v>1.03</c:v>
                </c:pt>
                <c:pt idx="5">
                  <c:v>1.01</c:v>
                </c:pt>
              </c:numCache>
            </c:numRef>
          </c:val>
          <c:smooth val="0"/>
        </c:ser>
        <c:dLbls>
          <c:showLegendKey val="0"/>
          <c:showVal val="0"/>
          <c:showCatName val="0"/>
          <c:showSerName val="0"/>
          <c:showPercent val="0"/>
          <c:showBubbleSize val="0"/>
        </c:dLbls>
        <c:marker val="1"/>
        <c:smooth val="0"/>
        <c:axId val="202895744"/>
        <c:axId val="202897280"/>
      </c:lineChart>
      <c:catAx>
        <c:axId val="202875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2877184"/>
        <c:crosses val="autoZero"/>
        <c:auto val="0"/>
        <c:lblAlgn val="ctr"/>
        <c:lblOffset val="100"/>
        <c:tickLblSkip val="1"/>
        <c:tickMarkSkip val="1"/>
        <c:noMultiLvlLbl val="0"/>
      </c:catAx>
      <c:valAx>
        <c:axId val="202877184"/>
        <c:scaling>
          <c:orientation val="minMax"/>
          <c:max val="1.2"/>
          <c:min val="1"/>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Chemistry Performance   </a:t>
                </a:r>
              </a:p>
            </c:rich>
          </c:tx>
          <c:layout>
            <c:manualLayout>
              <c:xMode val="edge"/>
              <c:yMode val="edge"/>
              <c:x val="1.9230769230769232E-2"/>
              <c:y val="0.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2875264"/>
        <c:crosses val="autoZero"/>
        <c:crossBetween val="between"/>
        <c:majorUnit val="0.1"/>
        <c:minorUnit val="0.02"/>
      </c:valAx>
      <c:catAx>
        <c:axId val="202895744"/>
        <c:scaling>
          <c:orientation val="minMax"/>
        </c:scaling>
        <c:delete val="1"/>
        <c:axPos val="b"/>
        <c:majorTickMark val="out"/>
        <c:minorTickMark val="none"/>
        <c:tickLblPos val="nextTo"/>
        <c:crossAx val="202897280"/>
        <c:crosses val="autoZero"/>
        <c:auto val="0"/>
        <c:lblAlgn val="ctr"/>
        <c:lblOffset val="100"/>
        <c:noMultiLvlLbl val="0"/>
      </c:catAx>
      <c:valAx>
        <c:axId val="202897280"/>
        <c:scaling>
          <c:orientation val="minMax"/>
        </c:scaling>
        <c:delete val="1"/>
        <c:axPos val="l"/>
        <c:numFmt formatCode="General" sourceLinked="1"/>
        <c:majorTickMark val="out"/>
        <c:minorTickMark val="none"/>
        <c:tickLblPos val="nextTo"/>
        <c:crossAx val="202895744"/>
        <c:crosses val="autoZero"/>
        <c:crossBetween val="between"/>
      </c:valAx>
      <c:spPr>
        <a:solidFill>
          <a:srgbClr val="C0C0C0"/>
        </a:solidFill>
        <a:ln w="12700">
          <a:solidFill>
            <a:srgbClr val="808080"/>
          </a:solidFill>
          <a:prstDash val="solid"/>
        </a:ln>
      </c:spPr>
    </c:plotArea>
    <c:legend>
      <c:legendPos val="r"/>
      <c:layout>
        <c:manualLayout>
          <c:xMode val="edge"/>
          <c:yMode val="edge"/>
          <c:x val="0.22200496948718632"/>
          <c:y val="0.92330217557823691"/>
          <c:w val="0.53789750316278617"/>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167523895890723E-2"/>
          <c:y val="5.5201812968196338E-2"/>
          <c:w val="0.93591399555155819"/>
          <c:h val="0.82590404787032223"/>
        </c:manualLayout>
      </c:layout>
      <c:barChart>
        <c:barDir val="col"/>
        <c:grouping val="clustered"/>
        <c:varyColors val="0"/>
        <c:ser>
          <c:idx val="1"/>
          <c:order val="0"/>
          <c:tx>
            <c:strRef>
              <c:f>CPI!$O$4</c:f>
              <c:strCache>
                <c:ptCount val="1"/>
              </c:strCache>
            </c:strRef>
          </c:tx>
          <c:spPr>
            <a:solidFill>
              <a:srgbClr val="9999FF"/>
            </a:solidFill>
            <a:ln w="12700">
              <a:solidFill>
                <a:srgbClr val="000000"/>
              </a:solidFill>
              <a:prstDash val="solid"/>
            </a:ln>
          </c:spPr>
          <c:invertIfNegative val="0"/>
          <c:cat>
            <c:numRef>
              <c:f>CPI!$P$3:$U$3</c:f>
              <c:numCache>
                <c:formatCode>General</c:formatCode>
                <c:ptCount val="6"/>
                <c:pt idx="0">
                  <c:v>2011</c:v>
                </c:pt>
                <c:pt idx="1">
                  <c:v>2012</c:v>
                </c:pt>
                <c:pt idx="2">
                  <c:v>2013</c:v>
                </c:pt>
                <c:pt idx="3">
                  <c:v>2014</c:v>
                </c:pt>
                <c:pt idx="4">
                  <c:v>2015</c:v>
                </c:pt>
                <c:pt idx="5">
                  <c:v>2016</c:v>
                </c:pt>
              </c:numCache>
            </c:numRef>
          </c:cat>
          <c:val>
            <c:numRef>
              <c:f>CPI!$P$4:$U$4</c:f>
              <c:numCache>
                <c:formatCode>General</c:formatCode>
                <c:ptCount val="6"/>
              </c:numCache>
            </c:numRef>
          </c:val>
        </c:ser>
        <c:ser>
          <c:idx val="7"/>
          <c:order val="5"/>
          <c:tx>
            <c:strRef>
              <c:f>CPI!$O$6</c:f>
              <c:strCache>
                <c:ptCount val="1"/>
              </c:strCache>
            </c:strRef>
          </c:tx>
          <c:spPr>
            <a:solidFill>
              <a:srgbClr val="CCCCFF"/>
            </a:solidFill>
            <a:ln w="12700">
              <a:solidFill>
                <a:srgbClr val="000000"/>
              </a:solidFill>
              <a:prstDash val="solid"/>
            </a:ln>
          </c:spPr>
          <c:invertIfNegative val="0"/>
          <c:cat>
            <c:numRef>
              <c:f>CPI!$P$3:$U$3</c:f>
              <c:numCache>
                <c:formatCode>General</c:formatCode>
                <c:ptCount val="6"/>
                <c:pt idx="0">
                  <c:v>2011</c:v>
                </c:pt>
                <c:pt idx="1">
                  <c:v>2012</c:v>
                </c:pt>
                <c:pt idx="2">
                  <c:v>2013</c:v>
                </c:pt>
                <c:pt idx="3">
                  <c:v>2014</c:v>
                </c:pt>
                <c:pt idx="4">
                  <c:v>2015</c:v>
                </c:pt>
                <c:pt idx="5">
                  <c:v>2016</c:v>
                </c:pt>
              </c:numCache>
            </c:numRef>
          </c:cat>
          <c:val>
            <c:numRef>
              <c:f>CPI!$P$6:$U$6</c:f>
              <c:numCache>
                <c:formatCode>General</c:formatCode>
                <c:ptCount val="6"/>
              </c:numCache>
            </c:numRef>
          </c:val>
        </c:ser>
        <c:dLbls>
          <c:showLegendKey val="0"/>
          <c:showVal val="0"/>
          <c:showCatName val="0"/>
          <c:showSerName val="0"/>
          <c:showPercent val="0"/>
          <c:showBubbleSize val="0"/>
        </c:dLbls>
        <c:gapWidth val="150"/>
        <c:axId val="59717504"/>
        <c:axId val="59760640"/>
      </c:barChart>
      <c:barChart>
        <c:barDir val="col"/>
        <c:grouping val="clustered"/>
        <c:varyColors val="0"/>
        <c:ser>
          <c:idx val="6"/>
          <c:order val="1"/>
          <c:tx>
            <c:strRef>
              <c:f>CPI!$O$5</c:f>
              <c:strCache>
                <c:ptCount val="1"/>
              </c:strCache>
            </c:strRef>
          </c:tx>
          <c:spPr>
            <a:solidFill>
              <a:srgbClr val="0066CC"/>
            </a:solidFill>
            <a:ln w="12700">
              <a:solidFill>
                <a:srgbClr val="000000"/>
              </a:solidFill>
              <a:prstDash val="solid"/>
            </a:ln>
          </c:spPr>
          <c:invertIfNegative val="0"/>
          <c:cat>
            <c:numRef>
              <c:f>CPI!$P$3:$U$3</c:f>
              <c:numCache>
                <c:formatCode>General</c:formatCode>
                <c:ptCount val="6"/>
                <c:pt idx="0">
                  <c:v>2011</c:v>
                </c:pt>
                <c:pt idx="1">
                  <c:v>2012</c:v>
                </c:pt>
                <c:pt idx="2">
                  <c:v>2013</c:v>
                </c:pt>
                <c:pt idx="3">
                  <c:v>2014</c:v>
                </c:pt>
                <c:pt idx="4">
                  <c:v>2015</c:v>
                </c:pt>
                <c:pt idx="5">
                  <c:v>2016</c:v>
                </c:pt>
              </c:numCache>
            </c:numRef>
          </c:cat>
          <c:val>
            <c:numRef>
              <c:f>CPI!$P$5:$U$5</c:f>
              <c:numCache>
                <c:formatCode>General</c:formatCode>
                <c:ptCount val="6"/>
              </c:numCache>
            </c:numRef>
          </c:val>
        </c:ser>
        <c:dLbls>
          <c:showLegendKey val="0"/>
          <c:showVal val="0"/>
          <c:showCatName val="0"/>
          <c:showSerName val="0"/>
          <c:showPercent val="0"/>
          <c:showBubbleSize val="0"/>
        </c:dLbls>
        <c:gapWidth val="370"/>
        <c:axId val="59762560"/>
        <c:axId val="59764096"/>
      </c:barChart>
      <c:lineChart>
        <c:grouping val="standard"/>
        <c:varyColors val="0"/>
        <c:ser>
          <c:idx val="2"/>
          <c:order val="4"/>
          <c:tx>
            <c:strRef>
              <c:f>CPI!$A$9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CPI!$P$3:$U$3</c:f>
              <c:numCache>
                <c:formatCode>General</c:formatCode>
                <c:ptCount val="6"/>
                <c:pt idx="0">
                  <c:v>2011</c:v>
                </c:pt>
                <c:pt idx="1">
                  <c:v>2012</c:v>
                </c:pt>
                <c:pt idx="2">
                  <c:v>2013</c:v>
                </c:pt>
                <c:pt idx="3">
                  <c:v>2014</c:v>
                </c:pt>
                <c:pt idx="4">
                  <c:v>2015</c:v>
                </c:pt>
                <c:pt idx="5">
                  <c:v>2016</c:v>
                </c:pt>
              </c:numCache>
            </c:numRef>
          </c:cat>
          <c:val>
            <c:numRef>
              <c:f>CPI!$B$9:$G$9</c:f>
              <c:numCache>
                <c:formatCode>0.00</c:formatCode>
                <c:ptCount val="6"/>
                <c:pt idx="0">
                  <c:v>1</c:v>
                </c:pt>
                <c:pt idx="1">
                  <c:v>1</c:v>
                </c:pt>
                <c:pt idx="2">
                  <c:v>1</c:v>
                </c:pt>
                <c:pt idx="3">
                  <c:v>1</c:v>
                </c:pt>
                <c:pt idx="4">
                  <c:v>1</c:v>
                </c:pt>
                <c:pt idx="5">
                  <c:v>1</c:v>
                </c:pt>
              </c:numCache>
            </c:numRef>
          </c:val>
          <c:smooth val="0"/>
        </c:ser>
        <c:dLbls>
          <c:showLegendKey val="0"/>
          <c:showVal val="0"/>
          <c:showCatName val="0"/>
          <c:showSerName val="0"/>
          <c:showPercent val="0"/>
          <c:showBubbleSize val="0"/>
        </c:dLbls>
        <c:marker val="1"/>
        <c:smooth val="0"/>
        <c:axId val="59717504"/>
        <c:axId val="59760640"/>
      </c:lineChart>
      <c:lineChart>
        <c:grouping val="standard"/>
        <c:varyColors val="0"/>
        <c:ser>
          <c:idx val="3"/>
          <c:order val="2"/>
          <c:tx>
            <c:strRef>
              <c:f>CPI!$A$10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CPI!$P$3:$U$3</c:f>
              <c:numCache>
                <c:formatCode>General</c:formatCode>
                <c:ptCount val="6"/>
                <c:pt idx="0">
                  <c:v>2011</c:v>
                </c:pt>
                <c:pt idx="1">
                  <c:v>2012</c:v>
                </c:pt>
                <c:pt idx="2">
                  <c:v>2013</c:v>
                </c:pt>
                <c:pt idx="3">
                  <c:v>2014</c:v>
                </c:pt>
                <c:pt idx="4">
                  <c:v>2015</c:v>
                </c:pt>
                <c:pt idx="5">
                  <c:v>2016</c:v>
                </c:pt>
              </c:numCache>
            </c:numRef>
          </c:cat>
          <c:val>
            <c:numRef>
              <c:f>CPI!$B$10:$G$10</c:f>
              <c:numCache>
                <c:formatCode>0.00</c:formatCode>
                <c:ptCount val="6"/>
                <c:pt idx="0">
                  <c:v>1</c:v>
                </c:pt>
                <c:pt idx="1">
                  <c:v>1</c:v>
                </c:pt>
                <c:pt idx="2">
                  <c:v>1</c:v>
                </c:pt>
                <c:pt idx="3">
                  <c:v>1</c:v>
                </c:pt>
                <c:pt idx="4">
                  <c:v>1</c:v>
                </c:pt>
                <c:pt idx="5">
                  <c:v>1</c:v>
                </c:pt>
              </c:numCache>
            </c:numRef>
          </c:val>
          <c:smooth val="0"/>
        </c:ser>
        <c:ser>
          <c:idx val="4"/>
          <c:order val="3"/>
          <c:tx>
            <c:strRef>
              <c:f>CPI!$A$11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CPI!$P$3:$U$3</c:f>
              <c:numCache>
                <c:formatCode>General</c:formatCode>
                <c:ptCount val="6"/>
                <c:pt idx="0">
                  <c:v>2011</c:v>
                </c:pt>
                <c:pt idx="1">
                  <c:v>2012</c:v>
                </c:pt>
                <c:pt idx="2">
                  <c:v>2013</c:v>
                </c:pt>
                <c:pt idx="3">
                  <c:v>2014</c:v>
                </c:pt>
                <c:pt idx="4">
                  <c:v>2015</c:v>
                </c:pt>
                <c:pt idx="5">
                  <c:v>2016</c:v>
                </c:pt>
              </c:numCache>
            </c:numRef>
          </c:cat>
          <c:val>
            <c:numRef>
              <c:f>CPI!$B$11:$G$11</c:f>
              <c:numCache>
                <c:formatCode>0.00</c:formatCode>
                <c:ptCount val="6"/>
                <c:pt idx="0">
                  <c:v>1.03</c:v>
                </c:pt>
                <c:pt idx="1">
                  <c:v>1.04</c:v>
                </c:pt>
                <c:pt idx="2">
                  <c:v>1.03</c:v>
                </c:pt>
                <c:pt idx="3">
                  <c:v>1.04</c:v>
                </c:pt>
                <c:pt idx="4">
                  <c:v>1.03</c:v>
                </c:pt>
                <c:pt idx="5">
                  <c:v>1.01</c:v>
                </c:pt>
              </c:numCache>
            </c:numRef>
          </c:val>
          <c:smooth val="0"/>
        </c:ser>
        <c:dLbls>
          <c:showLegendKey val="0"/>
          <c:showVal val="0"/>
          <c:showCatName val="0"/>
          <c:showSerName val="0"/>
          <c:showPercent val="0"/>
          <c:showBubbleSize val="0"/>
        </c:dLbls>
        <c:marker val="1"/>
        <c:smooth val="0"/>
        <c:axId val="59762560"/>
        <c:axId val="59764096"/>
      </c:lineChart>
      <c:catAx>
        <c:axId val="59717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9760640"/>
        <c:crosses val="autoZero"/>
        <c:auto val="0"/>
        <c:lblAlgn val="ctr"/>
        <c:lblOffset val="100"/>
        <c:tickLblSkip val="1"/>
        <c:tickMarkSkip val="1"/>
        <c:noMultiLvlLbl val="0"/>
      </c:catAx>
      <c:valAx>
        <c:axId val="59760640"/>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Chemistry Performance</a:t>
                </a:r>
              </a:p>
            </c:rich>
          </c:tx>
          <c:layout>
            <c:manualLayout>
              <c:xMode val="edge"/>
              <c:yMode val="edge"/>
              <c:x val="3.8071065989847717E-3"/>
              <c:y val="0.2271766666109411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9717504"/>
        <c:crosses val="autoZero"/>
        <c:crossBetween val="between"/>
        <c:majorUnit val="1"/>
        <c:minorUnit val="0.2"/>
      </c:valAx>
      <c:catAx>
        <c:axId val="59762560"/>
        <c:scaling>
          <c:orientation val="minMax"/>
        </c:scaling>
        <c:delete val="1"/>
        <c:axPos val="b"/>
        <c:numFmt formatCode="General" sourceLinked="1"/>
        <c:majorTickMark val="out"/>
        <c:minorTickMark val="none"/>
        <c:tickLblPos val="nextTo"/>
        <c:crossAx val="59764096"/>
        <c:crosses val="autoZero"/>
        <c:auto val="0"/>
        <c:lblAlgn val="ctr"/>
        <c:lblOffset val="100"/>
        <c:noMultiLvlLbl val="0"/>
      </c:catAx>
      <c:valAx>
        <c:axId val="59764096"/>
        <c:scaling>
          <c:orientation val="minMax"/>
        </c:scaling>
        <c:delete val="1"/>
        <c:axPos val="l"/>
        <c:numFmt formatCode="General" sourceLinked="1"/>
        <c:majorTickMark val="out"/>
        <c:minorTickMark val="none"/>
        <c:tickLblPos val="nextTo"/>
        <c:crossAx val="59762560"/>
        <c:crosses val="autoZero"/>
        <c:crossBetween val="between"/>
      </c:valAx>
      <c:spPr>
        <a:solidFill>
          <a:srgbClr val="C0C0C0"/>
        </a:solidFill>
        <a:ln w="12700">
          <a:solidFill>
            <a:srgbClr val="808080"/>
          </a:solidFill>
          <a:prstDash val="solid"/>
        </a:ln>
      </c:spPr>
    </c:plotArea>
    <c:legend>
      <c:legendPos val="r"/>
      <c:layout>
        <c:manualLayout>
          <c:xMode val="edge"/>
          <c:yMode val="edge"/>
          <c:x val="0.19322316896656966"/>
          <c:y val="0.92640725277582348"/>
          <c:w val="0.44372752789817665"/>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306795922625016E-2"/>
          <c:y val="4.8936170212765959E-2"/>
          <c:w val="0.91105643366878508"/>
          <c:h val="0.82765957446808514"/>
        </c:manualLayout>
      </c:layout>
      <c:barChart>
        <c:barDir val="col"/>
        <c:grouping val="clustered"/>
        <c:varyColors val="0"/>
        <c:ser>
          <c:idx val="0"/>
          <c:order val="3"/>
          <c:tx>
            <c:strRef>
              <c:f>CRE!$A$4</c:f>
              <c:strCache>
                <c:ptCount val="1"/>
                <c:pt idx="0">
                  <c:v>Almaraz 1                     </c:v>
                </c:pt>
              </c:strCache>
            </c:strRef>
          </c:tx>
          <c:spPr>
            <a:solidFill>
              <a:srgbClr val="9999FF"/>
            </a:solidFill>
            <a:ln w="12700">
              <a:solidFill>
                <a:srgbClr val="000000"/>
              </a:solidFill>
              <a:prstDash val="solid"/>
            </a:ln>
          </c:spPr>
          <c:invertIfNegative val="0"/>
          <c:val>
            <c:numRef>
              <c:f>CRE!$B$4:$G$4</c:f>
              <c:numCache>
                <c:formatCode>General</c:formatCode>
                <c:ptCount val="6"/>
                <c:pt idx="2">
                  <c:v>0.28663000106811498</c:v>
                </c:pt>
                <c:pt idx="3">
                  <c:v>0.27740999221801799</c:v>
                </c:pt>
                <c:pt idx="4">
                  <c:v>0.28624000549316397</c:v>
                </c:pt>
                <c:pt idx="5">
                  <c:v>0.236800003051758</c:v>
                </c:pt>
              </c:numCache>
            </c:numRef>
          </c:val>
        </c:ser>
        <c:ser>
          <c:idx val="1"/>
          <c:order val="4"/>
          <c:tx>
            <c:strRef>
              <c:f>CRE!$A$5</c:f>
              <c:strCache>
                <c:ptCount val="1"/>
                <c:pt idx="0">
                  <c:v>Almaraz 2                     </c:v>
                </c:pt>
              </c:strCache>
            </c:strRef>
          </c:tx>
          <c:spPr>
            <a:solidFill>
              <a:srgbClr val="993366"/>
            </a:solidFill>
            <a:ln w="12700">
              <a:solidFill>
                <a:srgbClr val="000000"/>
              </a:solidFill>
              <a:prstDash val="solid"/>
            </a:ln>
          </c:spPr>
          <c:invertIfNegative val="0"/>
          <c:val>
            <c:numRef>
              <c:f>CRE!$B$5:$G$5</c:f>
              <c:numCache>
                <c:formatCode>General</c:formatCode>
                <c:ptCount val="6"/>
                <c:pt idx="2">
                  <c:v>0.28663000106811498</c:v>
                </c:pt>
                <c:pt idx="3">
                  <c:v>0.27740999221801799</c:v>
                </c:pt>
                <c:pt idx="4">
                  <c:v>0.28624000549316397</c:v>
                </c:pt>
                <c:pt idx="5">
                  <c:v>0.236800003051758</c:v>
                </c:pt>
              </c:numCache>
            </c:numRef>
          </c:val>
        </c:ser>
        <c:ser>
          <c:idx val="5"/>
          <c:order val="5"/>
          <c:tx>
            <c:strRef>
              <c:f>CRE!$A$6</c:f>
              <c:strCache>
                <c:ptCount val="1"/>
              </c:strCache>
            </c:strRef>
          </c:tx>
          <c:spPr>
            <a:solidFill>
              <a:srgbClr val="FF8080"/>
            </a:solidFill>
            <a:ln w="12700">
              <a:solidFill>
                <a:srgbClr val="000000"/>
              </a:solidFill>
              <a:prstDash val="solid"/>
            </a:ln>
          </c:spPr>
          <c:invertIfNegative val="0"/>
          <c:val>
            <c:numRef>
              <c:f>CRE!$B$6:$G$6</c:f>
              <c:numCache>
                <c:formatCode>General</c:formatCode>
                <c:ptCount val="6"/>
              </c:numCache>
            </c:numRef>
          </c:val>
        </c:ser>
        <c:ser>
          <c:idx val="6"/>
          <c:order val="6"/>
          <c:tx>
            <c:strRef>
              <c:f>CRE!$O$4</c:f>
              <c:strCache>
                <c:ptCount val="1"/>
              </c:strCache>
            </c:strRef>
          </c:tx>
          <c:spPr>
            <a:solidFill>
              <a:srgbClr val="0066CC"/>
            </a:solidFill>
            <a:ln w="12700">
              <a:solidFill>
                <a:srgbClr val="000000"/>
              </a:solidFill>
              <a:prstDash val="solid"/>
            </a:ln>
          </c:spPr>
          <c:invertIfNegative val="0"/>
          <c:val>
            <c:numRef>
              <c:f>CRE!$P$4:$U$4</c:f>
              <c:numCache>
                <c:formatCode>General</c:formatCode>
                <c:ptCount val="6"/>
              </c:numCache>
            </c:numRef>
          </c:val>
        </c:ser>
        <c:ser>
          <c:idx val="7"/>
          <c:order val="7"/>
          <c:tx>
            <c:strRef>
              <c:f>CRE!$O$5</c:f>
              <c:strCache>
                <c:ptCount val="1"/>
              </c:strCache>
            </c:strRef>
          </c:tx>
          <c:spPr>
            <a:solidFill>
              <a:srgbClr val="CCCCFF"/>
            </a:solidFill>
            <a:ln w="12700">
              <a:solidFill>
                <a:srgbClr val="000000"/>
              </a:solidFill>
              <a:prstDash val="solid"/>
            </a:ln>
          </c:spPr>
          <c:invertIfNegative val="0"/>
          <c:val>
            <c:numRef>
              <c:f>CRE!$P$5:$U$5</c:f>
              <c:numCache>
                <c:formatCode>General</c:formatCode>
                <c:ptCount val="6"/>
              </c:numCache>
            </c:numRef>
          </c:val>
        </c:ser>
        <c:ser>
          <c:idx val="8"/>
          <c:order val="8"/>
          <c:tx>
            <c:strRef>
              <c:f>CRE!$O$6</c:f>
              <c:strCache>
                <c:ptCount val="1"/>
              </c:strCache>
            </c:strRef>
          </c:tx>
          <c:spPr>
            <a:solidFill>
              <a:srgbClr val="000080"/>
            </a:solidFill>
            <a:ln w="12700">
              <a:solidFill>
                <a:srgbClr val="000000"/>
              </a:solidFill>
              <a:prstDash val="solid"/>
            </a:ln>
          </c:spPr>
          <c:invertIfNegative val="0"/>
          <c:val>
            <c:numRef>
              <c:f>CRE!$P$6:$U$6</c:f>
              <c:numCache>
                <c:formatCode>General</c:formatCode>
                <c:ptCount val="6"/>
              </c:numCache>
            </c:numRef>
          </c:val>
        </c:ser>
        <c:dLbls>
          <c:showLegendKey val="0"/>
          <c:showVal val="0"/>
          <c:showCatName val="0"/>
          <c:showSerName val="0"/>
          <c:showPercent val="0"/>
          <c:showBubbleSize val="0"/>
        </c:dLbls>
        <c:gapWidth val="150"/>
        <c:axId val="203536640"/>
        <c:axId val="203538432"/>
      </c:barChart>
      <c:lineChart>
        <c:grouping val="standard"/>
        <c:varyColors val="0"/>
        <c:ser>
          <c:idx val="2"/>
          <c:order val="2"/>
          <c:tx>
            <c:strRef>
              <c:f>CRE!$A$9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CRE!$B$3:$G$3</c:f>
              <c:numCache>
                <c:formatCode>General</c:formatCode>
                <c:ptCount val="6"/>
                <c:pt idx="0">
                  <c:v>2011</c:v>
                </c:pt>
                <c:pt idx="1">
                  <c:v>2012</c:v>
                </c:pt>
                <c:pt idx="2">
                  <c:v>2013</c:v>
                </c:pt>
                <c:pt idx="3">
                  <c:v>2014</c:v>
                </c:pt>
                <c:pt idx="4">
                  <c:v>2015</c:v>
                </c:pt>
                <c:pt idx="5">
                  <c:v>2016</c:v>
                </c:pt>
              </c:numCache>
            </c:numRef>
          </c:cat>
          <c:val>
            <c:numRef>
              <c:f>CRE!$B$9:$G$9</c:f>
              <c:numCache>
                <c:formatCode>0.00</c:formatCode>
                <c:ptCount val="6"/>
                <c:pt idx="0">
                  <c:v>0.3</c:v>
                </c:pt>
                <c:pt idx="1">
                  <c:v>0.22</c:v>
                </c:pt>
                <c:pt idx="2">
                  <c:v>0.28000000000000003</c:v>
                </c:pt>
                <c:pt idx="3">
                  <c:v>0.21</c:v>
                </c:pt>
                <c:pt idx="4">
                  <c:v>0.14000000000000001</c:v>
                </c:pt>
                <c:pt idx="5">
                  <c:v>0.18</c:v>
                </c:pt>
              </c:numCache>
            </c:numRef>
          </c:val>
          <c:smooth val="0"/>
        </c:ser>
        <c:dLbls>
          <c:showLegendKey val="0"/>
          <c:showVal val="0"/>
          <c:showCatName val="0"/>
          <c:showSerName val="0"/>
          <c:showPercent val="0"/>
          <c:showBubbleSize val="0"/>
        </c:dLbls>
        <c:marker val="1"/>
        <c:smooth val="0"/>
        <c:axId val="203524352"/>
        <c:axId val="203534720"/>
      </c:lineChart>
      <c:lineChart>
        <c:grouping val="standard"/>
        <c:varyColors val="0"/>
        <c:ser>
          <c:idx val="3"/>
          <c:order val="0"/>
          <c:tx>
            <c:strRef>
              <c:f>CRE!$A$10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CRE!$B$3:$G$3</c:f>
              <c:numCache>
                <c:formatCode>General</c:formatCode>
                <c:ptCount val="6"/>
                <c:pt idx="0">
                  <c:v>2011</c:v>
                </c:pt>
                <c:pt idx="1">
                  <c:v>2012</c:v>
                </c:pt>
                <c:pt idx="2">
                  <c:v>2013</c:v>
                </c:pt>
                <c:pt idx="3">
                  <c:v>2014</c:v>
                </c:pt>
                <c:pt idx="4">
                  <c:v>2015</c:v>
                </c:pt>
                <c:pt idx="5">
                  <c:v>2016</c:v>
                </c:pt>
              </c:numCache>
            </c:numRef>
          </c:cat>
          <c:val>
            <c:numRef>
              <c:f>CRE!$B$10:$G$10</c:f>
              <c:numCache>
                <c:formatCode>0.00</c:formatCode>
                <c:ptCount val="6"/>
                <c:pt idx="0">
                  <c:v>0.55000000000000004</c:v>
                </c:pt>
                <c:pt idx="1">
                  <c:v>0.54</c:v>
                </c:pt>
                <c:pt idx="2">
                  <c:v>0.54</c:v>
                </c:pt>
                <c:pt idx="3">
                  <c:v>0.48</c:v>
                </c:pt>
                <c:pt idx="4">
                  <c:v>0.36</c:v>
                </c:pt>
                <c:pt idx="5">
                  <c:v>0.39</c:v>
                </c:pt>
              </c:numCache>
            </c:numRef>
          </c:val>
          <c:smooth val="0"/>
        </c:ser>
        <c:ser>
          <c:idx val="4"/>
          <c:order val="1"/>
          <c:tx>
            <c:strRef>
              <c:f>CRE!$A$11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CRE!$B$3:$G$3</c:f>
              <c:numCache>
                <c:formatCode>General</c:formatCode>
                <c:ptCount val="6"/>
                <c:pt idx="0">
                  <c:v>2011</c:v>
                </c:pt>
                <c:pt idx="1">
                  <c:v>2012</c:v>
                </c:pt>
                <c:pt idx="2">
                  <c:v>2013</c:v>
                </c:pt>
                <c:pt idx="3">
                  <c:v>2014</c:v>
                </c:pt>
                <c:pt idx="4">
                  <c:v>2015</c:v>
                </c:pt>
                <c:pt idx="5">
                  <c:v>2016</c:v>
                </c:pt>
              </c:numCache>
            </c:numRef>
          </c:cat>
          <c:val>
            <c:numRef>
              <c:f>CRE!$B$11:$G$11</c:f>
              <c:numCache>
                <c:formatCode>0.00</c:formatCode>
                <c:ptCount val="6"/>
                <c:pt idx="0">
                  <c:v>0.93</c:v>
                </c:pt>
                <c:pt idx="1">
                  <c:v>0.81</c:v>
                </c:pt>
                <c:pt idx="2">
                  <c:v>0.82</c:v>
                </c:pt>
                <c:pt idx="3">
                  <c:v>0.73</c:v>
                </c:pt>
                <c:pt idx="4">
                  <c:v>0.7</c:v>
                </c:pt>
                <c:pt idx="5">
                  <c:v>0.67</c:v>
                </c:pt>
              </c:numCache>
            </c:numRef>
          </c:val>
          <c:smooth val="0"/>
        </c:ser>
        <c:dLbls>
          <c:showLegendKey val="0"/>
          <c:showVal val="0"/>
          <c:showCatName val="0"/>
          <c:showSerName val="0"/>
          <c:showPercent val="0"/>
          <c:showBubbleSize val="0"/>
        </c:dLbls>
        <c:marker val="1"/>
        <c:smooth val="0"/>
        <c:axId val="203536640"/>
        <c:axId val="203538432"/>
      </c:lineChart>
      <c:catAx>
        <c:axId val="203524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534720"/>
        <c:crosses val="autoZero"/>
        <c:auto val="0"/>
        <c:lblAlgn val="ctr"/>
        <c:lblOffset val="100"/>
        <c:tickLblSkip val="1"/>
        <c:tickMarkSkip val="1"/>
        <c:noMultiLvlLbl val="0"/>
      </c:catAx>
      <c:valAx>
        <c:axId val="203534720"/>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Collective Radiation Exposure [man-Sv] </a:t>
                </a:r>
              </a:p>
            </c:rich>
          </c:tx>
          <c:layout>
            <c:manualLayout>
              <c:xMode val="edge"/>
              <c:yMode val="edge"/>
              <c:x val="1.2468827930174564E-2"/>
              <c:y val="8.5106382978723402E-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524352"/>
        <c:crosses val="autoZero"/>
        <c:crossBetween val="between"/>
        <c:majorUnit val="1"/>
        <c:minorUnit val="0.5"/>
      </c:valAx>
      <c:catAx>
        <c:axId val="203536640"/>
        <c:scaling>
          <c:orientation val="minMax"/>
        </c:scaling>
        <c:delete val="1"/>
        <c:axPos val="b"/>
        <c:majorTickMark val="out"/>
        <c:minorTickMark val="none"/>
        <c:tickLblPos val="nextTo"/>
        <c:crossAx val="203538432"/>
        <c:crosses val="autoZero"/>
        <c:auto val="0"/>
        <c:lblAlgn val="ctr"/>
        <c:lblOffset val="100"/>
        <c:noMultiLvlLbl val="0"/>
      </c:catAx>
      <c:valAx>
        <c:axId val="203538432"/>
        <c:scaling>
          <c:orientation val="minMax"/>
        </c:scaling>
        <c:delete val="1"/>
        <c:axPos val="l"/>
        <c:numFmt formatCode="General" sourceLinked="1"/>
        <c:majorTickMark val="out"/>
        <c:minorTickMark val="none"/>
        <c:tickLblPos val="nextTo"/>
        <c:crossAx val="203536640"/>
        <c:crosses val="autoZero"/>
        <c:crossBetween val="between"/>
      </c:valAx>
      <c:spPr>
        <a:solidFill>
          <a:srgbClr val="C0C0C0"/>
        </a:solidFill>
        <a:ln w="12700">
          <a:solidFill>
            <a:srgbClr val="808080"/>
          </a:solidFill>
          <a:prstDash val="solid"/>
        </a:ln>
      </c:spPr>
    </c:plotArea>
    <c:legend>
      <c:legendPos val="r"/>
      <c:layout>
        <c:manualLayout>
          <c:xMode val="edge"/>
          <c:yMode val="edge"/>
          <c:x val="0.20771678231306298"/>
          <c:y val="0.92330217557823691"/>
          <c:w val="0.58139557390424756"/>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011284947367903E-2"/>
          <c:y val="5.5201921415873968E-2"/>
          <c:w val="0.93147236980995751"/>
          <c:h val="0.82590404787032223"/>
        </c:manualLayout>
      </c:layout>
      <c:barChart>
        <c:barDir val="col"/>
        <c:grouping val="clustered"/>
        <c:varyColors val="0"/>
        <c:ser>
          <c:idx val="1"/>
          <c:order val="0"/>
          <c:tx>
            <c:strRef>
              <c:f>CRE!$O$4</c:f>
              <c:strCache>
                <c:ptCount val="1"/>
              </c:strCache>
            </c:strRef>
          </c:tx>
          <c:spPr>
            <a:solidFill>
              <a:srgbClr val="9999FF"/>
            </a:solidFill>
            <a:ln w="12700">
              <a:solidFill>
                <a:srgbClr val="000000"/>
              </a:solidFill>
              <a:prstDash val="solid"/>
            </a:ln>
          </c:spPr>
          <c:invertIfNegative val="0"/>
          <c:cat>
            <c:numRef>
              <c:f>CRE!$P$3:$U$3</c:f>
              <c:numCache>
                <c:formatCode>General</c:formatCode>
                <c:ptCount val="6"/>
                <c:pt idx="0">
                  <c:v>2011</c:v>
                </c:pt>
                <c:pt idx="1">
                  <c:v>2012</c:v>
                </c:pt>
                <c:pt idx="2">
                  <c:v>2013</c:v>
                </c:pt>
                <c:pt idx="3">
                  <c:v>2014</c:v>
                </c:pt>
                <c:pt idx="4">
                  <c:v>2015</c:v>
                </c:pt>
                <c:pt idx="5">
                  <c:v>2016</c:v>
                </c:pt>
              </c:numCache>
            </c:numRef>
          </c:cat>
          <c:val>
            <c:numRef>
              <c:f>CRE!$P$4:$U$4</c:f>
              <c:numCache>
                <c:formatCode>General</c:formatCode>
                <c:ptCount val="6"/>
              </c:numCache>
            </c:numRef>
          </c:val>
        </c:ser>
        <c:ser>
          <c:idx val="7"/>
          <c:order val="5"/>
          <c:tx>
            <c:strRef>
              <c:f>CRE!$O$6</c:f>
              <c:strCache>
                <c:ptCount val="1"/>
              </c:strCache>
            </c:strRef>
          </c:tx>
          <c:spPr>
            <a:solidFill>
              <a:srgbClr val="CCCCFF"/>
            </a:solidFill>
            <a:ln w="12700">
              <a:solidFill>
                <a:srgbClr val="000000"/>
              </a:solidFill>
              <a:prstDash val="solid"/>
            </a:ln>
          </c:spPr>
          <c:invertIfNegative val="0"/>
          <c:cat>
            <c:numRef>
              <c:f>CRE!$P$3:$U$3</c:f>
              <c:numCache>
                <c:formatCode>General</c:formatCode>
                <c:ptCount val="6"/>
                <c:pt idx="0">
                  <c:v>2011</c:v>
                </c:pt>
                <c:pt idx="1">
                  <c:v>2012</c:v>
                </c:pt>
                <c:pt idx="2">
                  <c:v>2013</c:v>
                </c:pt>
                <c:pt idx="3">
                  <c:v>2014</c:v>
                </c:pt>
                <c:pt idx="4">
                  <c:v>2015</c:v>
                </c:pt>
                <c:pt idx="5">
                  <c:v>2016</c:v>
                </c:pt>
              </c:numCache>
            </c:numRef>
          </c:cat>
          <c:val>
            <c:numRef>
              <c:f>CRE!$P$6:$U$6</c:f>
              <c:numCache>
                <c:formatCode>General</c:formatCode>
                <c:ptCount val="6"/>
              </c:numCache>
            </c:numRef>
          </c:val>
        </c:ser>
        <c:dLbls>
          <c:showLegendKey val="0"/>
          <c:showVal val="0"/>
          <c:showCatName val="0"/>
          <c:showSerName val="0"/>
          <c:showPercent val="0"/>
          <c:showBubbleSize val="0"/>
        </c:dLbls>
        <c:gapWidth val="150"/>
        <c:axId val="80616448"/>
        <c:axId val="80622720"/>
      </c:barChart>
      <c:barChart>
        <c:barDir val="col"/>
        <c:grouping val="clustered"/>
        <c:varyColors val="0"/>
        <c:ser>
          <c:idx val="6"/>
          <c:order val="1"/>
          <c:tx>
            <c:strRef>
              <c:f>CRE!$O$5</c:f>
              <c:strCache>
                <c:ptCount val="1"/>
              </c:strCache>
            </c:strRef>
          </c:tx>
          <c:spPr>
            <a:solidFill>
              <a:srgbClr val="0066CC"/>
            </a:solidFill>
            <a:ln w="12700">
              <a:solidFill>
                <a:srgbClr val="000000"/>
              </a:solidFill>
              <a:prstDash val="solid"/>
            </a:ln>
          </c:spPr>
          <c:invertIfNegative val="0"/>
          <c:cat>
            <c:numRef>
              <c:f>CRE!$P$3:$U$3</c:f>
              <c:numCache>
                <c:formatCode>General</c:formatCode>
                <c:ptCount val="6"/>
                <c:pt idx="0">
                  <c:v>2011</c:v>
                </c:pt>
                <c:pt idx="1">
                  <c:v>2012</c:v>
                </c:pt>
                <c:pt idx="2">
                  <c:v>2013</c:v>
                </c:pt>
                <c:pt idx="3">
                  <c:v>2014</c:v>
                </c:pt>
                <c:pt idx="4">
                  <c:v>2015</c:v>
                </c:pt>
                <c:pt idx="5">
                  <c:v>2016</c:v>
                </c:pt>
              </c:numCache>
            </c:numRef>
          </c:cat>
          <c:val>
            <c:numRef>
              <c:f>CRE!$P$5:$U$5</c:f>
              <c:numCache>
                <c:formatCode>General</c:formatCode>
                <c:ptCount val="6"/>
              </c:numCache>
            </c:numRef>
          </c:val>
        </c:ser>
        <c:dLbls>
          <c:showLegendKey val="0"/>
          <c:showVal val="0"/>
          <c:showCatName val="0"/>
          <c:showSerName val="0"/>
          <c:showPercent val="0"/>
          <c:showBubbleSize val="0"/>
        </c:dLbls>
        <c:gapWidth val="370"/>
        <c:axId val="80624640"/>
        <c:axId val="80630528"/>
      </c:barChart>
      <c:lineChart>
        <c:grouping val="standard"/>
        <c:varyColors val="0"/>
        <c:ser>
          <c:idx val="2"/>
          <c:order val="4"/>
          <c:tx>
            <c:strRef>
              <c:f>CRE!$A$9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CRE!$P$3:$U$3</c:f>
              <c:numCache>
                <c:formatCode>General</c:formatCode>
                <c:ptCount val="6"/>
                <c:pt idx="0">
                  <c:v>2011</c:v>
                </c:pt>
                <c:pt idx="1">
                  <c:v>2012</c:v>
                </c:pt>
                <c:pt idx="2">
                  <c:v>2013</c:v>
                </c:pt>
                <c:pt idx="3">
                  <c:v>2014</c:v>
                </c:pt>
                <c:pt idx="4">
                  <c:v>2015</c:v>
                </c:pt>
                <c:pt idx="5">
                  <c:v>2016</c:v>
                </c:pt>
              </c:numCache>
            </c:numRef>
          </c:cat>
          <c:val>
            <c:numRef>
              <c:f>CRE!$B$9:$G$9</c:f>
              <c:numCache>
                <c:formatCode>0.00</c:formatCode>
                <c:ptCount val="6"/>
                <c:pt idx="0">
                  <c:v>0.3</c:v>
                </c:pt>
                <c:pt idx="1">
                  <c:v>0.22</c:v>
                </c:pt>
                <c:pt idx="2">
                  <c:v>0.28000000000000003</c:v>
                </c:pt>
                <c:pt idx="3">
                  <c:v>0.21</c:v>
                </c:pt>
                <c:pt idx="4">
                  <c:v>0.14000000000000001</c:v>
                </c:pt>
                <c:pt idx="5">
                  <c:v>0.18</c:v>
                </c:pt>
              </c:numCache>
            </c:numRef>
          </c:val>
          <c:smooth val="0"/>
        </c:ser>
        <c:dLbls>
          <c:showLegendKey val="0"/>
          <c:showVal val="0"/>
          <c:showCatName val="0"/>
          <c:showSerName val="0"/>
          <c:showPercent val="0"/>
          <c:showBubbleSize val="0"/>
        </c:dLbls>
        <c:marker val="1"/>
        <c:smooth val="0"/>
        <c:axId val="80616448"/>
        <c:axId val="80622720"/>
      </c:lineChart>
      <c:lineChart>
        <c:grouping val="standard"/>
        <c:varyColors val="0"/>
        <c:ser>
          <c:idx val="3"/>
          <c:order val="2"/>
          <c:tx>
            <c:strRef>
              <c:f>CRE!$A$10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CRE!$P$3:$U$3</c:f>
              <c:numCache>
                <c:formatCode>General</c:formatCode>
                <c:ptCount val="6"/>
                <c:pt idx="0">
                  <c:v>2011</c:v>
                </c:pt>
                <c:pt idx="1">
                  <c:v>2012</c:v>
                </c:pt>
                <c:pt idx="2">
                  <c:v>2013</c:v>
                </c:pt>
                <c:pt idx="3">
                  <c:v>2014</c:v>
                </c:pt>
                <c:pt idx="4">
                  <c:v>2015</c:v>
                </c:pt>
                <c:pt idx="5">
                  <c:v>2016</c:v>
                </c:pt>
              </c:numCache>
            </c:numRef>
          </c:cat>
          <c:val>
            <c:numRef>
              <c:f>CRE!$B$10:$G$10</c:f>
              <c:numCache>
                <c:formatCode>0.00</c:formatCode>
                <c:ptCount val="6"/>
                <c:pt idx="0">
                  <c:v>0.55000000000000004</c:v>
                </c:pt>
                <c:pt idx="1">
                  <c:v>0.54</c:v>
                </c:pt>
                <c:pt idx="2">
                  <c:v>0.54</c:v>
                </c:pt>
                <c:pt idx="3">
                  <c:v>0.48</c:v>
                </c:pt>
                <c:pt idx="4">
                  <c:v>0.36</c:v>
                </c:pt>
                <c:pt idx="5">
                  <c:v>0.39</c:v>
                </c:pt>
              </c:numCache>
            </c:numRef>
          </c:val>
          <c:smooth val="0"/>
        </c:ser>
        <c:ser>
          <c:idx val="4"/>
          <c:order val="3"/>
          <c:tx>
            <c:strRef>
              <c:f>CRE!$A$11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CRE!$P$3:$U$3</c:f>
              <c:numCache>
                <c:formatCode>General</c:formatCode>
                <c:ptCount val="6"/>
                <c:pt idx="0">
                  <c:v>2011</c:v>
                </c:pt>
                <c:pt idx="1">
                  <c:v>2012</c:v>
                </c:pt>
                <c:pt idx="2">
                  <c:v>2013</c:v>
                </c:pt>
                <c:pt idx="3">
                  <c:v>2014</c:v>
                </c:pt>
                <c:pt idx="4">
                  <c:v>2015</c:v>
                </c:pt>
                <c:pt idx="5">
                  <c:v>2016</c:v>
                </c:pt>
              </c:numCache>
            </c:numRef>
          </c:cat>
          <c:val>
            <c:numRef>
              <c:f>CRE!$B$11:$G$11</c:f>
              <c:numCache>
                <c:formatCode>0.00</c:formatCode>
                <c:ptCount val="6"/>
                <c:pt idx="0">
                  <c:v>0.93</c:v>
                </c:pt>
                <c:pt idx="1">
                  <c:v>0.81</c:v>
                </c:pt>
                <c:pt idx="2">
                  <c:v>0.82</c:v>
                </c:pt>
                <c:pt idx="3">
                  <c:v>0.73</c:v>
                </c:pt>
                <c:pt idx="4">
                  <c:v>0.7</c:v>
                </c:pt>
                <c:pt idx="5">
                  <c:v>0.67</c:v>
                </c:pt>
              </c:numCache>
            </c:numRef>
          </c:val>
          <c:smooth val="0"/>
        </c:ser>
        <c:dLbls>
          <c:showLegendKey val="0"/>
          <c:showVal val="0"/>
          <c:showCatName val="0"/>
          <c:showSerName val="0"/>
          <c:showPercent val="0"/>
          <c:showBubbleSize val="0"/>
        </c:dLbls>
        <c:marker val="1"/>
        <c:smooth val="0"/>
        <c:axId val="80624640"/>
        <c:axId val="80630528"/>
      </c:lineChart>
      <c:catAx>
        <c:axId val="80616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80622720"/>
        <c:crosses val="autoZero"/>
        <c:auto val="0"/>
        <c:lblAlgn val="ctr"/>
        <c:lblOffset val="100"/>
        <c:tickLblSkip val="1"/>
        <c:tickMarkSkip val="1"/>
        <c:noMultiLvlLbl val="0"/>
      </c:catAx>
      <c:valAx>
        <c:axId val="80622720"/>
        <c:scaling>
          <c:orientation val="minMax"/>
          <c:max val="10"/>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Collective Radiation Exposure  (man-Sv)</a:t>
                </a:r>
              </a:p>
            </c:rich>
          </c:tx>
          <c:layout>
            <c:manualLayout>
              <c:xMode val="edge"/>
              <c:yMode val="edge"/>
              <c:x val="3.8071282109003002E-3"/>
              <c:y val="6.7940774919058686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80616448"/>
        <c:crosses val="autoZero"/>
        <c:crossBetween val="between"/>
        <c:majorUnit val="1"/>
        <c:minorUnit val="0.5"/>
      </c:valAx>
      <c:catAx>
        <c:axId val="80624640"/>
        <c:scaling>
          <c:orientation val="minMax"/>
        </c:scaling>
        <c:delete val="1"/>
        <c:axPos val="b"/>
        <c:numFmt formatCode="General" sourceLinked="1"/>
        <c:majorTickMark val="out"/>
        <c:minorTickMark val="none"/>
        <c:tickLblPos val="nextTo"/>
        <c:crossAx val="80630528"/>
        <c:crosses val="autoZero"/>
        <c:auto val="0"/>
        <c:lblAlgn val="ctr"/>
        <c:lblOffset val="100"/>
        <c:noMultiLvlLbl val="0"/>
      </c:catAx>
      <c:valAx>
        <c:axId val="80630528"/>
        <c:scaling>
          <c:orientation val="minMax"/>
        </c:scaling>
        <c:delete val="1"/>
        <c:axPos val="l"/>
        <c:numFmt formatCode="General" sourceLinked="1"/>
        <c:majorTickMark val="out"/>
        <c:minorTickMark val="none"/>
        <c:tickLblPos val="nextTo"/>
        <c:crossAx val="80624640"/>
        <c:crosses val="autoZero"/>
        <c:crossBetween val="between"/>
      </c:valAx>
      <c:spPr>
        <a:solidFill>
          <a:srgbClr val="C0C0C0"/>
        </a:solidFill>
        <a:ln w="12700">
          <a:solidFill>
            <a:srgbClr val="808080"/>
          </a:solidFill>
          <a:prstDash val="solid"/>
        </a:ln>
      </c:spPr>
    </c:plotArea>
    <c:legend>
      <c:legendPos val="r"/>
      <c:layout>
        <c:manualLayout>
          <c:xMode val="edge"/>
          <c:yMode val="edge"/>
          <c:x val="0.19865726461344194"/>
          <c:y val="0.92640725277582348"/>
          <c:w val="0.44312813299459614"/>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859535147991653E-2"/>
          <c:y val="4.8936170212765959E-2"/>
          <c:w val="0.91157061578747089"/>
          <c:h val="0.82765957446808514"/>
        </c:manualLayout>
      </c:layout>
      <c:barChart>
        <c:barDir val="col"/>
        <c:grouping val="clustered"/>
        <c:varyColors val="0"/>
        <c:ser>
          <c:idx val="0"/>
          <c:order val="3"/>
          <c:tx>
            <c:strRef>
              <c:f>ISA!$A$4</c:f>
              <c:strCache>
                <c:ptCount val="1"/>
                <c:pt idx="0">
                  <c:v>Almaraz 1                     </c:v>
                </c:pt>
              </c:strCache>
            </c:strRef>
          </c:tx>
          <c:spPr>
            <a:solidFill>
              <a:srgbClr val="9999FF"/>
            </a:solidFill>
            <a:ln w="12700">
              <a:solidFill>
                <a:srgbClr val="000000"/>
              </a:solidFill>
              <a:prstDash val="solid"/>
            </a:ln>
          </c:spPr>
          <c:invertIfNegative val="0"/>
          <c:val>
            <c:numRef>
              <c:f>ISA!$B$4:$G$4</c:f>
              <c:numCache>
                <c:formatCode>General</c:formatCode>
                <c:ptCount val="6"/>
                <c:pt idx="2">
                  <c:v>0.30000001192092901</c:v>
                </c:pt>
                <c:pt idx="3">
                  <c:v>0.28999999165535001</c:v>
                </c:pt>
                <c:pt idx="4">
                  <c:v>0.30000001192092901</c:v>
                </c:pt>
                <c:pt idx="5">
                  <c:v>0</c:v>
                </c:pt>
              </c:numCache>
            </c:numRef>
          </c:val>
        </c:ser>
        <c:ser>
          <c:idx val="1"/>
          <c:order val="4"/>
          <c:tx>
            <c:strRef>
              <c:f>ISA!$A$5</c:f>
              <c:strCache>
                <c:ptCount val="1"/>
                <c:pt idx="0">
                  <c:v>Almaraz 2                     </c:v>
                </c:pt>
              </c:strCache>
            </c:strRef>
          </c:tx>
          <c:spPr>
            <a:solidFill>
              <a:srgbClr val="993366"/>
            </a:solidFill>
            <a:ln w="12700">
              <a:solidFill>
                <a:srgbClr val="000000"/>
              </a:solidFill>
              <a:prstDash val="solid"/>
            </a:ln>
          </c:spPr>
          <c:invertIfNegative val="0"/>
          <c:val>
            <c:numRef>
              <c:f>ISA!$B$5:$G$5</c:f>
              <c:numCache>
                <c:formatCode>General</c:formatCode>
                <c:ptCount val="6"/>
                <c:pt idx="2">
                  <c:v>0.30000001192092901</c:v>
                </c:pt>
                <c:pt idx="3">
                  <c:v>0.28999999165535001</c:v>
                </c:pt>
                <c:pt idx="4">
                  <c:v>0.30000001192092901</c:v>
                </c:pt>
                <c:pt idx="5">
                  <c:v>0</c:v>
                </c:pt>
              </c:numCache>
            </c:numRef>
          </c:val>
        </c:ser>
        <c:ser>
          <c:idx val="5"/>
          <c:order val="5"/>
          <c:tx>
            <c:strRef>
              <c:f>ISA!$A$6</c:f>
              <c:strCache>
                <c:ptCount val="1"/>
              </c:strCache>
            </c:strRef>
          </c:tx>
          <c:spPr>
            <a:solidFill>
              <a:srgbClr val="FF8080"/>
            </a:solidFill>
            <a:ln w="12700">
              <a:solidFill>
                <a:srgbClr val="000000"/>
              </a:solidFill>
              <a:prstDash val="solid"/>
            </a:ln>
          </c:spPr>
          <c:invertIfNegative val="0"/>
          <c:val>
            <c:numRef>
              <c:f>ISA!$B$6:$G$6</c:f>
              <c:numCache>
                <c:formatCode>General</c:formatCode>
                <c:ptCount val="6"/>
              </c:numCache>
            </c:numRef>
          </c:val>
        </c:ser>
        <c:ser>
          <c:idx val="6"/>
          <c:order val="6"/>
          <c:tx>
            <c:strRef>
              <c:f>ISA!$O$4</c:f>
              <c:strCache>
                <c:ptCount val="1"/>
              </c:strCache>
            </c:strRef>
          </c:tx>
          <c:spPr>
            <a:solidFill>
              <a:srgbClr val="0066CC"/>
            </a:solidFill>
            <a:ln w="12700">
              <a:solidFill>
                <a:srgbClr val="000000"/>
              </a:solidFill>
              <a:prstDash val="solid"/>
            </a:ln>
          </c:spPr>
          <c:invertIfNegative val="0"/>
          <c:val>
            <c:numRef>
              <c:f>ISA!$P$4:$U$4</c:f>
              <c:numCache>
                <c:formatCode>General</c:formatCode>
                <c:ptCount val="6"/>
              </c:numCache>
            </c:numRef>
          </c:val>
        </c:ser>
        <c:ser>
          <c:idx val="7"/>
          <c:order val="7"/>
          <c:tx>
            <c:strRef>
              <c:f>ISA!$O$5</c:f>
              <c:strCache>
                <c:ptCount val="1"/>
              </c:strCache>
            </c:strRef>
          </c:tx>
          <c:spPr>
            <a:solidFill>
              <a:srgbClr val="CCCCFF"/>
            </a:solidFill>
            <a:ln w="12700">
              <a:solidFill>
                <a:srgbClr val="000000"/>
              </a:solidFill>
              <a:prstDash val="solid"/>
            </a:ln>
          </c:spPr>
          <c:invertIfNegative val="0"/>
          <c:val>
            <c:numRef>
              <c:f>ISA!$P$5:$U$5</c:f>
              <c:numCache>
                <c:formatCode>General</c:formatCode>
                <c:ptCount val="6"/>
              </c:numCache>
            </c:numRef>
          </c:val>
        </c:ser>
        <c:ser>
          <c:idx val="8"/>
          <c:order val="8"/>
          <c:tx>
            <c:strRef>
              <c:f>ISA!$O$6</c:f>
              <c:strCache>
                <c:ptCount val="1"/>
              </c:strCache>
            </c:strRef>
          </c:tx>
          <c:spPr>
            <a:solidFill>
              <a:srgbClr val="000080"/>
            </a:solidFill>
            <a:ln w="12700">
              <a:solidFill>
                <a:srgbClr val="000000"/>
              </a:solidFill>
              <a:prstDash val="solid"/>
            </a:ln>
          </c:spPr>
          <c:invertIfNegative val="0"/>
          <c:val>
            <c:numRef>
              <c:f>ISA!$P$6:$U$6</c:f>
              <c:numCache>
                <c:formatCode>General</c:formatCode>
                <c:ptCount val="6"/>
              </c:numCache>
            </c:numRef>
          </c:val>
        </c:ser>
        <c:dLbls>
          <c:showLegendKey val="0"/>
          <c:showVal val="0"/>
          <c:showCatName val="0"/>
          <c:showSerName val="0"/>
          <c:showPercent val="0"/>
          <c:showBubbleSize val="0"/>
        </c:dLbls>
        <c:gapWidth val="150"/>
        <c:axId val="206364672"/>
        <c:axId val="206366208"/>
      </c:barChart>
      <c:lineChart>
        <c:grouping val="standard"/>
        <c:varyColors val="0"/>
        <c:ser>
          <c:idx val="2"/>
          <c:order val="2"/>
          <c:tx>
            <c:strRef>
              <c:f>ISA!$A$9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ISA!$B$3:$G$3</c:f>
              <c:numCache>
                <c:formatCode>General</c:formatCode>
                <c:ptCount val="6"/>
                <c:pt idx="0">
                  <c:v>2011</c:v>
                </c:pt>
                <c:pt idx="1">
                  <c:v>2012</c:v>
                </c:pt>
                <c:pt idx="2">
                  <c:v>2013</c:v>
                </c:pt>
                <c:pt idx="3">
                  <c:v>2014</c:v>
                </c:pt>
                <c:pt idx="4">
                  <c:v>2015</c:v>
                </c:pt>
                <c:pt idx="5">
                  <c:v>2016</c:v>
                </c:pt>
              </c:numCache>
            </c:numRef>
          </c:cat>
          <c:val>
            <c:numRef>
              <c:f>ISA!$B$9:$G$9</c:f>
              <c:numCache>
                <c:formatCode>0.00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06360576"/>
        <c:axId val="206362496"/>
      </c:lineChart>
      <c:lineChart>
        <c:grouping val="standard"/>
        <c:varyColors val="0"/>
        <c:ser>
          <c:idx val="3"/>
          <c:order val="0"/>
          <c:tx>
            <c:strRef>
              <c:f>ISA!$A$10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ISA!$B$3:$G$3</c:f>
              <c:numCache>
                <c:formatCode>General</c:formatCode>
                <c:ptCount val="6"/>
                <c:pt idx="0">
                  <c:v>2011</c:v>
                </c:pt>
                <c:pt idx="1">
                  <c:v>2012</c:v>
                </c:pt>
                <c:pt idx="2">
                  <c:v>2013</c:v>
                </c:pt>
                <c:pt idx="3">
                  <c:v>2014</c:v>
                </c:pt>
                <c:pt idx="4">
                  <c:v>2015</c:v>
                </c:pt>
                <c:pt idx="5">
                  <c:v>2016</c:v>
                </c:pt>
              </c:numCache>
            </c:numRef>
          </c:cat>
          <c:val>
            <c:numRef>
              <c:f>ISA!$B$10:$G$10</c:f>
              <c:numCache>
                <c:formatCode>0.00</c:formatCode>
                <c:ptCount val="6"/>
                <c:pt idx="0">
                  <c:v>0.09</c:v>
                </c:pt>
                <c:pt idx="1">
                  <c:v>0.1</c:v>
                </c:pt>
                <c:pt idx="2">
                  <c:v>0.06</c:v>
                </c:pt>
                <c:pt idx="3">
                  <c:v>0.06</c:v>
                </c:pt>
                <c:pt idx="4">
                  <c:v>0</c:v>
                </c:pt>
                <c:pt idx="5">
                  <c:v>0</c:v>
                </c:pt>
              </c:numCache>
            </c:numRef>
          </c:val>
          <c:smooth val="0"/>
        </c:ser>
        <c:ser>
          <c:idx val="4"/>
          <c:order val="1"/>
          <c:tx>
            <c:strRef>
              <c:f>ISA!$A$11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ISA!$B$3:$G$3</c:f>
              <c:numCache>
                <c:formatCode>General</c:formatCode>
                <c:ptCount val="6"/>
                <c:pt idx="0">
                  <c:v>2011</c:v>
                </c:pt>
                <c:pt idx="1">
                  <c:v>2012</c:v>
                </c:pt>
                <c:pt idx="2">
                  <c:v>2013</c:v>
                </c:pt>
                <c:pt idx="3">
                  <c:v>2014</c:v>
                </c:pt>
                <c:pt idx="4">
                  <c:v>2015</c:v>
                </c:pt>
                <c:pt idx="5">
                  <c:v>2016</c:v>
                </c:pt>
              </c:numCache>
            </c:numRef>
          </c:cat>
          <c:val>
            <c:numRef>
              <c:f>ISA!$B$11:$G$11</c:f>
              <c:numCache>
                <c:formatCode>0.00</c:formatCode>
                <c:ptCount val="6"/>
                <c:pt idx="0">
                  <c:v>0.28000000000000003</c:v>
                </c:pt>
                <c:pt idx="1">
                  <c:v>0.3</c:v>
                </c:pt>
                <c:pt idx="2">
                  <c:v>0.3</c:v>
                </c:pt>
                <c:pt idx="3">
                  <c:v>0.28999999999999998</c:v>
                </c:pt>
                <c:pt idx="4">
                  <c:v>0.3</c:v>
                </c:pt>
                <c:pt idx="5">
                  <c:v>0.22</c:v>
                </c:pt>
              </c:numCache>
            </c:numRef>
          </c:val>
          <c:smooth val="0"/>
        </c:ser>
        <c:dLbls>
          <c:showLegendKey val="0"/>
          <c:showVal val="0"/>
          <c:showCatName val="0"/>
          <c:showSerName val="0"/>
          <c:showPercent val="0"/>
          <c:showBubbleSize val="0"/>
        </c:dLbls>
        <c:marker val="1"/>
        <c:smooth val="0"/>
        <c:axId val="206364672"/>
        <c:axId val="206366208"/>
      </c:lineChart>
      <c:catAx>
        <c:axId val="206360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6362496"/>
        <c:crosses val="autoZero"/>
        <c:auto val="0"/>
        <c:lblAlgn val="ctr"/>
        <c:lblOffset val="100"/>
        <c:tickLblSkip val="1"/>
        <c:tickMarkSkip val="1"/>
        <c:noMultiLvlLbl val="0"/>
      </c:catAx>
      <c:valAx>
        <c:axId val="206362496"/>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Industrial Safety Accident Rate     </a:t>
                </a:r>
              </a:p>
            </c:rich>
          </c:tx>
          <c:layout>
            <c:manualLayout>
              <c:xMode val="edge"/>
              <c:yMode val="edge"/>
              <c:x val="9.9173553719008271E-3"/>
              <c:y val="0.1297872340425531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6360576"/>
        <c:crosses val="autoZero"/>
        <c:crossBetween val="between"/>
        <c:majorUnit val="1"/>
        <c:minorUnit val="0.2"/>
      </c:valAx>
      <c:catAx>
        <c:axId val="206364672"/>
        <c:scaling>
          <c:orientation val="minMax"/>
        </c:scaling>
        <c:delete val="1"/>
        <c:axPos val="b"/>
        <c:majorTickMark val="out"/>
        <c:minorTickMark val="none"/>
        <c:tickLblPos val="nextTo"/>
        <c:crossAx val="206366208"/>
        <c:crosses val="autoZero"/>
        <c:auto val="0"/>
        <c:lblAlgn val="ctr"/>
        <c:lblOffset val="100"/>
        <c:noMultiLvlLbl val="0"/>
      </c:catAx>
      <c:valAx>
        <c:axId val="206366208"/>
        <c:scaling>
          <c:orientation val="minMax"/>
        </c:scaling>
        <c:delete val="1"/>
        <c:axPos val="l"/>
        <c:numFmt formatCode="General" sourceLinked="1"/>
        <c:majorTickMark val="out"/>
        <c:minorTickMark val="none"/>
        <c:tickLblPos val="nextTo"/>
        <c:crossAx val="206364672"/>
        <c:crosses val="autoZero"/>
        <c:crossBetween val="between"/>
      </c:valAx>
      <c:spPr>
        <a:solidFill>
          <a:srgbClr val="C0C0C0"/>
        </a:solidFill>
        <a:ln w="12700">
          <a:solidFill>
            <a:srgbClr val="808080"/>
          </a:solidFill>
          <a:prstDash val="solid"/>
        </a:ln>
      </c:spPr>
    </c:plotArea>
    <c:legend>
      <c:legendPos val="r"/>
      <c:layout>
        <c:manualLayout>
          <c:xMode val="edge"/>
          <c:yMode val="edge"/>
          <c:x val="0.21439845597312937"/>
          <c:y val="0.92330217557823691"/>
          <c:w val="0.57803505286873114"/>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846174070828604E-2"/>
          <c:y val="5.5319148936170209E-2"/>
          <c:w val="0.91538495920408625"/>
          <c:h val="0.82553191489361699"/>
        </c:manualLayout>
      </c:layout>
      <c:barChart>
        <c:barDir val="col"/>
        <c:grouping val="clustered"/>
        <c:varyColors val="0"/>
        <c:ser>
          <c:idx val="1"/>
          <c:order val="0"/>
          <c:tx>
            <c:strRef>
              <c:f>UCF!$O$4</c:f>
              <c:strCache>
                <c:ptCount val="1"/>
              </c:strCache>
            </c:strRef>
          </c:tx>
          <c:spPr>
            <a:solidFill>
              <a:srgbClr val="9999FF"/>
            </a:solidFill>
            <a:ln w="12700">
              <a:solidFill>
                <a:srgbClr val="000000"/>
              </a:solidFill>
              <a:prstDash val="solid"/>
            </a:ln>
          </c:spPr>
          <c:invertIfNegative val="0"/>
          <c:cat>
            <c:numRef>
              <c:f>UCF!$P$3:$U$3</c:f>
              <c:numCache>
                <c:formatCode>General</c:formatCode>
                <c:ptCount val="6"/>
                <c:pt idx="0">
                  <c:v>2011</c:v>
                </c:pt>
                <c:pt idx="1">
                  <c:v>2012</c:v>
                </c:pt>
                <c:pt idx="2">
                  <c:v>2013</c:v>
                </c:pt>
                <c:pt idx="3">
                  <c:v>2014</c:v>
                </c:pt>
                <c:pt idx="4">
                  <c:v>2015</c:v>
                </c:pt>
                <c:pt idx="5">
                  <c:v>2016</c:v>
                </c:pt>
              </c:numCache>
            </c:numRef>
          </c:cat>
          <c:val>
            <c:numRef>
              <c:f>UCF!$P$4:$U$4</c:f>
              <c:numCache>
                <c:formatCode>General</c:formatCode>
                <c:ptCount val="6"/>
              </c:numCache>
            </c:numRef>
          </c:val>
        </c:ser>
        <c:ser>
          <c:idx val="7"/>
          <c:order val="5"/>
          <c:tx>
            <c:strRef>
              <c:f>UCF!$O$6</c:f>
              <c:strCache>
                <c:ptCount val="1"/>
              </c:strCache>
            </c:strRef>
          </c:tx>
          <c:spPr>
            <a:solidFill>
              <a:srgbClr val="CCCCFF"/>
            </a:solidFill>
            <a:ln w="12700">
              <a:solidFill>
                <a:srgbClr val="000000"/>
              </a:solidFill>
              <a:prstDash val="solid"/>
            </a:ln>
          </c:spPr>
          <c:invertIfNegative val="0"/>
          <c:cat>
            <c:numRef>
              <c:f>UCF!$P$3:$U$3</c:f>
              <c:numCache>
                <c:formatCode>General</c:formatCode>
                <c:ptCount val="6"/>
                <c:pt idx="0">
                  <c:v>2011</c:v>
                </c:pt>
                <c:pt idx="1">
                  <c:v>2012</c:v>
                </c:pt>
                <c:pt idx="2">
                  <c:v>2013</c:v>
                </c:pt>
                <c:pt idx="3">
                  <c:v>2014</c:v>
                </c:pt>
                <c:pt idx="4">
                  <c:v>2015</c:v>
                </c:pt>
                <c:pt idx="5">
                  <c:v>2016</c:v>
                </c:pt>
              </c:numCache>
            </c:numRef>
          </c:cat>
          <c:val>
            <c:numRef>
              <c:f>UCF!$P$6:$U$6</c:f>
              <c:numCache>
                <c:formatCode>General</c:formatCode>
                <c:ptCount val="6"/>
              </c:numCache>
            </c:numRef>
          </c:val>
        </c:ser>
        <c:dLbls>
          <c:showLegendKey val="0"/>
          <c:showVal val="0"/>
          <c:showCatName val="0"/>
          <c:showSerName val="0"/>
          <c:showPercent val="0"/>
          <c:showBubbleSize val="0"/>
        </c:dLbls>
        <c:gapWidth val="150"/>
        <c:axId val="43510400"/>
        <c:axId val="43860736"/>
      </c:barChart>
      <c:barChart>
        <c:barDir val="col"/>
        <c:grouping val="clustered"/>
        <c:varyColors val="0"/>
        <c:ser>
          <c:idx val="6"/>
          <c:order val="1"/>
          <c:tx>
            <c:strRef>
              <c:f>UCF!$O$5</c:f>
              <c:strCache>
                <c:ptCount val="1"/>
              </c:strCache>
            </c:strRef>
          </c:tx>
          <c:spPr>
            <a:solidFill>
              <a:srgbClr val="0066CC"/>
            </a:solidFill>
            <a:ln w="12700">
              <a:solidFill>
                <a:srgbClr val="000000"/>
              </a:solidFill>
              <a:prstDash val="solid"/>
            </a:ln>
          </c:spPr>
          <c:invertIfNegative val="0"/>
          <c:cat>
            <c:numRef>
              <c:f>UCF!$P$3:$U$3</c:f>
              <c:numCache>
                <c:formatCode>General</c:formatCode>
                <c:ptCount val="6"/>
                <c:pt idx="0">
                  <c:v>2011</c:v>
                </c:pt>
                <c:pt idx="1">
                  <c:v>2012</c:v>
                </c:pt>
                <c:pt idx="2">
                  <c:v>2013</c:v>
                </c:pt>
                <c:pt idx="3">
                  <c:v>2014</c:v>
                </c:pt>
                <c:pt idx="4">
                  <c:v>2015</c:v>
                </c:pt>
                <c:pt idx="5">
                  <c:v>2016</c:v>
                </c:pt>
              </c:numCache>
            </c:numRef>
          </c:cat>
          <c:val>
            <c:numRef>
              <c:f>UCF!$P$5:$U$5</c:f>
              <c:numCache>
                <c:formatCode>General</c:formatCode>
                <c:ptCount val="6"/>
              </c:numCache>
            </c:numRef>
          </c:val>
        </c:ser>
        <c:dLbls>
          <c:showLegendKey val="0"/>
          <c:showVal val="0"/>
          <c:showCatName val="0"/>
          <c:showSerName val="0"/>
          <c:showPercent val="0"/>
          <c:showBubbleSize val="0"/>
        </c:dLbls>
        <c:gapWidth val="370"/>
        <c:axId val="43862656"/>
        <c:axId val="43880832"/>
      </c:barChart>
      <c:lineChart>
        <c:grouping val="standard"/>
        <c:varyColors val="0"/>
        <c:ser>
          <c:idx val="2"/>
          <c:order val="4"/>
          <c:tx>
            <c:strRef>
              <c:f>UCF!$A$9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UCF!$P$3:$U$3</c:f>
              <c:numCache>
                <c:formatCode>General</c:formatCode>
                <c:ptCount val="6"/>
                <c:pt idx="0">
                  <c:v>2011</c:v>
                </c:pt>
                <c:pt idx="1">
                  <c:v>2012</c:v>
                </c:pt>
                <c:pt idx="2">
                  <c:v>2013</c:v>
                </c:pt>
                <c:pt idx="3">
                  <c:v>2014</c:v>
                </c:pt>
                <c:pt idx="4">
                  <c:v>2015</c:v>
                </c:pt>
                <c:pt idx="5">
                  <c:v>2016</c:v>
                </c:pt>
              </c:numCache>
            </c:numRef>
          </c:cat>
          <c:val>
            <c:numRef>
              <c:f>UCF!$B$9:$G$9</c:f>
              <c:numCache>
                <c:formatCode>General</c:formatCode>
                <c:ptCount val="6"/>
                <c:pt idx="0">
                  <c:v>92.27</c:v>
                </c:pt>
                <c:pt idx="1">
                  <c:v>92.56</c:v>
                </c:pt>
                <c:pt idx="2">
                  <c:v>91.67</c:v>
                </c:pt>
                <c:pt idx="3">
                  <c:v>91.19</c:v>
                </c:pt>
                <c:pt idx="4">
                  <c:v>93.14</c:v>
                </c:pt>
                <c:pt idx="5">
                  <c:v>92.25</c:v>
                </c:pt>
              </c:numCache>
            </c:numRef>
          </c:val>
          <c:smooth val="0"/>
        </c:ser>
        <c:dLbls>
          <c:showLegendKey val="0"/>
          <c:showVal val="0"/>
          <c:showCatName val="0"/>
          <c:showSerName val="0"/>
          <c:showPercent val="0"/>
          <c:showBubbleSize val="0"/>
        </c:dLbls>
        <c:marker val="1"/>
        <c:smooth val="0"/>
        <c:axId val="43510400"/>
        <c:axId val="43860736"/>
      </c:lineChart>
      <c:lineChart>
        <c:grouping val="standard"/>
        <c:varyColors val="0"/>
        <c:ser>
          <c:idx val="3"/>
          <c:order val="2"/>
          <c:tx>
            <c:strRef>
              <c:f>UCF!$A$10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UCF!$P$3:$U$3</c:f>
              <c:numCache>
                <c:formatCode>General</c:formatCode>
                <c:ptCount val="6"/>
                <c:pt idx="0">
                  <c:v>2011</c:v>
                </c:pt>
                <c:pt idx="1">
                  <c:v>2012</c:v>
                </c:pt>
                <c:pt idx="2">
                  <c:v>2013</c:v>
                </c:pt>
                <c:pt idx="3">
                  <c:v>2014</c:v>
                </c:pt>
                <c:pt idx="4">
                  <c:v>2015</c:v>
                </c:pt>
                <c:pt idx="5">
                  <c:v>2016</c:v>
                </c:pt>
              </c:numCache>
            </c:numRef>
          </c:cat>
          <c:val>
            <c:numRef>
              <c:f>UCF!$B$10:$G$10</c:f>
              <c:numCache>
                <c:formatCode>General</c:formatCode>
                <c:ptCount val="6"/>
                <c:pt idx="0">
                  <c:v>86.7</c:v>
                </c:pt>
                <c:pt idx="1">
                  <c:v>87.19</c:v>
                </c:pt>
                <c:pt idx="2">
                  <c:v>87.18</c:v>
                </c:pt>
                <c:pt idx="3">
                  <c:v>86.19</c:v>
                </c:pt>
                <c:pt idx="4">
                  <c:v>86.63</c:v>
                </c:pt>
                <c:pt idx="5">
                  <c:v>87.19</c:v>
                </c:pt>
              </c:numCache>
            </c:numRef>
          </c:val>
          <c:smooth val="0"/>
        </c:ser>
        <c:ser>
          <c:idx val="4"/>
          <c:order val="3"/>
          <c:tx>
            <c:strRef>
              <c:f>UCF!$A$11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UCF!$P$3:$U$3</c:f>
              <c:numCache>
                <c:formatCode>General</c:formatCode>
                <c:ptCount val="6"/>
                <c:pt idx="0">
                  <c:v>2011</c:v>
                </c:pt>
                <c:pt idx="1">
                  <c:v>2012</c:v>
                </c:pt>
                <c:pt idx="2">
                  <c:v>2013</c:v>
                </c:pt>
                <c:pt idx="3">
                  <c:v>2014</c:v>
                </c:pt>
                <c:pt idx="4">
                  <c:v>2015</c:v>
                </c:pt>
                <c:pt idx="5">
                  <c:v>2016</c:v>
                </c:pt>
              </c:numCache>
            </c:numRef>
          </c:cat>
          <c:val>
            <c:numRef>
              <c:f>UCF!$B$11:$G$11</c:f>
              <c:numCache>
                <c:formatCode>General</c:formatCode>
                <c:ptCount val="6"/>
                <c:pt idx="0">
                  <c:v>79.88</c:v>
                </c:pt>
                <c:pt idx="1">
                  <c:v>80.22</c:v>
                </c:pt>
                <c:pt idx="2">
                  <c:v>78.819999999999993</c:v>
                </c:pt>
                <c:pt idx="3">
                  <c:v>78.59</c:v>
                </c:pt>
                <c:pt idx="4">
                  <c:v>77.91</c:v>
                </c:pt>
                <c:pt idx="5">
                  <c:v>80.81</c:v>
                </c:pt>
              </c:numCache>
            </c:numRef>
          </c:val>
          <c:smooth val="0"/>
        </c:ser>
        <c:dLbls>
          <c:showLegendKey val="0"/>
          <c:showVal val="0"/>
          <c:showCatName val="0"/>
          <c:showSerName val="0"/>
          <c:showPercent val="0"/>
          <c:showBubbleSize val="0"/>
        </c:dLbls>
        <c:marker val="1"/>
        <c:smooth val="0"/>
        <c:axId val="43862656"/>
        <c:axId val="43880832"/>
      </c:lineChart>
      <c:catAx>
        <c:axId val="43510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3860736"/>
        <c:crosses val="autoZero"/>
        <c:auto val="0"/>
        <c:lblAlgn val="ctr"/>
        <c:lblOffset val="100"/>
        <c:tickLblSkip val="1"/>
        <c:tickMarkSkip val="1"/>
        <c:noMultiLvlLbl val="0"/>
      </c:catAx>
      <c:valAx>
        <c:axId val="43860736"/>
        <c:scaling>
          <c:orientation val="minMax"/>
          <c:max val="100"/>
          <c:min val="5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Unit Cabability Factor UCF / %</a:t>
                </a:r>
              </a:p>
            </c:rich>
          </c:tx>
          <c:layout>
            <c:manualLayout>
              <c:xMode val="edge"/>
              <c:yMode val="edge"/>
              <c:x val="3.8461538461538464E-3"/>
              <c:y val="0.170212765957446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3510400"/>
        <c:crosses val="autoZero"/>
        <c:crossBetween val="between"/>
        <c:majorUnit val="10"/>
        <c:minorUnit val="2"/>
      </c:valAx>
      <c:catAx>
        <c:axId val="43862656"/>
        <c:scaling>
          <c:orientation val="minMax"/>
        </c:scaling>
        <c:delete val="1"/>
        <c:axPos val="b"/>
        <c:numFmt formatCode="General" sourceLinked="1"/>
        <c:majorTickMark val="out"/>
        <c:minorTickMark val="none"/>
        <c:tickLblPos val="nextTo"/>
        <c:crossAx val="43880832"/>
        <c:crosses val="autoZero"/>
        <c:auto val="0"/>
        <c:lblAlgn val="ctr"/>
        <c:lblOffset val="100"/>
        <c:noMultiLvlLbl val="0"/>
      </c:catAx>
      <c:valAx>
        <c:axId val="43880832"/>
        <c:scaling>
          <c:orientation val="minMax"/>
        </c:scaling>
        <c:delete val="1"/>
        <c:axPos val="l"/>
        <c:numFmt formatCode="General" sourceLinked="1"/>
        <c:majorTickMark val="out"/>
        <c:minorTickMark val="none"/>
        <c:tickLblPos val="nextTo"/>
        <c:crossAx val="43862656"/>
        <c:crosses val="autoZero"/>
        <c:crossBetween val="between"/>
      </c:valAx>
      <c:spPr>
        <a:solidFill>
          <a:srgbClr val="C0C0C0"/>
        </a:solidFill>
        <a:ln w="12700">
          <a:solidFill>
            <a:srgbClr val="808080"/>
          </a:solidFill>
          <a:prstDash val="solid"/>
        </a:ln>
      </c:spPr>
    </c:plotArea>
    <c:legend>
      <c:legendPos val="r"/>
      <c:layout>
        <c:manualLayout>
          <c:xMode val="edge"/>
          <c:yMode val="edge"/>
          <c:x val="0.22444995813792626"/>
          <c:y val="0.92909090395176819"/>
          <c:w val="0.53594151224219422"/>
          <c:h val="5.9334465828695469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0.984251969" l="0.78740157499999996" r="0.78740157499999996" t="0.984251969" header="0.5" footer="0.5"/>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91325353154744E-2"/>
          <c:y val="5.5201921415873968E-2"/>
          <c:w val="0.93591399555155819"/>
          <c:h val="0.82590404787032223"/>
        </c:manualLayout>
      </c:layout>
      <c:barChart>
        <c:barDir val="col"/>
        <c:grouping val="clustered"/>
        <c:varyColors val="0"/>
        <c:ser>
          <c:idx val="1"/>
          <c:order val="0"/>
          <c:tx>
            <c:strRef>
              <c:f>ISA!$O$4</c:f>
              <c:strCache>
                <c:ptCount val="1"/>
              </c:strCache>
            </c:strRef>
          </c:tx>
          <c:spPr>
            <a:solidFill>
              <a:srgbClr val="9999FF"/>
            </a:solidFill>
            <a:ln w="12700">
              <a:solidFill>
                <a:srgbClr val="000000"/>
              </a:solidFill>
              <a:prstDash val="solid"/>
            </a:ln>
          </c:spPr>
          <c:invertIfNegative val="0"/>
          <c:cat>
            <c:numRef>
              <c:f>ISA!$P$3:$U$3</c:f>
              <c:numCache>
                <c:formatCode>General</c:formatCode>
                <c:ptCount val="6"/>
                <c:pt idx="0">
                  <c:v>2011</c:v>
                </c:pt>
                <c:pt idx="1">
                  <c:v>2012</c:v>
                </c:pt>
                <c:pt idx="2">
                  <c:v>2013</c:v>
                </c:pt>
                <c:pt idx="3">
                  <c:v>2014</c:v>
                </c:pt>
                <c:pt idx="4">
                  <c:v>2015</c:v>
                </c:pt>
                <c:pt idx="5">
                  <c:v>2016</c:v>
                </c:pt>
              </c:numCache>
            </c:numRef>
          </c:cat>
          <c:val>
            <c:numRef>
              <c:f>ISA!$P$4:$U$4</c:f>
              <c:numCache>
                <c:formatCode>General</c:formatCode>
                <c:ptCount val="6"/>
              </c:numCache>
            </c:numRef>
          </c:val>
        </c:ser>
        <c:ser>
          <c:idx val="7"/>
          <c:order val="5"/>
          <c:tx>
            <c:strRef>
              <c:f>ISA!$O$6</c:f>
              <c:strCache>
                <c:ptCount val="1"/>
              </c:strCache>
            </c:strRef>
          </c:tx>
          <c:spPr>
            <a:solidFill>
              <a:srgbClr val="CCCCFF"/>
            </a:solidFill>
            <a:ln w="12700">
              <a:solidFill>
                <a:srgbClr val="000000"/>
              </a:solidFill>
              <a:prstDash val="solid"/>
            </a:ln>
          </c:spPr>
          <c:invertIfNegative val="0"/>
          <c:cat>
            <c:numRef>
              <c:f>ISA!$P$3:$U$3</c:f>
              <c:numCache>
                <c:formatCode>General</c:formatCode>
                <c:ptCount val="6"/>
                <c:pt idx="0">
                  <c:v>2011</c:v>
                </c:pt>
                <c:pt idx="1">
                  <c:v>2012</c:v>
                </c:pt>
                <c:pt idx="2">
                  <c:v>2013</c:v>
                </c:pt>
                <c:pt idx="3">
                  <c:v>2014</c:v>
                </c:pt>
                <c:pt idx="4">
                  <c:v>2015</c:v>
                </c:pt>
                <c:pt idx="5">
                  <c:v>2016</c:v>
                </c:pt>
              </c:numCache>
            </c:numRef>
          </c:cat>
          <c:val>
            <c:numRef>
              <c:f>ISA!$P$6:$U$6</c:f>
              <c:numCache>
                <c:formatCode>General</c:formatCode>
                <c:ptCount val="6"/>
              </c:numCache>
            </c:numRef>
          </c:val>
        </c:ser>
        <c:dLbls>
          <c:showLegendKey val="0"/>
          <c:showVal val="0"/>
          <c:showCatName val="0"/>
          <c:showSerName val="0"/>
          <c:showPercent val="0"/>
          <c:showBubbleSize val="0"/>
        </c:dLbls>
        <c:gapWidth val="150"/>
        <c:axId val="82284928"/>
        <c:axId val="82286848"/>
      </c:barChart>
      <c:barChart>
        <c:barDir val="col"/>
        <c:grouping val="clustered"/>
        <c:varyColors val="0"/>
        <c:ser>
          <c:idx val="6"/>
          <c:order val="1"/>
          <c:tx>
            <c:strRef>
              <c:f>ISA!$O$5</c:f>
              <c:strCache>
                <c:ptCount val="1"/>
              </c:strCache>
            </c:strRef>
          </c:tx>
          <c:spPr>
            <a:solidFill>
              <a:srgbClr val="0066CC"/>
            </a:solidFill>
            <a:ln w="12700">
              <a:solidFill>
                <a:srgbClr val="000000"/>
              </a:solidFill>
              <a:prstDash val="solid"/>
            </a:ln>
          </c:spPr>
          <c:invertIfNegative val="0"/>
          <c:cat>
            <c:numRef>
              <c:f>ISA!$P$3:$U$3</c:f>
              <c:numCache>
                <c:formatCode>General</c:formatCode>
                <c:ptCount val="6"/>
                <c:pt idx="0">
                  <c:v>2011</c:v>
                </c:pt>
                <c:pt idx="1">
                  <c:v>2012</c:v>
                </c:pt>
                <c:pt idx="2">
                  <c:v>2013</c:v>
                </c:pt>
                <c:pt idx="3">
                  <c:v>2014</c:v>
                </c:pt>
                <c:pt idx="4">
                  <c:v>2015</c:v>
                </c:pt>
                <c:pt idx="5">
                  <c:v>2016</c:v>
                </c:pt>
              </c:numCache>
            </c:numRef>
          </c:cat>
          <c:val>
            <c:numRef>
              <c:f>ISA!$P$5:$U$5</c:f>
              <c:numCache>
                <c:formatCode>General</c:formatCode>
                <c:ptCount val="6"/>
              </c:numCache>
            </c:numRef>
          </c:val>
        </c:ser>
        <c:dLbls>
          <c:showLegendKey val="0"/>
          <c:showVal val="0"/>
          <c:showCatName val="0"/>
          <c:showSerName val="0"/>
          <c:showPercent val="0"/>
          <c:showBubbleSize val="0"/>
        </c:dLbls>
        <c:gapWidth val="370"/>
        <c:axId val="82301312"/>
        <c:axId val="82302848"/>
      </c:barChart>
      <c:lineChart>
        <c:grouping val="standard"/>
        <c:varyColors val="0"/>
        <c:ser>
          <c:idx val="2"/>
          <c:order val="4"/>
          <c:tx>
            <c:strRef>
              <c:f>ISA!$A$9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ISA!$P$3:$U$3</c:f>
              <c:numCache>
                <c:formatCode>General</c:formatCode>
                <c:ptCount val="6"/>
                <c:pt idx="0">
                  <c:v>2011</c:v>
                </c:pt>
                <c:pt idx="1">
                  <c:v>2012</c:v>
                </c:pt>
                <c:pt idx="2">
                  <c:v>2013</c:v>
                </c:pt>
                <c:pt idx="3">
                  <c:v>2014</c:v>
                </c:pt>
                <c:pt idx="4">
                  <c:v>2015</c:v>
                </c:pt>
                <c:pt idx="5">
                  <c:v>2016</c:v>
                </c:pt>
              </c:numCache>
            </c:numRef>
          </c:cat>
          <c:val>
            <c:numRef>
              <c:f>ISA!$B$9:$G$9</c:f>
              <c:numCache>
                <c:formatCode>0.00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82284928"/>
        <c:axId val="82286848"/>
      </c:lineChart>
      <c:lineChart>
        <c:grouping val="standard"/>
        <c:varyColors val="0"/>
        <c:ser>
          <c:idx val="3"/>
          <c:order val="2"/>
          <c:tx>
            <c:strRef>
              <c:f>ISA!$A$10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ISA!$P$3:$U$3</c:f>
              <c:numCache>
                <c:formatCode>General</c:formatCode>
                <c:ptCount val="6"/>
                <c:pt idx="0">
                  <c:v>2011</c:v>
                </c:pt>
                <c:pt idx="1">
                  <c:v>2012</c:v>
                </c:pt>
                <c:pt idx="2">
                  <c:v>2013</c:v>
                </c:pt>
                <c:pt idx="3">
                  <c:v>2014</c:v>
                </c:pt>
                <c:pt idx="4">
                  <c:v>2015</c:v>
                </c:pt>
                <c:pt idx="5">
                  <c:v>2016</c:v>
                </c:pt>
              </c:numCache>
            </c:numRef>
          </c:cat>
          <c:val>
            <c:numRef>
              <c:f>ISA!$B$10:$G$10</c:f>
              <c:numCache>
                <c:formatCode>0.00</c:formatCode>
                <c:ptCount val="6"/>
                <c:pt idx="0">
                  <c:v>0.09</c:v>
                </c:pt>
                <c:pt idx="1">
                  <c:v>0.1</c:v>
                </c:pt>
                <c:pt idx="2">
                  <c:v>0.06</c:v>
                </c:pt>
                <c:pt idx="3">
                  <c:v>0.06</c:v>
                </c:pt>
                <c:pt idx="4">
                  <c:v>0</c:v>
                </c:pt>
                <c:pt idx="5">
                  <c:v>0</c:v>
                </c:pt>
              </c:numCache>
            </c:numRef>
          </c:val>
          <c:smooth val="0"/>
        </c:ser>
        <c:ser>
          <c:idx val="4"/>
          <c:order val="3"/>
          <c:tx>
            <c:strRef>
              <c:f>ISA!$A$11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ISA!$P$3:$U$3</c:f>
              <c:numCache>
                <c:formatCode>General</c:formatCode>
                <c:ptCount val="6"/>
                <c:pt idx="0">
                  <c:v>2011</c:v>
                </c:pt>
                <c:pt idx="1">
                  <c:v>2012</c:v>
                </c:pt>
                <c:pt idx="2">
                  <c:v>2013</c:v>
                </c:pt>
                <c:pt idx="3">
                  <c:v>2014</c:v>
                </c:pt>
                <c:pt idx="4">
                  <c:v>2015</c:v>
                </c:pt>
                <c:pt idx="5">
                  <c:v>2016</c:v>
                </c:pt>
              </c:numCache>
            </c:numRef>
          </c:cat>
          <c:val>
            <c:numRef>
              <c:f>ISA!$B$11:$G$11</c:f>
              <c:numCache>
                <c:formatCode>0.00</c:formatCode>
                <c:ptCount val="6"/>
                <c:pt idx="0">
                  <c:v>0.28000000000000003</c:v>
                </c:pt>
                <c:pt idx="1">
                  <c:v>0.3</c:v>
                </c:pt>
                <c:pt idx="2">
                  <c:v>0.3</c:v>
                </c:pt>
                <c:pt idx="3">
                  <c:v>0.28999999999999998</c:v>
                </c:pt>
                <c:pt idx="4">
                  <c:v>0.3</c:v>
                </c:pt>
                <c:pt idx="5">
                  <c:v>0.22</c:v>
                </c:pt>
              </c:numCache>
            </c:numRef>
          </c:val>
          <c:smooth val="0"/>
        </c:ser>
        <c:dLbls>
          <c:showLegendKey val="0"/>
          <c:showVal val="0"/>
          <c:showCatName val="0"/>
          <c:showSerName val="0"/>
          <c:showPercent val="0"/>
          <c:showBubbleSize val="0"/>
        </c:dLbls>
        <c:marker val="1"/>
        <c:smooth val="0"/>
        <c:axId val="82301312"/>
        <c:axId val="82302848"/>
      </c:lineChart>
      <c:catAx>
        <c:axId val="82284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82286848"/>
        <c:crosses val="autoZero"/>
        <c:auto val="0"/>
        <c:lblAlgn val="ctr"/>
        <c:lblOffset val="100"/>
        <c:tickLblSkip val="1"/>
        <c:tickMarkSkip val="1"/>
        <c:noMultiLvlLbl val="0"/>
      </c:catAx>
      <c:valAx>
        <c:axId val="82286848"/>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Industrial Safety Accident Rate</a:t>
                </a:r>
              </a:p>
            </c:rich>
          </c:tx>
          <c:layout>
            <c:manualLayout>
              <c:xMode val="edge"/>
              <c:yMode val="edge"/>
              <c:x val="3.8070972304566474E-3"/>
              <c:y val="0.161359256844486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82284928"/>
        <c:crosses val="autoZero"/>
        <c:crossBetween val="between"/>
        <c:majorUnit val="1"/>
        <c:minorUnit val="0.2"/>
      </c:valAx>
      <c:catAx>
        <c:axId val="82301312"/>
        <c:scaling>
          <c:orientation val="minMax"/>
        </c:scaling>
        <c:delete val="1"/>
        <c:axPos val="b"/>
        <c:numFmt formatCode="General" sourceLinked="1"/>
        <c:majorTickMark val="out"/>
        <c:minorTickMark val="none"/>
        <c:tickLblPos val="nextTo"/>
        <c:crossAx val="82302848"/>
        <c:crosses val="autoZero"/>
        <c:auto val="0"/>
        <c:lblAlgn val="ctr"/>
        <c:lblOffset val="100"/>
        <c:noMultiLvlLbl val="0"/>
      </c:catAx>
      <c:valAx>
        <c:axId val="82302848"/>
        <c:scaling>
          <c:orientation val="minMax"/>
        </c:scaling>
        <c:delete val="1"/>
        <c:axPos val="l"/>
        <c:numFmt formatCode="General" sourceLinked="1"/>
        <c:majorTickMark val="out"/>
        <c:minorTickMark val="none"/>
        <c:tickLblPos val="nextTo"/>
        <c:crossAx val="82301312"/>
        <c:crosses val="autoZero"/>
        <c:crossBetween val="between"/>
      </c:valAx>
      <c:spPr>
        <a:solidFill>
          <a:srgbClr val="C0C0C0"/>
        </a:solidFill>
        <a:ln w="12700">
          <a:solidFill>
            <a:srgbClr val="808080"/>
          </a:solidFill>
          <a:prstDash val="solid"/>
        </a:ln>
      </c:spPr>
    </c:plotArea>
    <c:legend>
      <c:legendPos val="r"/>
      <c:layout>
        <c:manualLayout>
          <c:xMode val="edge"/>
          <c:yMode val="edge"/>
          <c:x val="0.19588459936173649"/>
          <c:y val="0.92640725277582348"/>
          <c:w val="0.44321363895988863"/>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28075970272502E-2"/>
          <c:y val="7.6433279494425702E-2"/>
          <c:w val="0.92650701899256815"/>
          <c:h val="0.82802719452294515"/>
        </c:manualLayout>
      </c:layout>
      <c:barChart>
        <c:barDir val="col"/>
        <c:grouping val="clustered"/>
        <c:varyColors val="0"/>
        <c:ser>
          <c:idx val="0"/>
          <c:order val="3"/>
          <c:tx>
            <c:strRef>
              <c:f>CISA!$A$4</c:f>
              <c:strCache>
                <c:ptCount val="1"/>
                <c:pt idx="0">
                  <c:v>Almaraz 1                     </c:v>
                </c:pt>
              </c:strCache>
            </c:strRef>
          </c:tx>
          <c:spPr>
            <a:solidFill>
              <a:srgbClr val="9999FF"/>
            </a:solidFill>
            <a:ln w="12700">
              <a:solidFill>
                <a:srgbClr val="000000"/>
              </a:solidFill>
              <a:prstDash val="solid"/>
            </a:ln>
          </c:spPr>
          <c:invertIfNegative val="0"/>
          <c:cat>
            <c:numRef>
              <c:f>CISA!$B$3:$G$3</c:f>
              <c:numCache>
                <c:formatCode>General</c:formatCode>
                <c:ptCount val="6"/>
                <c:pt idx="0">
                  <c:v>2011</c:v>
                </c:pt>
                <c:pt idx="1">
                  <c:v>2012</c:v>
                </c:pt>
                <c:pt idx="2">
                  <c:v>2013</c:v>
                </c:pt>
                <c:pt idx="3">
                  <c:v>2014</c:v>
                </c:pt>
                <c:pt idx="4">
                  <c:v>2015</c:v>
                </c:pt>
                <c:pt idx="5">
                  <c:v>2016</c:v>
                </c:pt>
              </c:numCache>
            </c:numRef>
          </c:cat>
          <c:val>
            <c:numRef>
              <c:f>CISA!$B$4:$G$4</c:f>
              <c:numCache>
                <c:formatCode>General</c:formatCode>
                <c:ptCount val="6"/>
                <c:pt idx="2">
                  <c:v>0.36000001430511502</c:v>
                </c:pt>
                <c:pt idx="3">
                  <c:v>0</c:v>
                </c:pt>
                <c:pt idx="4">
                  <c:v>0.18999999761581399</c:v>
                </c:pt>
                <c:pt idx="5">
                  <c:v>0</c:v>
                </c:pt>
              </c:numCache>
            </c:numRef>
          </c:val>
        </c:ser>
        <c:ser>
          <c:idx val="1"/>
          <c:order val="4"/>
          <c:tx>
            <c:strRef>
              <c:f>CISA!$A$5</c:f>
              <c:strCache>
                <c:ptCount val="1"/>
                <c:pt idx="0">
                  <c:v>Almaraz 2                     </c:v>
                </c:pt>
              </c:strCache>
            </c:strRef>
          </c:tx>
          <c:spPr>
            <a:solidFill>
              <a:srgbClr val="993366"/>
            </a:solidFill>
            <a:ln w="12700">
              <a:solidFill>
                <a:srgbClr val="000000"/>
              </a:solidFill>
              <a:prstDash val="solid"/>
            </a:ln>
          </c:spPr>
          <c:invertIfNegative val="0"/>
          <c:cat>
            <c:numRef>
              <c:f>CISA!$B$3:$G$3</c:f>
              <c:numCache>
                <c:formatCode>General</c:formatCode>
                <c:ptCount val="6"/>
                <c:pt idx="0">
                  <c:v>2011</c:v>
                </c:pt>
                <c:pt idx="1">
                  <c:v>2012</c:v>
                </c:pt>
                <c:pt idx="2">
                  <c:v>2013</c:v>
                </c:pt>
                <c:pt idx="3">
                  <c:v>2014</c:v>
                </c:pt>
                <c:pt idx="4">
                  <c:v>2015</c:v>
                </c:pt>
                <c:pt idx="5">
                  <c:v>2016</c:v>
                </c:pt>
              </c:numCache>
            </c:numRef>
          </c:cat>
          <c:val>
            <c:numRef>
              <c:f>CISA!$B$5:$G$5</c:f>
              <c:numCache>
                <c:formatCode>General</c:formatCode>
                <c:ptCount val="6"/>
                <c:pt idx="2">
                  <c:v>0.36000001430511502</c:v>
                </c:pt>
                <c:pt idx="3">
                  <c:v>0</c:v>
                </c:pt>
                <c:pt idx="4">
                  <c:v>0.18999999761581399</c:v>
                </c:pt>
                <c:pt idx="5">
                  <c:v>0</c:v>
                </c:pt>
              </c:numCache>
            </c:numRef>
          </c:val>
        </c:ser>
        <c:ser>
          <c:idx val="5"/>
          <c:order val="5"/>
          <c:tx>
            <c:strRef>
              <c:f>CISA!$A$6</c:f>
              <c:strCache>
                <c:ptCount val="1"/>
              </c:strCache>
            </c:strRef>
          </c:tx>
          <c:spPr>
            <a:solidFill>
              <a:srgbClr val="FF8080"/>
            </a:solidFill>
            <a:ln w="12700">
              <a:solidFill>
                <a:srgbClr val="000000"/>
              </a:solidFill>
              <a:prstDash val="solid"/>
            </a:ln>
          </c:spPr>
          <c:invertIfNegative val="0"/>
          <c:cat>
            <c:numRef>
              <c:f>CISA!$B$3:$G$3</c:f>
              <c:numCache>
                <c:formatCode>General</c:formatCode>
                <c:ptCount val="6"/>
                <c:pt idx="0">
                  <c:v>2011</c:v>
                </c:pt>
                <c:pt idx="1">
                  <c:v>2012</c:v>
                </c:pt>
                <c:pt idx="2">
                  <c:v>2013</c:v>
                </c:pt>
                <c:pt idx="3">
                  <c:v>2014</c:v>
                </c:pt>
                <c:pt idx="4">
                  <c:v>2015</c:v>
                </c:pt>
                <c:pt idx="5">
                  <c:v>2016</c:v>
                </c:pt>
              </c:numCache>
            </c:numRef>
          </c:cat>
          <c:val>
            <c:numRef>
              <c:f>CISA!$B$6:$G$6</c:f>
              <c:numCache>
                <c:formatCode>General</c:formatCode>
                <c:ptCount val="6"/>
              </c:numCache>
            </c:numRef>
          </c:val>
        </c:ser>
        <c:ser>
          <c:idx val="6"/>
          <c:order val="6"/>
          <c:tx>
            <c:strRef>
              <c:f>CISA!$O$4</c:f>
              <c:strCache>
                <c:ptCount val="1"/>
              </c:strCache>
            </c:strRef>
          </c:tx>
          <c:spPr>
            <a:solidFill>
              <a:srgbClr val="0066CC"/>
            </a:solidFill>
            <a:ln w="12700">
              <a:solidFill>
                <a:srgbClr val="000000"/>
              </a:solidFill>
              <a:prstDash val="solid"/>
            </a:ln>
          </c:spPr>
          <c:invertIfNegative val="0"/>
          <c:cat>
            <c:numRef>
              <c:f>CISA!$B$3:$G$3</c:f>
              <c:numCache>
                <c:formatCode>General</c:formatCode>
                <c:ptCount val="6"/>
                <c:pt idx="0">
                  <c:v>2011</c:v>
                </c:pt>
                <c:pt idx="1">
                  <c:v>2012</c:v>
                </c:pt>
                <c:pt idx="2">
                  <c:v>2013</c:v>
                </c:pt>
                <c:pt idx="3">
                  <c:v>2014</c:v>
                </c:pt>
                <c:pt idx="4">
                  <c:v>2015</c:v>
                </c:pt>
                <c:pt idx="5">
                  <c:v>2016</c:v>
                </c:pt>
              </c:numCache>
            </c:numRef>
          </c:cat>
          <c:val>
            <c:numRef>
              <c:f>CISA!$P$4:$U$4</c:f>
              <c:numCache>
                <c:formatCode>General</c:formatCode>
                <c:ptCount val="6"/>
              </c:numCache>
            </c:numRef>
          </c:val>
        </c:ser>
        <c:ser>
          <c:idx val="7"/>
          <c:order val="7"/>
          <c:tx>
            <c:strRef>
              <c:f>CISA!$O$5</c:f>
              <c:strCache>
                <c:ptCount val="1"/>
              </c:strCache>
            </c:strRef>
          </c:tx>
          <c:spPr>
            <a:solidFill>
              <a:srgbClr val="CCCCFF"/>
            </a:solidFill>
            <a:ln w="12700">
              <a:solidFill>
                <a:srgbClr val="000000"/>
              </a:solidFill>
              <a:prstDash val="solid"/>
            </a:ln>
          </c:spPr>
          <c:invertIfNegative val="0"/>
          <c:cat>
            <c:numRef>
              <c:f>CISA!$B$3:$G$3</c:f>
              <c:numCache>
                <c:formatCode>General</c:formatCode>
                <c:ptCount val="6"/>
                <c:pt idx="0">
                  <c:v>2011</c:v>
                </c:pt>
                <c:pt idx="1">
                  <c:v>2012</c:v>
                </c:pt>
                <c:pt idx="2">
                  <c:v>2013</c:v>
                </c:pt>
                <c:pt idx="3">
                  <c:v>2014</c:v>
                </c:pt>
                <c:pt idx="4">
                  <c:v>2015</c:v>
                </c:pt>
                <c:pt idx="5">
                  <c:v>2016</c:v>
                </c:pt>
              </c:numCache>
            </c:numRef>
          </c:cat>
          <c:val>
            <c:numRef>
              <c:f>CISA!$P$5:$U$5</c:f>
              <c:numCache>
                <c:formatCode>General</c:formatCode>
                <c:ptCount val="6"/>
              </c:numCache>
            </c:numRef>
          </c:val>
        </c:ser>
        <c:ser>
          <c:idx val="8"/>
          <c:order val="8"/>
          <c:tx>
            <c:strRef>
              <c:f>CISA!$O$6</c:f>
              <c:strCache>
                <c:ptCount val="1"/>
              </c:strCache>
            </c:strRef>
          </c:tx>
          <c:spPr>
            <a:solidFill>
              <a:srgbClr val="000080"/>
            </a:solidFill>
            <a:ln w="12700">
              <a:solidFill>
                <a:srgbClr val="000000"/>
              </a:solidFill>
              <a:prstDash val="solid"/>
            </a:ln>
          </c:spPr>
          <c:invertIfNegative val="0"/>
          <c:cat>
            <c:numRef>
              <c:f>CISA!$B$3:$G$3</c:f>
              <c:numCache>
                <c:formatCode>General</c:formatCode>
                <c:ptCount val="6"/>
                <c:pt idx="0">
                  <c:v>2011</c:v>
                </c:pt>
                <c:pt idx="1">
                  <c:v>2012</c:v>
                </c:pt>
                <c:pt idx="2">
                  <c:v>2013</c:v>
                </c:pt>
                <c:pt idx="3">
                  <c:v>2014</c:v>
                </c:pt>
                <c:pt idx="4">
                  <c:v>2015</c:v>
                </c:pt>
                <c:pt idx="5">
                  <c:v>2016</c:v>
                </c:pt>
              </c:numCache>
            </c:numRef>
          </c:cat>
          <c:val>
            <c:numRef>
              <c:f>CISA!$P$6:$U$6</c:f>
              <c:numCache>
                <c:formatCode>General</c:formatCode>
                <c:ptCount val="6"/>
              </c:numCache>
            </c:numRef>
          </c:val>
        </c:ser>
        <c:dLbls>
          <c:showLegendKey val="0"/>
          <c:showVal val="0"/>
          <c:showCatName val="0"/>
          <c:showSerName val="0"/>
          <c:showPercent val="0"/>
          <c:showBubbleSize val="0"/>
        </c:dLbls>
        <c:gapWidth val="150"/>
        <c:axId val="206681600"/>
        <c:axId val="206683136"/>
      </c:barChart>
      <c:lineChart>
        <c:grouping val="standard"/>
        <c:varyColors val="0"/>
        <c:ser>
          <c:idx val="2"/>
          <c:order val="2"/>
          <c:tx>
            <c:strRef>
              <c:f>CISA!$A$9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CISA!$B$3:$G$3</c:f>
              <c:numCache>
                <c:formatCode>General</c:formatCode>
                <c:ptCount val="6"/>
                <c:pt idx="0">
                  <c:v>2011</c:v>
                </c:pt>
                <c:pt idx="1">
                  <c:v>2012</c:v>
                </c:pt>
                <c:pt idx="2">
                  <c:v>2013</c:v>
                </c:pt>
                <c:pt idx="3">
                  <c:v>2014</c:v>
                </c:pt>
                <c:pt idx="4">
                  <c:v>2015</c:v>
                </c:pt>
                <c:pt idx="5">
                  <c:v>2016</c:v>
                </c:pt>
              </c:numCache>
            </c:numRef>
          </c:cat>
          <c:val>
            <c:numRef>
              <c:f>CISA!$B$9:$G$9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06669312"/>
        <c:axId val="206671232"/>
      </c:lineChart>
      <c:lineChart>
        <c:grouping val="standard"/>
        <c:varyColors val="0"/>
        <c:ser>
          <c:idx val="3"/>
          <c:order val="0"/>
          <c:tx>
            <c:strRef>
              <c:f>CISA!$A$10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CISA!$B$3:$G$3</c:f>
              <c:numCache>
                <c:formatCode>General</c:formatCode>
                <c:ptCount val="6"/>
                <c:pt idx="0">
                  <c:v>2011</c:v>
                </c:pt>
                <c:pt idx="1">
                  <c:v>2012</c:v>
                </c:pt>
                <c:pt idx="2">
                  <c:v>2013</c:v>
                </c:pt>
                <c:pt idx="3">
                  <c:v>2014</c:v>
                </c:pt>
                <c:pt idx="4">
                  <c:v>2015</c:v>
                </c:pt>
                <c:pt idx="5">
                  <c:v>2016</c:v>
                </c:pt>
              </c:numCache>
            </c:numRef>
          </c:cat>
          <c:val>
            <c:numRef>
              <c:f>CISA!$B$10:$G$10</c:f>
              <c:numCache>
                <c:formatCode>General</c:formatCode>
                <c:ptCount val="6"/>
                <c:pt idx="0">
                  <c:v>0.17</c:v>
                </c:pt>
                <c:pt idx="1">
                  <c:v>0.04</c:v>
                </c:pt>
                <c:pt idx="2">
                  <c:v>0</c:v>
                </c:pt>
                <c:pt idx="3">
                  <c:v>0</c:v>
                </c:pt>
                <c:pt idx="4">
                  <c:v>0</c:v>
                </c:pt>
                <c:pt idx="5">
                  <c:v>0</c:v>
                </c:pt>
              </c:numCache>
            </c:numRef>
          </c:val>
          <c:smooth val="0"/>
        </c:ser>
        <c:ser>
          <c:idx val="4"/>
          <c:order val="1"/>
          <c:tx>
            <c:strRef>
              <c:f>CISA!$A$11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CISA!$B$3:$G$3</c:f>
              <c:numCache>
                <c:formatCode>General</c:formatCode>
                <c:ptCount val="6"/>
                <c:pt idx="0">
                  <c:v>2011</c:v>
                </c:pt>
                <c:pt idx="1">
                  <c:v>2012</c:v>
                </c:pt>
                <c:pt idx="2">
                  <c:v>2013</c:v>
                </c:pt>
                <c:pt idx="3">
                  <c:v>2014</c:v>
                </c:pt>
                <c:pt idx="4">
                  <c:v>2015</c:v>
                </c:pt>
                <c:pt idx="5">
                  <c:v>2016</c:v>
                </c:pt>
              </c:numCache>
            </c:numRef>
          </c:cat>
          <c:val>
            <c:numRef>
              <c:f>CISA!$B$11:$G$11</c:f>
              <c:numCache>
                <c:formatCode>General</c:formatCode>
                <c:ptCount val="6"/>
                <c:pt idx="0">
                  <c:v>0.81</c:v>
                </c:pt>
                <c:pt idx="1">
                  <c:v>0.44</c:v>
                </c:pt>
                <c:pt idx="2">
                  <c:v>0.43</c:v>
                </c:pt>
                <c:pt idx="3">
                  <c:v>0.35</c:v>
                </c:pt>
                <c:pt idx="4">
                  <c:v>0.32</c:v>
                </c:pt>
                <c:pt idx="5">
                  <c:v>0.34</c:v>
                </c:pt>
              </c:numCache>
            </c:numRef>
          </c:val>
          <c:smooth val="0"/>
        </c:ser>
        <c:dLbls>
          <c:showLegendKey val="0"/>
          <c:showVal val="0"/>
          <c:showCatName val="0"/>
          <c:showSerName val="0"/>
          <c:showPercent val="0"/>
          <c:showBubbleSize val="0"/>
        </c:dLbls>
        <c:marker val="1"/>
        <c:smooth val="0"/>
        <c:axId val="206681600"/>
        <c:axId val="206683136"/>
      </c:lineChart>
      <c:catAx>
        <c:axId val="206669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6671232"/>
        <c:crosses val="autoZero"/>
        <c:auto val="0"/>
        <c:lblAlgn val="ctr"/>
        <c:lblOffset val="100"/>
        <c:tickLblSkip val="1"/>
        <c:tickMarkSkip val="1"/>
        <c:noMultiLvlLbl val="0"/>
      </c:catAx>
      <c:valAx>
        <c:axId val="206671232"/>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Contractors Industrial Safety Accident Rate  </a:t>
                </a:r>
              </a:p>
            </c:rich>
          </c:tx>
          <c:layout>
            <c:manualLayout>
              <c:xMode val="edge"/>
              <c:yMode val="edge"/>
              <c:x val="6.6061556546917703E-3"/>
              <c:y val="7.4310201670651041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6669312"/>
        <c:crosses val="autoZero"/>
        <c:crossBetween val="between"/>
        <c:majorUnit val="1"/>
        <c:minorUnit val="0.2"/>
      </c:valAx>
      <c:catAx>
        <c:axId val="206681600"/>
        <c:scaling>
          <c:orientation val="minMax"/>
        </c:scaling>
        <c:delete val="1"/>
        <c:axPos val="b"/>
        <c:numFmt formatCode="General" sourceLinked="1"/>
        <c:majorTickMark val="out"/>
        <c:minorTickMark val="none"/>
        <c:tickLblPos val="nextTo"/>
        <c:crossAx val="206683136"/>
        <c:crosses val="autoZero"/>
        <c:auto val="0"/>
        <c:lblAlgn val="ctr"/>
        <c:lblOffset val="100"/>
        <c:noMultiLvlLbl val="0"/>
      </c:catAx>
      <c:valAx>
        <c:axId val="206683136"/>
        <c:scaling>
          <c:orientation val="minMax"/>
        </c:scaling>
        <c:delete val="1"/>
        <c:axPos val="l"/>
        <c:numFmt formatCode="General" sourceLinked="1"/>
        <c:majorTickMark val="out"/>
        <c:minorTickMark val="none"/>
        <c:tickLblPos val="nextTo"/>
        <c:crossAx val="206681600"/>
        <c:crosses val="autoZero"/>
        <c:crossBetween val="between"/>
      </c:valAx>
      <c:spPr>
        <a:solidFill>
          <a:srgbClr val="C0C0C0"/>
        </a:solidFill>
        <a:ln w="12700">
          <a:solidFill>
            <a:srgbClr val="808080"/>
          </a:solidFill>
          <a:prstDash val="solid"/>
        </a:ln>
      </c:spPr>
    </c:plotArea>
    <c:legend>
      <c:legendPos val="r"/>
      <c:layout>
        <c:manualLayout>
          <c:xMode val="edge"/>
          <c:yMode val="edge"/>
          <c:x val="0.12035775536816073"/>
          <c:y val="0.92352124887309506"/>
          <c:w val="0.75653446231415322"/>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04460966542751E-2"/>
          <c:y val="5.5201812968196338E-2"/>
          <c:w val="0.91635687732342008"/>
          <c:h val="0.82590404787032223"/>
        </c:manualLayout>
      </c:layout>
      <c:barChart>
        <c:barDir val="col"/>
        <c:grouping val="clustered"/>
        <c:varyColors val="0"/>
        <c:ser>
          <c:idx val="0"/>
          <c:order val="3"/>
          <c:tx>
            <c:strRef>
              <c:f>GRLF!$A$4</c:f>
              <c:strCache>
                <c:ptCount val="1"/>
                <c:pt idx="0">
                  <c:v>Almaraz 1                     </c:v>
                </c:pt>
              </c:strCache>
            </c:strRef>
          </c:tx>
          <c:spPr>
            <a:solidFill>
              <a:srgbClr val="9999FF"/>
            </a:solidFill>
            <a:ln w="12700">
              <a:solidFill>
                <a:srgbClr val="000000"/>
              </a:solidFill>
              <a:prstDash val="solid"/>
            </a:ln>
          </c:spPr>
          <c:invertIfNegative val="0"/>
          <c:cat>
            <c:numRef>
              <c:f>GRLF!$B$3:$G$3</c:f>
              <c:numCache>
                <c:formatCode>General</c:formatCode>
                <c:ptCount val="6"/>
                <c:pt idx="0">
                  <c:v>2011</c:v>
                </c:pt>
                <c:pt idx="1">
                  <c:v>2012</c:v>
                </c:pt>
                <c:pt idx="2">
                  <c:v>2013</c:v>
                </c:pt>
                <c:pt idx="3">
                  <c:v>2014</c:v>
                </c:pt>
                <c:pt idx="4">
                  <c:v>2015</c:v>
                </c:pt>
                <c:pt idx="5">
                  <c:v>2016</c:v>
                </c:pt>
              </c:numCache>
            </c:numRef>
          </c:cat>
          <c:val>
            <c:numRef>
              <c:f>GRLF!$B$4:$G$4</c:f>
              <c:numCache>
                <c:formatCode>General</c:formatCode>
                <c:ptCount val="6"/>
                <c:pt idx="2">
                  <c:v>0.20000000298023199</c:v>
                </c:pt>
                <c:pt idx="3">
                  <c:v>0</c:v>
                </c:pt>
                <c:pt idx="4">
                  <c:v>0</c:v>
                </c:pt>
                <c:pt idx="5">
                  <c:v>0</c:v>
                </c:pt>
              </c:numCache>
            </c:numRef>
          </c:val>
        </c:ser>
        <c:ser>
          <c:idx val="1"/>
          <c:order val="4"/>
          <c:tx>
            <c:strRef>
              <c:f>GRLF!$A$5</c:f>
              <c:strCache>
                <c:ptCount val="1"/>
                <c:pt idx="0">
                  <c:v>Almaraz 2                     </c:v>
                </c:pt>
              </c:strCache>
            </c:strRef>
          </c:tx>
          <c:spPr>
            <a:solidFill>
              <a:srgbClr val="993366"/>
            </a:solidFill>
            <a:ln w="12700">
              <a:solidFill>
                <a:srgbClr val="000000"/>
              </a:solidFill>
              <a:prstDash val="solid"/>
            </a:ln>
          </c:spPr>
          <c:invertIfNegative val="0"/>
          <c:cat>
            <c:numRef>
              <c:f>GRLF!$B$3:$G$3</c:f>
              <c:numCache>
                <c:formatCode>General</c:formatCode>
                <c:ptCount val="6"/>
                <c:pt idx="0">
                  <c:v>2011</c:v>
                </c:pt>
                <c:pt idx="1">
                  <c:v>2012</c:v>
                </c:pt>
                <c:pt idx="2">
                  <c:v>2013</c:v>
                </c:pt>
                <c:pt idx="3">
                  <c:v>2014</c:v>
                </c:pt>
                <c:pt idx="4">
                  <c:v>2015</c:v>
                </c:pt>
                <c:pt idx="5">
                  <c:v>2016</c:v>
                </c:pt>
              </c:numCache>
            </c:numRef>
          </c:cat>
          <c:val>
            <c:numRef>
              <c:f>GRLF!$B$5:$G$5</c:f>
              <c:numCache>
                <c:formatCode>General</c:formatCode>
                <c:ptCount val="6"/>
                <c:pt idx="2">
                  <c:v>0.18999999761581399</c:v>
                </c:pt>
                <c:pt idx="3">
                  <c:v>0</c:v>
                </c:pt>
                <c:pt idx="4">
                  <c:v>0</c:v>
                </c:pt>
                <c:pt idx="5">
                  <c:v>0</c:v>
                </c:pt>
              </c:numCache>
            </c:numRef>
          </c:val>
        </c:ser>
        <c:ser>
          <c:idx val="5"/>
          <c:order val="5"/>
          <c:tx>
            <c:strRef>
              <c:f>GRLF!$A$6</c:f>
              <c:strCache>
                <c:ptCount val="1"/>
              </c:strCache>
            </c:strRef>
          </c:tx>
          <c:spPr>
            <a:solidFill>
              <a:srgbClr val="FF8080"/>
            </a:solidFill>
            <a:ln w="12700">
              <a:solidFill>
                <a:srgbClr val="000000"/>
              </a:solidFill>
              <a:prstDash val="solid"/>
            </a:ln>
          </c:spPr>
          <c:invertIfNegative val="0"/>
          <c:cat>
            <c:numRef>
              <c:f>GRLF!$B$3:$G$3</c:f>
              <c:numCache>
                <c:formatCode>General</c:formatCode>
                <c:ptCount val="6"/>
                <c:pt idx="0">
                  <c:v>2011</c:v>
                </c:pt>
                <c:pt idx="1">
                  <c:v>2012</c:v>
                </c:pt>
                <c:pt idx="2">
                  <c:v>2013</c:v>
                </c:pt>
                <c:pt idx="3">
                  <c:v>2014</c:v>
                </c:pt>
                <c:pt idx="4">
                  <c:v>2015</c:v>
                </c:pt>
                <c:pt idx="5">
                  <c:v>2016</c:v>
                </c:pt>
              </c:numCache>
            </c:numRef>
          </c:cat>
          <c:val>
            <c:numRef>
              <c:f>GRLF!$B$6:$G$6</c:f>
              <c:numCache>
                <c:formatCode>General</c:formatCode>
                <c:ptCount val="6"/>
              </c:numCache>
            </c:numRef>
          </c:val>
        </c:ser>
        <c:ser>
          <c:idx val="6"/>
          <c:order val="6"/>
          <c:tx>
            <c:strRef>
              <c:f>GRLF!$O$4</c:f>
              <c:strCache>
                <c:ptCount val="1"/>
              </c:strCache>
            </c:strRef>
          </c:tx>
          <c:spPr>
            <a:solidFill>
              <a:srgbClr val="0066CC"/>
            </a:solidFill>
            <a:ln w="12700">
              <a:solidFill>
                <a:srgbClr val="000000"/>
              </a:solidFill>
              <a:prstDash val="solid"/>
            </a:ln>
          </c:spPr>
          <c:invertIfNegative val="0"/>
          <c:cat>
            <c:numRef>
              <c:f>GRLF!$B$3:$G$3</c:f>
              <c:numCache>
                <c:formatCode>General</c:formatCode>
                <c:ptCount val="6"/>
                <c:pt idx="0">
                  <c:v>2011</c:v>
                </c:pt>
                <c:pt idx="1">
                  <c:v>2012</c:v>
                </c:pt>
                <c:pt idx="2">
                  <c:v>2013</c:v>
                </c:pt>
                <c:pt idx="3">
                  <c:v>2014</c:v>
                </c:pt>
                <c:pt idx="4">
                  <c:v>2015</c:v>
                </c:pt>
                <c:pt idx="5">
                  <c:v>2016</c:v>
                </c:pt>
              </c:numCache>
            </c:numRef>
          </c:cat>
          <c:val>
            <c:numRef>
              <c:f>GRLF!$P$4:$U$4</c:f>
              <c:numCache>
                <c:formatCode>General</c:formatCode>
                <c:ptCount val="6"/>
              </c:numCache>
            </c:numRef>
          </c:val>
        </c:ser>
        <c:ser>
          <c:idx val="7"/>
          <c:order val="7"/>
          <c:tx>
            <c:strRef>
              <c:f>GRLF!$O$5</c:f>
              <c:strCache>
                <c:ptCount val="1"/>
              </c:strCache>
            </c:strRef>
          </c:tx>
          <c:spPr>
            <a:solidFill>
              <a:srgbClr val="CCCCFF"/>
            </a:solidFill>
            <a:ln w="12700">
              <a:solidFill>
                <a:srgbClr val="000000"/>
              </a:solidFill>
              <a:prstDash val="solid"/>
            </a:ln>
          </c:spPr>
          <c:invertIfNegative val="0"/>
          <c:cat>
            <c:numRef>
              <c:f>GRLF!$B$3:$G$3</c:f>
              <c:numCache>
                <c:formatCode>General</c:formatCode>
                <c:ptCount val="6"/>
                <c:pt idx="0">
                  <c:v>2011</c:v>
                </c:pt>
                <c:pt idx="1">
                  <c:v>2012</c:v>
                </c:pt>
                <c:pt idx="2">
                  <c:v>2013</c:v>
                </c:pt>
                <c:pt idx="3">
                  <c:v>2014</c:v>
                </c:pt>
                <c:pt idx="4">
                  <c:v>2015</c:v>
                </c:pt>
                <c:pt idx="5">
                  <c:v>2016</c:v>
                </c:pt>
              </c:numCache>
            </c:numRef>
          </c:cat>
          <c:val>
            <c:numRef>
              <c:f>GRLF!$P$5:$U$5</c:f>
              <c:numCache>
                <c:formatCode>General</c:formatCode>
                <c:ptCount val="6"/>
              </c:numCache>
            </c:numRef>
          </c:val>
        </c:ser>
        <c:ser>
          <c:idx val="8"/>
          <c:order val="8"/>
          <c:tx>
            <c:strRef>
              <c:f>GRLF!$O$6</c:f>
              <c:strCache>
                <c:ptCount val="1"/>
              </c:strCache>
            </c:strRef>
          </c:tx>
          <c:spPr>
            <a:solidFill>
              <a:srgbClr val="000080"/>
            </a:solidFill>
            <a:ln w="12700">
              <a:solidFill>
                <a:srgbClr val="000000"/>
              </a:solidFill>
              <a:prstDash val="solid"/>
            </a:ln>
          </c:spPr>
          <c:invertIfNegative val="0"/>
          <c:cat>
            <c:numRef>
              <c:f>GRLF!$B$3:$G$3</c:f>
              <c:numCache>
                <c:formatCode>General</c:formatCode>
                <c:ptCount val="6"/>
                <c:pt idx="0">
                  <c:v>2011</c:v>
                </c:pt>
                <c:pt idx="1">
                  <c:v>2012</c:v>
                </c:pt>
                <c:pt idx="2">
                  <c:v>2013</c:v>
                </c:pt>
                <c:pt idx="3">
                  <c:v>2014</c:v>
                </c:pt>
                <c:pt idx="4">
                  <c:v>2015</c:v>
                </c:pt>
                <c:pt idx="5">
                  <c:v>2016</c:v>
                </c:pt>
              </c:numCache>
            </c:numRef>
          </c:cat>
          <c:val>
            <c:numRef>
              <c:f>GRLF!$P$6:$U$6</c:f>
              <c:numCache>
                <c:formatCode>General</c:formatCode>
                <c:ptCount val="6"/>
              </c:numCache>
            </c:numRef>
          </c:val>
        </c:ser>
        <c:dLbls>
          <c:showLegendKey val="0"/>
          <c:showVal val="0"/>
          <c:showCatName val="0"/>
          <c:showSerName val="0"/>
          <c:showPercent val="0"/>
          <c:showBubbleSize val="0"/>
        </c:dLbls>
        <c:gapWidth val="150"/>
        <c:axId val="207297920"/>
        <c:axId val="207299712"/>
      </c:barChart>
      <c:lineChart>
        <c:grouping val="standard"/>
        <c:varyColors val="0"/>
        <c:ser>
          <c:idx val="2"/>
          <c:order val="2"/>
          <c:tx>
            <c:strRef>
              <c:f>GRLF!$A$9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GRLF!$B$3:$G$3</c:f>
              <c:numCache>
                <c:formatCode>General</c:formatCode>
                <c:ptCount val="6"/>
                <c:pt idx="0">
                  <c:v>2011</c:v>
                </c:pt>
                <c:pt idx="1">
                  <c:v>2012</c:v>
                </c:pt>
                <c:pt idx="2">
                  <c:v>2013</c:v>
                </c:pt>
                <c:pt idx="3">
                  <c:v>2014</c:v>
                </c:pt>
                <c:pt idx="4">
                  <c:v>2015</c:v>
                </c:pt>
                <c:pt idx="5">
                  <c:v>2016</c:v>
                </c:pt>
              </c:numCache>
            </c:numRef>
          </c:cat>
          <c:val>
            <c:numRef>
              <c:f>GRLF!$B$9:$G$9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07154560"/>
        <c:axId val="207296000"/>
      </c:lineChart>
      <c:lineChart>
        <c:grouping val="standard"/>
        <c:varyColors val="0"/>
        <c:ser>
          <c:idx val="3"/>
          <c:order val="0"/>
          <c:tx>
            <c:strRef>
              <c:f>GRLF!$A$10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GRLF!$B$3:$G$3</c:f>
              <c:numCache>
                <c:formatCode>General</c:formatCode>
                <c:ptCount val="6"/>
                <c:pt idx="0">
                  <c:v>2011</c:v>
                </c:pt>
                <c:pt idx="1">
                  <c:v>2012</c:v>
                </c:pt>
                <c:pt idx="2">
                  <c:v>2013</c:v>
                </c:pt>
                <c:pt idx="3">
                  <c:v>2014</c:v>
                </c:pt>
                <c:pt idx="4">
                  <c:v>2015</c:v>
                </c:pt>
                <c:pt idx="5">
                  <c:v>2016</c:v>
                </c:pt>
              </c:numCache>
            </c:numRef>
          </c:cat>
          <c:val>
            <c:numRef>
              <c:f>GRLF!$B$10:$G$10</c:f>
              <c:numCache>
                <c:formatCode>General</c:formatCode>
                <c:ptCount val="6"/>
                <c:pt idx="0">
                  <c:v>0</c:v>
                </c:pt>
                <c:pt idx="1">
                  <c:v>0</c:v>
                </c:pt>
                <c:pt idx="2">
                  <c:v>0</c:v>
                </c:pt>
                <c:pt idx="3">
                  <c:v>0</c:v>
                </c:pt>
                <c:pt idx="4">
                  <c:v>0</c:v>
                </c:pt>
                <c:pt idx="5">
                  <c:v>0</c:v>
                </c:pt>
              </c:numCache>
            </c:numRef>
          </c:val>
          <c:smooth val="0"/>
        </c:ser>
        <c:ser>
          <c:idx val="4"/>
          <c:order val="1"/>
          <c:tx>
            <c:strRef>
              <c:f>GRLF!$A$11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GRLF!$B$3:$G$3</c:f>
              <c:numCache>
                <c:formatCode>General</c:formatCode>
                <c:ptCount val="6"/>
                <c:pt idx="0">
                  <c:v>2011</c:v>
                </c:pt>
                <c:pt idx="1">
                  <c:v>2012</c:v>
                </c:pt>
                <c:pt idx="2">
                  <c:v>2013</c:v>
                </c:pt>
                <c:pt idx="3">
                  <c:v>2014</c:v>
                </c:pt>
                <c:pt idx="4">
                  <c:v>2015</c:v>
                </c:pt>
                <c:pt idx="5">
                  <c:v>2016</c:v>
                </c:pt>
              </c:numCache>
            </c:numRef>
          </c:cat>
          <c:val>
            <c:numRef>
              <c:f>GRLF!$B$11:$G$11</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07297920"/>
        <c:axId val="207299712"/>
      </c:lineChart>
      <c:catAx>
        <c:axId val="207154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7296000"/>
        <c:crosses val="autoZero"/>
        <c:auto val="0"/>
        <c:lblAlgn val="ctr"/>
        <c:lblOffset val="100"/>
        <c:tickLblSkip val="1"/>
        <c:tickMarkSkip val="1"/>
        <c:noMultiLvlLbl val="0"/>
      </c:catAx>
      <c:valAx>
        <c:axId val="207296000"/>
        <c:scaling>
          <c:orientation val="minMax"/>
          <c:max val="6"/>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Grid Related Loss Factor [%]   </a:t>
                </a:r>
              </a:p>
            </c:rich>
          </c:tx>
          <c:layout>
            <c:manualLayout>
              <c:xMode val="edge"/>
              <c:yMode val="edge"/>
              <c:x val="4.6468581671193533E-3"/>
              <c:y val="0.161359256844486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7154560"/>
        <c:crosses val="autoZero"/>
        <c:crossBetween val="between"/>
        <c:majorUnit val="2"/>
        <c:minorUnit val="1"/>
      </c:valAx>
      <c:catAx>
        <c:axId val="207297920"/>
        <c:scaling>
          <c:orientation val="minMax"/>
        </c:scaling>
        <c:delete val="1"/>
        <c:axPos val="b"/>
        <c:numFmt formatCode="General" sourceLinked="1"/>
        <c:majorTickMark val="out"/>
        <c:minorTickMark val="none"/>
        <c:tickLblPos val="nextTo"/>
        <c:crossAx val="207299712"/>
        <c:crosses val="autoZero"/>
        <c:auto val="0"/>
        <c:lblAlgn val="ctr"/>
        <c:lblOffset val="100"/>
        <c:noMultiLvlLbl val="0"/>
      </c:catAx>
      <c:valAx>
        <c:axId val="207299712"/>
        <c:scaling>
          <c:orientation val="minMax"/>
        </c:scaling>
        <c:delete val="1"/>
        <c:axPos val="l"/>
        <c:numFmt formatCode="General" sourceLinked="1"/>
        <c:majorTickMark val="out"/>
        <c:minorTickMark val="none"/>
        <c:tickLblPos val="nextTo"/>
        <c:crossAx val="207297920"/>
        <c:crosses val="autoZero"/>
        <c:crossBetween val="between"/>
      </c:valAx>
      <c:spPr>
        <a:solidFill>
          <a:srgbClr val="C0C0C0"/>
        </a:solidFill>
        <a:ln w="12700">
          <a:solidFill>
            <a:srgbClr val="808080"/>
          </a:solidFill>
          <a:prstDash val="solid"/>
        </a:ln>
      </c:spPr>
    </c:plotArea>
    <c:legend>
      <c:legendPos val="r"/>
      <c:layout>
        <c:manualLayout>
          <c:xMode val="edge"/>
          <c:yMode val="edge"/>
          <c:x val="0.79721452615690092"/>
          <c:y val="0.3001444058837559"/>
          <c:w val="0.18885470328377071"/>
          <c:h val="0.39682553662515807"/>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0188024189731"/>
          <c:y val="6.2802080507624994E-2"/>
          <c:w val="0.81939017288939675"/>
          <c:h val="0.80193425878967295"/>
        </c:manualLayout>
      </c:layout>
      <c:barChart>
        <c:barDir val="col"/>
        <c:grouping val="clustered"/>
        <c:varyColors val="0"/>
        <c:ser>
          <c:idx val="0"/>
          <c:order val="1"/>
          <c:tx>
            <c:strRef>
              <c:f>FRI!$A$4</c:f>
              <c:strCache>
                <c:ptCount val="1"/>
                <c:pt idx="0">
                  <c:v>Almaraz 1                     </c:v>
                </c:pt>
              </c:strCache>
            </c:strRef>
          </c:tx>
          <c:spPr>
            <a:solidFill>
              <a:srgbClr val="9999FF"/>
            </a:solidFill>
            <a:ln w="12700">
              <a:solidFill>
                <a:srgbClr val="000000"/>
              </a:solidFill>
              <a:prstDash val="solid"/>
            </a:ln>
          </c:spPr>
          <c:invertIfNegative val="0"/>
          <c:cat>
            <c:numRef>
              <c:f>FRI!$B$3:$G$3</c:f>
              <c:numCache>
                <c:formatCode>General</c:formatCode>
                <c:ptCount val="6"/>
                <c:pt idx="0">
                  <c:v>2011</c:v>
                </c:pt>
                <c:pt idx="1">
                  <c:v>2012</c:v>
                </c:pt>
                <c:pt idx="2">
                  <c:v>2013</c:v>
                </c:pt>
                <c:pt idx="3">
                  <c:v>2014</c:v>
                </c:pt>
                <c:pt idx="4">
                  <c:v>2015</c:v>
                </c:pt>
                <c:pt idx="5">
                  <c:v>2016</c:v>
                </c:pt>
              </c:numCache>
            </c:numRef>
          </c:cat>
          <c:val>
            <c:numRef>
              <c:f>FRI!$B$4:$G$4</c:f>
              <c:numCache>
                <c:formatCode>0.00</c:formatCode>
                <c:ptCount val="6"/>
                <c:pt idx="2">
                  <c:v>0.95460000011371404</c:v>
                </c:pt>
                <c:pt idx="3">
                  <c:v>0.28674999612121599</c:v>
                </c:pt>
                <c:pt idx="4">
                  <c:v>0.83990000166522805</c:v>
                </c:pt>
                <c:pt idx="5">
                  <c:v>0.36186000943416702</c:v>
                </c:pt>
              </c:numCache>
            </c:numRef>
          </c:val>
        </c:ser>
        <c:ser>
          <c:idx val="1"/>
          <c:order val="2"/>
          <c:tx>
            <c:strRef>
              <c:f>FRI!$A$5</c:f>
              <c:strCache>
                <c:ptCount val="1"/>
                <c:pt idx="0">
                  <c:v>Almaraz 2                     </c:v>
                </c:pt>
              </c:strCache>
            </c:strRef>
          </c:tx>
          <c:spPr>
            <a:solidFill>
              <a:srgbClr val="993366"/>
            </a:solidFill>
            <a:ln w="12700">
              <a:solidFill>
                <a:srgbClr val="000000"/>
              </a:solidFill>
              <a:prstDash val="solid"/>
            </a:ln>
          </c:spPr>
          <c:invertIfNegative val="0"/>
          <c:val>
            <c:numRef>
              <c:f>FRI!$B$5:$G$5</c:f>
              <c:numCache>
                <c:formatCode>0.00</c:formatCode>
                <c:ptCount val="6"/>
                <c:pt idx="2">
                  <c:v>3.6999999906584001E-2</c:v>
                </c:pt>
                <c:pt idx="3">
                  <c:v>0.13431000138552901</c:v>
                </c:pt>
                <c:pt idx="4">
                  <c:v>9.9529999033620697E-2</c:v>
                </c:pt>
                <c:pt idx="5">
                  <c:v>3.6999999906584001E-2</c:v>
                </c:pt>
              </c:numCache>
            </c:numRef>
          </c:val>
        </c:ser>
        <c:ser>
          <c:idx val="3"/>
          <c:order val="3"/>
          <c:tx>
            <c:strRef>
              <c:f>FRI!$A$6</c:f>
              <c:strCache>
                <c:ptCount val="1"/>
              </c:strCache>
            </c:strRef>
          </c:tx>
          <c:spPr>
            <a:solidFill>
              <a:srgbClr val="CCFFFF"/>
            </a:solidFill>
            <a:ln w="12700">
              <a:solidFill>
                <a:srgbClr val="000000"/>
              </a:solidFill>
              <a:prstDash val="solid"/>
            </a:ln>
          </c:spPr>
          <c:invertIfNegative val="0"/>
          <c:val>
            <c:numRef>
              <c:f>FRI!$B$6:$G$6</c:f>
              <c:numCache>
                <c:formatCode>0.00</c:formatCode>
                <c:ptCount val="6"/>
              </c:numCache>
            </c:numRef>
          </c:val>
        </c:ser>
        <c:ser>
          <c:idx val="4"/>
          <c:order val="4"/>
          <c:tx>
            <c:strRef>
              <c:f>FRI!$O$4</c:f>
              <c:strCache>
                <c:ptCount val="1"/>
              </c:strCache>
            </c:strRef>
          </c:tx>
          <c:spPr>
            <a:solidFill>
              <a:srgbClr val="FFFF00"/>
            </a:solidFill>
            <a:ln w="12700">
              <a:solidFill>
                <a:srgbClr val="000000"/>
              </a:solidFill>
              <a:prstDash val="solid"/>
            </a:ln>
          </c:spPr>
          <c:invertIfNegative val="0"/>
          <c:val>
            <c:numRef>
              <c:f>FRI!$P$4:$U$4</c:f>
              <c:numCache>
                <c:formatCode>0.00</c:formatCode>
                <c:ptCount val="6"/>
              </c:numCache>
            </c:numRef>
          </c:val>
        </c:ser>
        <c:ser>
          <c:idx val="5"/>
          <c:order val="5"/>
          <c:tx>
            <c:strRef>
              <c:f>FRI!$O$5</c:f>
              <c:strCache>
                <c:ptCount val="1"/>
              </c:strCache>
            </c:strRef>
          </c:tx>
          <c:spPr>
            <a:solidFill>
              <a:srgbClr val="FF8080"/>
            </a:solidFill>
            <a:ln w="12700">
              <a:solidFill>
                <a:srgbClr val="000000"/>
              </a:solidFill>
              <a:prstDash val="solid"/>
            </a:ln>
          </c:spPr>
          <c:invertIfNegative val="0"/>
          <c:val>
            <c:numRef>
              <c:f>FRI!$P$5:$U$5</c:f>
              <c:numCache>
                <c:formatCode>0.00</c:formatCode>
                <c:ptCount val="6"/>
              </c:numCache>
            </c:numRef>
          </c:val>
        </c:ser>
        <c:ser>
          <c:idx val="6"/>
          <c:order val="6"/>
          <c:tx>
            <c:strRef>
              <c:f>FRI!$O$6</c:f>
              <c:strCache>
                <c:ptCount val="1"/>
              </c:strCache>
            </c:strRef>
          </c:tx>
          <c:spPr>
            <a:solidFill>
              <a:srgbClr val="0066CC"/>
            </a:solidFill>
            <a:ln w="12700">
              <a:solidFill>
                <a:srgbClr val="000000"/>
              </a:solidFill>
              <a:prstDash val="solid"/>
            </a:ln>
          </c:spPr>
          <c:invertIfNegative val="0"/>
          <c:val>
            <c:numRef>
              <c:f>FRI!$P$6:$U$6</c:f>
              <c:numCache>
                <c:formatCode>0.00</c:formatCode>
                <c:ptCount val="6"/>
              </c:numCache>
            </c:numRef>
          </c:val>
        </c:ser>
        <c:dLbls>
          <c:showLegendKey val="0"/>
          <c:showVal val="0"/>
          <c:showCatName val="0"/>
          <c:showSerName val="0"/>
          <c:showPercent val="0"/>
          <c:showBubbleSize val="0"/>
        </c:dLbls>
        <c:gapWidth val="150"/>
        <c:axId val="207623680"/>
        <c:axId val="207625216"/>
      </c:barChart>
      <c:lineChart>
        <c:grouping val="standard"/>
        <c:varyColors val="0"/>
        <c:ser>
          <c:idx val="2"/>
          <c:order val="0"/>
          <c:tx>
            <c:strRef>
              <c:f>FRI!$A$7</c:f>
              <c:strCache>
                <c:ptCount val="1"/>
                <c:pt idx="0">
                  <c:v>Defect Fuel Reference ()</c:v>
                </c:pt>
              </c:strCache>
            </c:strRef>
          </c:tx>
          <c:spPr>
            <a:ln w="38100">
              <a:solidFill>
                <a:srgbClr val="FF00FF"/>
              </a:solidFill>
              <a:prstDash val="solid"/>
            </a:ln>
          </c:spPr>
          <c:marker>
            <c:symbol val="none"/>
          </c:marker>
          <c:cat>
            <c:numRef>
              <c:f>FRI!$B$3:$G$3</c:f>
              <c:numCache>
                <c:formatCode>General</c:formatCode>
                <c:ptCount val="6"/>
                <c:pt idx="0">
                  <c:v>2011</c:v>
                </c:pt>
                <c:pt idx="1">
                  <c:v>2012</c:v>
                </c:pt>
                <c:pt idx="2">
                  <c:v>2013</c:v>
                </c:pt>
                <c:pt idx="3">
                  <c:v>2014</c:v>
                </c:pt>
                <c:pt idx="4">
                  <c:v>2015</c:v>
                </c:pt>
                <c:pt idx="5">
                  <c:v>2016</c:v>
                </c:pt>
              </c:numCache>
            </c:numRef>
          </c:cat>
          <c:val>
            <c:numRef>
              <c:f>FRI!$B$7:$G$7</c:f>
              <c:numCache>
                <c:formatCode>0.00E+00</c:formatCode>
                <c:ptCount val="6"/>
                <c:pt idx="0">
                  <c:v>19</c:v>
                </c:pt>
                <c:pt idx="1">
                  <c:v>19</c:v>
                </c:pt>
                <c:pt idx="2">
                  <c:v>19</c:v>
                </c:pt>
                <c:pt idx="3">
                  <c:v>19</c:v>
                </c:pt>
                <c:pt idx="4">
                  <c:v>19</c:v>
                </c:pt>
                <c:pt idx="5">
                  <c:v>19</c:v>
                </c:pt>
              </c:numCache>
            </c:numRef>
          </c:val>
          <c:smooth val="0"/>
        </c:ser>
        <c:dLbls>
          <c:showLegendKey val="0"/>
          <c:showVal val="0"/>
          <c:showCatName val="0"/>
          <c:showSerName val="0"/>
          <c:showPercent val="0"/>
          <c:showBubbleSize val="0"/>
        </c:dLbls>
        <c:marker val="1"/>
        <c:smooth val="0"/>
        <c:axId val="207623680"/>
        <c:axId val="207625216"/>
      </c:lineChart>
      <c:catAx>
        <c:axId val="20762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7625216"/>
        <c:crossesAt val="0.01"/>
        <c:auto val="0"/>
        <c:lblAlgn val="ctr"/>
        <c:lblOffset val="100"/>
        <c:tickLblSkip val="1"/>
        <c:tickMarkSkip val="1"/>
        <c:noMultiLvlLbl val="0"/>
      </c:catAx>
      <c:valAx>
        <c:axId val="207625216"/>
        <c:scaling>
          <c:logBase val="10"/>
          <c:orientation val="minMax"/>
          <c:max val="100"/>
          <c:min val="0.1"/>
        </c:scaling>
        <c:delete val="0"/>
        <c:axPos val="l"/>
        <c:majorGridlines>
          <c:spPr>
            <a:ln w="25400">
              <a:solidFill>
                <a:srgbClr val="000000"/>
              </a:solidFill>
              <a:prstDash val="solid"/>
            </a:ln>
          </c:spPr>
        </c:majorGridlines>
        <c:minorGridlines>
          <c:spPr>
            <a:ln w="3175">
              <a:solidFill>
                <a:srgbClr val="000000"/>
              </a:solidFill>
              <a:prstDash val="solid"/>
            </a:ln>
          </c:spPr>
        </c:minorGridlines>
        <c:title>
          <c:tx>
            <c:rich>
              <a:bodyPr/>
              <a:lstStyle/>
              <a:p>
                <a:pPr>
                  <a:defRPr sz="11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FRI per Bq/g </a:t>
                </a:r>
                <a:endParaRPr lang="en-GB" sz="1000" b="1" i="0" u="none" strike="noStrike" baseline="0">
                  <a:solidFill>
                    <a:srgbClr val="000000"/>
                  </a:solidFill>
                  <a:latin typeface="Arial"/>
                  <a:cs typeface="Arial"/>
                </a:endParaRPr>
              </a:p>
              <a:p>
                <a:pPr>
                  <a:defRPr sz="11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max. quarterly Iodine-131 activity   .</a:t>
                </a:r>
              </a:p>
            </c:rich>
          </c:tx>
          <c:layout>
            <c:manualLayout>
              <c:xMode val="edge"/>
              <c:yMode val="edge"/>
              <c:x val="2.1248370443760756E-2"/>
              <c:y val="0.1376813324874675"/>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7623680"/>
        <c:crosses val="autoZero"/>
        <c:crossBetween val="between"/>
        <c:majorUnit val="10"/>
      </c:valAx>
      <c:spPr>
        <a:solidFill>
          <a:srgbClr val="C0C0C0"/>
        </a:solidFill>
        <a:ln w="12700">
          <a:solidFill>
            <a:srgbClr val="808080"/>
          </a:solidFill>
          <a:prstDash val="solid"/>
        </a:ln>
      </c:spPr>
    </c:plotArea>
    <c:legend>
      <c:legendPos val="r"/>
      <c:layout>
        <c:manualLayout>
          <c:xMode val="edge"/>
          <c:yMode val="edge"/>
          <c:x val="0.21853773254895431"/>
          <c:y val="0.92270567676318938"/>
          <c:w val="0.56122530537863757"/>
          <c:h val="5.6360730692341411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156779845496651E-2"/>
          <c:y val="5.1629095744996648E-2"/>
          <c:w val="0.92050910132538522"/>
          <c:h val="0.75109129612580616"/>
        </c:manualLayout>
      </c:layout>
      <c:barChart>
        <c:barDir val="col"/>
        <c:grouping val="clustered"/>
        <c:varyColors val="0"/>
        <c:ser>
          <c:idx val="0"/>
          <c:order val="3"/>
          <c:tx>
            <c:strRef>
              <c:f>'US7'!$A$4</c:f>
              <c:strCache>
                <c:ptCount val="1"/>
                <c:pt idx="0">
                  <c:v>Almaraz 1                     </c:v>
                </c:pt>
              </c:strCache>
            </c:strRef>
          </c:tx>
          <c:spPr>
            <a:solidFill>
              <a:srgbClr val="9999FF"/>
            </a:solidFill>
            <a:ln w="12700">
              <a:solidFill>
                <a:srgbClr val="000000"/>
              </a:solidFill>
              <a:prstDash val="solid"/>
            </a:ln>
          </c:spPr>
          <c:invertIfNegative val="0"/>
          <c:val>
            <c:numRef>
              <c:f>'US7'!$B$4:$G$4</c:f>
              <c:numCache>
                <c:formatCode>General</c:formatCode>
                <c:ptCount val="6"/>
                <c:pt idx="2">
                  <c:v>2.6300001144409202</c:v>
                </c:pt>
                <c:pt idx="3">
                  <c:v>0.94999998807907104</c:v>
                </c:pt>
                <c:pt idx="4">
                  <c:v>0</c:v>
                </c:pt>
                <c:pt idx="5">
                  <c:v>0.93000000715255704</c:v>
                </c:pt>
              </c:numCache>
            </c:numRef>
          </c:val>
        </c:ser>
        <c:ser>
          <c:idx val="1"/>
          <c:order val="4"/>
          <c:tx>
            <c:strRef>
              <c:f>'US7'!$A$5</c:f>
              <c:strCache>
                <c:ptCount val="1"/>
                <c:pt idx="0">
                  <c:v>Almaraz 2                     </c:v>
                </c:pt>
              </c:strCache>
            </c:strRef>
          </c:tx>
          <c:spPr>
            <a:solidFill>
              <a:srgbClr val="993366"/>
            </a:solidFill>
            <a:ln w="12700">
              <a:solidFill>
                <a:srgbClr val="000000"/>
              </a:solidFill>
              <a:prstDash val="solid"/>
            </a:ln>
          </c:spPr>
          <c:invertIfNegative val="0"/>
          <c:val>
            <c:numRef>
              <c:f>'US7'!$B$5:$G$5</c:f>
              <c:numCache>
                <c:formatCode>General</c:formatCode>
                <c:ptCount val="6"/>
                <c:pt idx="2">
                  <c:v>0.92000001668930098</c:v>
                </c:pt>
                <c:pt idx="3">
                  <c:v>0</c:v>
                </c:pt>
                <c:pt idx="4">
                  <c:v>0</c:v>
                </c:pt>
                <c:pt idx="5">
                  <c:v>0</c:v>
                </c:pt>
              </c:numCache>
            </c:numRef>
          </c:val>
        </c:ser>
        <c:ser>
          <c:idx val="5"/>
          <c:order val="5"/>
          <c:tx>
            <c:strRef>
              <c:f>'US7'!$A$6</c:f>
              <c:strCache>
                <c:ptCount val="1"/>
              </c:strCache>
            </c:strRef>
          </c:tx>
          <c:spPr>
            <a:solidFill>
              <a:srgbClr val="FF8080"/>
            </a:solidFill>
            <a:ln w="12700">
              <a:solidFill>
                <a:srgbClr val="000000"/>
              </a:solidFill>
              <a:prstDash val="solid"/>
            </a:ln>
          </c:spPr>
          <c:invertIfNegative val="0"/>
          <c:val>
            <c:numRef>
              <c:f>'US7'!$B$6:$G$6</c:f>
              <c:numCache>
                <c:formatCode>General</c:formatCode>
                <c:ptCount val="6"/>
              </c:numCache>
            </c:numRef>
          </c:val>
        </c:ser>
        <c:ser>
          <c:idx val="6"/>
          <c:order val="6"/>
          <c:tx>
            <c:strRef>
              <c:f>'US7'!$O$4</c:f>
              <c:strCache>
                <c:ptCount val="1"/>
              </c:strCache>
            </c:strRef>
          </c:tx>
          <c:spPr>
            <a:solidFill>
              <a:srgbClr val="0066CC"/>
            </a:solidFill>
            <a:ln w="12700">
              <a:solidFill>
                <a:srgbClr val="000000"/>
              </a:solidFill>
              <a:prstDash val="solid"/>
            </a:ln>
          </c:spPr>
          <c:invertIfNegative val="0"/>
          <c:val>
            <c:numRef>
              <c:f>'US7'!$P$4:$U$4</c:f>
              <c:numCache>
                <c:formatCode>General</c:formatCode>
                <c:ptCount val="6"/>
              </c:numCache>
            </c:numRef>
          </c:val>
        </c:ser>
        <c:ser>
          <c:idx val="7"/>
          <c:order val="7"/>
          <c:tx>
            <c:strRef>
              <c:f>'US7'!$O$5</c:f>
              <c:strCache>
                <c:ptCount val="1"/>
              </c:strCache>
            </c:strRef>
          </c:tx>
          <c:spPr>
            <a:solidFill>
              <a:srgbClr val="CCCCFF"/>
            </a:solidFill>
            <a:ln w="12700">
              <a:solidFill>
                <a:srgbClr val="000000"/>
              </a:solidFill>
              <a:prstDash val="solid"/>
            </a:ln>
          </c:spPr>
          <c:invertIfNegative val="0"/>
          <c:val>
            <c:numRef>
              <c:f>'US7'!$P$5:$U$5</c:f>
              <c:numCache>
                <c:formatCode>General</c:formatCode>
                <c:ptCount val="6"/>
              </c:numCache>
            </c:numRef>
          </c:val>
        </c:ser>
        <c:ser>
          <c:idx val="8"/>
          <c:order val="8"/>
          <c:tx>
            <c:strRef>
              <c:f>'US7'!$O$6</c:f>
              <c:strCache>
                <c:ptCount val="1"/>
              </c:strCache>
            </c:strRef>
          </c:tx>
          <c:spPr>
            <a:solidFill>
              <a:srgbClr val="000080"/>
            </a:solidFill>
            <a:ln w="12700">
              <a:solidFill>
                <a:srgbClr val="000000"/>
              </a:solidFill>
              <a:prstDash val="solid"/>
            </a:ln>
          </c:spPr>
          <c:invertIfNegative val="0"/>
          <c:val>
            <c:numRef>
              <c:f>'US7'!$P$6:$U$6</c:f>
              <c:numCache>
                <c:formatCode>General</c:formatCode>
                <c:ptCount val="6"/>
              </c:numCache>
            </c:numRef>
          </c:val>
        </c:ser>
        <c:dLbls>
          <c:showLegendKey val="0"/>
          <c:showVal val="0"/>
          <c:showCatName val="0"/>
          <c:showSerName val="0"/>
          <c:showPercent val="0"/>
          <c:showBubbleSize val="0"/>
        </c:dLbls>
        <c:gapWidth val="150"/>
        <c:axId val="208267520"/>
        <c:axId val="208408576"/>
      </c:barChart>
      <c:lineChart>
        <c:grouping val="standard"/>
        <c:varyColors val="0"/>
        <c:ser>
          <c:idx val="2"/>
          <c:order val="2"/>
          <c:tx>
            <c:strRef>
              <c:f>'US7'!$A$9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'[1]4'!$B$3:$G$3</c:f>
              <c:numCache>
                <c:formatCode>General</c:formatCode>
                <c:ptCount val="6"/>
              </c:numCache>
            </c:numRef>
          </c:cat>
          <c:val>
            <c:numRef>
              <c:f>'US7'!$B$9:$G$9</c:f>
              <c:numCache>
                <c:formatCode>General</c:formatCode>
                <c:ptCount val="6"/>
                <c:pt idx="3">
                  <c:v>0</c:v>
                </c:pt>
                <c:pt idx="4">
                  <c:v>0</c:v>
                </c:pt>
                <c:pt idx="5">
                  <c:v>0</c:v>
                </c:pt>
              </c:numCache>
            </c:numRef>
          </c:val>
          <c:smooth val="0"/>
        </c:ser>
        <c:dLbls>
          <c:showLegendKey val="0"/>
          <c:showVal val="0"/>
          <c:showCatName val="0"/>
          <c:showSerName val="0"/>
          <c:showPercent val="0"/>
          <c:showBubbleSize val="0"/>
        </c:dLbls>
        <c:marker val="1"/>
        <c:smooth val="0"/>
        <c:axId val="208251136"/>
        <c:axId val="208265600"/>
      </c:lineChart>
      <c:lineChart>
        <c:grouping val="standard"/>
        <c:varyColors val="0"/>
        <c:ser>
          <c:idx val="3"/>
          <c:order val="0"/>
          <c:tx>
            <c:strRef>
              <c:f>'US7'!$A$10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'US7'!$B$3:$G$3</c:f>
              <c:numCache>
                <c:formatCode>General</c:formatCode>
                <c:ptCount val="6"/>
                <c:pt idx="0">
                  <c:v>2011</c:v>
                </c:pt>
                <c:pt idx="1">
                  <c:v>2012</c:v>
                </c:pt>
                <c:pt idx="2">
                  <c:v>2013</c:v>
                </c:pt>
                <c:pt idx="3">
                  <c:v>2014</c:v>
                </c:pt>
                <c:pt idx="4">
                  <c:v>2015</c:v>
                </c:pt>
                <c:pt idx="5">
                  <c:v>2016</c:v>
                </c:pt>
              </c:numCache>
            </c:numRef>
          </c:cat>
          <c:val>
            <c:numRef>
              <c:f>'US7'!$B$10:$G$10</c:f>
              <c:numCache>
                <c:formatCode>General</c:formatCode>
                <c:ptCount val="6"/>
                <c:pt idx="3">
                  <c:v>0</c:v>
                </c:pt>
                <c:pt idx="4">
                  <c:v>0</c:v>
                </c:pt>
                <c:pt idx="5">
                  <c:v>0</c:v>
                </c:pt>
              </c:numCache>
            </c:numRef>
          </c:val>
          <c:smooth val="0"/>
        </c:ser>
        <c:ser>
          <c:idx val="4"/>
          <c:order val="1"/>
          <c:tx>
            <c:strRef>
              <c:f>'US7'!$A$11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'US7'!$B$3:$G$3</c:f>
              <c:numCache>
                <c:formatCode>General</c:formatCode>
                <c:ptCount val="6"/>
                <c:pt idx="0">
                  <c:v>2011</c:v>
                </c:pt>
                <c:pt idx="1">
                  <c:v>2012</c:v>
                </c:pt>
                <c:pt idx="2">
                  <c:v>2013</c:v>
                </c:pt>
                <c:pt idx="3">
                  <c:v>2014</c:v>
                </c:pt>
                <c:pt idx="4">
                  <c:v>2015</c:v>
                </c:pt>
                <c:pt idx="5">
                  <c:v>2016</c:v>
                </c:pt>
              </c:numCache>
            </c:numRef>
          </c:cat>
          <c:val>
            <c:numRef>
              <c:f>'US7'!$B$11:$G$11</c:f>
              <c:numCache>
                <c:formatCode>General</c:formatCode>
                <c:ptCount val="6"/>
                <c:pt idx="3">
                  <c:v>0.9</c:v>
                </c:pt>
                <c:pt idx="4">
                  <c:v>0.91</c:v>
                </c:pt>
                <c:pt idx="5">
                  <c:v>0.91</c:v>
                </c:pt>
              </c:numCache>
            </c:numRef>
          </c:val>
          <c:smooth val="0"/>
        </c:ser>
        <c:dLbls>
          <c:showLegendKey val="0"/>
          <c:showVal val="0"/>
          <c:showCatName val="0"/>
          <c:showSerName val="0"/>
          <c:showPercent val="0"/>
          <c:showBubbleSize val="0"/>
        </c:dLbls>
        <c:marker val="1"/>
        <c:smooth val="0"/>
        <c:axId val="208267520"/>
        <c:axId val="208408576"/>
      </c:lineChart>
      <c:catAx>
        <c:axId val="208251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8265600"/>
        <c:crosses val="autoZero"/>
        <c:auto val="0"/>
        <c:lblAlgn val="ctr"/>
        <c:lblOffset val="100"/>
        <c:tickLblSkip val="1"/>
        <c:tickMarkSkip val="1"/>
        <c:noMultiLvlLbl val="0"/>
      </c:catAx>
      <c:valAx>
        <c:axId val="208265600"/>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fr-FR"/>
                  <a:t>Unplanned Scrams    
per 7000 hours critical  </a:t>
                </a:r>
              </a:p>
            </c:rich>
          </c:tx>
          <c:layout>
            <c:manualLayout>
              <c:xMode val="edge"/>
              <c:yMode val="edge"/>
              <c:x val="3.9745785545651016E-3"/>
              <c:y val="0.144680896557991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8251136"/>
        <c:crosses val="autoZero"/>
        <c:crossBetween val="between"/>
        <c:majorUnit val="1"/>
        <c:minorUnit val="0.5"/>
      </c:valAx>
      <c:catAx>
        <c:axId val="208267520"/>
        <c:scaling>
          <c:orientation val="minMax"/>
        </c:scaling>
        <c:delete val="0"/>
        <c:axPos val="t"/>
        <c:numFmt formatCode="General" sourceLinked="1"/>
        <c:majorTickMark val="out"/>
        <c:minorTickMark val="none"/>
        <c:tickLblPos val="low"/>
        <c:crossAx val="208408576"/>
        <c:crosses val="max"/>
        <c:auto val="0"/>
        <c:lblAlgn val="ctr"/>
        <c:lblOffset val="100"/>
        <c:noMultiLvlLbl val="0"/>
      </c:catAx>
      <c:valAx>
        <c:axId val="208408576"/>
        <c:scaling>
          <c:orientation val="minMax"/>
        </c:scaling>
        <c:delete val="1"/>
        <c:axPos val="l"/>
        <c:numFmt formatCode="General" sourceLinked="1"/>
        <c:majorTickMark val="out"/>
        <c:minorTickMark val="none"/>
        <c:tickLblPos val="nextTo"/>
        <c:crossAx val="208267520"/>
        <c:crosses val="autoZero"/>
        <c:crossBetween val="between"/>
      </c:valAx>
      <c:spPr>
        <a:solidFill>
          <a:srgbClr val="C0C0C0"/>
        </a:solidFill>
        <a:ln w="12700">
          <a:solidFill>
            <a:srgbClr val="808080"/>
          </a:solidFill>
          <a:prstDash val="solid"/>
        </a:ln>
      </c:spPr>
    </c:plotArea>
    <c:legend>
      <c:legendPos val="r"/>
      <c:layout>
        <c:manualLayout>
          <c:xMode val="edge"/>
          <c:yMode val="edge"/>
          <c:x val="0.130990488316065"/>
          <c:y val="0.92659373775280163"/>
          <c:w val="0.55499802715099322"/>
          <c:h val="6.232693303269966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269283503741135E-2"/>
          <c:y val="5.5201812968196338E-2"/>
          <c:w val="0.92207303378122507"/>
          <c:h val="0.8237809012176992"/>
        </c:manualLayout>
      </c:layout>
      <c:barChart>
        <c:barDir val="col"/>
        <c:grouping val="clustered"/>
        <c:varyColors val="0"/>
        <c:ser>
          <c:idx val="1"/>
          <c:order val="0"/>
          <c:tx>
            <c:strRef>
              <c:f>'[1]4'!$O$4</c:f>
              <c:strCache>
                <c:ptCount val="1"/>
              </c:strCache>
            </c:strRef>
          </c:tx>
          <c:spPr>
            <a:solidFill>
              <a:srgbClr val="9999FF"/>
            </a:solidFill>
            <a:ln w="12700">
              <a:solidFill>
                <a:srgbClr val="000000"/>
              </a:solidFill>
              <a:prstDash val="solid"/>
            </a:ln>
          </c:spPr>
          <c:invertIfNegative val="0"/>
          <c:cat>
            <c:numRef>
              <c:f>'[1]4'!$P$3:$U$3</c:f>
              <c:numCache>
                <c:formatCode>General</c:formatCode>
                <c:ptCount val="6"/>
              </c:numCache>
            </c:numRef>
          </c:cat>
          <c:val>
            <c:numRef>
              <c:f>'[1]4'!$P$4:$U$4</c:f>
              <c:numCache>
                <c:formatCode>General</c:formatCode>
                <c:ptCount val="6"/>
              </c:numCache>
            </c:numRef>
          </c:val>
        </c:ser>
        <c:ser>
          <c:idx val="7"/>
          <c:order val="5"/>
          <c:tx>
            <c:strRef>
              <c:f>'[1]4'!$O$6</c:f>
              <c:strCache>
                <c:ptCount val="1"/>
              </c:strCache>
            </c:strRef>
          </c:tx>
          <c:spPr>
            <a:solidFill>
              <a:srgbClr val="CCCCFF"/>
            </a:solidFill>
            <a:ln w="12700">
              <a:solidFill>
                <a:srgbClr val="000000"/>
              </a:solidFill>
              <a:prstDash val="solid"/>
            </a:ln>
          </c:spPr>
          <c:invertIfNegative val="0"/>
          <c:cat>
            <c:numRef>
              <c:f>'[1]4'!$P$3:$U$3</c:f>
              <c:numCache>
                <c:formatCode>General</c:formatCode>
                <c:ptCount val="6"/>
              </c:numCache>
            </c:numRef>
          </c:cat>
          <c:val>
            <c:numRef>
              <c:f>'[1]4'!$P$6:$U$6</c:f>
              <c:numCache>
                <c:formatCode>General</c:formatCode>
                <c:ptCount val="6"/>
              </c:numCache>
            </c:numRef>
          </c:val>
        </c:ser>
        <c:dLbls>
          <c:showLegendKey val="0"/>
          <c:showVal val="0"/>
          <c:showCatName val="0"/>
          <c:showSerName val="0"/>
          <c:showPercent val="0"/>
          <c:showBubbleSize val="0"/>
        </c:dLbls>
        <c:gapWidth val="150"/>
        <c:axId val="90226688"/>
        <c:axId val="90228608"/>
      </c:barChart>
      <c:barChart>
        <c:barDir val="col"/>
        <c:grouping val="clustered"/>
        <c:varyColors val="0"/>
        <c:ser>
          <c:idx val="6"/>
          <c:order val="1"/>
          <c:tx>
            <c:strRef>
              <c:f>'[1]4'!$O$5</c:f>
              <c:strCache>
                <c:ptCount val="1"/>
              </c:strCache>
            </c:strRef>
          </c:tx>
          <c:spPr>
            <a:solidFill>
              <a:srgbClr val="0066CC"/>
            </a:solidFill>
            <a:ln w="12700">
              <a:solidFill>
                <a:srgbClr val="000000"/>
              </a:solidFill>
              <a:prstDash val="solid"/>
            </a:ln>
          </c:spPr>
          <c:invertIfNegative val="0"/>
          <c:cat>
            <c:numRef>
              <c:f>'[1]4'!$P$3:$U$3</c:f>
              <c:numCache>
                <c:formatCode>General</c:formatCode>
                <c:ptCount val="6"/>
              </c:numCache>
            </c:numRef>
          </c:cat>
          <c:val>
            <c:numRef>
              <c:f>'[1]4'!$P$5:$U$5</c:f>
              <c:numCache>
                <c:formatCode>General</c:formatCode>
                <c:ptCount val="6"/>
              </c:numCache>
            </c:numRef>
          </c:val>
        </c:ser>
        <c:dLbls>
          <c:showLegendKey val="0"/>
          <c:showVal val="0"/>
          <c:showCatName val="0"/>
          <c:showSerName val="0"/>
          <c:showPercent val="0"/>
          <c:showBubbleSize val="0"/>
        </c:dLbls>
        <c:gapWidth val="370"/>
        <c:axId val="91496448"/>
        <c:axId val="91497984"/>
      </c:barChart>
      <c:lineChart>
        <c:grouping val="standard"/>
        <c:varyColors val="0"/>
        <c:ser>
          <c:idx val="2"/>
          <c:order val="4"/>
          <c:tx>
            <c:strRef>
              <c:f>'[1]4'!$A$9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'[1]4'!$P$3:$U$3</c:f>
              <c:numCache>
                <c:formatCode>General</c:formatCode>
                <c:ptCount val="6"/>
              </c:numCache>
            </c:numRef>
          </c:cat>
          <c:val>
            <c:numRef>
              <c:f>'[1]4'!$B$9:$G$9</c:f>
              <c:numCache>
                <c:formatCode>General</c:formatCode>
                <c:ptCount val="6"/>
              </c:numCache>
            </c:numRef>
          </c:val>
          <c:smooth val="0"/>
        </c:ser>
        <c:dLbls>
          <c:showLegendKey val="0"/>
          <c:showVal val="0"/>
          <c:showCatName val="0"/>
          <c:showSerName val="0"/>
          <c:showPercent val="0"/>
          <c:showBubbleSize val="0"/>
        </c:dLbls>
        <c:marker val="1"/>
        <c:smooth val="0"/>
        <c:axId val="90226688"/>
        <c:axId val="90228608"/>
      </c:lineChart>
      <c:lineChart>
        <c:grouping val="standard"/>
        <c:varyColors val="0"/>
        <c:ser>
          <c:idx val="3"/>
          <c:order val="2"/>
          <c:tx>
            <c:strRef>
              <c:f>'[1]4'!$A$10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'[1]4'!$P$3:$U$3</c:f>
              <c:numCache>
                <c:formatCode>General</c:formatCode>
                <c:ptCount val="6"/>
              </c:numCache>
            </c:numRef>
          </c:cat>
          <c:val>
            <c:numRef>
              <c:f>'[1]4'!$B$10:$G$10</c:f>
              <c:numCache>
                <c:formatCode>General</c:formatCode>
                <c:ptCount val="6"/>
              </c:numCache>
            </c:numRef>
          </c:val>
          <c:smooth val="0"/>
        </c:ser>
        <c:ser>
          <c:idx val="4"/>
          <c:order val="3"/>
          <c:tx>
            <c:strRef>
              <c:f>'[1]4'!$A$11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'[1]4'!$P$3:$U$3</c:f>
              <c:numCache>
                <c:formatCode>General</c:formatCode>
                <c:ptCount val="6"/>
              </c:numCache>
            </c:numRef>
          </c:cat>
          <c:val>
            <c:numRef>
              <c:f>'[1]4'!$B$11:$G$11</c:f>
              <c:numCache>
                <c:formatCode>General</c:formatCode>
                <c:ptCount val="6"/>
              </c:numCache>
            </c:numRef>
          </c:val>
          <c:smooth val="0"/>
        </c:ser>
        <c:dLbls>
          <c:showLegendKey val="0"/>
          <c:showVal val="0"/>
          <c:showCatName val="0"/>
          <c:showSerName val="0"/>
          <c:showPercent val="0"/>
          <c:showBubbleSize val="0"/>
        </c:dLbls>
        <c:marker val="1"/>
        <c:smooth val="0"/>
        <c:axId val="91496448"/>
        <c:axId val="91497984"/>
      </c:lineChart>
      <c:catAx>
        <c:axId val="90226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0228608"/>
        <c:crosses val="autoZero"/>
        <c:auto val="0"/>
        <c:lblAlgn val="ctr"/>
        <c:lblOffset val="100"/>
        <c:tickLblSkip val="1"/>
        <c:tickMarkSkip val="1"/>
        <c:noMultiLvlLbl val="0"/>
      </c:catAx>
      <c:valAx>
        <c:axId val="90228608"/>
        <c:scaling>
          <c:orientation val="minMax"/>
          <c:max val="5"/>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fr-FR"/>
                  <a:t>Unplanned Automatic Scrams Per 7000 hours critical </a:t>
                </a:r>
              </a:p>
            </c:rich>
          </c:tx>
          <c:layout>
            <c:manualLayout>
              <c:xMode val="edge"/>
              <c:yMode val="edge"/>
              <c:x val="3.2237077747831852E-3"/>
              <c:y val="1.486199575371549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0226688"/>
        <c:crosses val="autoZero"/>
        <c:crossBetween val="between"/>
        <c:majorUnit val="1"/>
        <c:minorUnit val="1"/>
      </c:valAx>
      <c:catAx>
        <c:axId val="91496448"/>
        <c:scaling>
          <c:orientation val="minMax"/>
        </c:scaling>
        <c:delete val="1"/>
        <c:axPos val="b"/>
        <c:numFmt formatCode="General" sourceLinked="1"/>
        <c:majorTickMark val="out"/>
        <c:minorTickMark val="none"/>
        <c:tickLblPos val="nextTo"/>
        <c:crossAx val="91497984"/>
        <c:crosses val="autoZero"/>
        <c:auto val="0"/>
        <c:lblAlgn val="ctr"/>
        <c:lblOffset val="100"/>
        <c:noMultiLvlLbl val="0"/>
      </c:catAx>
      <c:valAx>
        <c:axId val="91497984"/>
        <c:scaling>
          <c:orientation val="minMax"/>
        </c:scaling>
        <c:delete val="1"/>
        <c:axPos val="l"/>
        <c:numFmt formatCode="General" sourceLinked="1"/>
        <c:majorTickMark val="out"/>
        <c:minorTickMark val="none"/>
        <c:tickLblPos val="nextTo"/>
        <c:crossAx val="91496448"/>
        <c:crosses val="autoZero"/>
        <c:crossBetween val="between"/>
      </c:valAx>
      <c:spPr>
        <a:solidFill>
          <a:srgbClr val="C0C0C0"/>
        </a:solidFill>
        <a:ln w="12700">
          <a:solidFill>
            <a:srgbClr val="808080"/>
          </a:solidFill>
          <a:prstDash val="solid"/>
        </a:ln>
      </c:spPr>
    </c:plotArea>
    <c:legend>
      <c:legendPos val="r"/>
      <c:layout>
        <c:manualLayout>
          <c:xMode val="edge"/>
          <c:yMode val="edge"/>
          <c:x val="0.15037334528028973"/>
          <c:y val="0.92640725277582348"/>
          <c:w val="0.44934257313070025"/>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50" b="1" i="0" u="none" strike="noStrike" baseline="0">
                <a:solidFill>
                  <a:srgbClr val="000000"/>
                </a:solidFill>
                <a:latin typeface="Arial"/>
                <a:ea typeface="Arial"/>
                <a:cs typeface="Arial"/>
              </a:defRPr>
            </a:pPr>
            <a:r>
              <a:rPr lang="en-GB"/>
              <a:t>WANO-INPO Index over all Indicators </a:t>
            </a:r>
          </a:p>
        </c:rich>
      </c:tx>
      <c:layout>
        <c:manualLayout>
          <c:xMode val="edge"/>
          <c:yMode val="edge"/>
          <c:x val="0.22731816057239418"/>
          <c:y val="2.3977433004231313E-2"/>
        </c:manualLayout>
      </c:layout>
      <c:overlay val="0"/>
      <c:spPr>
        <a:noFill/>
        <a:ln w="25400">
          <a:noFill/>
        </a:ln>
      </c:spPr>
    </c:title>
    <c:autoTitleDeleted val="0"/>
    <c:plotArea>
      <c:layout>
        <c:manualLayout>
          <c:layoutTarget val="inner"/>
          <c:xMode val="edge"/>
          <c:yMode val="edge"/>
          <c:x val="8.0757766134100697E-2"/>
          <c:y val="9.873067448284506E-2"/>
          <c:w val="0.8554341153463999"/>
          <c:h val="0.84062117131108083"/>
        </c:manualLayout>
      </c:layout>
      <c:lineChart>
        <c:grouping val="standard"/>
        <c:varyColors val="0"/>
        <c:ser>
          <c:idx val="0"/>
          <c:order val="0"/>
          <c:tx>
            <c:strRef>
              <c:f>Index_all!$B$2</c:f>
              <c:strCache>
                <c:ptCount val="1"/>
                <c:pt idx="0">
                  <c:v>Almaraz 1                     </c:v>
                </c:pt>
              </c:strCache>
            </c:strRef>
          </c:tx>
          <c:spPr>
            <a:ln w="38100">
              <a:solidFill>
                <a:srgbClr val="000080"/>
              </a:solidFill>
              <a:prstDash val="solid"/>
            </a:ln>
          </c:spPr>
          <c:marker>
            <c:symbol val="diamond"/>
            <c:size val="9"/>
            <c:spPr>
              <a:solidFill>
                <a:srgbClr val="000080"/>
              </a:solidFill>
              <a:ln>
                <a:solidFill>
                  <a:srgbClr val="000080"/>
                </a:solidFill>
                <a:prstDash val="solid"/>
              </a:ln>
            </c:spPr>
          </c:marker>
          <c:cat>
            <c:numRef>
              <c:f>Index_all!$A$4:$A$9</c:f>
              <c:numCache>
                <c:formatCode>General</c:formatCode>
                <c:ptCount val="6"/>
                <c:pt idx="0">
                  <c:v>2011</c:v>
                </c:pt>
                <c:pt idx="1">
                  <c:v>2012</c:v>
                </c:pt>
                <c:pt idx="2">
                  <c:v>2013</c:v>
                </c:pt>
                <c:pt idx="3">
                  <c:v>2014</c:v>
                </c:pt>
                <c:pt idx="4">
                  <c:v>2015</c:v>
                </c:pt>
                <c:pt idx="5">
                  <c:v>2016</c:v>
                </c:pt>
              </c:numCache>
            </c:numRef>
          </c:cat>
          <c:val>
            <c:numRef>
              <c:f>Index_all!$B$4:$B$9</c:f>
              <c:numCache>
                <c:formatCode>General</c:formatCode>
                <c:ptCount val="6"/>
                <c:pt idx="0">
                  <c:v>19</c:v>
                </c:pt>
                <c:pt idx="1">
                  <c:v>19</c:v>
                </c:pt>
                <c:pt idx="2">
                  <c:v>86.298062511128094</c:v>
                </c:pt>
                <c:pt idx="3">
                  <c:v>89.073724930447355</c:v>
                </c:pt>
                <c:pt idx="4">
                  <c:v>96.886224911820904</c:v>
                </c:pt>
                <c:pt idx="5">
                  <c:v>95.224997639656053</c:v>
                </c:pt>
              </c:numCache>
            </c:numRef>
          </c:val>
          <c:smooth val="0"/>
        </c:ser>
        <c:ser>
          <c:idx val="2"/>
          <c:order val="1"/>
          <c:tx>
            <c:strRef>
              <c:f>Index_all!$C$2</c:f>
              <c:strCache>
                <c:ptCount val="1"/>
                <c:pt idx="0">
                  <c:v>Almaraz 2                     </c:v>
                </c:pt>
              </c:strCache>
            </c:strRef>
          </c:tx>
          <c:spPr>
            <a:ln w="38100">
              <a:solidFill>
                <a:srgbClr val="FFFF00"/>
              </a:solidFill>
              <a:prstDash val="solid"/>
            </a:ln>
          </c:spPr>
          <c:marker>
            <c:symbol val="triangle"/>
            <c:size val="9"/>
            <c:spPr>
              <a:solidFill>
                <a:srgbClr val="FFFF00"/>
              </a:solidFill>
              <a:ln>
                <a:solidFill>
                  <a:srgbClr val="FFFF00"/>
                </a:solidFill>
                <a:prstDash val="solid"/>
              </a:ln>
            </c:spPr>
          </c:marker>
          <c:cat>
            <c:numRef>
              <c:f>Index_all!$A$4:$A$9</c:f>
              <c:numCache>
                <c:formatCode>General</c:formatCode>
                <c:ptCount val="6"/>
                <c:pt idx="0">
                  <c:v>2011</c:v>
                </c:pt>
                <c:pt idx="1">
                  <c:v>2012</c:v>
                </c:pt>
                <c:pt idx="2">
                  <c:v>2013</c:v>
                </c:pt>
                <c:pt idx="3">
                  <c:v>2014</c:v>
                </c:pt>
                <c:pt idx="4">
                  <c:v>2015</c:v>
                </c:pt>
                <c:pt idx="5">
                  <c:v>2016</c:v>
                </c:pt>
              </c:numCache>
            </c:numRef>
          </c:cat>
          <c:val>
            <c:numRef>
              <c:f>Index_all!$C$4:$C$9</c:f>
              <c:numCache>
                <c:formatCode>General</c:formatCode>
                <c:ptCount val="6"/>
                <c:pt idx="0">
                  <c:v>19</c:v>
                </c:pt>
                <c:pt idx="1">
                  <c:v>19</c:v>
                </c:pt>
                <c:pt idx="2">
                  <c:v>102.31250188872218</c:v>
                </c:pt>
                <c:pt idx="3">
                  <c:v>97.561877431553768</c:v>
                </c:pt>
                <c:pt idx="4">
                  <c:v>101.98749919980759</c:v>
                </c:pt>
                <c:pt idx="5">
                  <c:v>103.22499656677249</c:v>
                </c:pt>
              </c:numCache>
            </c:numRef>
          </c:val>
          <c:smooth val="0"/>
        </c:ser>
        <c:ser>
          <c:idx val="3"/>
          <c:order val="2"/>
          <c:tx>
            <c:strRef>
              <c:f>Index_all!$D$2</c:f>
              <c:strCache>
                <c:ptCount val="1"/>
                <c:pt idx="0">
                  <c:v>Medium chosen units</c:v>
                </c:pt>
              </c:strCache>
            </c:strRef>
          </c:tx>
          <c:spPr>
            <a:ln w="38100">
              <a:solidFill>
                <a:srgbClr val="00FFFF"/>
              </a:solidFill>
              <a:prstDash val="solid"/>
            </a:ln>
          </c:spPr>
          <c:marker>
            <c:symbol val="x"/>
            <c:size val="9"/>
            <c:spPr>
              <a:noFill/>
              <a:ln>
                <a:solidFill>
                  <a:srgbClr val="00FFFF"/>
                </a:solidFill>
                <a:prstDash val="solid"/>
              </a:ln>
            </c:spPr>
          </c:marker>
          <c:dLbls>
            <c:spPr>
              <a:noFill/>
              <a:ln w="25400">
                <a:noFill/>
              </a:ln>
            </c:spPr>
            <c:txPr>
              <a:bodyPr/>
              <a:lstStyle/>
              <a:p>
                <a:pPr>
                  <a:defRPr sz="10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numRef>
              <c:f>Index_all!$A$4:$A$9</c:f>
              <c:numCache>
                <c:formatCode>General</c:formatCode>
                <c:ptCount val="6"/>
                <c:pt idx="0">
                  <c:v>2011</c:v>
                </c:pt>
                <c:pt idx="1">
                  <c:v>2012</c:v>
                </c:pt>
                <c:pt idx="2">
                  <c:v>2013</c:v>
                </c:pt>
                <c:pt idx="3">
                  <c:v>2014</c:v>
                </c:pt>
                <c:pt idx="4">
                  <c:v>2015</c:v>
                </c:pt>
                <c:pt idx="5">
                  <c:v>2016</c:v>
                </c:pt>
              </c:numCache>
            </c:numRef>
          </c:cat>
          <c:val>
            <c:numRef>
              <c:f>Index_all!$D$4:$D$9</c:f>
              <c:numCache>
                <c:formatCode>General</c:formatCode>
                <c:ptCount val="6"/>
                <c:pt idx="0">
                  <c:v>19</c:v>
                </c:pt>
                <c:pt idx="1">
                  <c:v>19</c:v>
                </c:pt>
                <c:pt idx="2">
                  <c:v>94.305282199925131</c:v>
                </c:pt>
                <c:pt idx="3">
                  <c:v>93.317801181000561</c:v>
                </c:pt>
                <c:pt idx="4">
                  <c:v>99.436862055814245</c:v>
                </c:pt>
                <c:pt idx="5">
                  <c:v>99.224997103214264</c:v>
                </c:pt>
              </c:numCache>
            </c:numRef>
          </c:val>
          <c:smooth val="0"/>
        </c:ser>
        <c:ser>
          <c:idx val="1"/>
          <c:order val="3"/>
          <c:tx>
            <c:strRef>
              <c:f>Index_all!$E$2</c:f>
              <c:strCache>
                <c:ptCount val="1"/>
                <c:pt idx="0">
                  <c:v>weighted Medium chosen units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Index_all!$E$4:$E$9</c:f>
              <c:numCache>
                <c:formatCode>General</c:formatCode>
                <c:ptCount val="6"/>
                <c:pt idx="0">
                  <c:v>0</c:v>
                </c:pt>
                <c:pt idx="1">
                  <c:v>0</c:v>
                </c:pt>
                <c:pt idx="2">
                  <c:v>93.136882545632076</c:v>
                </c:pt>
                <c:pt idx="3">
                  <c:v>91.967800978344769</c:v>
                </c:pt>
                <c:pt idx="4">
                  <c:v>99.436882181298671</c:v>
                </c:pt>
                <c:pt idx="5">
                  <c:v>101.37499713897705</c:v>
                </c:pt>
              </c:numCache>
            </c:numRef>
          </c:val>
          <c:smooth val="0"/>
        </c:ser>
        <c:ser>
          <c:idx val="4"/>
          <c:order val="4"/>
          <c:tx>
            <c:strRef>
              <c:f>Index_all!$F$2</c:f>
              <c:strCache>
                <c:ptCount val="1"/>
              </c:strCache>
            </c:strRef>
          </c:tx>
          <c:spPr>
            <a:ln w="12700">
              <a:solidFill>
                <a:srgbClr val="800080"/>
              </a:solidFill>
              <a:prstDash val="solid"/>
            </a:ln>
          </c:spPr>
          <c:marker>
            <c:symbol val="star"/>
            <c:size val="5"/>
            <c:spPr>
              <a:noFill/>
              <a:ln>
                <a:solidFill>
                  <a:srgbClr val="800080"/>
                </a:solidFill>
                <a:prstDash val="solid"/>
              </a:ln>
            </c:spPr>
          </c:marker>
          <c:val>
            <c:numRef>
              <c:f>Index_all!$F$4:$F$9</c:f>
              <c:numCache>
                <c:formatCode>General</c:formatCode>
                <c:ptCount val="6"/>
              </c:numCache>
            </c:numRef>
          </c:val>
          <c:smooth val="0"/>
        </c:ser>
        <c:ser>
          <c:idx val="5"/>
          <c:order val="5"/>
          <c:tx>
            <c:strRef>
              <c:f>Index_all!$G$2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Index_all!$G$4:$G$9</c:f>
              <c:numCache>
                <c:formatCode>General</c:formatCode>
                <c:ptCount val="6"/>
              </c:numCache>
            </c:numRef>
          </c:val>
          <c:smooth val="0"/>
        </c:ser>
        <c:ser>
          <c:idx val="6"/>
          <c:order val="6"/>
          <c:tx>
            <c:strRef>
              <c:f>Index_all!$H$2</c:f>
              <c:strCache>
                <c:ptCount val="1"/>
              </c:strCache>
            </c:strRef>
          </c:tx>
          <c:spPr>
            <a:ln w="12700">
              <a:solidFill>
                <a:srgbClr val="008080"/>
              </a:solidFill>
              <a:prstDash val="solid"/>
            </a:ln>
          </c:spPr>
          <c:marker>
            <c:symbol val="plus"/>
            <c:size val="5"/>
            <c:spPr>
              <a:noFill/>
              <a:ln>
                <a:solidFill>
                  <a:srgbClr val="008080"/>
                </a:solidFill>
                <a:prstDash val="solid"/>
              </a:ln>
            </c:spPr>
          </c:marker>
          <c:val>
            <c:numRef>
              <c:f>Index_all!$H$4:$H$9</c:f>
              <c:numCache>
                <c:formatCode>General</c:formatCode>
                <c:ptCount val="6"/>
              </c:numCache>
            </c:numRef>
          </c:val>
          <c:smooth val="0"/>
        </c:ser>
        <c:ser>
          <c:idx val="7"/>
          <c:order val="7"/>
          <c:tx>
            <c:strRef>
              <c:f>Index_all!$I$2</c:f>
              <c:strCache>
                <c:ptCount val="1"/>
              </c:strCache>
            </c:strRef>
          </c:tx>
          <c:spPr>
            <a:ln w="12700">
              <a:solidFill>
                <a:srgbClr val="0000FF"/>
              </a:solidFill>
              <a:prstDash val="solid"/>
            </a:ln>
          </c:spPr>
          <c:marker>
            <c:symbol val="dot"/>
            <c:size val="5"/>
            <c:spPr>
              <a:noFill/>
              <a:ln>
                <a:solidFill>
                  <a:srgbClr val="0000FF"/>
                </a:solidFill>
                <a:prstDash val="solid"/>
              </a:ln>
            </c:spPr>
          </c:marker>
          <c:val>
            <c:numRef>
              <c:f>Index_all!$I$4:$I$9</c:f>
              <c:numCache>
                <c:formatCode>General</c:formatCode>
                <c:ptCount val="6"/>
              </c:numCache>
            </c:numRef>
          </c:val>
          <c:smooth val="0"/>
        </c:ser>
        <c:ser>
          <c:idx val="8"/>
          <c:order val="8"/>
          <c:tx>
            <c:strRef>
              <c:f>Index_all!$J$2</c:f>
              <c:strCache>
                <c:ptCount val="1"/>
              </c:strCache>
            </c:strRef>
          </c:tx>
          <c:spPr>
            <a:ln w="12700">
              <a:solidFill>
                <a:srgbClr val="00CCFF"/>
              </a:solidFill>
              <a:prstDash val="solid"/>
            </a:ln>
          </c:spPr>
          <c:marker>
            <c:symbol val="dash"/>
            <c:size val="5"/>
            <c:spPr>
              <a:noFill/>
              <a:ln>
                <a:solidFill>
                  <a:srgbClr val="00CCFF"/>
                </a:solidFill>
                <a:prstDash val="solid"/>
              </a:ln>
            </c:spPr>
          </c:marker>
          <c:val>
            <c:numRef>
              <c:f>Index_all!$J$4:$J$9</c:f>
              <c:numCache>
                <c:formatCode>General</c:formatCode>
                <c:ptCount val="6"/>
              </c:numCache>
            </c:numRef>
          </c:val>
          <c:smooth val="0"/>
        </c:ser>
        <c:ser>
          <c:idx val="9"/>
          <c:order val="9"/>
          <c:tx>
            <c:strRef>
              <c:f>Index_all!$K$2</c:f>
              <c:strCache>
                <c:ptCount val="1"/>
              </c:strCache>
            </c:strRef>
          </c:tx>
          <c:spPr>
            <a:ln w="12700">
              <a:solidFill>
                <a:srgbClr val="CCFFFF"/>
              </a:solidFill>
              <a:prstDash val="solid"/>
            </a:ln>
          </c:spPr>
          <c:marker>
            <c:symbol val="diamond"/>
            <c:size val="5"/>
            <c:spPr>
              <a:solidFill>
                <a:srgbClr val="CCFFFF"/>
              </a:solidFill>
              <a:ln>
                <a:solidFill>
                  <a:srgbClr val="CCFFFF"/>
                </a:solidFill>
                <a:prstDash val="solid"/>
              </a:ln>
            </c:spPr>
          </c:marker>
          <c:val>
            <c:numRef>
              <c:f>Index_all!$K$4:$K$9</c:f>
              <c:numCache>
                <c:formatCode>General</c:formatCode>
                <c:ptCount val="6"/>
              </c:numCache>
            </c:numRef>
          </c:val>
          <c:smooth val="0"/>
        </c:ser>
        <c:dLbls>
          <c:showLegendKey val="0"/>
          <c:showVal val="0"/>
          <c:showCatName val="0"/>
          <c:showSerName val="0"/>
          <c:showPercent val="0"/>
          <c:showBubbleSize val="0"/>
        </c:dLbls>
        <c:marker val="1"/>
        <c:smooth val="0"/>
        <c:axId val="209072896"/>
        <c:axId val="209075200"/>
      </c:lineChart>
      <c:catAx>
        <c:axId val="209072896"/>
        <c:scaling>
          <c:orientation val="minMax"/>
        </c:scaling>
        <c:delete val="0"/>
        <c:axPos val="b"/>
        <c:title>
          <c:tx>
            <c:rich>
              <a:bodyPr/>
              <a:lstStyle/>
              <a:p>
                <a:pPr>
                  <a:defRPr sz="1700" b="1" i="0" u="none" strike="noStrike" baseline="0">
                    <a:solidFill>
                      <a:srgbClr val="000000"/>
                    </a:solidFill>
                    <a:latin typeface="Arial"/>
                    <a:ea typeface="Arial"/>
                    <a:cs typeface="Arial"/>
                  </a:defRPr>
                </a:pPr>
                <a:r>
                  <a:rPr lang="en-GB"/>
                  <a:t>Year</a:t>
                </a:r>
              </a:p>
            </c:rich>
          </c:tx>
          <c:layout>
            <c:manualLayout>
              <c:xMode val="edge"/>
              <c:yMode val="edge"/>
              <c:x val="0.47956148694364636"/>
              <c:y val="0.939351791181250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209075200"/>
        <c:crosses val="autoZero"/>
        <c:auto val="1"/>
        <c:lblAlgn val="ctr"/>
        <c:lblOffset val="100"/>
        <c:tickLblSkip val="1"/>
        <c:tickMarkSkip val="1"/>
        <c:noMultiLvlLbl val="0"/>
      </c:catAx>
      <c:valAx>
        <c:axId val="209075200"/>
        <c:scaling>
          <c:orientation val="minMax"/>
          <c:max val="105"/>
          <c:min val="6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700" b="1" i="0" u="none" strike="noStrike" baseline="0">
                    <a:solidFill>
                      <a:srgbClr val="000000"/>
                    </a:solidFill>
                    <a:latin typeface="Arial"/>
                    <a:ea typeface="Arial"/>
                    <a:cs typeface="Arial"/>
                  </a:defRPr>
                </a:pPr>
                <a:r>
                  <a:rPr lang="en-GB"/>
                  <a:t>Index</a:t>
                </a:r>
              </a:p>
            </c:rich>
          </c:tx>
          <c:layout>
            <c:manualLayout>
              <c:xMode val="edge"/>
              <c:yMode val="edge"/>
              <c:x val="4.9851116057566276E-3"/>
              <c:y val="0.472496770061711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209072896"/>
        <c:crosses val="autoZero"/>
        <c:crossBetween val="between"/>
        <c:majorUnit val="10"/>
        <c:minorUnit val="5"/>
      </c:valAx>
      <c:spPr>
        <a:solidFill>
          <a:srgbClr val="C0C0C0"/>
        </a:solidFill>
        <a:ln w="12700">
          <a:solidFill>
            <a:srgbClr val="808080"/>
          </a:solidFill>
          <a:prstDash val="solid"/>
        </a:ln>
      </c:spPr>
    </c:plotArea>
    <c:legend>
      <c:legendPos val="r"/>
      <c:layout>
        <c:manualLayout>
          <c:xMode val="edge"/>
          <c:yMode val="edge"/>
          <c:x val="0.49709543568464731"/>
          <c:y val="0.46979865771812079"/>
          <c:w val="0.41991701244813279"/>
          <c:h val="0.12176414189837009"/>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700" b="0" i="0" u="none" strike="noStrike" baseline="0">
          <a:solidFill>
            <a:srgbClr val="000000"/>
          </a:solidFill>
          <a:latin typeface="Arial"/>
          <a:ea typeface="Arial"/>
          <a:cs typeface="Arial"/>
        </a:defRPr>
      </a:pPr>
      <a:endParaRPr lang="en-US"/>
    </a:p>
  </c:txPr>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50" b="1" i="0" u="none" strike="noStrike" baseline="0">
                <a:solidFill>
                  <a:srgbClr val="000000"/>
                </a:solidFill>
                <a:latin typeface="Arial"/>
                <a:ea typeface="Arial"/>
                <a:cs typeface="Arial"/>
              </a:defRPr>
            </a:pPr>
            <a:r>
              <a:rPr lang="en-GB"/>
              <a:t>WANO/INPO Weighted Index over all Units</a:t>
            </a:r>
          </a:p>
        </c:rich>
      </c:tx>
      <c:layout>
        <c:manualLayout>
          <c:xMode val="edge"/>
          <c:yMode val="edge"/>
          <c:x val="0.17486916096272281"/>
          <c:y val="2.7243589743589744E-2"/>
        </c:manualLayout>
      </c:layout>
      <c:overlay val="0"/>
      <c:spPr>
        <a:noFill/>
        <a:ln w="25400">
          <a:noFill/>
        </a:ln>
      </c:spPr>
    </c:title>
    <c:autoTitleDeleted val="0"/>
    <c:plotArea>
      <c:layout>
        <c:manualLayout>
          <c:layoutTarget val="inner"/>
          <c:xMode val="edge"/>
          <c:yMode val="edge"/>
          <c:x val="0.12565451450758472"/>
          <c:y val="0.13621816189991784"/>
          <c:w val="0.7528799660912785"/>
          <c:h val="0.76442427325012718"/>
        </c:manualLayout>
      </c:layout>
      <c:areaChart>
        <c:grouping val="stacked"/>
        <c:varyColors val="0"/>
        <c:ser>
          <c:idx val="0"/>
          <c:order val="0"/>
          <c:tx>
            <c:strRef>
              <c:f>Index_all!$B$21</c:f>
              <c:strCache>
                <c:ptCount val="1"/>
                <c:pt idx="0">
                  <c:v>UCF</c:v>
                </c:pt>
              </c:strCache>
            </c:strRef>
          </c:tx>
          <c:spPr>
            <a:solidFill>
              <a:srgbClr val="9999FF"/>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Index_all!$B$15:$B$20</c:f>
              <c:numCache>
                <c:formatCode>General</c:formatCode>
                <c:ptCount val="6"/>
                <c:pt idx="0">
                  <c:v>0</c:v>
                </c:pt>
                <c:pt idx="1">
                  <c:v>0</c:v>
                </c:pt>
                <c:pt idx="2">
                  <c:v>10.700001716613752</c:v>
                </c:pt>
                <c:pt idx="3">
                  <c:v>9.7125005722046254</c:v>
                </c:pt>
                <c:pt idx="4">
                  <c:v>11.950001716613734</c:v>
                </c:pt>
                <c:pt idx="5">
                  <c:v>12.374997138977051</c:v>
                </c:pt>
              </c:numCache>
            </c:numRef>
          </c:val>
        </c:ser>
        <c:ser>
          <c:idx val="1"/>
          <c:order val="1"/>
          <c:tx>
            <c:strRef>
              <c:f>Index_all!$C$21</c:f>
              <c:strCache>
                <c:ptCount val="1"/>
                <c:pt idx="0">
                  <c:v>FLR</c:v>
                </c:pt>
              </c:strCache>
            </c:strRef>
          </c:tx>
          <c:spPr>
            <a:solidFill>
              <a:srgbClr val="993366"/>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Index_all!$C$15:$C$20</c:f>
              <c:numCache>
                <c:formatCode>General</c:formatCode>
                <c:ptCount val="6"/>
                <c:pt idx="0">
                  <c:v>19</c:v>
                </c:pt>
                <c:pt idx="1">
                  <c:v>19</c:v>
                </c:pt>
                <c:pt idx="2">
                  <c:v>19</c:v>
                </c:pt>
                <c:pt idx="3">
                  <c:v>19</c:v>
                </c:pt>
                <c:pt idx="4">
                  <c:v>19</c:v>
                </c:pt>
                <c:pt idx="5">
                  <c:v>19</c:v>
                </c:pt>
              </c:numCache>
            </c:numRef>
          </c:val>
        </c:ser>
        <c:ser>
          <c:idx val="2"/>
          <c:order val="2"/>
          <c:tx>
            <c:strRef>
              <c:f>Index_all!$D$21</c:f>
              <c:strCache>
                <c:ptCount val="1"/>
                <c:pt idx="0">
                  <c:v>UA7</c:v>
                </c:pt>
              </c:strCache>
            </c:strRef>
          </c:tx>
          <c:spPr>
            <a:solidFill>
              <a:srgbClr val="FFFFCC"/>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Index_all!$D$15:$D$20</c:f>
              <c:numCache>
                <c:formatCode>General</c:formatCode>
                <c:ptCount val="6"/>
                <c:pt idx="0">
                  <c:v>0</c:v>
                </c:pt>
                <c:pt idx="1">
                  <c:v>0</c:v>
                </c:pt>
                <c:pt idx="2">
                  <c:v>3.7000003457069464</c:v>
                </c:pt>
                <c:pt idx="3">
                  <c:v>3.6499997973441944</c:v>
                </c:pt>
                <c:pt idx="4">
                  <c:v>10</c:v>
                </c:pt>
                <c:pt idx="5">
                  <c:v>10</c:v>
                </c:pt>
              </c:numCache>
            </c:numRef>
          </c:val>
        </c:ser>
        <c:ser>
          <c:idx val="3"/>
          <c:order val="3"/>
          <c:tx>
            <c:strRef>
              <c:f>Index_all!$E$21</c:f>
              <c:strCache>
                <c:ptCount val="1"/>
                <c:pt idx="0">
                  <c:v>SP1</c:v>
                </c:pt>
              </c:strCache>
            </c:strRef>
          </c:tx>
          <c:spPr>
            <a:solidFill>
              <a:srgbClr val="CCFFFF"/>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Index_all!$E$15:$E$20</c:f>
              <c:numCache>
                <c:formatCode>General</c:formatCode>
                <c:ptCount val="6"/>
                <c:pt idx="0">
                  <c:v>0</c:v>
                </c:pt>
                <c:pt idx="1">
                  <c:v>0</c:v>
                </c:pt>
                <c:pt idx="2">
                  <c:v>10</c:v>
                </c:pt>
                <c:pt idx="3">
                  <c:v>10</c:v>
                </c:pt>
                <c:pt idx="4">
                  <c:v>10</c:v>
                </c:pt>
                <c:pt idx="5">
                  <c:v>10</c:v>
                </c:pt>
              </c:numCache>
            </c:numRef>
          </c:val>
        </c:ser>
        <c:ser>
          <c:idx val="4"/>
          <c:order val="4"/>
          <c:tx>
            <c:strRef>
              <c:f>Index_all!$F$21</c:f>
              <c:strCache>
                <c:ptCount val="1"/>
                <c:pt idx="0">
                  <c:v>SP2</c:v>
                </c:pt>
              </c:strCache>
            </c:strRef>
          </c:tx>
          <c:spPr>
            <a:solidFill>
              <a:srgbClr val="660066"/>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Index_all!$F$15:$F$20</c:f>
              <c:numCache>
                <c:formatCode>General</c:formatCode>
                <c:ptCount val="6"/>
                <c:pt idx="0">
                  <c:v>0</c:v>
                </c:pt>
                <c:pt idx="1">
                  <c:v>0</c:v>
                </c:pt>
                <c:pt idx="2">
                  <c:v>10</c:v>
                </c:pt>
                <c:pt idx="3">
                  <c:v>10</c:v>
                </c:pt>
                <c:pt idx="4">
                  <c:v>10</c:v>
                </c:pt>
                <c:pt idx="5">
                  <c:v>10</c:v>
                </c:pt>
              </c:numCache>
            </c:numRef>
          </c:val>
        </c:ser>
        <c:ser>
          <c:idx val="5"/>
          <c:order val="5"/>
          <c:tx>
            <c:strRef>
              <c:f>Index_all!$G$21</c:f>
              <c:strCache>
                <c:ptCount val="1"/>
                <c:pt idx="0">
                  <c:v>SP5</c:v>
                </c:pt>
              </c:strCache>
            </c:strRef>
          </c:tx>
          <c:spPr>
            <a:solidFill>
              <a:srgbClr val="FF8080"/>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Index_all!$G$15:$G$20</c:f>
              <c:numCache>
                <c:formatCode>General</c:formatCode>
                <c:ptCount val="6"/>
                <c:pt idx="0">
                  <c:v>0</c:v>
                </c:pt>
                <c:pt idx="1">
                  <c:v>0</c:v>
                </c:pt>
                <c:pt idx="2">
                  <c:v>10</c:v>
                </c:pt>
                <c:pt idx="3">
                  <c:v>10</c:v>
                </c:pt>
                <c:pt idx="4">
                  <c:v>10</c:v>
                </c:pt>
                <c:pt idx="5">
                  <c:v>10</c:v>
                </c:pt>
              </c:numCache>
            </c:numRef>
          </c:val>
        </c:ser>
        <c:ser>
          <c:idx val="6"/>
          <c:order val="6"/>
          <c:tx>
            <c:strRef>
              <c:f>Index_all!$H$21</c:f>
              <c:strCache>
                <c:ptCount val="1"/>
                <c:pt idx="0">
                  <c:v>FRI</c:v>
                </c:pt>
              </c:strCache>
            </c:strRef>
          </c:tx>
          <c:spPr>
            <a:solidFill>
              <a:srgbClr val="0066CC"/>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Index_all!$H$15:$H$20</c:f>
              <c:numCache>
                <c:formatCode>General</c:formatCode>
                <c:ptCount val="6"/>
                <c:pt idx="0">
                  <c:v>0</c:v>
                </c:pt>
                <c:pt idx="1">
                  <c:v>0</c:v>
                </c:pt>
                <c:pt idx="2">
                  <c:v>10</c:v>
                </c:pt>
                <c:pt idx="3">
                  <c:v>10</c:v>
                </c:pt>
                <c:pt idx="4">
                  <c:v>10</c:v>
                </c:pt>
                <c:pt idx="5">
                  <c:v>10</c:v>
                </c:pt>
              </c:numCache>
            </c:numRef>
          </c:val>
        </c:ser>
        <c:ser>
          <c:idx val="7"/>
          <c:order val="7"/>
          <c:tx>
            <c:strRef>
              <c:f>Index_all!$I$21</c:f>
              <c:strCache>
                <c:ptCount val="1"/>
                <c:pt idx="0">
                  <c:v>CPI</c:v>
                </c:pt>
              </c:strCache>
            </c:strRef>
          </c:tx>
          <c:spPr>
            <a:solidFill>
              <a:srgbClr val="CCCCFF"/>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Index_all!$I$15:$I$20</c:f>
              <c:numCache>
                <c:formatCode>General</c:formatCode>
                <c:ptCount val="6"/>
                <c:pt idx="0">
                  <c:v>0</c:v>
                </c:pt>
                <c:pt idx="1">
                  <c:v>0</c:v>
                </c:pt>
                <c:pt idx="2">
                  <c:v>4.7368805019378311</c:v>
                </c:pt>
                <c:pt idx="3">
                  <c:v>4.6053006274223902</c:v>
                </c:pt>
                <c:pt idx="4">
                  <c:v>4.7368805019378311</c:v>
                </c:pt>
                <c:pt idx="5">
                  <c:v>5</c:v>
                </c:pt>
              </c:numCache>
            </c:numRef>
          </c:val>
        </c:ser>
        <c:ser>
          <c:idx val="8"/>
          <c:order val="8"/>
          <c:tx>
            <c:strRef>
              <c:f>Index_all!$J$21</c:f>
              <c:strCache>
                <c:ptCount val="1"/>
                <c:pt idx="0">
                  <c:v>CRE</c:v>
                </c:pt>
              </c:strCache>
            </c:strRef>
          </c:tx>
          <c:spPr>
            <a:solidFill>
              <a:srgbClr val="000080"/>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Index_all!$J$15:$J$20</c:f>
              <c:numCache>
                <c:formatCode>General</c:formatCode>
                <c:ptCount val="6"/>
                <c:pt idx="0">
                  <c:v>0</c:v>
                </c:pt>
                <c:pt idx="1">
                  <c:v>0</c:v>
                </c:pt>
                <c:pt idx="2">
                  <c:v>10</c:v>
                </c:pt>
                <c:pt idx="3">
                  <c:v>10</c:v>
                </c:pt>
                <c:pt idx="4">
                  <c:v>10</c:v>
                </c:pt>
                <c:pt idx="5">
                  <c:v>10</c:v>
                </c:pt>
              </c:numCache>
            </c:numRef>
          </c:val>
        </c:ser>
        <c:ser>
          <c:idx val="9"/>
          <c:order val="9"/>
          <c:tx>
            <c:strRef>
              <c:f>Index_all!$K$21</c:f>
              <c:strCache>
                <c:ptCount val="1"/>
                <c:pt idx="0">
                  <c:v>ISA</c:v>
                </c:pt>
              </c:strCache>
            </c:strRef>
          </c:tx>
          <c:spPr>
            <a:solidFill>
              <a:srgbClr val="FF00FF"/>
            </a:solidFill>
            <a:ln w="12700">
              <a:solidFill>
                <a:srgbClr val="000000"/>
              </a:solidFill>
              <a:prstDash val="solid"/>
            </a:ln>
          </c:spPr>
          <c:cat>
            <c:numRef>
              <c:f>Index_all!$A$15:$A$20</c:f>
              <c:numCache>
                <c:formatCode>General</c:formatCode>
                <c:ptCount val="6"/>
                <c:pt idx="0">
                  <c:v>2011</c:v>
                </c:pt>
                <c:pt idx="1">
                  <c:v>2012</c:v>
                </c:pt>
                <c:pt idx="2">
                  <c:v>2013</c:v>
                </c:pt>
                <c:pt idx="3">
                  <c:v>2014</c:v>
                </c:pt>
                <c:pt idx="4">
                  <c:v>2015</c:v>
                </c:pt>
                <c:pt idx="5">
                  <c:v>2016</c:v>
                </c:pt>
              </c:numCache>
            </c:numRef>
          </c:cat>
          <c:val>
            <c:numRef>
              <c:f>Index_all!$K$15:$K$20</c:f>
              <c:numCache>
                <c:formatCode>General</c:formatCode>
                <c:ptCount val="6"/>
                <c:pt idx="0">
                  <c:v>0</c:v>
                </c:pt>
                <c:pt idx="1">
                  <c:v>0</c:v>
                </c:pt>
                <c:pt idx="2">
                  <c:v>4.9999999813735503</c:v>
                </c:pt>
                <c:pt idx="3">
                  <c:v>4.9999999813735503</c:v>
                </c:pt>
                <c:pt idx="4">
                  <c:v>3.7499999627471001</c:v>
                </c:pt>
                <c:pt idx="5">
                  <c:v>5</c:v>
                </c:pt>
              </c:numCache>
            </c:numRef>
          </c:val>
        </c:ser>
        <c:dLbls>
          <c:showLegendKey val="0"/>
          <c:showVal val="0"/>
          <c:showCatName val="0"/>
          <c:showSerName val="0"/>
          <c:showPercent val="0"/>
          <c:showBubbleSize val="0"/>
        </c:dLbls>
        <c:axId val="91955200"/>
        <c:axId val="91957120"/>
      </c:areaChart>
      <c:catAx>
        <c:axId val="91955200"/>
        <c:scaling>
          <c:orientation val="minMax"/>
        </c:scaling>
        <c:delete val="0"/>
        <c:axPos val="b"/>
        <c:title>
          <c:tx>
            <c:rich>
              <a:bodyPr/>
              <a:lstStyle/>
              <a:p>
                <a:pPr>
                  <a:defRPr sz="1975" b="1" i="0" u="none" strike="noStrike" baseline="0">
                    <a:solidFill>
                      <a:srgbClr val="000000"/>
                    </a:solidFill>
                    <a:latin typeface="Arial"/>
                    <a:ea typeface="Arial"/>
                    <a:cs typeface="Arial"/>
                  </a:defRPr>
                </a:pPr>
                <a:r>
                  <a:rPr lang="en-GB"/>
                  <a:t>Year</a:t>
                </a:r>
              </a:p>
            </c:rich>
          </c:tx>
          <c:layout>
            <c:manualLayout>
              <c:xMode val="edge"/>
              <c:yMode val="edge"/>
              <c:x val="0.46806306074485787"/>
              <c:y val="0.921475873208156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975" b="0" i="0" u="none" strike="noStrike" baseline="0">
                <a:solidFill>
                  <a:srgbClr val="000000"/>
                </a:solidFill>
                <a:latin typeface="Arial"/>
                <a:ea typeface="Arial"/>
                <a:cs typeface="Arial"/>
              </a:defRPr>
            </a:pPr>
            <a:endParaRPr lang="en-US"/>
          </a:p>
        </c:txPr>
        <c:crossAx val="91957120"/>
        <c:crosses val="autoZero"/>
        <c:auto val="1"/>
        <c:lblAlgn val="ctr"/>
        <c:lblOffset val="100"/>
        <c:tickLblSkip val="1"/>
        <c:tickMarkSkip val="1"/>
        <c:noMultiLvlLbl val="0"/>
      </c:catAx>
      <c:valAx>
        <c:axId val="91957120"/>
        <c:scaling>
          <c:orientation val="minMax"/>
        </c:scaling>
        <c:delete val="0"/>
        <c:axPos val="l"/>
        <c:majorGridlines>
          <c:spPr>
            <a:ln w="3175">
              <a:solidFill>
                <a:srgbClr val="000000"/>
              </a:solidFill>
              <a:prstDash val="solid"/>
            </a:ln>
          </c:spPr>
        </c:majorGridlines>
        <c:title>
          <c:tx>
            <c:rich>
              <a:bodyPr/>
              <a:lstStyle/>
              <a:p>
                <a:pPr>
                  <a:defRPr sz="1975" b="1" i="0" u="none" strike="noStrike" baseline="0">
                    <a:solidFill>
                      <a:srgbClr val="000000"/>
                    </a:solidFill>
                    <a:latin typeface="Arial"/>
                    <a:ea typeface="Arial"/>
                    <a:cs typeface="Arial"/>
                  </a:defRPr>
                </a:pPr>
                <a:r>
                  <a:rPr lang="en-GB"/>
                  <a:t>Contribution</a:t>
                </a:r>
              </a:p>
            </c:rich>
          </c:tx>
          <c:layout>
            <c:manualLayout>
              <c:xMode val="edge"/>
              <c:yMode val="edge"/>
              <c:x val="1.675398418334963E-2"/>
              <c:y val="0.3846160576081835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975" b="0" i="0" u="none" strike="noStrike" baseline="0">
                <a:solidFill>
                  <a:srgbClr val="000000"/>
                </a:solidFill>
                <a:latin typeface="Arial"/>
                <a:ea typeface="Arial"/>
                <a:cs typeface="Arial"/>
              </a:defRPr>
            </a:pPr>
            <a:endParaRPr lang="en-US"/>
          </a:p>
        </c:txPr>
        <c:crossAx val="91955200"/>
        <c:crosses val="autoZero"/>
        <c:crossBetween val="midCat"/>
      </c:valAx>
      <c:spPr>
        <a:solidFill>
          <a:srgbClr val="C0C0C0"/>
        </a:solidFill>
        <a:ln w="12700">
          <a:solidFill>
            <a:srgbClr val="808080"/>
          </a:solidFill>
          <a:prstDash val="solid"/>
        </a:ln>
      </c:spPr>
    </c:plotArea>
    <c:legend>
      <c:legendPos val="r"/>
      <c:layout>
        <c:manualLayout>
          <c:xMode val="edge"/>
          <c:yMode val="edge"/>
          <c:x val="0.87195233212014289"/>
          <c:y val="0.2625273029341828"/>
          <c:w val="0.1219513751216983"/>
          <c:h val="0.60675397400141007"/>
        </c:manualLayout>
      </c:layout>
      <c:overlay val="0"/>
      <c:spPr>
        <a:solidFill>
          <a:srgbClr val="FFFFFF"/>
        </a:solidFill>
        <a:ln w="3175">
          <a:solidFill>
            <a:srgbClr val="000000"/>
          </a:solidFill>
          <a:prstDash val="solid"/>
        </a:ln>
      </c:spPr>
      <c:txPr>
        <a:bodyPr/>
        <a:lstStyle/>
        <a:p>
          <a:pPr>
            <a:defRPr sz="16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093046917263318E-2"/>
          <c:y val="5.5319148936170209E-2"/>
          <c:w val="0.91627948595543507"/>
          <c:h val="0.82553191489361699"/>
        </c:manualLayout>
      </c:layout>
      <c:barChart>
        <c:barDir val="col"/>
        <c:grouping val="clustered"/>
        <c:varyColors val="0"/>
        <c:ser>
          <c:idx val="0"/>
          <c:order val="3"/>
          <c:tx>
            <c:strRef>
              <c:f>'UCLF '!$A$4</c:f>
              <c:strCache>
                <c:ptCount val="1"/>
                <c:pt idx="0">
                  <c:v>Almaraz 1                     </c:v>
                </c:pt>
              </c:strCache>
            </c:strRef>
          </c:tx>
          <c:spPr>
            <a:solidFill>
              <a:srgbClr val="9999FF"/>
            </a:solidFill>
            <a:ln w="12700">
              <a:solidFill>
                <a:srgbClr val="000000"/>
              </a:solidFill>
              <a:prstDash val="solid"/>
            </a:ln>
          </c:spPr>
          <c:invertIfNegative val="0"/>
          <c:val>
            <c:numRef>
              <c:f>'UCLF '!$B$4:$G$4</c:f>
              <c:numCache>
                <c:formatCode>General</c:formatCode>
                <c:ptCount val="6"/>
                <c:pt idx="2">
                  <c:v>8.3299999237060494</c:v>
                </c:pt>
                <c:pt idx="3">
                  <c:v>0.5</c:v>
                </c:pt>
                <c:pt idx="4">
                  <c:v>1.3899999856948899</c:v>
                </c:pt>
                <c:pt idx="5">
                  <c:v>0.81000000238418601</c:v>
                </c:pt>
              </c:numCache>
            </c:numRef>
          </c:val>
        </c:ser>
        <c:ser>
          <c:idx val="1"/>
          <c:order val="4"/>
          <c:tx>
            <c:strRef>
              <c:f>'UCLF '!$A$5</c:f>
              <c:strCache>
                <c:ptCount val="1"/>
                <c:pt idx="0">
                  <c:v>Almaraz 2                     </c:v>
                </c:pt>
              </c:strCache>
            </c:strRef>
          </c:tx>
          <c:spPr>
            <a:solidFill>
              <a:srgbClr val="993366"/>
            </a:solidFill>
            <a:ln w="12700">
              <a:solidFill>
                <a:srgbClr val="000000"/>
              </a:solidFill>
              <a:prstDash val="solid"/>
            </a:ln>
          </c:spPr>
          <c:invertIfNegative val="0"/>
          <c:val>
            <c:numRef>
              <c:f>'UCLF '!$B$5:$G$5</c:f>
              <c:numCache>
                <c:formatCode>General</c:formatCode>
                <c:ptCount val="6"/>
                <c:pt idx="2">
                  <c:v>3.5</c:v>
                </c:pt>
                <c:pt idx="3">
                  <c:v>1.58000004291534</c:v>
                </c:pt>
                <c:pt idx="4">
                  <c:v>0</c:v>
                </c:pt>
                <c:pt idx="5">
                  <c:v>0</c:v>
                </c:pt>
              </c:numCache>
            </c:numRef>
          </c:val>
        </c:ser>
        <c:ser>
          <c:idx val="5"/>
          <c:order val="5"/>
          <c:tx>
            <c:strRef>
              <c:f>'UCLF '!$A$6</c:f>
              <c:strCache>
                <c:ptCount val="1"/>
              </c:strCache>
            </c:strRef>
          </c:tx>
          <c:spPr>
            <a:solidFill>
              <a:srgbClr val="FF8080"/>
            </a:solidFill>
            <a:ln w="12700">
              <a:solidFill>
                <a:srgbClr val="000000"/>
              </a:solidFill>
              <a:prstDash val="solid"/>
            </a:ln>
          </c:spPr>
          <c:invertIfNegative val="0"/>
          <c:val>
            <c:numRef>
              <c:f>'UCLF '!$B$6:$G$6</c:f>
              <c:numCache>
                <c:formatCode>General</c:formatCode>
                <c:ptCount val="6"/>
              </c:numCache>
            </c:numRef>
          </c:val>
        </c:ser>
        <c:ser>
          <c:idx val="6"/>
          <c:order val="6"/>
          <c:tx>
            <c:strRef>
              <c:f>'UCLF '!$O$4</c:f>
              <c:strCache>
                <c:ptCount val="1"/>
              </c:strCache>
            </c:strRef>
          </c:tx>
          <c:spPr>
            <a:solidFill>
              <a:srgbClr val="0066CC"/>
            </a:solidFill>
            <a:ln w="12700">
              <a:solidFill>
                <a:srgbClr val="000000"/>
              </a:solidFill>
              <a:prstDash val="solid"/>
            </a:ln>
          </c:spPr>
          <c:invertIfNegative val="0"/>
          <c:val>
            <c:numRef>
              <c:f>'UCLF '!$P$4:$U$4</c:f>
              <c:numCache>
                <c:formatCode>General</c:formatCode>
                <c:ptCount val="6"/>
              </c:numCache>
            </c:numRef>
          </c:val>
        </c:ser>
        <c:ser>
          <c:idx val="7"/>
          <c:order val="7"/>
          <c:tx>
            <c:strRef>
              <c:f>'UCLF '!$O$5</c:f>
              <c:strCache>
                <c:ptCount val="1"/>
              </c:strCache>
            </c:strRef>
          </c:tx>
          <c:spPr>
            <a:solidFill>
              <a:srgbClr val="CCCCFF"/>
            </a:solidFill>
            <a:ln w="12700">
              <a:solidFill>
                <a:srgbClr val="000000"/>
              </a:solidFill>
              <a:prstDash val="solid"/>
            </a:ln>
          </c:spPr>
          <c:invertIfNegative val="0"/>
          <c:val>
            <c:numRef>
              <c:f>'UCLF '!$P$5:$U$5</c:f>
              <c:numCache>
                <c:formatCode>General</c:formatCode>
                <c:ptCount val="6"/>
              </c:numCache>
            </c:numRef>
          </c:val>
        </c:ser>
        <c:ser>
          <c:idx val="8"/>
          <c:order val="8"/>
          <c:tx>
            <c:strRef>
              <c:f>'UCLF '!$O$6</c:f>
              <c:strCache>
                <c:ptCount val="1"/>
              </c:strCache>
            </c:strRef>
          </c:tx>
          <c:spPr>
            <a:solidFill>
              <a:srgbClr val="000080"/>
            </a:solidFill>
            <a:ln w="12700">
              <a:solidFill>
                <a:srgbClr val="000000"/>
              </a:solidFill>
              <a:prstDash val="solid"/>
            </a:ln>
          </c:spPr>
          <c:invertIfNegative val="0"/>
          <c:val>
            <c:numRef>
              <c:f>'UCLF '!$P$6:$U$6</c:f>
              <c:numCache>
                <c:formatCode>General</c:formatCode>
                <c:ptCount val="6"/>
              </c:numCache>
            </c:numRef>
          </c:val>
        </c:ser>
        <c:dLbls>
          <c:showLegendKey val="0"/>
          <c:showVal val="0"/>
          <c:showCatName val="0"/>
          <c:showSerName val="0"/>
          <c:showPercent val="0"/>
          <c:showBubbleSize val="0"/>
        </c:dLbls>
        <c:gapWidth val="150"/>
        <c:axId val="101484032"/>
        <c:axId val="101485568"/>
      </c:barChart>
      <c:lineChart>
        <c:grouping val="standard"/>
        <c:varyColors val="0"/>
        <c:ser>
          <c:idx val="2"/>
          <c:order val="2"/>
          <c:tx>
            <c:strRef>
              <c:f>'UCLF '!$A$9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'UCLF '!$B$3:$G$3</c:f>
              <c:numCache>
                <c:formatCode>General</c:formatCode>
                <c:ptCount val="6"/>
                <c:pt idx="0">
                  <c:v>2011</c:v>
                </c:pt>
                <c:pt idx="1">
                  <c:v>2012</c:v>
                </c:pt>
                <c:pt idx="2">
                  <c:v>2013</c:v>
                </c:pt>
                <c:pt idx="3">
                  <c:v>2014</c:v>
                </c:pt>
                <c:pt idx="4">
                  <c:v>2015</c:v>
                </c:pt>
                <c:pt idx="5">
                  <c:v>2016</c:v>
                </c:pt>
              </c:numCache>
            </c:numRef>
          </c:cat>
          <c:val>
            <c:numRef>
              <c:f>'UCLF '!$B$9:$G$9</c:f>
              <c:numCache>
                <c:formatCode>General</c:formatCode>
                <c:ptCount val="6"/>
                <c:pt idx="0">
                  <c:v>0.09</c:v>
                </c:pt>
                <c:pt idx="1">
                  <c:v>0.22</c:v>
                </c:pt>
                <c:pt idx="2">
                  <c:v>0.15</c:v>
                </c:pt>
                <c:pt idx="3">
                  <c:v>0.34</c:v>
                </c:pt>
                <c:pt idx="4">
                  <c:v>0.12</c:v>
                </c:pt>
                <c:pt idx="5">
                  <c:v>0.09</c:v>
                </c:pt>
              </c:numCache>
            </c:numRef>
          </c:val>
          <c:smooth val="0"/>
        </c:ser>
        <c:dLbls>
          <c:showLegendKey val="0"/>
          <c:showVal val="0"/>
          <c:showCatName val="0"/>
          <c:showSerName val="0"/>
          <c:showPercent val="0"/>
          <c:showBubbleSize val="0"/>
        </c:dLbls>
        <c:marker val="1"/>
        <c:smooth val="0"/>
        <c:axId val="101467648"/>
        <c:axId val="101469568"/>
      </c:lineChart>
      <c:lineChart>
        <c:grouping val="standard"/>
        <c:varyColors val="0"/>
        <c:ser>
          <c:idx val="3"/>
          <c:order val="0"/>
          <c:tx>
            <c:strRef>
              <c:f>'UCLF '!$A$10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'UCLF '!$B$3:$G$3</c:f>
              <c:numCache>
                <c:formatCode>General</c:formatCode>
                <c:ptCount val="6"/>
                <c:pt idx="0">
                  <c:v>2011</c:v>
                </c:pt>
                <c:pt idx="1">
                  <c:v>2012</c:v>
                </c:pt>
                <c:pt idx="2">
                  <c:v>2013</c:v>
                </c:pt>
                <c:pt idx="3">
                  <c:v>2014</c:v>
                </c:pt>
                <c:pt idx="4">
                  <c:v>2015</c:v>
                </c:pt>
                <c:pt idx="5">
                  <c:v>2016</c:v>
                </c:pt>
              </c:numCache>
            </c:numRef>
          </c:cat>
          <c:val>
            <c:numRef>
              <c:f>'UCLF '!$B$10:$G$10</c:f>
              <c:numCache>
                <c:formatCode>General</c:formatCode>
                <c:ptCount val="6"/>
                <c:pt idx="0">
                  <c:v>1.1599999999999999</c:v>
                </c:pt>
                <c:pt idx="1">
                  <c:v>1.99</c:v>
                </c:pt>
                <c:pt idx="2">
                  <c:v>1.63</c:v>
                </c:pt>
                <c:pt idx="3">
                  <c:v>1.82</c:v>
                </c:pt>
                <c:pt idx="4">
                  <c:v>1.61</c:v>
                </c:pt>
                <c:pt idx="5">
                  <c:v>1.43</c:v>
                </c:pt>
              </c:numCache>
            </c:numRef>
          </c:val>
          <c:smooth val="0"/>
        </c:ser>
        <c:ser>
          <c:idx val="4"/>
          <c:order val="1"/>
          <c:tx>
            <c:strRef>
              <c:f>'UCLF '!$A$11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'UCLF '!$B$3:$G$3</c:f>
              <c:numCache>
                <c:formatCode>General</c:formatCode>
                <c:ptCount val="6"/>
                <c:pt idx="0">
                  <c:v>2011</c:v>
                </c:pt>
                <c:pt idx="1">
                  <c:v>2012</c:v>
                </c:pt>
                <c:pt idx="2">
                  <c:v>2013</c:v>
                </c:pt>
                <c:pt idx="3">
                  <c:v>2014</c:v>
                </c:pt>
                <c:pt idx="4">
                  <c:v>2015</c:v>
                </c:pt>
                <c:pt idx="5">
                  <c:v>2016</c:v>
                </c:pt>
              </c:numCache>
            </c:numRef>
          </c:cat>
          <c:val>
            <c:numRef>
              <c:f>'UCLF '!$B$11:$G$11</c:f>
              <c:numCache>
                <c:formatCode>General</c:formatCode>
                <c:ptCount val="6"/>
                <c:pt idx="0">
                  <c:v>4.74</c:v>
                </c:pt>
                <c:pt idx="1">
                  <c:v>5.37</c:v>
                </c:pt>
                <c:pt idx="2">
                  <c:v>5.05</c:v>
                </c:pt>
                <c:pt idx="3">
                  <c:v>5.82</c:v>
                </c:pt>
                <c:pt idx="4">
                  <c:v>6.45</c:v>
                </c:pt>
                <c:pt idx="5">
                  <c:v>4.22</c:v>
                </c:pt>
              </c:numCache>
            </c:numRef>
          </c:val>
          <c:smooth val="0"/>
        </c:ser>
        <c:dLbls>
          <c:showLegendKey val="0"/>
          <c:showVal val="0"/>
          <c:showCatName val="0"/>
          <c:showSerName val="0"/>
          <c:showPercent val="0"/>
          <c:showBubbleSize val="0"/>
        </c:dLbls>
        <c:marker val="1"/>
        <c:smooth val="0"/>
        <c:axId val="101484032"/>
        <c:axId val="101485568"/>
      </c:lineChart>
      <c:catAx>
        <c:axId val="101467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01469568"/>
        <c:crosses val="autoZero"/>
        <c:auto val="0"/>
        <c:lblAlgn val="ctr"/>
        <c:lblOffset val="100"/>
        <c:tickLblSkip val="1"/>
        <c:tickMarkSkip val="1"/>
        <c:noMultiLvlLbl val="0"/>
      </c:catAx>
      <c:valAx>
        <c:axId val="101469568"/>
        <c:scaling>
          <c:orientation val="minMax"/>
          <c:max val="6"/>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Unplanned Capability Loss Factor [%]</a:t>
                </a:r>
              </a:p>
            </c:rich>
          </c:tx>
          <c:layout>
            <c:manualLayout>
              <c:xMode val="edge"/>
              <c:yMode val="edge"/>
              <c:x val="4.6511627906976744E-3"/>
              <c:y val="7.4468085106382975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01467648"/>
        <c:crosses val="autoZero"/>
        <c:crossBetween val="between"/>
        <c:majorUnit val="2"/>
        <c:minorUnit val="1"/>
      </c:valAx>
      <c:catAx>
        <c:axId val="101484032"/>
        <c:scaling>
          <c:orientation val="minMax"/>
        </c:scaling>
        <c:delete val="1"/>
        <c:axPos val="b"/>
        <c:majorTickMark val="out"/>
        <c:minorTickMark val="none"/>
        <c:tickLblPos val="nextTo"/>
        <c:crossAx val="101485568"/>
        <c:crosses val="autoZero"/>
        <c:auto val="0"/>
        <c:lblAlgn val="ctr"/>
        <c:lblOffset val="100"/>
        <c:noMultiLvlLbl val="0"/>
      </c:catAx>
      <c:valAx>
        <c:axId val="101485568"/>
        <c:scaling>
          <c:orientation val="minMax"/>
        </c:scaling>
        <c:delete val="1"/>
        <c:axPos val="l"/>
        <c:numFmt formatCode="General" sourceLinked="1"/>
        <c:majorTickMark val="out"/>
        <c:minorTickMark val="none"/>
        <c:tickLblPos val="nextTo"/>
        <c:crossAx val="101484032"/>
        <c:crosses val="autoZero"/>
        <c:crossBetween val="between"/>
      </c:valAx>
      <c:spPr>
        <a:solidFill>
          <a:srgbClr val="C0C0C0"/>
        </a:solidFill>
        <a:ln w="12700">
          <a:solidFill>
            <a:srgbClr val="808080"/>
          </a:solidFill>
          <a:prstDash val="solid"/>
        </a:ln>
      </c:spPr>
    </c:plotArea>
    <c:legend>
      <c:legendPos val="r"/>
      <c:layout>
        <c:manualLayout>
          <c:xMode val="edge"/>
          <c:yMode val="edge"/>
          <c:x val="9.6392667060910708E-2"/>
          <c:y val="0.90738317255102585"/>
          <c:w val="0.78178592548787695"/>
          <c:h val="8.2489379322820536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263726819218714E-2"/>
          <c:y val="5.5201812968196338E-2"/>
          <c:w val="0.9310128363586222"/>
          <c:h val="0.82590404787032223"/>
        </c:manualLayout>
      </c:layout>
      <c:barChart>
        <c:barDir val="col"/>
        <c:grouping val="clustered"/>
        <c:varyColors val="0"/>
        <c:ser>
          <c:idx val="1"/>
          <c:order val="0"/>
          <c:tx>
            <c:strRef>
              <c:f>'UCLF '!$O$4</c:f>
              <c:strCache>
                <c:ptCount val="1"/>
              </c:strCache>
            </c:strRef>
          </c:tx>
          <c:spPr>
            <a:solidFill>
              <a:srgbClr val="9999FF"/>
            </a:solidFill>
            <a:ln w="12700">
              <a:solidFill>
                <a:srgbClr val="000000"/>
              </a:solidFill>
              <a:prstDash val="solid"/>
            </a:ln>
          </c:spPr>
          <c:invertIfNegative val="0"/>
          <c:cat>
            <c:numRef>
              <c:f>'UCLF '!$P$3:$U$3</c:f>
              <c:numCache>
                <c:formatCode>General</c:formatCode>
                <c:ptCount val="6"/>
                <c:pt idx="0">
                  <c:v>2011</c:v>
                </c:pt>
                <c:pt idx="1">
                  <c:v>2012</c:v>
                </c:pt>
                <c:pt idx="2">
                  <c:v>2013</c:v>
                </c:pt>
                <c:pt idx="3">
                  <c:v>2014</c:v>
                </c:pt>
                <c:pt idx="4">
                  <c:v>2015</c:v>
                </c:pt>
                <c:pt idx="5">
                  <c:v>2016</c:v>
                </c:pt>
              </c:numCache>
            </c:numRef>
          </c:cat>
          <c:val>
            <c:numRef>
              <c:f>'UCLF '!$P$4:$U$4</c:f>
              <c:numCache>
                <c:formatCode>General</c:formatCode>
                <c:ptCount val="6"/>
              </c:numCache>
            </c:numRef>
          </c:val>
        </c:ser>
        <c:ser>
          <c:idx val="7"/>
          <c:order val="5"/>
          <c:tx>
            <c:strRef>
              <c:f>'UCLF '!$O$6</c:f>
              <c:strCache>
                <c:ptCount val="1"/>
              </c:strCache>
            </c:strRef>
          </c:tx>
          <c:spPr>
            <a:solidFill>
              <a:srgbClr val="CCCCFF"/>
            </a:solidFill>
            <a:ln w="12700">
              <a:solidFill>
                <a:srgbClr val="000000"/>
              </a:solidFill>
              <a:prstDash val="solid"/>
            </a:ln>
          </c:spPr>
          <c:invertIfNegative val="0"/>
          <c:cat>
            <c:numRef>
              <c:f>'UCLF '!$P$3:$U$3</c:f>
              <c:numCache>
                <c:formatCode>General</c:formatCode>
                <c:ptCount val="6"/>
                <c:pt idx="0">
                  <c:v>2011</c:v>
                </c:pt>
                <c:pt idx="1">
                  <c:v>2012</c:v>
                </c:pt>
                <c:pt idx="2">
                  <c:v>2013</c:v>
                </c:pt>
                <c:pt idx="3">
                  <c:v>2014</c:v>
                </c:pt>
                <c:pt idx="4">
                  <c:v>2015</c:v>
                </c:pt>
                <c:pt idx="5">
                  <c:v>2016</c:v>
                </c:pt>
              </c:numCache>
            </c:numRef>
          </c:cat>
          <c:val>
            <c:numRef>
              <c:f>'UCLF '!$P$6:$U$6</c:f>
              <c:numCache>
                <c:formatCode>General</c:formatCode>
                <c:ptCount val="6"/>
              </c:numCache>
            </c:numRef>
          </c:val>
        </c:ser>
        <c:dLbls>
          <c:showLegendKey val="0"/>
          <c:showVal val="0"/>
          <c:showCatName val="0"/>
          <c:showSerName val="0"/>
          <c:showPercent val="0"/>
          <c:showBubbleSize val="0"/>
        </c:dLbls>
        <c:gapWidth val="150"/>
        <c:axId val="45175168"/>
        <c:axId val="45177088"/>
      </c:barChart>
      <c:barChart>
        <c:barDir val="col"/>
        <c:grouping val="clustered"/>
        <c:varyColors val="0"/>
        <c:ser>
          <c:idx val="6"/>
          <c:order val="1"/>
          <c:tx>
            <c:strRef>
              <c:f>'UCLF '!$O$5</c:f>
              <c:strCache>
                <c:ptCount val="1"/>
              </c:strCache>
            </c:strRef>
          </c:tx>
          <c:spPr>
            <a:solidFill>
              <a:srgbClr val="0066CC"/>
            </a:solidFill>
            <a:ln w="12700">
              <a:solidFill>
                <a:srgbClr val="000000"/>
              </a:solidFill>
              <a:prstDash val="solid"/>
            </a:ln>
          </c:spPr>
          <c:invertIfNegative val="0"/>
          <c:cat>
            <c:numRef>
              <c:f>'UCLF '!$P$3:$U$3</c:f>
              <c:numCache>
                <c:formatCode>General</c:formatCode>
                <c:ptCount val="6"/>
                <c:pt idx="0">
                  <c:v>2011</c:v>
                </c:pt>
                <c:pt idx="1">
                  <c:v>2012</c:v>
                </c:pt>
                <c:pt idx="2">
                  <c:v>2013</c:v>
                </c:pt>
                <c:pt idx="3">
                  <c:v>2014</c:v>
                </c:pt>
                <c:pt idx="4">
                  <c:v>2015</c:v>
                </c:pt>
                <c:pt idx="5">
                  <c:v>2016</c:v>
                </c:pt>
              </c:numCache>
            </c:numRef>
          </c:cat>
          <c:val>
            <c:numRef>
              <c:f>'UCLF '!$P$5:$U$5</c:f>
              <c:numCache>
                <c:formatCode>General</c:formatCode>
                <c:ptCount val="6"/>
              </c:numCache>
            </c:numRef>
          </c:val>
        </c:ser>
        <c:dLbls>
          <c:showLegendKey val="0"/>
          <c:showVal val="0"/>
          <c:showCatName val="0"/>
          <c:showSerName val="0"/>
          <c:showPercent val="0"/>
          <c:showBubbleSize val="0"/>
        </c:dLbls>
        <c:gapWidth val="370"/>
        <c:axId val="45187456"/>
        <c:axId val="45188992"/>
      </c:barChart>
      <c:lineChart>
        <c:grouping val="standard"/>
        <c:varyColors val="0"/>
        <c:ser>
          <c:idx val="2"/>
          <c:order val="4"/>
          <c:tx>
            <c:strRef>
              <c:f>'UCLF '!$A$9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'UCLF '!$P$3:$U$3</c:f>
              <c:numCache>
                <c:formatCode>General</c:formatCode>
                <c:ptCount val="6"/>
                <c:pt idx="0">
                  <c:v>2011</c:v>
                </c:pt>
                <c:pt idx="1">
                  <c:v>2012</c:v>
                </c:pt>
                <c:pt idx="2">
                  <c:v>2013</c:v>
                </c:pt>
                <c:pt idx="3">
                  <c:v>2014</c:v>
                </c:pt>
                <c:pt idx="4">
                  <c:v>2015</c:v>
                </c:pt>
                <c:pt idx="5">
                  <c:v>2016</c:v>
                </c:pt>
              </c:numCache>
            </c:numRef>
          </c:cat>
          <c:val>
            <c:numRef>
              <c:f>'UCLF '!$B$9:$G$9</c:f>
              <c:numCache>
                <c:formatCode>General</c:formatCode>
                <c:ptCount val="6"/>
                <c:pt idx="0">
                  <c:v>0.09</c:v>
                </c:pt>
                <c:pt idx="1">
                  <c:v>0.22</c:v>
                </c:pt>
                <c:pt idx="2">
                  <c:v>0.15</c:v>
                </c:pt>
                <c:pt idx="3">
                  <c:v>0.34</c:v>
                </c:pt>
                <c:pt idx="4">
                  <c:v>0.12</c:v>
                </c:pt>
                <c:pt idx="5">
                  <c:v>0.09</c:v>
                </c:pt>
              </c:numCache>
            </c:numRef>
          </c:val>
          <c:smooth val="0"/>
        </c:ser>
        <c:dLbls>
          <c:showLegendKey val="0"/>
          <c:showVal val="0"/>
          <c:showCatName val="0"/>
          <c:showSerName val="0"/>
          <c:showPercent val="0"/>
          <c:showBubbleSize val="0"/>
        </c:dLbls>
        <c:marker val="1"/>
        <c:smooth val="0"/>
        <c:axId val="45175168"/>
        <c:axId val="45177088"/>
      </c:lineChart>
      <c:lineChart>
        <c:grouping val="standard"/>
        <c:varyColors val="0"/>
        <c:ser>
          <c:idx val="3"/>
          <c:order val="2"/>
          <c:tx>
            <c:strRef>
              <c:f>'UCLF '!$A$10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'UCLF '!$P$3:$U$3</c:f>
              <c:numCache>
                <c:formatCode>General</c:formatCode>
                <c:ptCount val="6"/>
                <c:pt idx="0">
                  <c:v>2011</c:v>
                </c:pt>
                <c:pt idx="1">
                  <c:v>2012</c:v>
                </c:pt>
                <c:pt idx="2">
                  <c:v>2013</c:v>
                </c:pt>
                <c:pt idx="3">
                  <c:v>2014</c:v>
                </c:pt>
                <c:pt idx="4">
                  <c:v>2015</c:v>
                </c:pt>
                <c:pt idx="5">
                  <c:v>2016</c:v>
                </c:pt>
              </c:numCache>
            </c:numRef>
          </c:cat>
          <c:val>
            <c:numRef>
              <c:f>'UCLF '!$B$10:$G$10</c:f>
              <c:numCache>
                <c:formatCode>General</c:formatCode>
                <c:ptCount val="6"/>
                <c:pt idx="0">
                  <c:v>1.1599999999999999</c:v>
                </c:pt>
                <c:pt idx="1">
                  <c:v>1.99</c:v>
                </c:pt>
                <c:pt idx="2">
                  <c:v>1.63</c:v>
                </c:pt>
                <c:pt idx="3">
                  <c:v>1.82</c:v>
                </c:pt>
                <c:pt idx="4">
                  <c:v>1.61</c:v>
                </c:pt>
                <c:pt idx="5">
                  <c:v>1.43</c:v>
                </c:pt>
              </c:numCache>
            </c:numRef>
          </c:val>
          <c:smooth val="0"/>
        </c:ser>
        <c:ser>
          <c:idx val="4"/>
          <c:order val="3"/>
          <c:tx>
            <c:strRef>
              <c:f>'UCLF '!$A$11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'UCLF '!$P$3:$U$3</c:f>
              <c:numCache>
                <c:formatCode>General</c:formatCode>
                <c:ptCount val="6"/>
                <c:pt idx="0">
                  <c:v>2011</c:v>
                </c:pt>
                <c:pt idx="1">
                  <c:v>2012</c:v>
                </c:pt>
                <c:pt idx="2">
                  <c:v>2013</c:v>
                </c:pt>
                <c:pt idx="3">
                  <c:v>2014</c:v>
                </c:pt>
                <c:pt idx="4">
                  <c:v>2015</c:v>
                </c:pt>
                <c:pt idx="5">
                  <c:v>2016</c:v>
                </c:pt>
              </c:numCache>
            </c:numRef>
          </c:cat>
          <c:val>
            <c:numRef>
              <c:f>'UCLF '!$B$11:$G$11</c:f>
              <c:numCache>
                <c:formatCode>General</c:formatCode>
                <c:ptCount val="6"/>
                <c:pt idx="0">
                  <c:v>4.74</c:v>
                </c:pt>
                <c:pt idx="1">
                  <c:v>5.37</c:v>
                </c:pt>
                <c:pt idx="2">
                  <c:v>5.05</c:v>
                </c:pt>
                <c:pt idx="3">
                  <c:v>5.82</c:v>
                </c:pt>
                <c:pt idx="4">
                  <c:v>6.45</c:v>
                </c:pt>
                <c:pt idx="5">
                  <c:v>4.22</c:v>
                </c:pt>
              </c:numCache>
            </c:numRef>
          </c:val>
          <c:smooth val="0"/>
        </c:ser>
        <c:dLbls>
          <c:showLegendKey val="0"/>
          <c:showVal val="0"/>
          <c:showCatName val="0"/>
          <c:showSerName val="0"/>
          <c:showPercent val="0"/>
          <c:showBubbleSize val="0"/>
        </c:dLbls>
        <c:marker val="1"/>
        <c:smooth val="0"/>
        <c:axId val="45187456"/>
        <c:axId val="45188992"/>
      </c:lineChart>
      <c:catAx>
        <c:axId val="45175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5177088"/>
        <c:crosses val="autoZero"/>
        <c:auto val="0"/>
        <c:lblAlgn val="ctr"/>
        <c:lblOffset val="100"/>
        <c:tickLblSkip val="1"/>
        <c:tickMarkSkip val="1"/>
        <c:noMultiLvlLbl val="0"/>
      </c:catAx>
      <c:valAx>
        <c:axId val="45177088"/>
        <c:scaling>
          <c:orientation val="minMax"/>
          <c:max val="20"/>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Unplanned Capability Loss Factor / %</a:t>
                </a:r>
              </a:p>
            </c:rich>
          </c:tx>
          <c:layout>
            <c:manualLayout>
              <c:xMode val="edge"/>
              <c:yMode val="edge"/>
              <c:x val="3.8684719535783366E-3"/>
              <c:y val="9.554162417595889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5175168"/>
        <c:crosses val="autoZero"/>
        <c:crossBetween val="between"/>
        <c:majorUnit val="4"/>
        <c:minorUnit val="2"/>
      </c:valAx>
      <c:catAx>
        <c:axId val="45187456"/>
        <c:scaling>
          <c:orientation val="minMax"/>
        </c:scaling>
        <c:delete val="1"/>
        <c:axPos val="b"/>
        <c:numFmt formatCode="General" sourceLinked="1"/>
        <c:majorTickMark val="out"/>
        <c:minorTickMark val="none"/>
        <c:tickLblPos val="nextTo"/>
        <c:crossAx val="45188992"/>
        <c:crosses val="autoZero"/>
        <c:auto val="0"/>
        <c:lblAlgn val="ctr"/>
        <c:lblOffset val="100"/>
        <c:noMultiLvlLbl val="0"/>
      </c:catAx>
      <c:valAx>
        <c:axId val="45188992"/>
        <c:scaling>
          <c:orientation val="minMax"/>
        </c:scaling>
        <c:delete val="1"/>
        <c:axPos val="l"/>
        <c:numFmt formatCode="General" sourceLinked="1"/>
        <c:majorTickMark val="out"/>
        <c:minorTickMark val="none"/>
        <c:tickLblPos val="nextTo"/>
        <c:crossAx val="45187456"/>
        <c:crosses val="autoZero"/>
        <c:crossBetween val="between"/>
      </c:valAx>
      <c:spPr>
        <a:solidFill>
          <a:srgbClr val="C0C0C0"/>
        </a:solidFill>
        <a:ln w="12700">
          <a:solidFill>
            <a:srgbClr val="808080"/>
          </a:solidFill>
          <a:prstDash val="solid"/>
        </a:ln>
      </c:spPr>
    </c:plotArea>
    <c:legend>
      <c:legendPos val="r"/>
      <c:layout>
        <c:manualLayout>
          <c:xMode val="edge"/>
          <c:yMode val="edge"/>
          <c:x val="0.26147546216129736"/>
          <c:y val="0.91774924106763822"/>
          <c:w val="0.45081976234706439"/>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093046917263318E-2"/>
          <c:y val="5.5319148936170209E-2"/>
          <c:w val="0.91627948595543507"/>
          <c:h val="0.82553191489361699"/>
        </c:manualLayout>
      </c:layout>
      <c:barChart>
        <c:barDir val="col"/>
        <c:grouping val="clustered"/>
        <c:varyColors val="0"/>
        <c:ser>
          <c:idx val="0"/>
          <c:order val="3"/>
          <c:tx>
            <c:strRef>
              <c:f>FLR!$A$4</c:f>
              <c:strCache>
                <c:ptCount val="1"/>
                <c:pt idx="0">
                  <c:v>Almaraz 1                     </c:v>
                </c:pt>
              </c:strCache>
            </c:strRef>
          </c:tx>
          <c:spPr>
            <a:solidFill>
              <a:srgbClr val="9999FF"/>
            </a:solidFill>
            <a:ln w="12700">
              <a:solidFill>
                <a:srgbClr val="000000"/>
              </a:solidFill>
              <a:prstDash val="solid"/>
            </a:ln>
          </c:spPr>
          <c:invertIfNegative val="0"/>
          <c:val>
            <c:numRef>
              <c:f>FLR!$B$4:$G$4</c:f>
              <c:numCache>
                <c:formatCode>General</c:formatCode>
                <c:ptCount val="6"/>
                <c:pt idx="2">
                  <c:v>8.6199998855590803</c:v>
                </c:pt>
                <c:pt idx="3">
                  <c:v>0.60000002384185802</c:v>
                </c:pt>
                <c:pt idx="4">
                  <c:v>1.41999995708466</c:v>
                </c:pt>
                <c:pt idx="5">
                  <c:v>0.95999997854232799</c:v>
                </c:pt>
              </c:numCache>
            </c:numRef>
          </c:val>
        </c:ser>
        <c:ser>
          <c:idx val="1"/>
          <c:order val="4"/>
          <c:tx>
            <c:strRef>
              <c:f>FLR!$A$5</c:f>
              <c:strCache>
                <c:ptCount val="1"/>
                <c:pt idx="0">
                  <c:v>Almaraz 2                     </c:v>
                </c:pt>
              </c:strCache>
            </c:strRef>
          </c:tx>
          <c:spPr>
            <a:solidFill>
              <a:srgbClr val="993366"/>
            </a:solidFill>
            <a:ln w="12700">
              <a:solidFill>
                <a:srgbClr val="000000"/>
              </a:solidFill>
              <a:prstDash val="solid"/>
            </a:ln>
          </c:spPr>
          <c:invertIfNegative val="0"/>
          <c:val>
            <c:numRef>
              <c:f>FLR!$B$5:$G$5</c:f>
              <c:numCache>
                <c:formatCode>General</c:formatCode>
                <c:ptCount val="6"/>
                <c:pt idx="2">
                  <c:v>3.9200000762939502</c:v>
                </c:pt>
                <c:pt idx="3">
                  <c:v>1.70000004768372</c:v>
                </c:pt>
                <c:pt idx="4">
                  <c:v>0</c:v>
                </c:pt>
                <c:pt idx="5">
                  <c:v>0</c:v>
                </c:pt>
              </c:numCache>
            </c:numRef>
          </c:val>
        </c:ser>
        <c:ser>
          <c:idx val="5"/>
          <c:order val="5"/>
          <c:tx>
            <c:strRef>
              <c:f>FLR!$A$6</c:f>
              <c:strCache>
                <c:ptCount val="1"/>
              </c:strCache>
            </c:strRef>
          </c:tx>
          <c:spPr>
            <a:solidFill>
              <a:srgbClr val="FF8080"/>
            </a:solidFill>
            <a:ln w="12700">
              <a:solidFill>
                <a:srgbClr val="000000"/>
              </a:solidFill>
              <a:prstDash val="solid"/>
            </a:ln>
          </c:spPr>
          <c:invertIfNegative val="0"/>
          <c:val>
            <c:numRef>
              <c:f>FLR!$B$6:$G$6</c:f>
              <c:numCache>
                <c:formatCode>General</c:formatCode>
                <c:ptCount val="6"/>
              </c:numCache>
            </c:numRef>
          </c:val>
        </c:ser>
        <c:ser>
          <c:idx val="6"/>
          <c:order val="6"/>
          <c:tx>
            <c:strRef>
              <c:f>FLR!$O$4</c:f>
              <c:strCache>
                <c:ptCount val="1"/>
              </c:strCache>
            </c:strRef>
          </c:tx>
          <c:spPr>
            <a:solidFill>
              <a:srgbClr val="0066CC"/>
            </a:solidFill>
            <a:ln w="12700">
              <a:solidFill>
                <a:srgbClr val="000000"/>
              </a:solidFill>
              <a:prstDash val="solid"/>
            </a:ln>
          </c:spPr>
          <c:invertIfNegative val="0"/>
          <c:val>
            <c:numRef>
              <c:f>FLR!$P$4:$U$4</c:f>
              <c:numCache>
                <c:formatCode>General</c:formatCode>
                <c:ptCount val="6"/>
              </c:numCache>
            </c:numRef>
          </c:val>
        </c:ser>
        <c:ser>
          <c:idx val="7"/>
          <c:order val="7"/>
          <c:tx>
            <c:strRef>
              <c:f>FLR!$O$5</c:f>
              <c:strCache>
                <c:ptCount val="1"/>
              </c:strCache>
            </c:strRef>
          </c:tx>
          <c:spPr>
            <a:solidFill>
              <a:srgbClr val="CCCCFF"/>
            </a:solidFill>
            <a:ln w="12700">
              <a:solidFill>
                <a:srgbClr val="000000"/>
              </a:solidFill>
              <a:prstDash val="solid"/>
            </a:ln>
          </c:spPr>
          <c:invertIfNegative val="0"/>
          <c:val>
            <c:numRef>
              <c:f>FLR!$P$5:$U$5</c:f>
              <c:numCache>
                <c:formatCode>General</c:formatCode>
                <c:ptCount val="6"/>
              </c:numCache>
            </c:numRef>
          </c:val>
        </c:ser>
        <c:ser>
          <c:idx val="8"/>
          <c:order val="8"/>
          <c:tx>
            <c:strRef>
              <c:f>FLR!$O$6</c:f>
              <c:strCache>
                <c:ptCount val="1"/>
              </c:strCache>
            </c:strRef>
          </c:tx>
          <c:spPr>
            <a:solidFill>
              <a:srgbClr val="000080"/>
            </a:solidFill>
            <a:ln w="12700">
              <a:solidFill>
                <a:srgbClr val="000000"/>
              </a:solidFill>
              <a:prstDash val="solid"/>
            </a:ln>
          </c:spPr>
          <c:invertIfNegative val="0"/>
          <c:val>
            <c:numRef>
              <c:f>FLR!$P$6:$U$6</c:f>
              <c:numCache>
                <c:formatCode>General</c:formatCode>
                <c:ptCount val="6"/>
              </c:numCache>
            </c:numRef>
          </c:val>
        </c:ser>
        <c:dLbls>
          <c:showLegendKey val="0"/>
          <c:showVal val="0"/>
          <c:showCatName val="0"/>
          <c:showSerName val="0"/>
          <c:showPercent val="0"/>
          <c:showBubbleSize val="0"/>
        </c:dLbls>
        <c:gapWidth val="150"/>
        <c:axId val="164131584"/>
        <c:axId val="164133120"/>
      </c:barChart>
      <c:lineChart>
        <c:grouping val="standard"/>
        <c:varyColors val="0"/>
        <c:ser>
          <c:idx val="2"/>
          <c:order val="2"/>
          <c:tx>
            <c:strRef>
              <c:f>FLR!$A$9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FLR!$B$3:$G$3</c:f>
              <c:numCache>
                <c:formatCode>General</c:formatCode>
                <c:ptCount val="6"/>
                <c:pt idx="0">
                  <c:v>2011</c:v>
                </c:pt>
                <c:pt idx="1">
                  <c:v>2012</c:v>
                </c:pt>
                <c:pt idx="2">
                  <c:v>2013</c:v>
                </c:pt>
                <c:pt idx="3">
                  <c:v>2014</c:v>
                </c:pt>
                <c:pt idx="4">
                  <c:v>2015</c:v>
                </c:pt>
                <c:pt idx="5">
                  <c:v>2016</c:v>
                </c:pt>
              </c:numCache>
            </c:numRef>
          </c:cat>
          <c:val>
            <c:numRef>
              <c:f>FLR!$B$9:$G$9</c:f>
              <c:numCache>
                <c:formatCode>General</c:formatCode>
                <c:ptCount val="6"/>
                <c:pt idx="0">
                  <c:v>0.02</c:v>
                </c:pt>
                <c:pt idx="1">
                  <c:v>0.05</c:v>
                </c:pt>
                <c:pt idx="2">
                  <c:v>0.04</c:v>
                </c:pt>
                <c:pt idx="3">
                  <c:v>0.04</c:v>
                </c:pt>
                <c:pt idx="4">
                  <c:v>0.06</c:v>
                </c:pt>
                <c:pt idx="5">
                  <c:v>0.04</c:v>
                </c:pt>
              </c:numCache>
            </c:numRef>
          </c:val>
          <c:smooth val="0"/>
        </c:ser>
        <c:dLbls>
          <c:showLegendKey val="0"/>
          <c:showVal val="0"/>
          <c:showCatName val="0"/>
          <c:showSerName val="0"/>
          <c:showPercent val="0"/>
          <c:showBubbleSize val="0"/>
        </c:dLbls>
        <c:marker val="1"/>
        <c:smooth val="0"/>
        <c:axId val="164123392"/>
        <c:axId val="164125312"/>
      </c:lineChart>
      <c:lineChart>
        <c:grouping val="standard"/>
        <c:varyColors val="0"/>
        <c:ser>
          <c:idx val="3"/>
          <c:order val="0"/>
          <c:tx>
            <c:strRef>
              <c:f>FLR!$A$10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FLR!$B$3:$G$3</c:f>
              <c:numCache>
                <c:formatCode>General</c:formatCode>
                <c:ptCount val="6"/>
                <c:pt idx="0">
                  <c:v>2011</c:v>
                </c:pt>
                <c:pt idx="1">
                  <c:v>2012</c:v>
                </c:pt>
                <c:pt idx="2">
                  <c:v>2013</c:v>
                </c:pt>
                <c:pt idx="3">
                  <c:v>2014</c:v>
                </c:pt>
                <c:pt idx="4">
                  <c:v>2015</c:v>
                </c:pt>
                <c:pt idx="5">
                  <c:v>2016</c:v>
                </c:pt>
              </c:numCache>
            </c:numRef>
          </c:cat>
          <c:val>
            <c:numRef>
              <c:f>FLR!$B$10:$G$10</c:f>
              <c:numCache>
                <c:formatCode>General</c:formatCode>
                <c:ptCount val="6"/>
                <c:pt idx="0">
                  <c:v>0.66</c:v>
                </c:pt>
                <c:pt idx="1">
                  <c:v>1.18</c:v>
                </c:pt>
                <c:pt idx="2">
                  <c:v>0.7</c:v>
                </c:pt>
                <c:pt idx="3">
                  <c:v>0.78</c:v>
                </c:pt>
                <c:pt idx="4">
                  <c:v>0.83</c:v>
                </c:pt>
                <c:pt idx="5">
                  <c:v>0.54</c:v>
                </c:pt>
              </c:numCache>
            </c:numRef>
          </c:val>
          <c:smooth val="0"/>
        </c:ser>
        <c:ser>
          <c:idx val="4"/>
          <c:order val="1"/>
          <c:tx>
            <c:strRef>
              <c:f>FLR!$A$11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FLR!$B$3:$G$3</c:f>
              <c:numCache>
                <c:formatCode>General</c:formatCode>
                <c:ptCount val="6"/>
                <c:pt idx="0">
                  <c:v>2011</c:v>
                </c:pt>
                <c:pt idx="1">
                  <c:v>2012</c:v>
                </c:pt>
                <c:pt idx="2">
                  <c:v>2013</c:v>
                </c:pt>
                <c:pt idx="3">
                  <c:v>2014</c:v>
                </c:pt>
                <c:pt idx="4">
                  <c:v>2015</c:v>
                </c:pt>
                <c:pt idx="5">
                  <c:v>2016</c:v>
                </c:pt>
              </c:numCache>
            </c:numRef>
          </c:cat>
          <c:val>
            <c:numRef>
              <c:f>FLR!$B$11:$G$11</c:f>
              <c:numCache>
                <c:formatCode>General</c:formatCode>
                <c:ptCount val="6"/>
                <c:pt idx="0">
                  <c:v>2.2200000000000002</c:v>
                </c:pt>
                <c:pt idx="1">
                  <c:v>3.14</c:v>
                </c:pt>
                <c:pt idx="2">
                  <c:v>2.5</c:v>
                </c:pt>
                <c:pt idx="3">
                  <c:v>2.2999999999999998</c:v>
                </c:pt>
                <c:pt idx="4">
                  <c:v>2.4500000000000002</c:v>
                </c:pt>
                <c:pt idx="5">
                  <c:v>2.71</c:v>
                </c:pt>
              </c:numCache>
            </c:numRef>
          </c:val>
          <c:smooth val="0"/>
        </c:ser>
        <c:dLbls>
          <c:showLegendKey val="0"/>
          <c:showVal val="0"/>
          <c:showCatName val="0"/>
          <c:showSerName val="0"/>
          <c:showPercent val="0"/>
          <c:showBubbleSize val="0"/>
        </c:dLbls>
        <c:marker val="1"/>
        <c:smooth val="0"/>
        <c:axId val="164131584"/>
        <c:axId val="164133120"/>
      </c:lineChart>
      <c:catAx>
        <c:axId val="164123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64125312"/>
        <c:crosses val="autoZero"/>
        <c:auto val="0"/>
        <c:lblAlgn val="ctr"/>
        <c:lblOffset val="100"/>
        <c:tickLblSkip val="1"/>
        <c:tickMarkSkip val="1"/>
        <c:noMultiLvlLbl val="0"/>
      </c:catAx>
      <c:valAx>
        <c:axId val="164125312"/>
        <c:scaling>
          <c:orientation val="minMax"/>
          <c:max val="6"/>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Forced Loss Rate [%]</a:t>
                </a:r>
              </a:p>
            </c:rich>
          </c:tx>
          <c:layout>
            <c:manualLayout>
              <c:xMode val="edge"/>
              <c:yMode val="edge"/>
              <c:x val="4.6511627906976744E-3"/>
              <c:y val="0.234042553191489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64123392"/>
        <c:crosses val="autoZero"/>
        <c:crossBetween val="between"/>
        <c:majorUnit val="2"/>
        <c:minorUnit val="1"/>
      </c:valAx>
      <c:catAx>
        <c:axId val="164131584"/>
        <c:scaling>
          <c:orientation val="minMax"/>
        </c:scaling>
        <c:delete val="1"/>
        <c:axPos val="b"/>
        <c:majorTickMark val="out"/>
        <c:minorTickMark val="none"/>
        <c:tickLblPos val="nextTo"/>
        <c:crossAx val="164133120"/>
        <c:crosses val="autoZero"/>
        <c:auto val="0"/>
        <c:lblAlgn val="ctr"/>
        <c:lblOffset val="100"/>
        <c:noMultiLvlLbl val="0"/>
      </c:catAx>
      <c:valAx>
        <c:axId val="164133120"/>
        <c:scaling>
          <c:orientation val="minMax"/>
        </c:scaling>
        <c:delete val="1"/>
        <c:axPos val="l"/>
        <c:numFmt formatCode="General" sourceLinked="1"/>
        <c:majorTickMark val="out"/>
        <c:minorTickMark val="none"/>
        <c:tickLblPos val="nextTo"/>
        <c:crossAx val="164131584"/>
        <c:crosses val="autoZero"/>
        <c:crossBetween val="between"/>
      </c:valAx>
      <c:spPr>
        <a:solidFill>
          <a:srgbClr val="C0C0C0"/>
        </a:solidFill>
        <a:ln w="12700">
          <a:solidFill>
            <a:srgbClr val="808080"/>
          </a:solidFill>
          <a:prstDash val="solid"/>
        </a:ln>
      </c:spPr>
    </c:plotArea>
    <c:legend>
      <c:legendPos val="r"/>
      <c:layout>
        <c:manualLayout>
          <c:xMode val="edge"/>
          <c:yMode val="edge"/>
          <c:x val="8.8113542282672971E-2"/>
          <c:y val="0.91751344720470562"/>
          <c:w val="0.81135422826729742"/>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19292851652575E-2"/>
          <c:y val="5.5201812968196338E-2"/>
          <c:w val="0.92083013066871633"/>
          <c:h val="0.82590404787032223"/>
        </c:manualLayout>
      </c:layout>
      <c:barChart>
        <c:barDir val="col"/>
        <c:grouping val="clustered"/>
        <c:varyColors val="0"/>
        <c:ser>
          <c:idx val="1"/>
          <c:order val="0"/>
          <c:tx>
            <c:strRef>
              <c:f>FLR!$O$4</c:f>
              <c:strCache>
                <c:ptCount val="1"/>
              </c:strCache>
            </c:strRef>
          </c:tx>
          <c:spPr>
            <a:solidFill>
              <a:srgbClr val="9999FF"/>
            </a:solidFill>
            <a:ln w="12700">
              <a:solidFill>
                <a:srgbClr val="000000"/>
              </a:solidFill>
              <a:prstDash val="solid"/>
            </a:ln>
          </c:spPr>
          <c:invertIfNegative val="0"/>
          <c:cat>
            <c:numRef>
              <c:f>FLR!$P$3:$U$3</c:f>
              <c:numCache>
                <c:formatCode>General</c:formatCode>
                <c:ptCount val="6"/>
                <c:pt idx="0">
                  <c:v>2011</c:v>
                </c:pt>
                <c:pt idx="1">
                  <c:v>2012</c:v>
                </c:pt>
                <c:pt idx="2">
                  <c:v>2013</c:v>
                </c:pt>
                <c:pt idx="3">
                  <c:v>2014</c:v>
                </c:pt>
                <c:pt idx="4">
                  <c:v>2015</c:v>
                </c:pt>
                <c:pt idx="5">
                  <c:v>2016</c:v>
                </c:pt>
              </c:numCache>
            </c:numRef>
          </c:cat>
          <c:val>
            <c:numRef>
              <c:f>FLR!$P$4:$U$4</c:f>
              <c:numCache>
                <c:formatCode>General</c:formatCode>
                <c:ptCount val="6"/>
              </c:numCache>
            </c:numRef>
          </c:val>
        </c:ser>
        <c:ser>
          <c:idx val="7"/>
          <c:order val="5"/>
          <c:tx>
            <c:strRef>
              <c:f>FLR!$O$6</c:f>
              <c:strCache>
                <c:ptCount val="1"/>
              </c:strCache>
            </c:strRef>
          </c:tx>
          <c:spPr>
            <a:solidFill>
              <a:srgbClr val="CCCCFF"/>
            </a:solidFill>
            <a:ln w="12700">
              <a:solidFill>
                <a:srgbClr val="000000"/>
              </a:solidFill>
              <a:prstDash val="solid"/>
            </a:ln>
          </c:spPr>
          <c:invertIfNegative val="0"/>
          <c:cat>
            <c:numRef>
              <c:f>FLR!$P$3:$U$3</c:f>
              <c:numCache>
                <c:formatCode>General</c:formatCode>
                <c:ptCount val="6"/>
                <c:pt idx="0">
                  <c:v>2011</c:v>
                </c:pt>
                <c:pt idx="1">
                  <c:v>2012</c:v>
                </c:pt>
                <c:pt idx="2">
                  <c:v>2013</c:v>
                </c:pt>
                <c:pt idx="3">
                  <c:v>2014</c:v>
                </c:pt>
                <c:pt idx="4">
                  <c:v>2015</c:v>
                </c:pt>
                <c:pt idx="5">
                  <c:v>2016</c:v>
                </c:pt>
              </c:numCache>
            </c:numRef>
          </c:cat>
          <c:val>
            <c:numRef>
              <c:f>FLR!$P$6:$U$6</c:f>
              <c:numCache>
                <c:formatCode>General</c:formatCode>
                <c:ptCount val="6"/>
              </c:numCache>
            </c:numRef>
          </c:val>
        </c:ser>
        <c:dLbls>
          <c:showLegendKey val="0"/>
          <c:showVal val="0"/>
          <c:showCatName val="0"/>
          <c:showSerName val="0"/>
          <c:showPercent val="0"/>
          <c:showBubbleSize val="0"/>
        </c:dLbls>
        <c:gapWidth val="150"/>
        <c:axId val="45688704"/>
        <c:axId val="45719552"/>
      </c:barChart>
      <c:barChart>
        <c:barDir val="col"/>
        <c:grouping val="clustered"/>
        <c:varyColors val="0"/>
        <c:ser>
          <c:idx val="6"/>
          <c:order val="1"/>
          <c:tx>
            <c:strRef>
              <c:f>FLR!$O$5</c:f>
              <c:strCache>
                <c:ptCount val="1"/>
              </c:strCache>
            </c:strRef>
          </c:tx>
          <c:spPr>
            <a:solidFill>
              <a:srgbClr val="0066CC"/>
            </a:solidFill>
            <a:ln w="12700">
              <a:solidFill>
                <a:srgbClr val="000000"/>
              </a:solidFill>
              <a:prstDash val="solid"/>
            </a:ln>
          </c:spPr>
          <c:invertIfNegative val="0"/>
          <c:cat>
            <c:numRef>
              <c:f>FLR!$P$3:$U$3</c:f>
              <c:numCache>
                <c:formatCode>General</c:formatCode>
                <c:ptCount val="6"/>
                <c:pt idx="0">
                  <c:v>2011</c:v>
                </c:pt>
                <c:pt idx="1">
                  <c:v>2012</c:v>
                </c:pt>
                <c:pt idx="2">
                  <c:v>2013</c:v>
                </c:pt>
                <c:pt idx="3">
                  <c:v>2014</c:v>
                </c:pt>
                <c:pt idx="4">
                  <c:v>2015</c:v>
                </c:pt>
                <c:pt idx="5">
                  <c:v>2016</c:v>
                </c:pt>
              </c:numCache>
            </c:numRef>
          </c:cat>
          <c:val>
            <c:numRef>
              <c:f>FLR!$P$5:$U$5</c:f>
              <c:numCache>
                <c:formatCode>General</c:formatCode>
                <c:ptCount val="6"/>
              </c:numCache>
            </c:numRef>
          </c:val>
        </c:ser>
        <c:dLbls>
          <c:showLegendKey val="0"/>
          <c:showVal val="0"/>
          <c:showCatName val="0"/>
          <c:showSerName val="0"/>
          <c:showPercent val="0"/>
          <c:showBubbleSize val="0"/>
        </c:dLbls>
        <c:gapWidth val="370"/>
        <c:axId val="45721472"/>
        <c:axId val="45723008"/>
      </c:barChart>
      <c:lineChart>
        <c:grouping val="standard"/>
        <c:varyColors val="0"/>
        <c:ser>
          <c:idx val="2"/>
          <c:order val="4"/>
          <c:tx>
            <c:strRef>
              <c:f>FLR!$A$9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FLR!$P$3:$U$3</c:f>
              <c:numCache>
                <c:formatCode>General</c:formatCode>
                <c:ptCount val="6"/>
                <c:pt idx="0">
                  <c:v>2011</c:v>
                </c:pt>
                <c:pt idx="1">
                  <c:v>2012</c:v>
                </c:pt>
                <c:pt idx="2">
                  <c:v>2013</c:v>
                </c:pt>
                <c:pt idx="3">
                  <c:v>2014</c:v>
                </c:pt>
                <c:pt idx="4">
                  <c:v>2015</c:v>
                </c:pt>
                <c:pt idx="5">
                  <c:v>2016</c:v>
                </c:pt>
              </c:numCache>
            </c:numRef>
          </c:cat>
          <c:val>
            <c:numRef>
              <c:f>FLR!$B$9:$G$9</c:f>
              <c:numCache>
                <c:formatCode>General</c:formatCode>
                <c:ptCount val="6"/>
                <c:pt idx="0">
                  <c:v>0.02</c:v>
                </c:pt>
                <c:pt idx="1">
                  <c:v>0.05</c:v>
                </c:pt>
                <c:pt idx="2">
                  <c:v>0.04</c:v>
                </c:pt>
                <c:pt idx="3">
                  <c:v>0.04</c:v>
                </c:pt>
                <c:pt idx="4">
                  <c:v>0.06</c:v>
                </c:pt>
                <c:pt idx="5">
                  <c:v>0.04</c:v>
                </c:pt>
              </c:numCache>
            </c:numRef>
          </c:val>
          <c:smooth val="0"/>
        </c:ser>
        <c:dLbls>
          <c:showLegendKey val="0"/>
          <c:showVal val="0"/>
          <c:showCatName val="0"/>
          <c:showSerName val="0"/>
          <c:showPercent val="0"/>
          <c:showBubbleSize val="0"/>
        </c:dLbls>
        <c:marker val="1"/>
        <c:smooth val="0"/>
        <c:axId val="45688704"/>
        <c:axId val="45719552"/>
      </c:lineChart>
      <c:lineChart>
        <c:grouping val="standard"/>
        <c:varyColors val="0"/>
        <c:ser>
          <c:idx val="3"/>
          <c:order val="2"/>
          <c:tx>
            <c:strRef>
              <c:f>FLR!$A$10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FLR!$P$3:$U$3</c:f>
              <c:numCache>
                <c:formatCode>General</c:formatCode>
                <c:ptCount val="6"/>
                <c:pt idx="0">
                  <c:v>2011</c:v>
                </c:pt>
                <c:pt idx="1">
                  <c:v>2012</c:v>
                </c:pt>
                <c:pt idx="2">
                  <c:v>2013</c:v>
                </c:pt>
                <c:pt idx="3">
                  <c:v>2014</c:v>
                </c:pt>
                <c:pt idx="4">
                  <c:v>2015</c:v>
                </c:pt>
                <c:pt idx="5">
                  <c:v>2016</c:v>
                </c:pt>
              </c:numCache>
            </c:numRef>
          </c:cat>
          <c:val>
            <c:numRef>
              <c:f>FLR!$B$10:$G$10</c:f>
              <c:numCache>
                <c:formatCode>General</c:formatCode>
                <c:ptCount val="6"/>
                <c:pt idx="0">
                  <c:v>0.66</c:v>
                </c:pt>
                <c:pt idx="1">
                  <c:v>1.18</c:v>
                </c:pt>
                <c:pt idx="2">
                  <c:v>0.7</c:v>
                </c:pt>
                <c:pt idx="3">
                  <c:v>0.78</c:v>
                </c:pt>
                <c:pt idx="4">
                  <c:v>0.83</c:v>
                </c:pt>
                <c:pt idx="5">
                  <c:v>0.54</c:v>
                </c:pt>
              </c:numCache>
            </c:numRef>
          </c:val>
          <c:smooth val="0"/>
        </c:ser>
        <c:ser>
          <c:idx val="4"/>
          <c:order val="3"/>
          <c:tx>
            <c:strRef>
              <c:f>FLR!$A$11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FLR!$P$3:$U$3</c:f>
              <c:numCache>
                <c:formatCode>General</c:formatCode>
                <c:ptCount val="6"/>
                <c:pt idx="0">
                  <c:v>2011</c:v>
                </c:pt>
                <c:pt idx="1">
                  <c:v>2012</c:v>
                </c:pt>
                <c:pt idx="2">
                  <c:v>2013</c:v>
                </c:pt>
                <c:pt idx="3">
                  <c:v>2014</c:v>
                </c:pt>
                <c:pt idx="4">
                  <c:v>2015</c:v>
                </c:pt>
                <c:pt idx="5">
                  <c:v>2016</c:v>
                </c:pt>
              </c:numCache>
            </c:numRef>
          </c:cat>
          <c:val>
            <c:numRef>
              <c:f>FLR!$B$11:$G$11</c:f>
              <c:numCache>
                <c:formatCode>General</c:formatCode>
                <c:ptCount val="6"/>
                <c:pt idx="0">
                  <c:v>2.2200000000000002</c:v>
                </c:pt>
                <c:pt idx="1">
                  <c:v>3.14</c:v>
                </c:pt>
                <c:pt idx="2">
                  <c:v>2.5</c:v>
                </c:pt>
                <c:pt idx="3">
                  <c:v>2.2999999999999998</c:v>
                </c:pt>
                <c:pt idx="4">
                  <c:v>2.4500000000000002</c:v>
                </c:pt>
                <c:pt idx="5">
                  <c:v>2.71</c:v>
                </c:pt>
              </c:numCache>
            </c:numRef>
          </c:val>
          <c:smooth val="0"/>
        </c:ser>
        <c:dLbls>
          <c:showLegendKey val="0"/>
          <c:showVal val="0"/>
          <c:showCatName val="0"/>
          <c:showSerName val="0"/>
          <c:showPercent val="0"/>
          <c:showBubbleSize val="0"/>
        </c:dLbls>
        <c:marker val="1"/>
        <c:smooth val="0"/>
        <c:axId val="45721472"/>
        <c:axId val="45723008"/>
      </c:lineChart>
      <c:catAx>
        <c:axId val="45688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5719552"/>
        <c:crosses val="autoZero"/>
        <c:auto val="0"/>
        <c:lblAlgn val="ctr"/>
        <c:lblOffset val="100"/>
        <c:tickLblSkip val="1"/>
        <c:tickMarkSkip val="1"/>
        <c:noMultiLvlLbl val="0"/>
      </c:catAx>
      <c:valAx>
        <c:axId val="45719552"/>
        <c:scaling>
          <c:orientation val="minMax"/>
          <c:max val="15"/>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Forced Loss Rate / %</a:t>
                </a:r>
              </a:p>
            </c:rich>
          </c:tx>
          <c:layout>
            <c:manualLayout>
              <c:xMode val="edge"/>
              <c:yMode val="edge"/>
              <c:x val="4.6118370484242886E-3"/>
              <c:y val="0.254777515867841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5688704"/>
        <c:crosses val="autoZero"/>
        <c:crossBetween val="between"/>
        <c:majorUnit val="2"/>
        <c:minorUnit val="1"/>
      </c:valAx>
      <c:catAx>
        <c:axId val="45721472"/>
        <c:scaling>
          <c:orientation val="minMax"/>
        </c:scaling>
        <c:delete val="1"/>
        <c:axPos val="b"/>
        <c:numFmt formatCode="General" sourceLinked="1"/>
        <c:majorTickMark val="out"/>
        <c:minorTickMark val="none"/>
        <c:tickLblPos val="nextTo"/>
        <c:crossAx val="45723008"/>
        <c:crosses val="autoZero"/>
        <c:auto val="0"/>
        <c:lblAlgn val="ctr"/>
        <c:lblOffset val="100"/>
        <c:noMultiLvlLbl val="0"/>
      </c:catAx>
      <c:valAx>
        <c:axId val="45723008"/>
        <c:scaling>
          <c:orientation val="minMax"/>
        </c:scaling>
        <c:delete val="1"/>
        <c:axPos val="l"/>
        <c:numFmt formatCode="General" sourceLinked="1"/>
        <c:majorTickMark val="out"/>
        <c:minorTickMark val="none"/>
        <c:tickLblPos val="nextTo"/>
        <c:crossAx val="45721472"/>
        <c:crosses val="autoZero"/>
        <c:crossBetween val="between"/>
      </c:valAx>
      <c:spPr>
        <a:solidFill>
          <a:srgbClr val="C0C0C0"/>
        </a:solidFill>
        <a:ln w="12700">
          <a:solidFill>
            <a:srgbClr val="808080"/>
          </a:solidFill>
          <a:prstDash val="solid"/>
        </a:ln>
      </c:spPr>
    </c:plotArea>
    <c:legend>
      <c:legendPos val="r"/>
      <c:layout>
        <c:manualLayout>
          <c:xMode val="edge"/>
          <c:yMode val="edge"/>
          <c:x val="0.21983403436838922"/>
          <c:y val="0.91774924106763822"/>
          <c:w val="0.53737208401161807"/>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003203716217661E-2"/>
          <c:y val="4.8936170212765959E-2"/>
          <c:w val="0.92050910132538522"/>
          <c:h val="0.82553191489361699"/>
        </c:manualLayout>
      </c:layout>
      <c:barChart>
        <c:barDir val="col"/>
        <c:grouping val="clustered"/>
        <c:varyColors val="0"/>
        <c:ser>
          <c:idx val="0"/>
          <c:order val="3"/>
          <c:tx>
            <c:strRef>
              <c:f>'UA7'!$A$4</c:f>
              <c:strCache>
                <c:ptCount val="1"/>
                <c:pt idx="0">
                  <c:v>Almaraz 1                     </c:v>
                </c:pt>
              </c:strCache>
            </c:strRef>
          </c:tx>
          <c:spPr>
            <a:solidFill>
              <a:srgbClr val="9999FF"/>
            </a:solidFill>
            <a:ln w="12700">
              <a:solidFill>
                <a:srgbClr val="000000"/>
              </a:solidFill>
              <a:prstDash val="solid"/>
            </a:ln>
          </c:spPr>
          <c:invertIfNegative val="0"/>
          <c:val>
            <c:numRef>
              <c:f>'UA7'!$B$4:$G$4</c:f>
              <c:numCache>
                <c:formatCode>General</c:formatCode>
                <c:ptCount val="6"/>
                <c:pt idx="2">
                  <c:v>2.6300001144409202</c:v>
                </c:pt>
                <c:pt idx="3">
                  <c:v>0.94999998807907104</c:v>
                </c:pt>
                <c:pt idx="4">
                  <c:v>0</c:v>
                </c:pt>
                <c:pt idx="5">
                  <c:v>0.93000000715255704</c:v>
                </c:pt>
              </c:numCache>
            </c:numRef>
          </c:val>
        </c:ser>
        <c:ser>
          <c:idx val="1"/>
          <c:order val="4"/>
          <c:tx>
            <c:strRef>
              <c:f>'UA7'!$A$5</c:f>
              <c:strCache>
                <c:ptCount val="1"/>
                <c:pt idx="0">
                  <c:v>Almaraz 2                     </c:v>
                </c:pt>
              </c:strCache>
            </c:strRef>
          </c:tx>
          <c:spPr>
            <a:solidFill>
              <a:srgbClr val="993366"/>
            </a:solidFill>
            <a:ln w="12700">
              <a:solidFill>
                <a:srgbClr val="000000"/>
              </a:solidFill>
              <a:prstDash val="solid"/>
            </a:ln>
          </c:spPr>
          <c:invertIfNegative val="0"/>
          <c:val>
            <c:numRef>
              <c:f>'UA7'!$B$5:$G$5</c:f>
              <c:numCache>
                <c:formatCode>General</c:formatCode>
                <c:ptCount val="6"/>
                <c:pt idx="2">
                  <c:v>0.92000001668930098</c:v>
                </c:pt>
                <c:pt idx="3">
                  <c:v>0</c:v>
                </c:pt>
                <c:pt idx="4">
                  <c:v>0</c:v>
                </c:pt>
                <c:pt idx="5">
                  <c:v>0</c:v>
                </c:pt>
              </c:numCache>
            </c:numRef>
          </c:val>
        </c:ser>
        <c:ser>
          <c:idx val="5"/>
          <c:order val="5"/>
          <c:tx>
            <c:strRef>
              <c:f>'UA7'!$A$6</c:f>
              <c:strCache>
                <c:ptCount val="1"/>
                <c:pt idx="0">
                  <c:v>test</c:v>
                </c:pt>
              </c:strCache>
            </c:strRef>
          </c:tx>
          <c:spPr>
            <a:solidFill>
              <a:srgbClr val="FF8080"/>
            </a:solidFill>
            <a:ln w="12700">
              <a:solidFill>
                <a:srgbClr val="000000"/>
              </a:solidFill>
              <a:prstDash val="solid"/>
            </a:ln>
          </c:spPr>
          <c:invertIfNegative val="0"/>
          <c:val>
            <c:numRef>
              <c:f>'UA7'!$B$6:$G$6</c:f>
              <c:numCache>
                <c:formatCode>General</c:formatCode>
                <c:ptCount val="6"/>
              </c:numCache>
            </c:numRef>
          </c:val>
        </c:ser>
        <c:ser>
          <c:idx val="6"/>
          <c:order val="6"/>
          <c:tx>
            <c:strRef>
              <c:f>'UA7'!$O$4</c:f>
              <c:strCache>
                <c:ptCount val="1"/>
              </c:strCache>
            </c:strRef>
          </c:tx>
          <c:spPr>
            <a:solidFill>
              <a:srgbClr val="0066CC"/>
            </a:solidFill>
            <a:ln w="12700">
              <a:solidFill>
                <a:srgbClr val="000000"/>
              </a:solidFill>
              <a:prstDash val="solid"/>
            </a:ln>
          </c:spPr>
          <c:invertIfNegative val="0"/>
          <c:val>
            <c:numRef>
              <c:f>'UA7'!$P$4:$U$4</c:f>
              <c:numCache>
                <c:formatCode>General</c:formatCode>
                <c:ptCount val="6"/>
              </c:numCache>
            </c:numRef>
          </c:val>
        </c:ser>
        <c:ser>
          <c:idx val="7"/>
          <c:order val="7"/>
          <c:tx>
            <c:strRef>
              <c:f>'UA7'!$O$5</c:f>
              <c:strCache>
                <c:ptCount val="1"/>
              </c:strCache>
            </c:strRef>
          </c:tx>
          <c:spPr>
            <a:solidFill>
              <a:srgbClr val="CCCCFF"/>
            </a:solidFill>
            <a:ln w="12700">
              <a:solidFill>
                <a:srgbClr val="000000"/>
              </a:solidFill>
              <a:prstDash val="solid"/>
            </a:ln>
          </c:spPr>
          <c:invertIfNegative val="0"/>
          <c:val>
            <c:numRef>
              <c:f>'UA7'!$P$5:$U$5</c:f>
              <c:numCache>
                <c:formatCode>General</c:formatCode>
                <c:ptCount val="6"/>
              </c:numCache>
            </c:numRef>
          </c:val>
        </c:ser>
        <c:ser>
          <c:idx val="8"/>
          <c:order val="8"/>
          <c:tx>
            <c:strRef>
              <c:f>'UA7'!$O$6</c:f>
              <c:strCache>
                <c:ptCount val="1"/>
              </c:strCache>
            </c:strRef>
          </c:tx>
          <c:spPr>
            <a:solidFill>
              <a:srgbClr val="000080"/>
            </a:solidFill>
            <a:ln w="12700">
              <a:solidFill>
                <a:srgbClr val="000000"/>
              </a:solidFill>
              <a:prstDash val="solid"/>
            </a:ln>
          </c:spPr>
          <c:invertIfNegative val="0"/>
          <c:val>
            <c:numRef>
              <c:f>'UA7'!$P$6:$U$6</c:f>
              <c:numCache>
                <c:formatCode>General</c:formatCode>
                <c:ptCount val="6"/>
              </c:numCache>
            </c:numRef>
          </c:val>
        </c:ser>
        <c:dLbls>
          <c:showLegendKey val="0"/>
          <c:showVal val="0"/>
          <c:showCatName val="0"/>
          <c:showSerName val="0"/>
          <c:showPercent val="0"/>
          <c:showBubbleSize val="0"/>
        </c:dLbls>
        <c:gapWidth val="150"/>
        <c:axId val="165180160"/>
        <c:axId val="165181696"/>
      </c:barChart>
      <c:lineChart>
        <c:grouping val="standard"/>
        <c:varyColors val="0"/>
        <c:ser>
          <c:idx val="2"/>
          <c:order val="2"/>
          <c:tx>
            <c:strRef>
              <c:f>'UA7'!$A$9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'UA7'!$B$3:$G$3</c:f>
              <c:numCache>
                <c:formatCode>General</c:formatCode>
                <c:ptCount val="6"/>
                <c:pt idx="0">
                  <c:v>2011</c:v>
                </c:pt>
                <c:pt idx="1">
                  <c:v>2012</c:v>
                </c:pt>
                <c:pt idx="2">
                  <c:v>2013</c:v>
                </c:pt>
                <c:pt idx="3">
                  <c:v>2014</c:v>
                </c:pt>
                <c:pt idx="4">
                  <c:v>2015</c:v>
                </c:pt>
                <c:pt idx="5">
                  <c:v>2016</c:v>
                </c:pt>
              </c:numCache>
            </c:numRef>
          </c:cat>
          <c:val>
            <c:numRef>
              <c:f>'UA7'!$B$9:$G$9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65167872"/>
        <c:axId val="165169792"/>
      </c:lineChart>
      <c:lineChart>
        <c:grouping val="standard"/>
        <c:varyColors val="0"/>
        <c:ser>
          <c:idx val="3"/>
          <c:order val="0"/>
          <c:tx>
            <c:strRef>
              <c:f>'UA7'!$A$10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'UA7'!$B$3:$G$3</c:f>
              <c:numCache>
                <c:formatCode>General</c:formatCode>
                <c:ptCount val="6"/>
                <c:pt idx="0">
                  <c:v>2011</c:v>
                </c:pt>
                <c:pt idx="1">
                  <c:v>2012</c:v>
                </c:pt>
                <c:pt idx="2">
                  <c:v>2013</c:v>
                </c:pt>
                <c:pt idx="3">
                  <c:v>2014</c:v>
                </c:pt>
                <c:pt idx="4">
                  <c:v>2015</c:v>
                </c:pt>
                <c:pt idx="5">
                  <c:v>2016</c:v>
                </c:pt>
              </c:numCache>
            </c:numRef>
          </c:cat>
          <c:val>
            <c:numRef>
              <c:f>'UA7'!$B$10:$G$10</c:f>
              <c:numCache>
                <c:formatCode>General</c:formatCode>
                <c:ptCount val="6"/>
                <c:pt idx="0">
                  <c:v>0</c:v>
                </c:pt>
                <c:pt idx="1">
                  <c:v>0</c:v>
                </c:pt>
                <c:pt idx="2">
                  <c:v>0</c:v>
                </c:pt>
                <c:pt idx="3">
                  <c:v>0</c:v>
                </c:pt>
                <c:pt idx="4">
                  <c:v>0</c:v>
                </c:pt>
                <c:pt idx="5">
                  <c:v>0</c:v>
                </c:pt>
              </c:numCache>
            </c:numRef>
          </c:val>
          <c:smooth val="0"/>
        </c:ser>
        <c:ser>
          <c:idx val="4"/>
          <c:order val="1"/>
          <c:tx>
            <c:strRef>
              <c:f>'UA7'!$A$11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'UA7'!$B$3:$G$3</c:f>
              <c:numCache>
                <c:formatCode>General</c:formatCode>
                <c:ptCount val="6"/>
                <c:pt idx="0">
                  <c:v>2011</c:v>
                </c:pt>
                <c:pt idx="1">
                  <c:v>2012</c:v>
                </c:pt>
                <c:pt idx="2">
                  <c:v>2013</c:v>
                </c:pt>
                <c:pt idx="3">
                  <c:v>2014</c:v>
                </c:pt>
                <c:pt idx="4">
                  <c:v>2015</c:v>
                </c:pt>
                <c:pt idx="5">
                  <c:v>2016</c:v>
                </c:pt>
              </c:numCache>
            </c:numRef>
          </c:cat>
          <c:val>
            <c:numRef>
              <c:f>'UA7'!$B$11:$G$11</c:f>
              <c:numCache>
                <c:formatCode>General</c:formatCode>
                <c:ptCount val="6"/>
                <c:pt idx="0">
                  <c:v>0.8</c:v>
                </c:pt>
                <c:pt idx="1">
                  <c:v>0.86</c:v>
                </c:pt>
                <c:pt idx="2">
                  <c:v>0.84</c:v>
                </c:pt>
                <c:pt idx="3">
                  <c:v>0.86</c:v>
                </c:pt>
                <c:pt idx="4">
                  <c:v>0.89</c:v>
                </c:pt>
                <c:pt idx="5">
                  <c:v>0.88</c:v>
                </c:pt>
              </c:numCache>
            </c:numRef>
          </c:val>
          <c:smooth val="0"/>
        </c:ser>
        <c:dLbls>
          <c:showLegendKey val="0"/>
          <c:showVal val="0"/>
          <c:showCatName val="0"/>
          <c:showSerName val="0"/>
          <c:showPercent val="0"/>
          <c:showBubbleSize val="0"/>
        </c:dLbls>
        <c:marker val="1"/>
        <c:smooth val="0"/>
        <c:axId val="165180160"/>
        <c:axId val="165181696"/>
      </c:lineChart>
      <c:catAx>
        <c:axId val="165167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65169792"/>
        <c:crosses val="autoZero"/>
        <c:auto val="0"/>
        <c:lblAlgn val="ctr"/>
        <c:lblOffset val="100"/>
        <c:tickLblSkip val="1"/>
        <c:tickMarkSkip val="1"/>
        <c:noMultiLvlLbl val="0"/>
      </c:catAx>
      <c:valAx>
        <c:axId val="165169792"/>
        <c:scaling>
          <c:orientation val="minMax"/>
          <c:max val="2"/>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Unplanned Automatic Scrams    
per 7000 hours critical  </a:t>
                </a:r>
              </a:p>
            </c:rich>
          </c:tx>
          <c:layout>
            <c:manualLayout>
              <c:xMode val="edge"/>
              <c:yMode val="edge"/>
              <c:x val="3.9745627980922096E-3"/>
              <c:y val="0.1446808510638297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65167872"/>
        <c:crosses val="autoZero"/>
        <c:crossBetween val="between"/>
        <c:majorUnit val="1"/>
        <c:minorUnit val="0.5"/>
      </c:valAx>
      <c:catAx>
        <c:axId val="165180160"/>
        <c:scaling>
          <c:orientation val="minMax"/>
        </c:scaling>
        <c:delete val="1"/>
        <c:axPos val="b"/>
        <c:majorTickMark val="out"/>
        <c:minorTickMark val="none"/>
        <c:tickLblPos val="nextTo"/>
        <c:crossAx val="165181696"/>
        <c:crosses val="autoZero"/>
        <c:auto val="0"/>
        <c:lblAlgn val="ctr"/>
        <c:lblOffset val="100"/>
        <c:noMultiLvlLbl val="0"/>
      </c:catAx>
      <c:valAx>
        <c:axId val="165181696"/>
        <c:scaling>
          <c:orientation val="minMax"/>
        </c:scaling>
        <c:delete val="1"/>
        <c:axPos val="l"/>
        <c:numFmt formatCode="General" sourceLinked="1"/>
        <c:majorTickMark val="out"/>
        <c:minorTickMark val="none"/>
        <c:tickLblPos val="nextTo"/>
        <c:crossAx val="165180160"/>
        <c:crosses val="autoZero"/>
        <c:crossBetween val="between"/>
      </c:valAx>
      <c:spPr>
        <a:solidFill>
          <a:srgbClr val="C0C0C0"/>
        </a:solidFill>
        <a:ln w="12700">
          <a:solidFill>
            <a:srgbClr val="808080"/>
          </a:solidFill>
          <a:prstDash val="solid"/>
        </a:ln>
      </c:spPr>
    </c:plotArea>
    <c:legend>
      <c:legendPos val="r"/>
      <c:layout>
        <c:manualLayout>
          <c:xMode val="edge"/>
          <c:yMode val="edge"/>
          <c:x val="0.13137948458817586"/>
          <c:y val="0.9247493576716197"/>
          <c:w val="0.55583628094997473"/>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269283503741135E-2"/>
          <c:y val="5.5201812968196338E-2"/>
          <c:w val="0.92207303378122507"/>
          <c:h val="0.8237809012176992"/>
        </c:manualLayout>
      </c:layout>
      <c:barChart>
        <c:barDir val="col"/>
        <c:grouping val="clustered"/>
        <c:varyColors val="0"/>
        <c:ser>
          <c:idx val="1"/>
          <c:order val="0"/>
          <c:tx>
            <c:strRef>
              <c:f>'UA7'!$O$4</c:f>
              <c:strCache>
                <c:ptCount val="1"/>
              </c:strCache>
            </c:strRef>
          </c:tx>
          <c:spPr>
            <a:solidFill>
              <a:srgbClr val="9999FF"/>
            </a:solidFill>
            <a:ln w="12700">
              <a:solidFill>
                <a:srgbClr val="000000"/>
              </a:solidFill>
              <a:prstDash val="solid"/>
            </a:ln>
          </c:spPr>
          <c:invertIfNegative val="0"/>
          <c:cat>
            <c:numRef>
              <c:f>'UA7'!$P$3:$U$3</c:f>
              <c:numCache>
                <c:formatCode>General</c:formatCode>
                <c:ptCount val="6"/>
                <c:pt idx="0">
                  <c:v>2011</c:v>
                </c:pt>
                <c:pt idx="1">
                  <c:v>2012</c:v>
                </c:pt>
                <c:pt idx="2">
                  <c:v>2013</c:v>
                </c:pt>
                <c:pt idx="3">
                  <c:v>2014</c:v>
                </c:pt>
                <c:pt idx="4">
                  <c:v>2015</c:v>
                </c:pt>
                <c:pt idx="5">
                  <c:v>2016</c:v>
                </c:pt>
              </c:numCache>
            </c:numRef>
          </c:cat>
          <c:val>
            <c:numRef>
              <c:f>'UA7'!$P$4:$U$4</c:f>
              <c:numCache>
                <c:formatCode>General</c:formatCode>
                <c:ptCount val="6"/>
              </c:numCache>
            </c:numRef>
          </c:val>
        </c:ser>
        <c:ser>
          <c:idx val="7"/>
          <c:order val="5"/>
          <c:tx>
            <c:strRef>
              <c:f>'UA7'!$O$6</c:f>
              <c:strCache>
                <c:ptCount val="1"/>
              </c:strCache>
            </c:strRef>
          </c:tx>
          <c:spPr>
            <a:solidFill>
              <a:srgbClr val="CCCCFF"/>
            </a:solidFill>
            <a:ln w="12700">
              <a:solidFill>
                <a:srgbClr val="000000"/>
              </a:solidFill>
              <a:prstDash val="solid"/>
            </a:ln>
          </c:spPr>
          <c:invertIfNegative val="0"/>
          <c:cat>
            <c:numRef>
              <c:f>'UA7'!$P$3:$U$3</c:f>
              <c:numCache>
                <c:formatCode>General</c:formatCode>
                <c:ptCount val="6"/>
                <c:pt idx="0">
                  <c:v>2011</c:v>
                </c:pt>
                <c:pt idx="1">
                  <c:v>2012</c:v>
                </c:pt>
                <c:pt idx="2">
                  <c:v>2013</c:v>
                </c:pt>
                <c:pt idx="3">
                  <c:v>2014</c:v>
                </c:pt>
                <c:pt idx="4">
                  <c:v>2015</c:v>
                </c:pt>
                <c:pt idx="5">
                  <c:v>2016</c:v>
                </c:pt>
              </c:numCache>
            </c:numRef>
          </c:cat>
          <c:val>
            <c:numRef>
              <c:f>'UA7'!$P$6:$U$6</c:f>
              <c:numCache>
                <c:formatCode>General</c:formatCode>
                <c:ptCount val="6"/>
              </c:numCache>
            </c:numRef>
          </c:val>
        </c:ser>
        <c:dLbls>
          <c:showLegendKey val="0"/>
          <c:showVal val="0"/>
          <c:showCatName val="0"/>
          <c:showSerName val="0"/>
          <c:showPercent val="0"/>
          <c:showBubbleSize val="0"/>
        </c:dLbls>
        <c:gapWidth val="150"/>
        <c:axId val="45964672"/>
        <c:axId val="45970944"/>
      </c:barChart>
      <c:barChart>
        <c:barDir val="col"/>
        <c:grouping val="clustered"/>
        <c:varyColors val="0"/>
        <c:ser>
          <c:idx val="6"/>
          <c:order val="1"/>
          <c:tx>
            <c:strRef>
              <c:f>'UA7'!$O$5</c:f>
              <c:strCache>
                <c:ptCount val="1"/>
              </c:strCache>
            </c:strRef>
          </c:tx>
          <c:spPr>
            <a:solidFill>
              <a:srgbClr val="0066CC"/>
            </a:solidFill>
            <a:ln w="12700">
              <a:solidFill>
                <a:srgbClr val="000000"/>
              </a:solidFill>
              <a:prstDash val="solid"/>
            </a:ln>
          </c:spPr>
          <c:invertIfNegative val="0"/>
          <c:cat>
            <c:numRef>
              <c:f>'UA7'!$P$3:$U$3</c:f>
              <c:numCache>
                <c:formatCode>General</c:formatCode>
                <c:ptCount val="6"/>
                <c:pt idx="0">
                  <c:v>2011</c:v>
                </c:pt>
                <c:pt idx="1">
                  <c:v>2012</c:v>
                </c:pt>
                <c:pt idx="2">
                  <c:v>2013</c:v>
                </c:pt>
                <c:pt idx="3">
                  <c:v>2014</c:v>
                </c:pt>
                <c:pt idx="4">
                  <c:v>2015</c:v>
                </c:pt>
                <c:pt idx="5">
                  <c:v>2016</c:v>
                </c:pt>
              </c:numCache>
            </c:numRef>
          </c:cat>
          <c:val>
            <c:numRef>
              <c:f>'UA7'!$P$5:$U$5</c:f>
              <c:numCache>
                <c:formatCode>General</c:formatCode>
                <c:ptCount val="6"/>
              </c:numCache>
            </c:numRef>
          </c:val>
        </c:ser>
        <c:dLbls>
          <c:showLegendKey val="0"/>
          <c:showVal val="0"/>
          <c:showCatName val="0"/>
          <c:showSerName val="0"/>
          <c:showPercent val="0"/>
          <c:showBubbleSize val="0"/>
        </c:dLbls>
        <c:gapWidth val="370"/>
        <c:axId val="45972864"/>
        <c:axId val="46068864"/>
      </c:barChart>
      <c:lineChart>
        <c:grouping val="standard"/>
        <c:varyColors val="0"/>
        <c:ser>
          <c:idx val="2"/>
          <c:order val="4"/>
          <c:tx>
            <c:strRef>
              <c:f>'UA7'!$A$9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'UA7'!$P$3:$U$3</c:f>
              <c:numCache>
                <c:formatCode>General</c:formatCode>
                <c:ptCount val="6"/>
                <c:pt idx="0">
                  <c:v>2011</c:v>
                </c:pt>
                <c:pt idx="1">
                  <c:v>2012</c:v>
                </c:pt>
                <c:pt idx="2">
                  <c:v>2013</c:v>
                </c:pt>
                <c:pt idx="3">
                  <c:v>2014</c:v>
                </c:pt>
                <c:pt idx="4">
                  <c:v>2015</c:v>
                </c:pt>
                <c:pt idx="5">
                  <c:v>2016</c:v>
                </c:pt>
              </c:numCache>
            </c:numRef>
          </c:cat>
          <c:val>
            <c:numRef>
              <c:f>'UA7'!$B$9:$G$9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45964672"/>
        <c:axId val="45970944"/>
      </c:lineChart>
      <c:lineChart>
        <c:grouping val="standard"/>
        <c:varyColors val="0"/>
        <c:ser>
          <c:idx val="3"/>
          <c:order val="2"/>
          <c:tx>
            <c:strRef>
              <c:f>'UA7'!$A$10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'UA7'!$P$3:$U$3</c:f>
              <c:numCache>
                <c:formatCode>General</c:formatCode>
                <c:ptCount val="6"/>
                <c:pt idx="0">
                  <c:v>2011</c:v>
                </c:pt>
                <c:pt idx="1">
                  <c:v>2012</c:v>
                </c:pt>
                <c:pt idx="2">
                  <c:v>2013</c:v>
                </c:pt>
                <c:pt idx="3">
                  <c:v>2014</c:v>
                </c:pt>
                <c:pt idx="4">
                  <c:v>2015</c:v>
                </c:pt>
                <c:pt idx="5">
                  <c:v>2016</c:v>
                </c:pt>
              </c:numCache>
            </c:numRef>
          </c:cat>
          <c:val>
            <c:numRef>
              <c:f>'UA7'!$B$10:$G$10</c:f>
              <c:numCache>
                <c:formatCode>General</c:formatCode>
                <c:ptCount val="6"/>
                <c:pt idx="0">
                  <c:v>0</c:v>
                </c:pt>
                <c:pt idx="1">
                  <c:v>0</c:v>
                </c:pt>
                <c:pt idx="2">
                  <c:v>0</c:v>
                </c:pt>
                <c:pt idx="3">
                  <c:v>0</c:v>
                </c:pt>
                <c:pt idx="4">
                  <c:v>0</c:v>
                </c:pt>
                <c:pt idx="5">
                  <c:v>0</c:v>
                </c:pt>
              </c:numCache>
            </c:numRef>
          </c:val>
          <c:smooth val="0"/>
        </c:ser>
        <c:ser>
          <c:idx val="4"/>
          <c:order val="3"/>
          <c:tx>
            <c:strRef>
              <c:f>'UA7'!$A$11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'UA7'!$P$3:$U$3</c:f>
              <c:numCache>
                <c:formatCode>General</c:formatCode>
                <c:ptCount val="6"/>
                <c:pt idx="0">
                  <c:v>2011</c:v>
                </c:pt>
                <c:pt idx="1">
                  <c:v>2012</c:v>
                </c:pt>
                <c:pt idx="2">
                  <c:v>2013</c:v>
                </c:pt>
                <c:pt idx="3">
                  <c:v>2014</c:v>
                </c:pt>
                <c:pt idx="4">
                  <c:v>2015</c:v>
                </c:pt>
                <c:pt idx="5">
                  <c:v>2016</c:v>
                </c:pt>
              </c:numCache>
            </c:numRef>
          </c:cat>
          <c:val>
            <c:numRef>
              <c:f>'UA7'!$B$11:$G$11</c:f>
              <c:numCache>
                <c:formatCode>General</c:formatCode>
                <c:ptCount val="6"/>
                <c:pt idx="0">
                  <c:v>0.8</c:v>
                </c:pt>
                <c:pt idx="1">
                  <c:v>0.86</c:v>
                </c:pt>
                <c:pt idx="2">
                  <c:v>0.84</c:v>
                </c:pt>
                <c:pt idx="3">
                  <c:v>0.86</c:v>
                </c:pt>
                <c:pt idx="4">
                  <c:v>0.89</c:v>
                </c:pt>
                <c:pt idx="5">
                  <c:v>0.88</c:v>
                </c:pt>
              </c:numCache>
            </c:numRef>
          </c:val>
          <c:smooth val="0"/>
        </c:ser>
        <c:dLbls>
          <c:showLegendKey val="0"/>
          <c:showVal val="0"/>
          <c:showCatName val="0"/>
          <c:showSerName val="0"/>
          <c:showPercent val="0"/>
          <c:showBubbleSize val="0"/>
        </c:dLbls>
        <c:marker val="1"/>
        <c:smooth val="0"/>
        <c:axId val="45972864"/>
        <c:axId val="46068864"/>
      </c:lineChart>
      <c:catAx>
        <c:axId val="459646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5970944"/>
        <c:crosses val="autoZero"/>
        <c:auto val="0"/>
        <c:lblAlgn val="ctr"/>
        <c:lblOffset val="100"/>
        <c:tickLblSkip val="1"/>
        <c:tickMarkSkip val="1"/>
        <c:noMultiLvlLbl val="0"/>
      </c:catAx>
      <c:valAx>
        <c:axId val="45970944"/>
        <c:scaling>
          <c:orientation val="minMax"/>
          <c:max val="5"/>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Unplanned Automatic Scrams Per 7000 hours critical </a:t>
                </a:r>
              </a:p>
            </c:rich>
          </c:tx>
          <c:layout>
            <c:manualLayout>
              <c:xMode val="edge"/>
              <c:yMode val="edge"/>
              <c:x val="3.2237108421148851E-3"/>
              <c:y val="1.486199575371549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45964672"/>
        <c:crosses val="autoZero"/>
        <c:crossBetween val="between"/>
        <c:majorUnit val="1"/>
        <c:minorUnit val="1"/>
      </c:valAx>
      <c:catAx>
        <c:axId val="45972864"/>
        <c:scaling>
          <c:orientation val="minMax"/>
        </c:scaling>
        <c:delete val="1"/>
        <c:axPos val="b"/>
        <c:numFmt formatCode="General" sourceLinked="1"/>
        <c:majorTickMark val="out"/>
        <c:minorTickMark val="none"/>
        <c:tickLblPos val="nextTo"/>
        <c:crossAx val="46068864"/>
        <c:crosses val="autoZero"/>
        <c:auto val="0"/>
        <c:lblAlgn val="ctr"/>
        <c:lblOffset val="100"/>
        <c:noMultiLvlLbl val="0"/>
      </c:catAx>
      <c:valAx>
        <c:axId val="46068864"/>
        <c:scaling>
          <c:orientation val="minMax"/>
        </c:scaling>
        <c:delete val="1"/>
        <c:axPos val="l"/>
        <c:numFmt formatCode="General" sourceLinked="1"/>
        <c:majorTickMark val="out"/>
        <c:minorTickMark val="none"/>
        <c:tickLblPos val="nextTo"/>
        <c:crossAx val="45972864"/>
        <c:crosses val="autoZero"/>
        <c:crossBetween val="between"/>
      </c:valAx>
      <c:spPr>
        <a:solidFill>
          <a:srgbClr val="C0C0C0"/>
        </a:solidFill>
        <a:ln w="12700">
          <a:solidFill>
            <a:srgbClr val="808080"/>
          </a:solidFill>
          <a:prstDash val="solid"/>
        </a:ln>
      </c:spPr>
    </c:plotArea>
    <c:legend>
      <c:legendPos val="r"/>
      <c:layout>
        <c:manualLayout>
          <c:xMode val="edge"/>
          <c:yMode val="edge"/>
          <c:x val="0.15731228332515348"/>
          <c:y val="0.92640725277582348"/>
          <c:w val="0.44980245835182081"/>
          <c:h val="6.2049083908661075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692336873624132E-2"/>
          <c:y val="4.8936170212765959E-2"/>
          <c:w val="0.91153880391331277"/>
          <c:h val="0.82765957446808514"/>
        </c:manualLayout>
      </c:layout>
      <c:barChart>
        <c:barDir val="col"/>
        <c:grouping val="clustered"/>
        <c:varyColors val="0"/>
        <c:ser>
          <c:idx val="0"/>
          <c:order val="3"/>
          <c:tx>
            <c:strRef>
              <c:f>'SP1'!$A$4</c:f>
              <c:strCache>
                <c:ptCount val="1"/>
                <c:pt idx="0">
                  <c:v>Almaraz 1                     </c:v>
                </c:pt>
              </c:strCache>
            </c:strRef>
          </c:tx>
          <c:spPr>
            <a:solidFill>
              <a:srgbClr val="9999FF"/>
            </a:solidFill>
            <a:ln w="12700">
              <a:solidFill>
                <a:srgbClr val="000000"/>
              </a:solidFill>
              <a:prstDash val="solid"/>
            </a:ln>
          </c:spPr>
          <c:invertIfNegative val="0"/>
          <c:val>
            <c:numRef>
              <c:f>'SP1'!$B$4:$G$4</c:f>
              <c:numCache>
                <c:formatCode>General</c:formatCode>
                <c:ptCount val="6"/>
                <c:pt idx="2">
                  <c:v>0</c:v>
                </c:pt>
                <c:pt idx="3">
                  <c:v>2.4000001139938801E-3</c:v>
                </c:pt>
                <c:pt idx="4">
                  <c:v>3.50000010803342E-3</c:v>
                </c:pt>
                <c:pt idx="5">
                  <c:v>4.1000000201165702E-3</c:v>
                </c:pt>
              </c:numCache>
            </c:numRef>
          </c:val>
        </c:ser>
        <c:ser>
          <c:idx val="1"/>
          <c:order val="4"/>
          <c:tx>
            <c:strRef>
              <c:f>'SP1'!$A$5</c:f>
              <c:strCache>
                <c:ptCount val="1"/>
                <c:pt idx="0">
                  <c:v>Almaraz 2                     </c:v>
                </c:pt>
              </c:strCache>
            </c:strRef>
          </c:tx>
          <c:spPr>
            <a:solidFill>
              <a:srgbClr val="993366"/>
            </a:solidFill>
            <a:ln w="12700">
              <a:solidFill>
                <a:srgbClr val="000000"/>
              </a:solidFill>
              <a:prstDash val="solid"/>
            </a:ln>
          </c:spPr>
          <c:invertIfNegative val="0"/>
          <c:val>
            <c:numRef>
              <c:f>'SP1'!$B$5:$G$5</c:f>
              <c:numCache>
                <c:formatCode>General</c:formatCode>
                <c:ptCount val="6"/>
                <c:pt idx="2">
                  <c:v>1.00000004749745E-3</c:v>
                </c:pt>
                <c:pt idx="3">
                  <c:v>6.99999975040555E-4</c:v>
                </c:pt>
                <c:pt idx="4">
                  <c:v>1.00000004749745E-3</c:v>
                </c:pt>
                <c:pt idx="5">
                  <c:v>8.9999998454004504E-4</c:v>
                </c:pt>
              </c:numCache>
            </c:numRef>
          </c:val>
        </c:ser>
        <c:ser>
          <c:idx val="5"/>
          <c:order val="5"/>
          <c:tx>
            <c:strRef>
              <c:f>'SP1'!$A$6</c:f>
              <c:strCache>
                <c:ptCount val="1"/>
              </c:strCache>
            </c:strRef>
          </c:tx>
          <c:spPr>
            <a:solidFill>
              <a:srgbClr val="FF8080"/>
            </a:solidFill>
            <a:ln w="12700">
              <a:solidFill>
                <a:srgbClr val="000000"/>
              </a:solidFill>
              <a:prstDash val="solid"/>
            </a:ln>
          </c:spPr>
          <c:invertIfNegative val="0"/>
          <c:val>
            <c:numRef>
              <c:f>'SP1'!$B$6:$G$6</c:f>
              <c:numCache>
                <c:formatCode>General</c:formatCode>
                <c:ptCount val="6"/>
              </c:numCache>
            </c:numRef>
          </c:val>
        </c:ser>
        <c:ser>
          <c:idx val="6"/>
          <c:order val="6"/>
          <c:tx>
            <c:strRef>
              <c:f>'SP1'!$O$4</c:f>
              <c:strCache>
                <c:ptCount val="1"/>
              </c:strCache>
            </c:strRef>
          </c:tx>
          <c:spPr>
            <a:solidFill>
              <a:srgbClr val="0066CC"/>
            </a:solidFill>
            <a:ln w="12700">
              <a:solidFill>
                <a:srgbClr val="000000"/>
              </a:solidFill>
              <a:prstDash val="solid"/>
            </a:ln>
          </c:spPr>
          <c:invertIfNegative val="0"/>
          <c:val>
            <c:numRef>
              <c:f>'SP1'!$P$4:$U$4</c:f>
              <c:numCache>
                <c:formatCode>General</c:formatCode>
                <c:ptCount val="6"/>
              </c:numCache>
            </c:numRef>
          </c:val>
        </c:ser>
        <c:ser>
          <c:idx val="7"/>
          <c:order val="7"/>
          <c:tx>
            <c:strRef>
              <c:f>'SP1'!$O$5</c:f>
              <c:strCache>
                <c:ptCount val="1"/>
              </c:strCache>
            </c:strRef>
          </c:tx>
          <c:spPr>
            <a:solidFill>
              <a:srgbClr val="CCCCFF"/>
            </a:solidFill>
            <a:ln w="12700">
              <a:solidFill>
                <a:srgbClr val="000000"/>
              </a:solidFill>
              <a:prstDash val="solid"/>
            </a:ln>
          </c:spPr>
          <c:invertIfNegative val="0"/>
          <c:val>
            <c:numRef>
              <c:f>'SP1'!$P$5:$U$5</c:f>
              <c:numCache>
                <c:formatCode>General</c:formatCode>
                <c:ptCount val="6"/>
              </c:numCache>
            </c:numRef>
          </c:val>
        </c:ser>
        <c:ser>
          <c:idx val="8"/>
          <c:order val="8"/>
          <c:tx>
            <c:strRef>
              <c:f>'SP1'!$O$6</c:f>
              <c:strCache>
                <c:ptCount val="1"/>
              </c:strCache>
            </c:strRef>
          </c:tx>
          <c:spPr>
            <a:solidFill>
              <a:srgbClr val="000080"/>
            </a:solidFill>
            <a:ln w="12700">
              <a:solidFill>
                <a:srgbClr val="000000"/>
              </a:solidFill>
              <a:prstDash val="solid"/>
            </a:ln>
          </c:spPr>
          <c:invertIfNegative val="0"/>
          <c:val>
            <c:numRef>
              <c:f>'SP1'!$P$6:$U$6</c:f>
              <c:numCache>
                <c:formatCode>General</c:formatCode>
                <c:ptCount val="6"/>
              </c:numCache>
            </c:numRef>
          </c:val>
        </c:ser>
        <c:dLbls>
          <c:showLegendKey val="0"/>
          <c:showVal val="0"/>
          <c:showCatName val="0"/>
          <c:showSerName val="0"/>
          <c:showPercent val="0"/>
          <c:showBubbleSize val="0"/>
        </c:dLbls>
        <c:gapWidth val="150"/>
        <c:axId val="166920576"/>
        <c:axId val="166922112"/>
      </c:barChart>
      <c:lineChart>
        <c:grouping val="standard"/>
        <c:varyColors val="0"/>
        <c:ser>
          <c:idx val="2"/>
          <c:order val="2"/>
          <c:tx>
            <c:strRef>
              <c:f>'SP1'!$A$9</c:f>
              <c:strCache>
                <c:ptCount val="1"/>
                <c:pt idx="0">
                  <c:v>WANO Top Quartile</c:v>
                </c:pt>
              </c:strCache>
            </c:strRef>
          </c:tx>
          <c:spPr>
            <a:ln w="38100">
              <a:solidFill>
                <a:srgbClr val="339966"/>
              </a:solidFill>
              <a:prstDash val="solid"/>
            </a:ln>
          </c:spPr>
          <c:marker>
            <c:symbol val="triangle"/>
            <c:size val="9"/>
            <c:spPr>
              <a:solidFill>
                <a:srgbClr val="339966"/>
              </a:solidFill>
              <a:ln>
                <a:solidFill>
                  <a:srgbClr val="333333"/>
                </a:solidFill>
                <a:prstDash val="solid"/>
              </a:ln>
            </c:spPr>
          </c:marker>
          <c:cat>
            <c:numRef>
              <c:f>'SP1'!$B$3:$G$3</c:f>
              <c:numCache>
                <c:formatCode>General</c:formatCode>
                <c:ptCount val="6"/>
                <c:pt idx="0">
                  <c:v>2011</c:v>
                </c:pt>
                <c:pt idx="1">
                  <c:v>2012</c:v>
                </c:pt>
                <c:pt idx="2">
                  <c:v>2013</c:v>
                </c:pt>
                <c:pt idx="3">
                  <c:v>2014</c:v>
                </c:pt>
                <c:pt idx="4">
                  <c:v>2015</c:v>
                </c:pt>
                <c:pt idx="5">
                  <c:v>2016</c:v>
                </c:pt>
              </c:numCache>
            </c:numRef>
          </c:cat>
          <c:val>
            <c:numRef>
              <c:f>'SP1'!$B$9:$G$9</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66781312"/>
        <c:axId val="166783232"/>
      </c:lineChart>
      <c:lineChart>
        <c:grouping val="standard"/>
        <c:varyColors val="0"/>
        <c:ser>
          <c:idx val="3"/>
          <c:order val="0"/>
          <c:tx>
            <c:strRef>
              <c:f>'SP1'!$A$10</c:f>
              <c:strCache>
                <c:ptCount val="1"/>
                <c:pt idx="0">
                  <c:v>WANO Median</c:v>
                </c:pt>
              </c:strCache>
            </c:strRef>
          </c:tx>
          <c:spPr>
            <a:ln w="38100">
              <a:solidFill>
                <a:srgbClr val="FFFF00"/>
              </a:solidFill>
              <a:prstDash val="solid"/>
            </a:ln>
          </c:spPr>
          <c:marker>
            <c:symbol val="triangle"/>
            <c:size val="9"/>
            <c:spPr>
              <a:solidFill>
                <a:srgbClr val="FFFF00"/>
              </a:solidFill>
              <a:ln>
                <a:solidFill>
                  <a:srgbClr val="000000"/>
                </a:solidFill>
                <a:prstDash val="solid"/>
              </a:ln>
            </c:spPr>
          </c:marker>
          <c:cat>
            <c:numRef>
              <c:f>'SP1'!$B$3:$G$3</c:f>
              <c:numCache>
                <c:formatCode>General</c:formatCode>
                <c:ptCount val="6"/>
                <c:pt idx="0">
                  <c:v>2011</c:v>
                </c:pt>
                <c:pt idx="1">
                  <c:v>2012</c:v>
                </c:pt>
                <c:pt idx="2">
                  <c:v>2013</c:v>
                </c:pt>
                <c:pt idx="3">
                  <c:v>2014</c:v>
                </c:pt>
                <c:pt idx="4">
                  <c:v>2015</c:v>
                </c:pt>
                <c:pt idx="5">
                  <c:v>2016</c:v>
                </c:pt>
              </c:numCache>
            </c:numRef>
          </c:cat>
          <c:val>
            <c:numRef>
              <c:f>'SP1'!$B$10:$G$10</c:f>
              <c:numCache>
                <c:formatCode>General</c:formatCode>
                <c:ptCount val="6"/>
                <c:pt idx="0">
                  <c:v>5.0000000000000001E-4</c:v>
                </c:pt>
                <c:pt idx="1">
                  <c:v>2.9999999999999997E-4</c:v>
                </c:pt>
                <c:pt idx="2">
                  <c:v>2.0000000000000001E-4</c:v>
                </c:pt>
                <c:pt idx="3">
                  <c:v>0</c:v>
                </c:pt>
                <c:pt idx="4">
                  <c:v>2.9999999999999997E-4</c:v>
                </c:pt>
                <c:pt idx="5">
                  <c:v>2.9999999999999997E-4</c:v>
                </c:pt>
              </c:numCache>
            </c:numRef>
          </c:val>
          <c:smooth val="0"/>
        </c:ser>
        <c:ser>
          <c:idx val="4"/>
          <c:order val="1"/>
          <c:tx>
            <c:strRef>
              <c:f>'SP1'!$A$11</c:f>
              <c:strCache>
                <c:ptCount val="1"/>
                <c:pt idx="0">
                  <c:v>WANO Bottom Quartile</c:v>
                </c:pt>
              </c:strCache>
            </c:strRef>
          </c:tx>
          <c:spPr>
            <a:ln w="38100">
              <a:solidFill>
                <a:srgbClr val="FF0000"/>
              </a:solidFill>
              <a:prstDash val="solid"/>
            </a:ln>
          </c:spPr>
          <c:marker>
            <c:symbol val="triangle"/>
            <c:size val="9"/>
            <c:spPr>
              <a:solidFill>
                <a:srgbClr val="FF0000"/>
              </a:solidFill>
              <a:ln>
                <a:solidFill>
                  <a:srgbClr val="000000"/>
                </a:solidFill>
                <a:prstDash val="solid"/>
              </a:ln>
            </c:spPr>
          </c:marker>
          <c:cat>
            <c:numRef>
              <c:f>'SP1'!$B$3:$G$3</c:f>
              <c:numCache>
                <c:formatCode>General</c:formatCode>
                <c:ptCount val="6"/>
                <c:pt idx="0">
                  <c:v>2011</c:v>
                </c:pt>
                <c:pt idx="1">
                  <c:v>2012</c:v>
                </c:pt>
                <c:pt idx="2">
                  <c:v>2013</c:v>
                </c:pt>
                <c:pt idx="3">
                  <c:v>2014</c:v>
                </c:pt>
                <c:pt idx="4">
                  <c:v>2015</c:v>
                </c:pt>
                <c:pt idx="5">
                  <c:v>2016</c:v>
                </c:pt>
              </c:numCache>
            </c:numRef>
          </c:cat>
          <c:val>
            <c:numRef>
              <c:f>'SP1'!$B$11:$G$11</c:f>
              <c:numCache>
                <c:formatCode>General</c:formatCode>
                <c:ptCount val="6"/>
                <c:pt idx="0">
                  <c:v>2.5000000000000001E-3</c:v>
                </c:pt>
                <c:pt idx="1">
                  <c:v>2.2000000000000001E-3</c:v>
                </c:pt>
                <c:pt idx="2">
                  <c:v>2.3E-3</c:v>
                </c:pt>
                <c:pt idx="3">
                  <c:v>2.2000000000000001E-3</c:v>
                </c:pt>
                <c:pt idx="4">
                  <c:v>2.3E-3</c:v>
                </c:pt>
                <c:pt idx="5">
                  <c:v>2E-3</c:v>
                </c:pt>
              </c:numCache>
            </c:numRef>
          </c:val>
          <c:smooth val="0"/>
        </c:ser>
        <c:dLbls>
          <c:showLegendKey val="0"/>
          <c:showVal val="0"/>
          <c:showCatName val="0"/>
          <c:showSerName val="0"/>
          <c:showPercent val="0"/>
          <c:showBubbleSize val="0"/>
        </c:dLbls>
        <c:marker val="1"/>
        <c:smooth val="0"/>
        <c:axId val="166920576"/>
        <c:axId val="166922112"/>
      </c:lineChart>
      <c:catAx>
        <c:axId val="16678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66783232"/>
        <c:crosses val="autoZero"/>
        <c:auto val="0"/>
        <c:lblAlgn val="ctr"/>
        <c:lblOffset val="100"/>
        <c:tickLblSkip val="1"/>
        <c:tickMarkSkip val="1"/>
        <c:noMultiLvlLbl val="0"/>
      </c:catAx>
      <c:valAx>
        <c:axId val="166783232"/>
        <c:scaling>
          <c:orientation val="minMax"/>
          <c:max val="0.01"/>
          <c:min val="0"/>
        </c:scaling>
        <c:delete val="0"/>
        <c:axPos val="l"/>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1400" b="1" i="0" u="none" strike="noStrike" baseline="0">
                    <a:solidFill>
                      <a:srgbClr val="000000"/>
                    </a:solidFill>
                    <a:latin typeface="Arial"/>
                    <a:ea typeface="Arial"/>
                    <a:cs typeface="Arial"/>
                  </a:defRPr>
                </a:pPr>
                <a:r>
                  <a:rPr lang="en-GB"/>
                  <a:t>Safety System Performance SP1   </a:t>
                </a:r>
              </a:p>
            </c:rich>
          </c:tx>
          <c:layout>
            <c:manualLayout>
              <c:xMode val="edge"/>
              <c:yMode val="edge"/>
              <c:x val="7.9487179487179489E-3"/>
              <c:y val="0.1170212765957446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66781312"/>
        <c:crosses val="autoZero"/>
        <c:crossBetween val="between"/>
        <c:majorUnit val="1E-3"/>
        <c:minorUnit val="1E-3"/>
      </c:valAx>
      <c:catAx>
        <c:axId val="166920576"/>
        <c:scaling>
          <c:orientation val="minMax"/>
        </c:scaling>
        <c:delete val="1"/>
        <c:axPos val="b"/>
        <c:majorTickMark val="out"/>
        <c:minorTickMark val="none"/>
        <c:tickLblPos val="nextTo"/>
        <c:crossAx val="166922112"/>
        <c:crosses val="autoZero"/>
        <c:auto val="0"/>
        <c:lblAlgn val="ctr"/>
        <c:lblOffset val="100"/>
        <c:noMultiLvlLbl val="0"/>
      </c:catAx>
      <c:valAx>
        <c:axId val="166922112"/>
        <c:scaling>
          <c:orientation val="minMax"/>
        </c:scaling>
        <c:delete val="1"/>
        <c:axPos val="l"/>
        <c:numFmt formatCode="General" sourceLinked="1"/>
        <c:majorTickMark val="out"/>
        <c:minorTickMark val="none"/>
        <c:tickLblPos val="nextTo"/>
        <c:crossAx val="166920576"/>
        <c:crosses val="autoZero"/>
        <c:crossBetween val="between"/>
      </c:valAx>
      <c:spPr>
        <a:solidFill>
          <a:srgbClr val="C0C0C0"/>
        </a:solidFill>
        <a:ln w="12700">
          <a:solidFill>
            <a:srgbClr val="808080"/>
          </a:solidFill>
          <a:prstDash val="solid"/>
        </a:ln>
      </c:spPr>
    </c:plotArea>
    <c:legend>
      <c:legendPos val="r"/>
      <c:layout>
        <c:manualLayout>
          <c:xMode val="edge"/>
          <c:yMode val="edge"/>
          <c:x val="0.22493895586807425"/>
          <c:y val="0.92330217557823691"/>
          <c:w val="0.53789750316278617"/>
          <c:h val="6.2228830015461103E-2"/>
        </c:manualLayout>
      </c:layout>
      <c:overlay val="0"/>
      <c:spPr>
        <a:solidFill>
          <a:srgbClr val="C0C0C0"/>
        </a:solidFill>
        <a:ln w="3175">
          <a:solidFill>
            <a:srgbClr val="000000"/>
          </a:solidFill>
          <a:prstDash val="solid"/>
        </a:ln>
      </c:spPr>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sheetViews>
    <sheetView tabSelected="1"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9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twoCellAnchor editAs="oneCell">
    <xdr:from>
      <xdr:col>16</xdr:col>
      <xdr:colOff>228600</xdr:colOff>
      <xdr:row>13</xdr:row>
      <xdr:rowOff>0</xdr:rowOff>
    </xdr:from>
    <xdr:to>
      <xdr:col>34</xdr:col>
      <xdr:colOff>209550</xdr:colOff>
      <xdr:row>40</xdr:row>
      <xdr:rowOff>114300</xdr:rowOff>
    </xdr:to>
    <xdr:graphicFrame macro="">
      <xdr:nvGraphicFramePr>
        <xdr:cNvPr id="3" name="Chart 10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twoCellAnchor editAs="oneCell">
    <xdr:from>
      <xdr:col>16</xdr:col>
      <xdr:colOff>336550</xdr:colOff>
      <xdr:row>13</xdr:row>
      <xdr:rowOff>0</xdr:rowOff>
    </xdr:from>
    <xdr:to>
      <xdr:col>34</xdr:col>
      <xdr:colOff>209550</xdr:colOff>
      <xdr:row>40</xdr:row>
      <xdr:rowOff>114300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twoCellAnchor editAs="oneCell">
    <xdr:from>
      <xdr:col>16</xdr:col>
      <xdr:colOff>298450</xdr:colOff>
      <xdr:row>13</xdr:row>
      <xdr:rowOff>0</xdr:rowOff>
    </xdr:from>
    <xdr:to>
      <xdr:col>34</xdr:col>
      <xdr:colOff>209550</xdr:colOff>
      <xdr:row>40</xdr:row>
      <xdr:rowOff>114300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editAs="oneCell">
    <xdr:from>
      <xdr:col>16</xdr:col>
      <xdr:colOff>469900</xdr:colOff>
      <xdr:row>13</xdr:row>
      <xdr:rowOff>0</xdr:rowOff>
    </xdr:from>
    <xdr:to>
      <xdr:col>34</xdr:col>
      <xdr:colOff>209550</xdr:colOff>
      <xdr:row>40</xdr:row>
      <xdr:rowOff>114300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editAs="oneCell">
    <xdr:from>
      <xdr:col>15</xdr:col>
      <xdr:colOff>57150</xdr:colOff>
      <xdr:row>13</xdr:row>
      <xdr:rowOff>0</xdr:rowOff>
    </xdr:from>
    <xdr:to>
      <xdr:col>33</xdr:col>
      <xdr:colOff>133350</xdr:colOff>
      <xdr:row>40</xdr:row>
      <xdr:rowOff>114300</xdr:rowOff>
    </xdr:to>
    <xdr:graphicFrame macro="">
      <xdr:nvGraphicFramePr>
        <xdr:cNvPr id="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14</xdr:col>
      <xdr:colOff>12700</xdr:colOff>
      <xdr:row>12</xdr:row>
      <xdr:rowOff>139700</xdr:rowOff>
    </xdr:from>
    <xdr:to>
      <xdr:col>28</xdr:col>
      <xdr:colOff>552450</xdr:colOff>
      <xdr:row>40</xdr:row>
      <xdr:rowOff>82550</xdr:rowOff>
    </xdr:to>
    <xdr:graphicFrame macro="">
      <xdr:nvGraphicFramePr>
        <xdr:cNvPr id="3"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15</xdr:col>
      <xdr:colOff>152400</xdr:colOff>
      <xdr:row>13</xdr:row>
      <xdr:rowOff>0</xdr:rowOff>
    </xdr:from>
    <xdr:to>
      <xdr:col>33</xdr:col>
      <xdr:colOff>196850</xdr:colOff>
      <xdr:row>40</xdr:row>
      <xdr:rowOff>114300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0.49335</cdr:x>
      <cdr:y>0.52463</cdr:y>
    </cdr:from>
    <cdr:to>
      <cdr:x>0.51085</cdr:x>
      <cdr:y>0.57272</cdr:y>
    </cdr:to>
    <cdr:sp macro="" textlink="">
      <cdr:nvSpPr>
        <cdr:cNvPr id="56322" name="Text Box 1026"/>
        <cdr:cNvSpPr txBox="1">
          <a:spLocks xmlns:a="http://schemas.openxmlformats.org/drawingml/2006/main" noChangeArrowheads="1"/>
        </cdr:cNvSpPr>
      </cdr:nvSpPr>
      <cdr:spPr bwMode="auto">
        <a:xfrm xmlns:a="http://schemas.openxmlformats.org/drawingml/2006/main">
          <a:off x="3574612" y="2052907"/>
          <a:ext cx="129330" cy="19288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twoCellAnchor editAs="oneCell">
    <xdr:from>
      <xdr:col>15</xdr:col>
      <xdr:colOff>368300</xdr:colOff>
      <xdr:row>13</xdr:row>
      <xdr:rowOff>0</xdr:rowOff>
    </xdr:from>
    <xdr:to>
      <xdr:col>35</xdr:col>
      <xdr:colOff>450850</xdr:colOff>
      <xdr:row>40</xdr:row>
      <xdr:rowOff>114300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twoCellAnchor>
    <xdr:from>
      <xdr:col>0</xdr:col>
      <xdr:colOff>476250</xdr:colOff>
      <xdr:row>70</xdr:row>
      <xdr:rowOff>0</xdr:rowOff>
    </xdr:from>
    <xdr:to>
      <xdr:col>12</xdr:col>
      <xdr:colOff>450850</xdr:colOff>
      <xdr:row>106</xdr:row>
      <xdr:rowOff>114300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13</xdr:row>
      <xdr:rowOff>0</xdr:rowOff>
    </xdr:from>
    <xdr:to>
      <xdr:col>31</xdr:col>
      <xdr:colOff>381000</xdr:colOff>
      <xdr:row>40</xdr:row>
      <xdr:rowOff>114300</xdr:rowOff>
    </xdr:to>
    <xdr:graphicFrame macro="">
      <xdr:nvGraphicFramePr>
        <xdr:cNvPr id="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14</xdr:col>
      <xdr:colOff>0</xdr:colOff>
      <xdr:row>13</xdr:row>
      <xdr:rowOff>0</xdr:rowOff>
    </xdr:from>
    <xdr:to>
      <xdr:col>28</xdr:col>
      <xdr:colOff>552450</xdr:colOff>
      <xdr:row>40</xdr:row>
      <xdr:rowOff>114300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editAs="oneCell">
    <xdr:from>
      <xdr:col>15</xdr:col>
      <xdr:colOff>368300</xdr:colOff>
      <xdr:row>13</xdr:row>
      <xdr:rowOff>0</xdr:rowOff>
    </xdr:from>
    <xdr:to>
      <xdr:col>33</xdr:col>
      <xdr:colOff>431800</xdr:colOff>
      <xdr:row>40</xdr:row>
      <xdr:rowOff>114300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9295876" cy="60685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Rev_Soft-PW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FIXED_DATAS"/>
      <sheetName val="Feuil1"/>
      <sheetName val="Compare"/>
      <sheetName val="Global"/>
      <sheetName val="1"/>
      <sheetName val="2"/>
      <sheetName val="3"/>
      <sheetName val="4"/>
      <sheetName val="5"/>
      <sheetName val="6"/>
      <sheetName val="7"/>
      <sheetName val="8"/>
      <sheetName val="9"/>
      <sheetName val="10"/>
      <sheetName val="11"/>
      <sheetName val="12"/>
      <sheetName val="13"/>
      <sheetName val="14"/>
      <sheetName val="Index_all"/>
      <sheetName val="Index_XXX"/>
    </sheetNames>
    <sheetDataSet>
      <sheetData sheetId="0" refreshError="1"/>
      <sheetData sheetId="1"/>
      <sheetData sheetId="2" refreshError="1"/>
      <sheetData sheetId="3"/>
      <sheetData sheetId="4" refreshError="1"/>
      <sheetData sheetId="5">
        <row r="9">
          <cell r="A9" t="str">
            <v>WANO Top Quartile</v>
          </cell>
        </row>
        <row r="10">
          <cell r="A10" t="str">
            <v>WANO Median</v>
          </cell>
        </row>
        <row r="11">
          <cell r="A11" t="str">
            <v>WANO Bottom Quartile</v>
          </cell>
        </row>
      </sheetData>
      <sheetData sheetId="6">
        <row r="9">
          <cell r="A9" t="str">
            <v>WANO Top Quartile</v>
          </cell>
        </row>
        <row r="10">
          <cell r="A10" t="str">
            <v>WANO Median</v>
          </cell>
        </row>
        <row r="11">
          <cell r="A11" t="str">
            <v>WANO Bottom Quartile</v>
          </cell>
        </row>
      </sheetData>
      <sheetData sheetId="7">
        <row r="9">
          <cell r="A9" t="str">
            <v>WANO Top Quartile</v>
          </cell>
        </row>
        <row r="10">
          <cell r="A10" t="str">
            <v>WANO Median</v>
          </cell>
        </row>
        <row r="11">
          <cell r="A11" t="str">
            <v>WANO Bottom Quartile</v>
          </cell>
        </row>
      </sheetData>
      <sheetData sheetId="8">
        <row r="4">
          <cell r="A4" t="str">
            <v>test</v>
          </cell>
        </row>
        <row r="5">
          <cell r="A5" t="str">
            <v>test</v>
          </cell>
        </row>
        <row r="6">
          <cell r="A6" t="str">
            <v>test</v>
          </cell>
        </row>
        <row r="9">
          <cell r="A9" t="str">
            <v>WANO Top Quartile</v>
          </cell>
        </row>
        <row r="10">
          <cell r="A10" t="str">
            <v>WANO Median</v>
          </cell>
        </row>
        <row r="11">
          <cell r="A11" t="str">
            <v>WANO Bottom Quartile</v>
          </cell>
        </row>
      </sheetData>
      <sheetData sheetId="9">
        <row r="9">
          <cell r="A9" t="str">
            <v>WANO Top Quartile</v>
          </cell>
        </row>
        <row r="10">
          <cell r="A10" t="str">
            <v>WANO Median</v>
          </cell>
        </row>
        <row r="11">
          <cell r="A11" t="str">
            <v>WANO Bottom Quartile</v>
          </cell>
        </row>
      </sheetData>
      <sheetData sheetId="10">
        <row r="9">
          <cell r="A9" t="str">
            <v>WANO Top Quartile</v>
          </cell>
        </row>
        <row r="10">
          <cell r="A10" t="str">
            <v>WANO Median</v>
          </cell>
        </row>
        <row r="11">
          <cell r="A11" t="str">
            <v>WANO Bottom Quartile</v>
          </cell>
        </row>
      </sheetData>
      <sheetData sheetId="11">
        <row r="9">
          <cell r="A9" t="str">
            <v>WANO Top Quartile</v>
          </cell>
        </row>
        <row r="10">
          <cell r="A10" t="str">
            <v>WANO Median</v>
          </cell>
        </row>
        <row r="11">
          <cell r="A11" t="str">
            <v>WANO Bottom Quartile</v>
          </cell>
        </row>
      </sheetData>
      <sheetData sheetId="12">
        <row r="9">
          <cell r="A9" t="str">
            <v>WANO Top Quartile</v>
          </cell>
        </row>
        <row r="10">
          <cell r="A10" t="str">
            <v>WANO Median</v>
          </cell>
        </row>
        <row r="11">
          <cell r="A11" t="str">
            <v>WANO Bottom Quartile</v>
          </cell>
        </row>
      </sheetData>
      <sheetData sheetId="13">
        <row r="9">
          <cell r="A9" t="str">
            <v>WANO Top Quartile</v>
          </cell>
        </row>
        <row r="10">
          <cell r="A10" t="str">
            <v>WANO Median</v>
          </cell>
        </row>
        <row r="11">
          <cell r="A11" t="str">
            <v>WANO Bottom Quartile</v>
          </cell>
        </row>
      </sheetData>
      <sheetData sheetId="14">
        <row r="9">
          <cell r="A9" t="str">
            <v>WANO Top Quartile</v>
          </cell>
        </row>
        <row r="10">
          <cell r="A10" t="str">
            <v>WANO Median</v>
          </cell>
        </row>
        <row r="11">
          <cell r="A11" t="str">
            <v>WANO Bottom Quartile</v>
          </cell>
        </row>
      </sheetData>
      <sheetData sheetId="15">
        <row r="9">
          <cell r="A9" t="str">
            <v>WANO Top Quartile</v>
          </cell>
        </row>
        <row r="10">
          <cell r="A10" t="str">
            <v>WANO Median</v>
          </cell>
        </row>
        <row r="11">
          <cell r="A11" t="str">
            <v>WANO Bottom Quartile</v>
          </cell>
        </row>
      </sheetData>
      <sheetData sheetId="16">
        <row r="9">
          <cell r="A9" t="str">
            <v>WANO Top Quartile</v>
          </cell>
        </row>
        <row r="10">
          <cell r="A10" t="str">
            <v>WANO Median</v>
          </cell>
        </row>
        <row r="11">
          <cell r="A11" t="str">
            <v>WANO Bottom Quartile</v>
          </cell>
        </row>
      </sheetData>
      <sheetData sheetId="17">
        <row r="7">
          <cell r="A7" t="str">
            <v>Defect Fuel Reference (PWR)</v>
          </cell>
          <cell r="B7">
            <v>19</v>
          </cell>
          <cell r="C7">
            <v>19</v>
          </cell>
          <cell r="D7">
            <v>19</v>
          </cell>
          <cell r="E7">
            <v>19</v>
          </cell>
          <cell r="F7">
            <v>19</v>
          </cell>
          <cell r="G7">
            <v>19</v>
          </cell>
        </row>
      </sheetData>
      <sheetData sheetId="18">
        <row r="9">
          <cell r="A9" t="str">
            <v>WANO Top Quartile</v>
          </cell>
        </row>
        <row r="10">
          <cell r="A10" t="str">
            <v>WANO Median</v>
          </cell>
        </row>
        <row r="11">
          <cell r="A11" t="str">
            <v>WANO Bottom Quartile</v>
          </cell>
        </row>
      </sheetData>
      <sheetData sheetId="19">
        <row r="2">
          <cell r="B2" t="str">
            <v>Unit X</v>
          </cell>
        </row>
        <row r="21">
          <cell r="B21" t="str">
            <v>UCF</v>
          </cell>
          <cell r="C21" t="str">
            <v>FLR</v>
          </cell>
          <cell r="D21" t="str">
            <v>UA7</v>
          </cell>
          <cell r="E21" t="str">
            <v>SP1</v>
          </cell>
          <cell r="F21" t="str">
            <v>SP2</v>
          </cell>
          <cell r="G21" t="str">
            <v>SP5</v>
          </cell>
          <cell r="H21" t="str">
            <v>FRI</v>
          </cell>
          <cell r="I21" t="str">
            <v>CPI</v>
          </cell>
          <cell r="J21" t="str">
            <v>CRE</v>
          </cell>
          <cell r="K21" t="str">
            <v>ISA</v>
          </cell>
        </row>
      </sheetData>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heetViews>
  <sheetFormatPr defaultColWidth="11.54296875" defaultRowHeight="12.5" x14ac:dyDescent="0.25"/>
  <cols>
    <col min="1" max="16384" width="11.54296875" style="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U11"/>
  <sheetViews>
    <sheetView topLeftCell="A25" workbookViewId="0">
      <selection activeCell="A9" sqref="A9:A11"/>
    </sheetView>
  </sheetViews>
  <sheetFormatPr defaultColWidth="12.7265625" defaultRowHeight="12.5" x14ac:dyDescent="0.25"/>
  <cols>
    <col min="1" max="16384" width="12.7265625" style="1"/>
  </cols>
  <sheetData>
    <row r="1" spans="1:21" ht="13" x14ac:dyDescent="0.3">
      <c r="A1" s="93" t="s">
        <v>15</v>
      </c>
      <c r="B1" s="93" t="s">
        <v>118</v>
      </c>
      <c r="C1" s="93"/>
      <c r="D1" s="93"/>
      <c r="O1" s="93"/>
      <c r="P1" s="93"/>
      <c r="Q1" s="93"/>
      <c r="R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8.6199998855590803</v>
      </c>
      <c r="E4" s="1">
        <v>0.60000002384185802</v>
      </c>
      <c r="F4" s="1">
        <v>1.41999995708466</v>
      </c>
      <c r="G4" s="1">
        <v>0.95999997854232799</v>
      </c>
    </row>
    <row r="5" spans="1:21" x14ac:dyDescent="0.25">
      <c r="A5" s="1" t="s">
        <v>111</v>
      </c>
      <c r="D5" s="1">
        <v>3.9200000762939502</v>
      </c>
      <c r="E5" s="1">
        <v>1.70000004768372</v>
      </c>
      <c r="F5" s="1">
        <v>0</v>
      </c>
      <c r="G5" s="1">
        <v>0</v>
      </c>
    </row>
    <row r="9" spans="1:21" x14ac:dyDescent="0.25">
      <c r="A9" s="1" t="s">
        <v>42</v>
      </c>
      <c r="B9" s="1">
        <v>0.02</v>
      </c>
      <c r="C9" s="1">
        <v>0.05</v>
      </c>
      <c r="D9" s="1">
        <v>0.04</v>
      </c>
      <c r="E9" s="1">
        <v>0.04</v>
      </c>
      <c r="F9" s="1">
        <v>0.06</v>
      </c>
      <c r="G9" s="1">
        <v>0.04</v>
      </c>
    </row>
    <row r="10" spans="1:21" x14ac:dyDescent="0.25">
      <c r="A10" s="1" t="s">
        <v>43</v>
      </c>
      <c r="B10" s="1">
        <v>0.66</v>
      </c>
      <c r="C10" s="1">
        <v>1.18</v>
      </c>
      <c r="D10" s="1">
        <v>0.7</v>
      </c>
      <c r="E10" s="1">
        <v>0.78</v>
      </c>
      <c r="F10" s="1">
        <v>0.83</v>
      </c>
      <c r="G10" s="1">
        <v>0.54</v>
      </c>
    </row>
    <row r="11" spans="1:21" x14ac:dyDescent="0.25">
      <c r="A11" s="1" t="s">
        <v>44</v>
      </c>
      <c r="B11" s="1">
        <v>2.2200000000000002</v>
      </c>
      <c r="C11" s="1">
        <v>3.14</v>
      </c>
      <c r="D11" s="1">
        <v>2.5</v>
      </c>
      <c r="E11" s="1">
        <v>2.2999999999999998</v>
      </c>
      <c r="F11" s="1">
        <v>2.4500000000000002</v>
      </c>
      <c r="G11" s="1">
        <v>2.71</v>
      </c>
    </row>
  </sheetData>
  <pageMargins left="0.78740157499999996" right="0.78740157499999996" top="0.984251969" bottom="0.984251969" header="0.5" footer="0.5"/>
  <pageSetup paperSize="9" scale="3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U11"/>
  <sheetViews>
    <sheetView topLeftCell="B3" workbookViewId="0">
      <selection activeCell="A7" sqref="A7"/>
    </sheetView>
  </sheetViews>
  <sheetFormatPr defaultColWidth="12.7265625" defaultRowHeight="12.5" x14ac:dyDescent="0.25"/>
  <cols>
    <col min="1" max="16384" width="12.7265625" style="1"/>
  </cols>
  <sheetData>
    <row r="1" spans="1:21" ht="13" x14ac:dyDescent="0.3">
      <c r="A1" s="93" t="s">
        <v>16</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2.6300001144409202</v>
      </c>
      <c r="E4" s="1">
        <v>0.94999998807907104</v>
      </c>
      <c r="F4" s="1">
        <v>0</v>
      </c>
      <c r="G4" s="1">
        <v>0.93000000715255704</v>
      </c>
    </row>
    <row r="5" spans="1:21" x14ac:dyDescent="0.25">
      <c r="A5" s="1" t="s">
        <v>111</v>
      </c>
      <c r="D5" s="1">
        <v>0.92000001668930098</v>
      </c>
      <c r="E5" s="1">
        <v>0</v>
      </c>
      <c r="F5" s="1">
        <v>0</v>
      </c>
      <c r="G5" s="1">
        <v>0</v>
      </c>
    </row>
    <row r="6" spans="1:21" x14ac:dyDescent="0.25">
      <c r="A6" s="1" t="s">
        <v>45</v>
      </c>
    </row>
    <row r="9" spans="1:21" x14ac:dyDescent="0.25">
      <c r="A9" s="1" t="s">
        <v>42</v>
      </c>
      <c r="B9" s="1">
        <v>0</v>
      </c>
      <c r="C9" s="1">
        <v>0</v>
      </c>
      <c r="D9" s="1">
        <v>0</v>
      </c>
      <c r="E9" s="1">
        <v>0</v>
      </c>
      <c r="F9" s="1">
        <v>0</v>
      </c>
      <c r="G9" s="1">
        <v>0</v>
      </c>
    </row>
    <row r="10" spans="1:21" x14ac:dyDescent="0.25">
      <c r="A10" s="1" t="s">
        <v>43</v>
      </c>
      <c r="B10" s="1">
        <v>0</v>
      </c>
      <c r="C10" s="1">
        <v>0</v>
      </c>
      <c r="D10" s="1">
        <v>0</v>
      </c>
      <c r="E10" s="1">
        <v>0</v>
      </c>
      <c r="F10" s="1">
        <v>0</v>
      </c>
      <c r="G10" s="1">
        <v>0</v>
      </c>
    </row>
    <row r="11" spans="1:21" x14ac:dyDescent="0.25">
      <c r="A11" s="1" t="s">
        <v>44</v>
      </c>
      <c r="B11" s="1">
        <v>0.8</v>
      </c>
      <c r="C11" s="1">
        <v>0.86</v>
      </c>
      <c r="D11" s="1">
        <v>0.84</v>
      </c>
      <c r="E11" s="1">
        <v>0.86</v>
      </c>
      <c r="F11" s="1">
        <v>0.89</v>
      </c>
      <c r="G11" s="1">
        <v>0.88</v>
      </c>
    </row>
  </sheetData>
  <pageMargins left="0.78740157499999996" right="0.78740157499999996" top="0.984251969" bottom="0.984251969" header="0.5" footer="0.5"/>
  <pageSetup paperSize="9" scale="3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U11"/>
  <sheetViews>
    <sheetView workbookViewId="0">
      <selection activeCell="P37" sqref="P37"/>
    </sheetView>
  </sheetViews>
  <sheetFormatPr defaultColWidth="12.7265625" defaultRowHeight="12.5" x14ac:dyDescent="0.25"/>
  <cols>
    <col min="1" max="16384" width="12.7265625" style="1"/>
  </cols>
  <sheetData>
    <row r="1" spans="1:21" ht="13" x14ac:dyDescent="0.3">
      <c r="A1" s="93" t="s">
        <v>18</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0</v>
      </c>
      <c r="E4" s="1">
        <v>2.4000001139938801E-3</v>
      </c>
      <c r="F4" s="1">
        <v>3.50000010803342E-3</v>
      </c>
      <c r="G4" s="1">
        <v>4.1000000201165702E-3</v>
      </c>
    </row>
    <row r="5" spans="1:21" x14ac:dyDescent="0.25">
      <c r="A5" s="1" t="s">
        <v>111</v>
      </c>
      <c r="D5" s="1">
        <v>1.00000004749745E-3</v>
      </c>
      <c r="E5" s="1">
        <v>6.99999975040555E-4</v>
      </c>
      <c r="F5" s="1">
        <v>1.00000004749745E-3</v>
      </c>
      <c r="G5" s="1">
        <v>8.9999998454004504E-4</v>
      </c>
    </row>
    <row r="9" spans="1:21" x14ac:dyDescent="0.25">
      <c r="A9" s="1" t="s">
        <v>42</v>
      </c>
      <c r="B9" s="1">
        <v>0</v>
      </c>
      <c r="C9" s="1">
        <v>0</v>
      </c>
      <c r="D9" s="1">
        <v>0</v>
      </c>
      <c r="E9" s="1">
        <v>0</v>
      </c>
      <c r="F9" s="1">
        <v>0</v>
      </c>
      <c r="G9" s="1">
        <v>0</v>
      </c>
    </row>
    <row r="10" spans="1:21" x14ac:dyDescent="0.25">
      <c r="A10" s="1" t="s">
        <v>43</v>
      </c>
      <c r="B10" s="1">
        <v>5.0000000000000001E-4</v>
      </c>
      <c r="C10" s="1">
        <v>2.9999999999999997E-4</v>
      </c>
      <c r="D10" s="1">
        <v>2.0000000000000001E-4</v>
      </c>
      <c r="E10" s="1">
        <v>0</v>
      </c>
      <c r="F10" s="1">
        <v>2.9999999999999997E-4</v>
      </c>
      <c r="G10" s="1">
        <v>2.9999999999999997E-4</v>
      </c>
    </row>
    <row r="11" spans="1:21" x14ac:dyDescent="0.25">
      <c r="A11" s="1" t="s">
        <v>44</v>
      </c>
      <c r="B11" s="1">
        <v>2.5000000000000001E-3</v>
      </c>
      <c r="C11" s="1">
        <v>2.2000000000000001E-3</v>
      </c>
      <c r="D11" s="1">
        <v>2.3E-3</v>
      </c>
      <c r="E11" s="1">
        <v>2.2000000000000001E-3</v>
      </c>
      <c r="F11" s="1">
        <v>2.3E-3</v>
      </c>
      <c r="G11" s="1">
        <v>2E-3</v>
      </c>
    </row>
  </sheetData>
  <pageMargins left="0.78740157499999996" right="0.78740157499999996" top="0.984251969" bottom="0.984251969" header="0.5" footer="0.5"/>
  <pageSetup paperSize="9" scale="2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U11"/>
  <sheetViews>
    <sheetView topLeftCell="A10" workbookViewId="0">
      <selection activeCell="P36" sqref="P36"/>
    </sheetView>
  </sheetViews>
  <sheetFormatPr defaultColWidth="12.7265625" defaultRowHeight="12.5" x14ac:dyDescent="0.25"/>
  <cols>
    <col min="1" max="16384" width="12.7265625" style="1"/>
  </cols>
  <sheetData>
    <row r="1" spans="1:21" ht="13" x14ac:dyDescent="0.3">
      <c r="A1" s="93" t="s">
        <v>19</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2.3000000510364801E-3</v>
      </c>
      <c r="E4" s="1">
        <v>3.1000000890344399E-3</v>
      </c>
      <c r="F4" s="1">
        <v>3.50000010803342E-3</v>
      </c>
      <c r="G4" s="1">
        <v>3.1999999191612001E-3</v>
      </c>
    </row>
    <row r="5" spans="1:21" x14ac:dyDescent="0.25">
      <c r="A5" s="1" t="s">
        <v>111</v>
      </c>
      <c r="D5" s="1">
        <v>7.9999997979030002E-4</v>
      </c>
      <c r="E5" s="1">
        <v>2.1999999880790702E-3</v>
      </c>
      <c r="F5" s="1">
        <v>8.9999998454004504E-4</v>
      </c>
      <c r="G5" s="1">
        <v>1.70000002253801E-3</v>
      </c>
    </row>
    <row r="9" spans="1:21" x14ac:dyDescent="0.25">
      <c r="A9" s="1" t="s">
        <v>42</v>
      </c>
      <c r="B9" s="1">
        <v>0</v>
      </c>
      <c r="C9" s="1">
        <v>0</v>
      </c>
      <c r="D9" s="1">
        <v>0</v>
      </c>
      <c r="E9" s="1">
        <v>0</v>
      </c>
      <c r="F9" s="1">
        <v>0</v>
      </c>
      <c r="G9" s="1">
        <v>0</v>
      </c>
    </row>
    <row r="10" spans="1:21" x14ac:dyDescent="0.25">
      <c r="A10" s="1" t="s">
        <v>43</v>
      </c>
      <c r="B10" s="1">
        <v>2.9999999999999997E-4</v>
      </c>
      <c r="C10" s="1">
        <v>1E-4</v>
      </c>
      <c r="D10" s="1">
        <v>0</v>
      </c>
      <c r="E10" s="1">
        <v>1E-4</v>
      </c>
      <c r="F10" s="1">
        <v>1E-4</v>
      </c>
      <c r="G10" s="1">
        <v>1E-4</v>
      </c>
    </row>
    <row r="11" spans="1:21" x14ac:dyDescent="0.25">
      <c r="A11" s="1" t="s">
        <v>44</v>
      </c>
      <c r="B11" s="1">
        <v>2.3E-3</v>
      </c>
      <c r="C11" s="1">
        <v>3.0999999999999999E-3</v>
      </c>
      <c r="D11" s="1">
        <v>3.0999999999999999E-3</v>
      </c>
      <c r="E11" s="1">
        <v>2.8E-3</v>
      </c>
      <c r="F11" s="1">
        <v>2.8999999999999998E-3</v>
      </c>
      <c r="G11" s="1">
        <v>2.7000000000000001E-3</v>
      </c>
    </row>
  </sheetData>
  <pageMargins left="0.78740157499999996" right="0.78740157499999996" top="0.984251969" bottom="0.984251969" header="0.5" footer="0.5"/>
  <pageSetup paperSize="9" scale="2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U11"/>
  <sheetViews>
    <sheetView topLeftCell="A7" workbookViewId="0">
      <selection activeCell="P30" sqref="P30"/>
    </sheetView>
  </sheetViews>
  <sheetFormatPr defaultColWidth="12.7265625" defaultRowHeight="12.5" x14ac:dyDescent="0.25"/>
  <cols>
    <col min="1" max="16384" width="12.7265625" style="1"/>
  </cols>
  <sheetData>
    <row r="1" spans="1:21" ht="13" x14ac:dyDescent="0.3">
      <c r="A1" s="93" t="s">
        <v>20</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7.9999997979030002E-4</v>
      </c>
      <c r="E4" s="1">
        <v>8.9999998454004504E-4</v>
      </c>
      <c r="F4" s="1">
        <v>3.40000004507601E-3</v>
      </c>
      <c r="G4" s="1">
        <v>9.9999997473787503E-5</v>
      </c>
    </row>
    <row r="5" spans="1:21" x14ac:dyDescent="0.25">
      <c r="A5" s="1" t="s">
        <v>111</v>
      </c>
      <c r="D5" s="1">
        <v>7.9999997979030002E-4</v>
      </c>
      <c r="E5" s="1">
        <v>8.9999998454004504E-4</v>
      </c>
      <c r="F5" s="1">
        <v>3.40000004507601E-3</v>
      </c>
      <c r="G5" s="1">
        <v>9.9999997473787503E-5</v>
      </c>
    </row>
    <row r="9" spans="1:21" x14ac:dyDescent="0.25">
      <c r="A9" s="1" t="s">
        <v>42</v>
      </c>
      <c r="B9" s="1">
        <v>0</v>
      </c>
      <c r="C9" s="1">
        <v>0</v>
      </c>
      <c r="D9" s="1">
        <v>0</v>
      </c>
      <c r="E9" s="1">
        <v>0</v>
      </c>
      <c r="F9" s="1">
        <v>0</v>
      </c>
      <c r="G9" s="1">
        <v>0</v>
      </c>
    </row>
    <row r="10" spans="1:21" x14ac:dyDescent="0.25">
      <c r="A10" s="1" t="s">
        <v>43</v>
      </c>
      <c r="B10" s="1">
        <v>1.6000000000000001E-3</v>
      </c>
      <c r="C10" s="1">
        <v>1.1000000000000001E-3</v>
      </c>
      <c r="D10" s="1">
        <v>1.4E-3</v>
      </c>
      <c r="E10" s="1">
        <v>1.8E-3</v>
      </c>
      <c r="F10" s="1">
        <v>1.6000000000000001E-3</v>
      </c>
      <c r="G10" s="1">
        <v>1.5E-3</v>
      </c>
    </row>
    <row r="11" spans="1:21" x14ac:dyDescent="0.25">
      <c r="A11" s="1" t="s">
        <v>44</v>
      </c>
      <c r="B11" s="1">
        <v>1.0699999999999999E-2</v>
      </c>
      <c r="C11" s="1">
        <v>1.0200000000000001E-2</v>
      </c>
      <c r="D11" s="1">
        <v>1.32E-2</v>
      </c>
      <c r="E11" s="1">
        <v>1.0800000000000001E-2</v>
      </c>
      <c r="F11" s="1">
        <v>1.0699999999999999E-2</v>
      </c>
      <c r="G11" s="1">
        <v>1.1299999999999999E-2</v>
      </c>
    </row>
  </sheetData>
  <pageMargins left="0.78740157499999996" right="0.78740157499999996" top="0.984251969" bottom="0.984251969" header="0.5" footer="0.5"/>
  <pageSetup paperSize="9" scale="2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U11"/>
  <sheetViews>
    <sheetView topLeftCell="A16" workbookViewId="0">
      <selection activeCell="L9" sqref="L9"/>
    </sheetView>
  </sheetViews>
  <sheetFormatPr defaultColWidth="12.7265625" defaultRowHeight="12.5" x14ac:dyDescent="0.25"/>
  <cols>
    <col min="1" max="16384" width="12.7265625" style="1"/>
  </cols>
  <sheetData>
    <row r="1" spans="1:21" ht="13" x14ac:dyDescent="0.3">
      <c r="A1" s="93" t="s">
        <v>21</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1.0599999427795399</v>
      </c>
      <c r="E4" s="1">
        <v>1.04999995231628</v>
      </c>
      <c r="F4" s="1">
        <v>1.0099999904632599</v>
      </c>
      <c r="G4" s="1">
        <v>1.0099999904632599</v>
      </c>
    </row>
    <row r="5" spans="1:21" x14ac:dyDescent="0.25">
      <c r="A5" s="1" t="s">
        <v>111</v>
      </c>
      <c r="D5" s="1">
        <v>1</v>
      </c>
      <c r="E5" s="1">
        <v>1.0299999713897701</v>
      </c>
      <c r="F5" s="1">
        <v>1.0099999904632599</v>
      </c>
      <c r="G5" s="1">
        <v>1</v>
      </c>
    </row>
    <row r="9" spans="1:21" x14ac:dyDescent="0.25">
      <c r="A9" s="1" t="s">
        <v>42</v>
      </c>
      <c r="B9" s="144">
        <v>1</v>
      </c>
      <c r="C9" s="144">
        <v>1</v>
      </c>
      <c r="D9" s="144">
        <v>1</v>
      </c>
      <c r="E9" s="144">
        <v>1</v>
      </c>
      <c r="F9" s="144">
        <v>1</v>
      </c>
      <c r="G9" s="144">
        <v>1</v>
      </c>
      <c r="H9" s="144"/>
    </row>
    <row r="10" spans="1:21" x14ac:dyDescent="0.25">
      <c r="A10" s="1" t="s">
        <v>43</v>
      </c>
      <c r="B10" s="144">
        <v>1</v>
      </c>
      <c r="C10" s="144">
        <v>1</v>
      </c>
      <c r="D10" s="144">
        <v>1</v>
      </c>
      <c r="E10" s="144">
        <v>1</v>
      </c>
      <c r="F10" s="144">
        <v>1</v>
      </c>
      <c r="G10" s="144">
        <v>1</v>
      </c>
      <c r="H10" s="144"/>
    </row>
    <row r="11" spans="1:21" x14ac:dyDescent="0.25">
      <c r="A11" s="1" t="s">
        <v>44</v>
      </c>
      <c r="B11" s="144">
        <v>1.03</v>
      </c>
      <c r="C11" s="144">
        <v>1.04</v>
      </c>
      <c r="D11" s="144">
        <v>1.03</v>
      </c>
      <c r="E11" s="144">
        <v>1.04</v>
      </c>
      <c r="F11" s="144">
        <v>1.03</v>
      </c>
      <c r="G11" s="144">
        <v>1.01</v>
      </c>
      <c r="H11" s="144"/>
    </row>
  </sheetData>
  <pageMargins left="0.78740157499999996" right="0.78740157499999996" top="0.984251969" bottom="0.984251969" header="0.5" footer="0.5"/>
  <pageSetup paperSize="9" scale="2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U12"/>
  <sheetViews>
    <sheetView topLeftCell="A7" workbookViewId="0">
      <selection activeCell="J6" sqref="J6"/>
    </sheetView>
  </sheetViews>
  <sheetFormatPr defaultColWidth="12.7265625" defaultRowHeight="12.5" x14ac:dyDescent="0.25"/>
  <cols>
    <col min="1" max="16384" width="12.7265625" style="1"/>
  </cols>
  <sheetData>
    <row r="1" spans="1:21" ht="13" x14ac:dyDescent="0.3">
      <c r="A1" s="93" t="s">
        <v>46</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0.28663000106811498</v>
      </c>
      <c r="E4" s="1">
        <v>0.27740999221801799</v>
      </c>
      <c r="F4" s="1">
        <v>0.28624000549316397</v>
      </c>
      <c r="G4" s="1">
        <v>0.236800003051758</v>
      </c>
    </row>
    <row r="5" spans="1:21" x14ac:dyDescent="0.25">
      <c r="A5" s="1" t="s">
        <v>111</v>
      </c>
      <c r="D5" s="1">
        <v>0.28663000106811498</v>
      </c>
      <c r="E5" s="1">
        <v>0.27740999221801799</v>
      </c>
      <c r="F5" s="1">
        <v>0.28624000549316397</v>
      </c>
      <c r="G5" s="1">
        <v>0.236800003051758</v>
      </c>
    </row>
    <row r="7" spans="1:21" x14ac:dyDescent="0.25">
      <c r="B7" s="144"/>
      <c r="C7" s="144"/>
      <c r="D7" s="144"/>
      <c r="E7" s="144"/>
      <c r="F7" s="144"/>
      <c r="G7" s="144"/>
    </row>
    <row r="9" spans="1:21" x14ac:dyDescent="0.25">
      <c r="A9" s="1" t="s">
        <v>42</v>
      </c>
      <c r="B9" s="144">
        <v>0.3</v>
      </c>
      <c r="C9" s="144">
        <v>0.22</v>
      </c>
      <c r="D9" s="144">
        <v>0.28000000000000003</v>
      </c>
      <c r="E9" s="144">
        <v>0.21</v>
      </c>
      <c r="F9" s="144">
        <v>0.14000000000000001</v>
      </c>
      <c r="G9" s="144">
        <v>0.18</v>
      </c>
    </row>
    <row r="10" spans="1:21" x14ac:dyDescent="0.25">
      <c r="A10" s="1" t="s">
        <v>43</v>
      </c>
      <c r="B10" s="144">
        <v>0.55000000000000004</v>
      </c>
      <c r="C10" s="144">
        <v>0.54</v>
      </c>
      <c r="D10" s="144">
        <v>0.54</v>
      </c>
      <c r="E10" s="144">
        <v>0.48</v>
      </c>
      <c r="F10" s="144">
        <v>0.36</v>
      </c>
      <c r="G10" s="144">
        <v>0.39</v>
      </c>
    </row>
    <row r="11" spans="1:21" x14ac:dyDescent="0.25">
      <c r="A11" s="1" t="s">
        <v>44</v>
      </c>
      <c r="B11" s="144">
        <v>0.93</v>
      </c>
      <c r="C11" s="144">
        <v>0.81</v>
      </c>
      <c r="D11" s="144">
        <v>0.82</v>
      </c>
      <c r="E11" s="144">
        <v>0.73</v>
      </c>
      <c r="F11" s="144">
        <v>0.7</v>
      </c>
      <c r="G11" s="144">
        <v>0.67</v>
      </c>
    </row>
    <row r="12" spans="1:21" x14ac:dyDescent="0.25">
      <c r="B12" s="144" t="e">
        <f t="shared" ref="B12:G12" si="0">AVERAGE(B4:B7)</f>
        <v>#DIV/0!</v>
      </c>
      <c r="C12" s="144" t="e">
        <f t="shared" si="0"/>
        <v>#DIV/0!</v>
      </c>
      <c r="D12" s="144">
        <f t="shared" si="0"/>
        <v>0.28663000106811498</v>
      </c>
      <c r="E12" s="144">
        <f t="shared" si="0"/>
        <v>0.27740999221801799</v>
      </c>
      <c r="F12" s="144">
        <f t="shared" si="0"/>
        <v>0.28624000549316397</v>
      </c>
      <c r="G12" s="144">
        <f t="shared" si="0"/>
        <v>0.236800003051758</v>
      </c>
    </row>
  </sheetData>
  <pageMargins left="0.78740157499999996" right="0.78740157499999996" top="0.984251969" bottom="0.984251969" header="0.5" footer="0.5"/>
  <pageSetup paperSize="9" scale="3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U11"/>
  <sheetViews>
    <sheetView topLeftCell="A7" workbookViewId="0">
      <selection activeCell="A9" sqref="A9:A11"/>
    </sheetView>
  </sheetViews>
  <sheetFormatPr defaultColWidth="12.7265625" defaultRowHeight="12.5" x14ac:dyDescent="0.25"/>
  <cols>
    <col min="1" max="16384" width="12.7265625" style="1"/>
  </cols>
  <sheetData>
    <row r="1" spans="1:21" ht="13" x14ac:dyDescent="0.3">
      <c r="A1" s="93" t="s">
        <v>24</v>
      </c>
      <c r="B1" s="93" t="s">
        <v>118</v>
      </c>
      <c r="C1" s="93"/>
      <c r="D1" s="93"/>
      <c r="K1" s="145"/>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0.30000001192092901</v>
      </c>
      <c r="E4" s="1">
        <v>0.28999999165535001</v>
      </c>
      <c r="F4" s="1">
        <v>0.30000001192092901</v>
      </c>
      <c r="G4" s="1">
        <v>0</v>
      </c>
    </row>
    <row r="5" spans="1:21" x14ac:dyDescent="0.25">
      <c r="A5" s="1" t="s">
        <v>111</v>
      </c>
      <c r="D5" s="1">
        <v>0.30000001192092901</v>
      </c>
      <c r="E5" s="1">
        <v>0.28999999165535001</v>
      </c>
      <c r="F5" s="1">
        <v>0.30000001192092901</v>
      </c>
      <c r="G5" s="1">
        <v>0</v>
      </c>
    </row>
    <row r="7" spans="1:21" x14ac:dyDescent="0.25">
      <c r="B7" s="144"/>
      <c r="C7" s="144"/>
      <c r="D7" s="144"/>
      <c r="E7" s="144"/>
      <c r="F7" s="144"/>
      <c r="G7" s="144"/>
    </row>
    <row r="9" spans="1:21" x14ac:dyDescent="0.25">
      <c r="A9" s="1" t="s">
        <v>42</v>
      </c>
      <c r="B9" s="144">
        <v>0</v>
      </c>
      <c r="C9" s="144">
        <v>0</v>
      </c>
      <c r="D9" s="144">
        <v>0</v>
      </c>
      <c r="E9" s="144">
        <v>0</v>
      </c>
      <c r="F9" s="144">
        <v>0</v>
      </c>
      <c r="G9" s="144">
        <v>0</v>
      </c>
    </row>
    <row r="10" spans="1:21" x14ac:dyDescent="0.25">
      <c r="A10" s="1" t="s">
        <v>43</v>
      </c>
      <c r="B10" s="144">
        <v>0.09</v>
      </c>
      <c r="C10" s="144">
        <v>0.1</v>
      </c>
      <c r="D10" s="144">
        <v>0.06</v>
      </c>
      <c r="E10" s="144">
        <v>0.06</v>
      </c>
      <c r="F10" s="144">
        <v>0</v>
      </c>
      <c r="G10" s="144">
        <v>0</v>
      </c>
    </row>
    <row r="11" spans="1:21" x14ac:dyDescent="0.25">
      <c r="A11" s="1" t="s">
        <v>44</v>
      </c>
      <c r="B11" s="144">
        <v>0.28000000000000003</v>
      </c>
      <c r="C11" s="144">
        <v>0.3</v>
      </c>
      <c r="D11" s="144">
        <v>0.3</v>
      </c>
      <c r="E11" s="144">
        <v>0.28999999999999998</v>
      </c>
      <c r="F11" s="144">
        <v>0.3</v>
      </c>
      <c r="G11" s="144">
        <v>0.22</v>
      </c>
    </row>
  </sheetData>
  <pageMargins left="0.78740157499999996" right="0.78740157499999996" top="0.984251969" bottom="0.984251969" header="0.5" footer="0.5"/>
  <pageSetup paperSize="9" scale="3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U11"/>
  <sheetViews>
    <sheetView topLeftCell="A13" workbookViewId="0">
      <selection activeCell="A9" sqref="A9:A11"/>
    </sheetView>
  </sheetViews>
  <sheetFormatPr defaultRowHeight="12.5" x14ac:dyDescent="0.25"/>
  <cols>
    <col min="1" max="16384" width="8.7265625" style="1"/>
  </cols>
  <sheetData>
    <row r="1" spans="1:21" x14ac:dyDescent="0.25">
      <c r="A1" s="1" t="s">
        <v>25</v>
      </c>
      <c r="B1" s="1" t="s">
        <v>118</v>
      </c>
    </row>
    <row r="3" spans="1:21" x14ac:dyDescent="0.25">
      <c r="B3" s="146">
        <v>2011</v>
      </c>
      <c r="C3" s="146">
        <v>2012</v>
      </c>
      <c r="D3" s="146">
        <v>2013</v>
      </c>
      <c r="E3" s="146">
        <v>2014</v>
      </c>
      <c r="F3" s="146">
        <v>2015</v>
      </c>
      <c r="G3" s="146">
        <v>2016</v>
      </c>
      <c r="P3" s="146">
        <v>2011</v>
      </c>
      <c r="Q3" s="146">
        <v>2012</v>
      </c>
      <c r="R3" s="146">
        <v>2013</v>
      </c>
      <c r="S3" s="146">
        <v>2014</v>
      </c>
      <c r="T3" s="146">
        <v>2015</v>
      </c>
      <c r="U3" s="146">
        <v>2016</v>
      </c>
    </row>
    <row r="4" spans="1:21" x14ac:dyDescent="0.25">
      <c r="A4" s="146" t="s">
        <v>110</v>
      </c>
      <c r="B4" s="147"/>
      <c r="C4" s="147"/>
      <c r="D4" s="147">
        <v>0.36000001430511502</v>
      </c>
      <c r="E4" s="147">
        <v>0</v>
      </c>
      <c r="F4" s="147">
        <v>0.18999999761581399</v>
      </c>
      <c r="G4" s="147">
        <v>0</v>
      </c>
      <c r="O4" s="146"/>
      <c r="P4" s="147"/>
      <c r="Q4" s="147"/>
      <c r="R4" s="147"/>
      <c r="S4" s="147"/>
      <c r="T4" s="147"/>
      <c r="U4" s="147"/>
    </row>
    <row r="5" spans="1:21" x14ac:dyDescent="0.25">
      <c r="A5" s="146" t="s">
        <v>111</v>
      </c>
      <c r="B5" s="147"/>
      <c r="C5" s="147"/>
      <c r="D5" s="147">
        <v>0.36000001430511502</v>
      </c>
      <c r="E5" s="147">
        <v>0</v>
      </c>
      <c r="F5" s="147">
        <v>0.18999999761581399</v>
      </c>
      <c r="G5" s="147">
        <v>0</v>
      </c>
      <c r="O5" s="146"/>
      <c r="P5" s="147"/>
      <c r="Q5" s="147"/>
      <c r="R5" s="147"/>
      <c r="S5" s="147"/>
      <c r="T5" s="147"/>
      <c r="U5" s="147"/>
    </row>
    <row r="6" spans="1:21" x14ac:dyDescent="0.25">
      <c r="A6" s="146"/>
      <c r="B6" s="147"/>
      <c r="C6" s="147"/>
      <c r="D6" s="147"/>
      <c r="E6" s="147"/>
      <c r="F6" s="147"/>
      <c r="G6" s="147"/>
      <c r="O6" s="146"/>
      <c r="P6" s="147"/>
      <c r="Q6" s="147"/>
      <c r="R6" s="147"/>
      <c r="S6" s="147"/>
      <c r="T6" s="147"/>
      <c r="U6" s="147"/>
    </row>
    <row r="9" spans="1:21" x14ac:dyDescent="0.25">
      <c r="A9" s="1" t="s">
        <v>42</v>
      </c>
      <c r="B9" s="1">
        <v>0</v>
      </c>
      <c r="C9" s="1">
        <v>0</v>
      </c>
      <c r="D9" s="1">
        <v>0</v>
      </c>
      <c r="E9" s="1">
        <v>0</v>
      </c>
      <c r="F9" s="1">
        <v>0</v>
      </c>
      <c r="G9" s="1">
        <v>0</v>
      </c>
    </row>
    <row r="10" spans="1:21" x14ac:dyDescent="0.25">
      <c r="A10" s="1" t="s">
        <v>43</v>
      </c>
      <c r="B10" s="1">
        <v>0.17</v>
      </c>
      <c r="C10" s="1">
        <v>0.04</v>
      </c>
      <c r="D10" s="1">
        <v>0</v>
      </c>
      <c r="E10" s="1">
        <v>0</v>
      </c>
      <c r="F10" s="1">
        <v>0</v>
      </c>
      <c r="G10" s="1">
        <v>0</v>
      </c>
    </row>
    <row r="11" spans="1:21" x14ac:dyDescent="0.25">
      <c r="A11" s="1" t="s">
        <v>44</v>
      </c>
      <c r="B11" s="1">
        <v>0.81</v>
      </c>
      <c r="C11" s="1">
        <v>0.44</v>
      </c>
      <c r="D11" s="1">
        <v>0.43</v>
      </c>
      <c r="E11" s="1">
        <v>0.35</v>
      </c>
      <c r="F11" s="1">
        <v>0.32</v>
      </c>
      <c r="G11" s="1">
        <v>0.34</v>
      </c>
    </row>
  </sheetData>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4"/>
  <dimension ref="A1:T54"/>
  <sheetViews>
    <sheetView workbookViewId="0">
      <selection activeCell="I4" sqref="I4:K19"/>
    </sheetView>
  </sheetViews>
  <sheetFormatPr defaultRowHeight="12.5" x14ac:dyDescent="0.25"/>
  <cols>
    <col min="1" max="1" width="39.453125" style="1" customWidth="1"/>
    <col min="2" max="2" width="9.1796875" style="1" customWidth="1"/>
    <col min="3" max="3" width="9.54296875" style="1" bestFit="1" customWidth="1"/>
    <col min="4" max="4" width="9.1796875" style="1" customWidth="1"/>
    <col min="5" max="5" width="9.453125" style="1" customWidth="1"/>
    <col min="6" max="6" width="9.54296875" style="1" bestFit="1" customWidth="1"/>
    <col min="7" max="7" width="9.1796875" style="1" customWidth="1"/>
    <col min="8" max="8" width="9.453125" style="1" customWidth="1"/>
    <col min="9" max="10" width="9.1796875" style="1" customWidth="1"/>
    <col min="11" max="11" width="10.81640625" style="1" customWidth="1"/>
    <col min="12" max="16" width="9.1796875" style="1" customWidth="1"/>
    <col min="17" max="17" width="13.54296875" style="1" customWidth="1"/>
    <col min="18" max="18" width="17" style="1" customWidth="1"/>
    <col min="19" max="19" width="13.54296875" style="1" customWidth="1"/>
    <col min="20" max="20" width="17" style="1" customWidth="1"/>
    <col min="21" max="256" width="8.7265625" style="1"/>
    <col min="257" max="257" width="39.453125" style="1" customWidth="1"/>
    <col min="258" max="258" width="9.1796875" style="1" customWidth="1"/>
    <col min="259" max="259" width="9.54296875" style="1" bestFit="1" customWidth="1"/>
    <col min="260" max="260" width="9.1796875" style="1" customWidth="1"/>
    <col min="261" max="261" width="9.453125" style="1" customWidth="1"/>
    <col min="262" max="262" width="9.54296875" style="1" bestFit="1" customWidth="1"/>
    <col min="263" max="263" width="9.1796875" style="1" customWidth="1"/>
    <col min="264" max="264" width="9.453125" style="1" customWidth="1"/>
    <col min="265" max="266" width="9.1796875" style="1" customWidth="1"/>
    <col min="267" max="267" width="10.81640625" style="1" customWidth="1"/>
    <col min="268" max="272" width="9.1796875" style="1" customWidth="1"/>
    <col min="273" max="273" width="13.54296875" style="1" customWidth="1"/>
    <col min="274" max="274" width="17" style="1" customWidth="1"/>
    <col min="275" max="275" width="13.54296875" style="1" customWidth="1"/>
    <col min="276" max="276" width="17" style="1" customWidth="1"/>
    <col min="277" max="512" width="8.7265625" style="1"/>
    <col min="513" max="513" width="39.453125" style="1" customWidth="1"/>
    <col min="514" max="514" width="9.1796875" style="1" customWidth="1"/>
    <col min="515" max="515" width="9.54296875" style="1" bestFit="1" customWidth="1"/>
    <col min="516" max="516" width="9.1796875" style="1" customWidth="1"/>
    <col min="517" max="517" width="9.453125" style="1" customWidth="1"/>
    <col min="518" max="518" width="9.54296875" style="1" bestFit="1" customWidth="1"/>
    <col min="519" max="519" width="9.1796875" style="1" customWidth="1"/>
    <col min="520" max="520" width="9.453125" style="1" customWidth="1"/>
    <col min="521" max="522" width="9.1796875" style="1" customWidth="1"/>
    <col min="523" max="523" width="10.81640625" style="1" customWidth="1"/>
    <col min="524" max="528" width="9.1796875" style="1" customWidth="1"/>
    <col min="529" max="529" width="13.54296875" style="1" customWidth="1"/>
    <col min="530" max="530" width="17" style="1" customWidth="1"/>
    <col min="531" max="531" width="13.54296875" style="1" customWidth="1"/>
    <col min="532" max="532" width="17" style="1" customWidth="1"/>
    <col min="533" max="768" width="8.7265625" style="1"/>
    <col min="769" max="769" width="39.453125" style="1" customWidth="1"/>
    <col min="770" max="770" width="9.1796875" style="1" customWidth="1"/>
    <col min="771" max="771" width="9.54296875" style="1" bestFit="1" customWidth="1"/>
    <col min="772" max="772" width="9.1796875" style="1" customWidth="1"/>
    <col min="773" max="773" width="9.453125" style="1" customWidth="1"/>
    <col min="774" max="774" width="9.54296875" style="1" bestFit="1" customWidth="1"/>
    <col min="775" max="775" width="9.1796875" style="1" customWidth="1"/>
    <col min="776" max="776" width="9.453125" style="1" customWidth="1"/>
    <col min="777" max="778" width="9.1796875" style="1" customWidth="1"/>
    <col min="779" max="779" width="10.81640625" style="1" customWidth="1"/>
    <col min="780" max="784" width="9.1796875" style="1" customWidth="1"/>
    <col min="785" max="785" width="13.54296875" style="1" customWidth="1"/>
    <col min="786" max="786" width="17" style="1" customWidth="1"/>
    <col min="787" max="787" width="13.54296875" style="1" customWidth="1"/>
    <col min="788" max="788" width="17" style="1" customWidth="1"/>
    <col min="789" max="1024" width="8.7265625" style="1"/>
    <col min="1025" max="1025" width="39.453125" style="1" customWidth="1"/>
    <col min="1026" max="1026" width="9.1796875" style="1" customWidth="1"/>
    <col min="1027" max="1027" width="9.54296875" style="1" bestFit="1" customWidth="1"/>
    <col min="1028" max="1028" width="9.1796875" style="1" customWidth="1"/>
    <col min="1029" max="1029" width="9.453125" style="1" customWidth="1"/>
    <col min="1030" max="1030" width="9.54296875" style="1" bestFit="1" customWidth="1"/>
    <col min="1031" max="1031" width="9.1796875" style="1" customWidth="1"/>
    <col min="1032" max="1032" width="9.453125" style="1" customWidth="1"/>
    <col min="1033" max="1034" width="9.1796875" style="1" customWidth="1"/>
    <col min="1035" max="1035" width="10.81640625" style="1" customWidth="1"/>
    <col min="1036" max="1040" width="9.1796875" style="1" customWidth="1"/>
    <col min="1041" max="1041" width="13.54296875" style="1" customWidth="1"/>
    <col min="1042" max="1042" width="17" style="1" customWidth="1"/>
    <col min="1043" max="1043" width="13.54296875" style="1" customWidth="1"/>
    <col min="1044" max="1044" width="17" style="1" customWidth="1"/>
    <col min="1045" max="1280" width="8.7265625" style="1"/>
    <col min="1281" max="1281" width="39.453125" style="1" customWidth="1"/>
    <col min="1282" max="1282" width="9.1796875" style="1" customWidth="1"/>
    <col min="1283" max="1283" width="9.54296875" style="1" bestFit="1" customWidth="1"/>
    <col min="1284" max="1284" width="9.1796875" style="1" customWidth="1"/>
    <col min="1285" max="1285" width="9.453125" style="1" customWidth="1"/>
    <col min="1286" max="1286" width="9.54296875" style="1" bestFit="1" customWidth="1"/>
    <col min="1287" max="1287" width="9.1796875" style="1" customWidth="1"/>
    <col min="1288" max="1288" width="9.453125" style="1" customWidth="1"/>
    <col min="1289" max="1290" width="9.1796875" style="1" customWidth="1"/>
    <col min="1291" max="1291" width="10.81640625" style="1" customWidth="1"/>
    <col min="1292" max="1296" width="9.1796875" style="1" customWidth="1"/>
    <col min="1297" max="1297" width="13.54296875" style="1" customWidth="1"/>
    <col min="1298" max="1298" width="17" style="1" customWidth="1"/>
    <col min="1299" max="1299" width="13.54296875" style="1" customWidth="1"/>
    <col min="1300" max="1300" width="17" style="1" customWidth="1"/>
    <col min="1301" max="1536" width="8.7265625" style="1"/>
    <col min="1537" max="1537" width="39.453125" style="1" customWidth="1"/>
    <col min="1538" max="1538" width="9.1796875" style="1" customWidth="1"/>
    <col min="1539" max="1539" width="9.54296875" style="1" bestFit="1" customWidth="1"/>
    <col min="1540" max="1540" width="9.1796875" style="1" customWidth="1"/>
    <col min="1541" max="1541" width="9.453125" style="1" customWidth="1"/>
    <col min="1542" max="1542" width="9.54296875" style="1" bestFit="1" customWidth="1"/>
    <col min="1543" max="1543" width="9.1796875" style="1" customWidth="1"/>
    <col min="1544" max="1544" width="9.453125" style="1" customWidth="1"/>
    <col min="1545" max="1546" width="9.1796875" style="1" customWidth="1"/>
    <col min="1547" max="1547" width="10.81640625" style="1" customWidth="1"/>
    <col min="1548" max="1552" width="9.1796875" style="1" customWidth="1"/>
    <col min="1553" max="1553" width="13.54296875" style="1" customWidth="1"/>
    <col min="1554" max="1554" width="17" style="1" customWidth="1"/>
    <col min="1555" max="1555" width="13.54296875" style="1" customWidth="1"/>
    <col min="1556" max="1556" width="17" style="1" customWidth="1"/>
    <col min="1557" max="1792" width="8.7265625" style="1"/>
    <col min="1793" max="1793" width="39.453125" style="1" customWidth="1"/>
    <col min="1794" max="1794" width="9.1796875" style="1" customWidth="1"/>
    <col min="1795" max="1795" width="9.54296875" style="1" bestFit="1" customWidth="1"/>
    <col min="1796" max="1796" width="9.1796875" style="1" customWidth="1"/>
    <col min="1797" max="1797" width="9.453125" style="1" customWidth="1"/>
    <col min="1798" max="1798" width="9.54296875" style="1" bestFit="1" customWidth="1"/>
    <col min="1799" max="1799" width="9.1796875" style="1" customWidth="1"/>
    <col min="1800" max="1800" width="9.453125" style="1" customWidth="1"/>
    <col min="1801" max="1802" width="9.1796875" style="1" customWidth="1"/>
    <col min="1803" max="1803" width="10.81640625" style="1" customWidth="1"/>
    <col min="1804" max="1808" width="9.1796875" style="1" customWidth="1"/>
    <col min="1809" max="1809" width="13.54296875" style="1" customWidth="1"/>
    <col min="1810" max="1810" width="17" style="1" customWidth="1"/>
    <col min="1811" max="1811" width="13.54296875" style="1" customWidth="1"/>
    <col min="1812" max="1812" width="17" style="1" customWidth="1"/>
    <col min="1813" max="2048" width="8.7265625" style="1"/>
    <col min="2049" max="2049" width="39.453125" style="1" customWidth="1"/>
    <col min="2050" max="2050" width="9.1796875" style="1" customWidth="1"/>
    <col min="2051" max="2051" width="9.54296875" style="1" bestFit="1" customWidth="1"/>
    <col min="2052" max="2052" width="9.1796875" style="1" customWidth="1"/>
    <col min="2053" max="2053" width="9.453125" style="1" customWidth="1"/>
    <col min="2054" max="2054" width="9.54296875" style="1" bestFit="1" customWidth="1"/>
    <col min="2055" max="2055" width="9.1796875" style="1" customWidth="1"/>
    <col min="2056" max="2056" width="9.453125" style="1" customWidth="1"/>
    <col min="2057" max="2058" width="9.1796875" style="1" customWidth="1"/>
    <col min="2059" max="2059" width="10.81640625" style="1" customWidth="1"/>
    <col min="2060" max="2064" width="9.1796875" style="1" customWidth="1"/>
    <col min="2065" max="2065" width="13.54296875" style="1" customWidth="1"/>
    <col min="2066" max="2066" width="17" style="1" customWidth="1"/>
    <col min="2067" max="2067" width="13.54296875" style="1" customWidth="1"/>
    <col min="2068" max="2068" width="17" style="1" customWidth="1"/>
    <col min="2069" max="2304" width="8.7265625" style="1"/>
    <col min="2305" max="2305" width="39.453125" style="1" customWidth="1"/>
    <col min="2306" max="2306" width="9.1796875" style="1" customWidth="1"/>
    <col min="2307" max="2307" width="9.54296875" style="1" bestFit="1" customWidth="1"/>
    <col min="2308" max="2308" width="9.1796875" style="1" customWidth="1"/>
    <col min="2309" max="2309" width="9.453125" style="1" customWidth="1"/>
    <col min="2310" max="2310" width="9.54296875" style="1" bestFit="1" customWidth="1"/>
    <col min="2311" max="2311" width="9.1796875" style="1" customWidth="1"/>
    <col min="2312" max="2312" width="9.453125" style="1" customWidth="1"/>
    <col min="2313" max="2314" width="9.1796875" style="1" customWidth="1"/>
    <col min="2315" max="2315" width="10.81640625" style="1" customWidth="1"/>
    <col min="2316" max="2320" width="9.1796875" style="1" customWidth="1"/>
    <col min="2321" max="2321" width="13.54296875" style="1" customWidth="1"/>
    <col min="2322" max="2322" width="17" style="1" customWidth="1"/>
    <col min="2323" max="2323" width="13.54296875" style="1" customWidth="1"/>
    <col min="2324" max="2324" width="17" style="1" customWidth="1"/>
    <col min="2325" max="2560" width="8.7265625" style="1"/>
    <col min="2561" max="2561" width="39.453125" style="1" customWidth="1"/>
    <col min="2562" max="2562" width="9.1796875" style="1" customWidth="1"/>
    <col min="2563" max="2563" width="9.54296875" style="1" bestFit="1" customWidth="1"/>
    <col min="2564" max="2564" width="9.1796875" style="1" customWidth="1"/>
    <col min="2565" max="2565" width="9.453125" style="1" customWidth="1"/>
    <col min="2566" max="2566" width="9.54296875" style="1" bestFit="1" customWidth="1"/>
    <col min="2567" max="2567" width="9.1796875" style="1" customWidth="1"/>
    <col min="2568" max="2568" width="9.453125" style="1" customWidth="1"/>
    <col min="2569" max="2570" width="9.1796875" style="1" customWidth="1"/>
    <col min="2571" max="2571" width="10.81640625" style="1" customWidth="1"/>
    <col min="2572" max="2576" width="9.1796875" style="1" customWidth="1"/>
    <col min="2577" max="2577" width="13.54296875" style="1" customWidth="1"/>
    <col min="2578" max="2578" width="17" style="1" customWidth="1"/>
    <col min="2579" max="2579" width="13.54296875" style="1" customWidth="1"/>
    <col min="2580" max="2580" width="17" style="1" customWidth="1"/>
    <col min="2581" max="2816" width="8.7265625" style="1"/>
    <col min="2817" max="2817" width="39.453125" style="1" customWidth="1"/>
    <col min="2818" max="2818" width="9.1796875" style="1" customWidth="1"/>
    <col min="2819" max="2819" width="9.54296875" style="1" bestFit="1" customWidth="1"/>
    <col min="2820" max="2820" width="9.1796875" style="1" customWidth="1"/>
    <col min="2821" max="2821" width="9.453125" style="1" customWidth="1"/>
    <col min="2822" max="2822" width="9.54296875" style="1" bestFit="1" customWidth="1"/>
    <col min="2823" max="2823" width="9.1796875" style="1" customWidth="1"/>
    <col min="2824" max="2824" width="9.453125" style="1" customWidth="1"/>
    <col min="2825" max="2826" width="9.1796875" style="1" customWidth="1"/>
    <col min="2827" max="2827" width="10.81640625" style="1" customWidth="1"/>
    <col min="2828" max="2832" width="9.1796875" style="1" customWidth="1"/>
    <col min="2833" max="2833" width="13.54296875" style="1" customWidth="1"/>
    <col min="2834" max="2834" width="17" style="1" customWidth="1"/>
    <col min="2835" max="2835" width="13.54296875" style="1" customWidth="1"/>
    <col min="2836" max="2836" width="17" style="1" customWidth="1"/>
    <col min="2837" max="3072" width="8.7265625" style="1"/>
    <col min="3073" max="3073" width="39.453125" style="1" customWidth="1"/>
    <col min="3074" max="3074" width="9.1796875" style="1" customWidth="1"/>
    <col min="3075" max="3075" width="9.54296875" style="1" bestFit="1" customWidth="1"/>
    <col min="3076" max="3076" width="9.1796875" style="1" customWidth="1"/>
    <col min="3077" max="3077" width="9.453125" style="1" customWidth="1"/>
    <col min="3078" max="3078" width="9.54296875" style="1" bestFit="1" customWidth="1"/>
    <col min="3079" max="3079" width="9.1796875" style="1" customWidth="1"/>
    <col min="3080" max="3080" width="9.453125" style="1" customWidth="1"/>
    <col min="3081" max="3082" width="9.1796875" style="1" customWidth="1"/>
    <col min="3083" max="3083" width="10.81640625" style="1" customWidth="1"/>
    <col min="3084" max="3088" width="9.1796875" style="1" customWidth="1"/>
    <col min="3089" max="3089" width="13.54296875" style="1" customWidth="1"/>
    <col min="3090" max="3090" width="17" style="1" customWidth="1"/>
    <col min="3091" max="3091" width="13.54296875" style="1" customWidth="1"/>
    <col min="3092" max="3092" width="17" style="1" customWidth="1"/>
    <col min="3093" max="3328" width="8.7265625" style="1"/>
    <col min="3329" max="3329" width="39.453125" style="1" customWidth="1"/>
    <col min="3330" max="3330" width="9.1796875" style="1" customWidth="1"/>
    <col min="3331" max="3331" width="9.54296875" style="1" bestFit="1" customWidth="1"/>
    <col min="3332" max="3332" width="9.1796875" style="1" customWidth="1"/>
    <col min="3333" max="3333" width="9.453125" style="1" customWidth="1"/>
    <col min="3334" max="3334" width="9.54296875" style="1" bestFit="1" customWidth="1"/>
    <col min="3335" max="3335" width="9.1796875" style="1" customWidth="1"/>
    <col min="3336" max="3336" width="9.453125" style="1" customWidth="1"/>
    <col min="3337" max="3338" width="9.1796875" style="1" customWidth="1"/>
    <col min="3339" max="3339" width="10.81640625" style="1" customWidth="1"/>
    <col min="3340" max="3344" width="9.1796875" style="1" customWidth="1"/>
    <col min="3345" max="3345" width="13.54296875" style="1" customWidth="1"/>
    <col min="3346" max="3346" width="17" style="1" customWidth="1"/>
    <col min="3347" max="3347" width="13.54296875" style="1" customWidth="1"/>
    <col min="3348" max="3348" width="17" style="1" customWidth="1"/>
    <col min="3349" max="3584" width="8.7265625" style="1"/>
    <col min="3585" max="3585" width="39.453125" style="1" customWidth="1"/>
    <col min="3586" max="3586" width="9.1796875" style="1" customWidth="1"/>
    <col min="3587" max="3587" width="9.54296875" style="1" bestFit="1" customWidth="1"/>
    <col min="3588" max="3588" width="9.1796875" style="1" customWidth="1"/>
    <col min="3589" max="3589" width="9.453125" style="1" customWidth="1"/>
    <col min="3590" max="3590" width="9.54296875" style="1" bestFit="1" customWidth="1"/>
    <col min="3591" max="3591" width="9.1796875" style="1" customWidth="1"/>
    <col min="3592" max="3592" width="9.453125" style="1" customWidth="1"/>
    <col min="3593" max="3594" width="9.1796875" style="1" customWidth="1"/>
    <col min="3595" max="3595" width="10.81640625" style="1" customWidth="1"/>
    <col min="3596" max="3600" width="9.1796875" style="1" customWidth="1"/>
    <col min="3601" max="3601" width="13.54296875" style="1" customWidth="1"/>
    <col min="3602" max="3602" width="17" style="1" customWidth="1"/>
    <col min="3603" max="3603" width="13.54296875" style="1" customWidth="1"/>
    <col min="3604" max="3604" width="17" style="1" customWidth="1"/>
    <col min="3605" max="3840" width="8.7265625" style="1"/>
    <col min="3841" max="3841" width="39.453125" style="1" customWidth="1"/>
    <col min="3842" max="3842" width="9.1796875" style="1" customWidth="1"/>
    <col min="3843" max="3843" width="9.54296875" style="1" bestFit="1" customWidth="1"/>
    <col min="3844" max="3844" width="9.1796875" style="1" customWidth="1"/>
    <col min="3845" max="3845" width="9.453125" style="1" customWidth="1"/>
    <col min="3846" max="3846" width="9.54296875" style="1" bestFit="1" customWidth="1"/>
    <col min="3847" max="3847" width="9.1796875" style="1" customWidth="1"/>
    <col min="3848" max="3848" width="9.453125" style="1" customWidth="1"/>
    <col min="3849" max="3850" width="9.1796875" style="1" customWidth="1"/>
    <col min="3851" max="3851" width="10.81640625" style="1" customWidth="1"/>
    <col min="3852" max="3856" width="9.1796875" style="1" customWidth="1"/>
    <col min="3857" max="3857" width="13.54296875" style="1" customWidth="1"/>
    <col min="3858" max="3858" width="17" style="1" customWidth="1"/>
    <col min="3859" max="3859" width="13.54296875" style="1" customWidth="1"/>
    <col min="3860" max="3860" width="17" style="1" customWidth="1"/>
    <col min="3861" max="4096" width="8.7265625" style="1"/>
    <col min="4097" max="4097" width="39.453125" style="1" customWidth="1"/>
    <col min="4098" max="4098" width="9.1796875" style="1" customWidth="1"/>
    <col min="4099" max="4099" width="9.54296875" style="1" bestFit="1" customWidth="1"/>
    <col min="4100" max="4100" width="9.1796875" style="1" customWidth="1"/>
    <col min="4101" max="4101" width="9.453125" style="1" customWidth="1"/>
    <col min="4102" max="4102" width="9.54296875" style="1" bestFit="1" customWidth="1"/>
    <col min="4103" max="4103" width="9.1796875" style="1" customWidth="1"/>
    <col min="4104" max="4104" width="9.453125" style="1" customWidth="1"/>
    <col min="4105" max="4106" width="9.1796875" style="1" customWidth="1"/>
    <col min="4107" max="4107" width="10.81640625" style="1" customWidth="1"/>
    <col min="4108" max="4112" width="9.1796875" style="1" customWidth="1"/>
    <col min="4113" max="4113" width="13.54296875" style="1" customWidth="1"/>
    <col min="4114" max="4114" width="17" style="1" customWidth="1"/>
    <col min="4115" max="4115" width="13.54296875" style="1" customWidth="1"/>
    <col min="4116" max="4116" width="17" style="1" customWidth="1"/>
    <col min="4117" max="4352" width="8.7265625" style="1"/>
    <col min="4353" max="4353" width="39.453125" style="1" customWidth="1"/>
    <col min="4354" max="4354" width="9.1796875" style="1" customWidth="1"/>
    <col min="4355" max="4355" width="9.54296875" style="1" bestFit="1" customWidth="1"/>
    <col min="4356" max="4356" width="9.1796875" style="1" customWidth="1"/>
    <col min="4357" max="4357" width="9.453125" style="1" customWidth="1"/>
    <col min="4358" max="4358" width="9.54296875" style="1" bestFit="1" customWidth="1"/>
    <col min="4359" max="4359" width="9.1796875" style="1" customWidth="1"/>
    <col min="4360" max="4360" width="9.453125" style="1" customWidth="1"/>
    <col min="4361" max="4362" width="9.1796875" style="1" customWidth="1"/>
    <col min="4363" max="4363" width="10.81640625" style="1" customWidth="1"/>
    <col min="4364" max="4368" width="9.1796875" style="1" customWidth="1"/>
    <col min="4369" max="4369" width="13.54296875" style="1" customWidth="1"/>
    <col min="4370" max="4370" width="17" style="1" customWidth="1"/>
    <col min="4371" max="4371" width="13.54296875" style="1" customWidth="1"/>
    <col min="4372" max="4372" width="17" style="1" customWidth="1"/>
    <col min="4373" max="4608" width="8.7265625" style="1"/>
    <col min="4609" max="4609" width="39.453125" style="1" customWidth="1"/>
    <col min="4610" max="4610" width="9.1796875" style="1" customWidth="1"/>
    <col min="4611" max="4611" width="9.54296875" style="1" bestFit="1" customWidth="1"/>
    <col min="4612" max="4612" width="9.1796875" style="1" customWidth="1"/>
    <col min="4613" max="4613" width="9.453125" style="1" customWidth="1"/>
    <col min="4614" max="4614" width="9.54296875" style="1" bestFit="1" customWidth="1"/>
    <col min="4615" max="4615" width="9.1796875" style="1" customWidth="1"/>
    <col min="4616" max="4616" width="9.453125" style="1" customWidth="1"/>
    <col min="4617" max="4618" width="9.1796875" style="1" customWidth="1"/>
    <col min="4619" max="4619" width="10.81640625" style="1" customWidth="1"/>
    <col min="4620" max="4624" width="9.1796875" style="1" customWidth="1"/>
    <col min="4625" max="4625" width="13.54296875" style="1" customWidth="1"/>
    <col min="4626" max="4626" width="17" style="1" customWidth="1"/>
    <col min="4627" max="4627" width="13.54296875" style="1" customWidth="1"/>
    <col min="4628" max="4628" width="17" style="1" customWidth="1"/>
    <col min="4629" max="4864" width="8.7265625" style="1"/>
    <col min="4865" max="4865" width="39.453125" style="1" customWidth="1"/>
    <col min="4866" max="4866" width="9.1796875" style="1" customWidth="1"/>
    <col min="4867" max="4867" width="9.54296875" style="1" bestFit="1" customWidth="1"/>
    <col min="4868" max="4868" width="9.1796875" style="1" customWidth="1"/>
    <col min="4869" max="4869" width="9.453125" style="1" customWidth="1"/>
    <col min="4870" max="4870" width="9.54296875" style="1" bestFit="1" customWidth="1"/>
    <col min="4871" max="4871" width="9.1796875" style="1" customWidth="1"/>
    <col min="4872" max="4872" width="9.453125" style="1" customWidth="1"/>
    <col min="4873" max="4874" width="9.1796875" style="1" customWidth="1"/>
    <col min="4875" max="4875" width="10.81640625" style="1" customWidth="1"/>
    <col min="4876" max="4880" width="9.1796875" style="1" customWidth="1"/>
    <col min="4881" max="4881" width="13.54296875" style="1" customWidth="1"/>
    <col min="4882" max="4882" width="17" style="1" customWidth="1"/>
    <col min="4883" max="4883" width="13.54296875" style="1" customWidth="1"/>
    <col min="4884" max="4884" width="17" style="1" customWidth="1"/>
    <col min="4885" max="5120" width="8.7265625" style="1"/>
    <col min="5121" max="5121" width="39.453125" style="1" customWidth="1"/>
    <col min="5122" max="5122" width="9.1796875" style="1" customWidth="1"/>
    <col min="5123" max="5123" width="9.54296875" style="1" bestFit="1" customWidth="1"/>
    <col min="5124" max="5124" width="9.1796875" style="1" customWidth="1"/>
    <col min="5125" max="5125" width="9.453125" style="1" customWidth="1"/>
    <col min="5126" max="5126" width="9.54296875" style="1" bestFit="1" customWidth="1"/>
    <col min="5127" max="5127" width="9.1796875" style="1" customWidth="1"/>
    <col min="5128" max="5128" width="9.453125" style="1" customWidth="1"/>
    <col min="5129" max="5130" width="9.1796875" style="1" customWidth="1"/>
    <col min="5131" max="5131" width="10.81640625" style="1" customWidth="1"/>
    <col min="5132" max="5136" width="9.1796875" style="1" customWidth="1"/>
    <col min="5137" max="5137" width="13.54296875" style="1" customWidth="1"/>
    <col min="5138" max="5138" width="17" style="1" customWidth="1"/>
    <col min="5139" max="5139" width="13.54296875" style="1" customWidth="1"/>
    <col min="5140" max="5140" width="17" style="1" customWidth="1"/>
    <col min="5141" max="5376" width="8.7265625" style="1"/>
    <col min="5377" max="5377" width="39.453125" style="1" customWidth="1"/>
    <col min="5378" max="5378" width="9.1796875" style="1" customWidth="1"/>
    <col min="5379" max="5379" width="9.54296875" style="1" bestFit="1" customWidth="1"/>
    <col min="5380" max="5380" width="9.1796875" style="1" customWidth="1"/>
    <col min="5381" max="5381" width="9.453125" style="1" customWidth="1"/>
    <col min="5382" max="5382" width="9.54296875" style="1" bestFit="1" customWidth="1"/>
    <col min="5383" max="5383" width="9.1796875" style="1" customWidth="1"/>
    <col min="5384" max="5384" width="9.453125" style="1" customWidth="1"/>
    <col min="5385" max="5386" width="9.1796875" style="1" customWidth="1"/>
    <col min="5387" max="5387" width="10.81640625" style="1" customWidth="1"/>
    <col min="5388" max="5392" width="9.1796875" style="1" customWidth="1"/>
    <col min="5393" max="5393" width="13.54296875" style="1" customWidth="1"/>
    <col min="5394" max="5394" width="17" style="1" customWidth="1"/>
    <col min="5395" max="5395" width="13.54296875" style="1" customWidth="1"/>
    <col min="5396" max="5396" width="17" style="1" customWidth="1"/>
    <col min="5397" max="5632" width="8.7265625" style="1"/>
    <col min="5633" max="5633" width="39.453125" style="1" customWidth="1"/>
    <col min="5634" max="5634" width="9.1796875" style="1" customWidth="1"/>
    <col min="5635" max="5635" width="9.54296875" style="1" bestFit="1" customWidth="1"/>
    <col min="5636" max="5636" width="9.1796875" style="1" customWidth="1"/>
    <col min="5637" max="5637" width="9.453125" style="1" customWidth="1"/>
    <col min="5638" max="5638" width="9.54296875" style="1" bestFit="1" customWidth="1"/>
    <col min="5639" max="5639" width="9.1796875" style="1" customWidth="1"/>
    <col min="5640" max="5640" width="9.453125" style="1" customWidth="1"/>
    <col min="5641" max="5642" width="9.1796875" style="1" customWidth="1"/>
    <col min="5643" max="5643" width="10.81640625" style="1" customWidth="1"/>
    <col min="5644" max="5648" width="9.1796875" style="1" customWidth="1"/>
    <col min="5649" max="5649" width="13.54296875" style="1" customWidth="1"/>
    <col min="5650" max="5650" width="17" style="1" customWidth="1"/>
    <col min="5651" max="5651" width="13.54296875" style="1" customWidth="1"/>
    <col min="5652" max="5652" width="17" style="1" customWidth="1"/>
    <col min="5653" max="5888" width="8.7265625" style="1"/>
    <col min="5889" max="5889" width="39.453125" style="1" customWidth="1"/>
    <col min="5890" max="5890" width="9.1796875" style="1" customWidth="1"/>
    <col min="5891" max="5891" width="9.54296875" style="1" bestFit="1" customWidth="1"/>
    <col min="5892" max="5892" width="9.1796875" style="1" customWidth="1"/>
    <col min="5893" max="5893" width="9.453125" style="1" customWidth="1"/>
    <col min="5894" max="5894" width="9.54296875" style="1" bestFit="1" customWidth="1"/>
    <col min="5895" max="5895" width="9.1796875" style="1" customWidth="1"/>
    <col min="5896" max="5896" width="9.453125" style="1" customWidth="1"/>
    <col min="5897" max="5898" width="9.1796875" style="1" customWidth="1"/>
    <col min="5899" max="5899" width="10.81640625" style="1" customWidth="1"/>
    <col min="5900" max="5904" width="9.1796875" style="1" customWidth="1"/>
    <col min="5905" max="5905" width="13.54296875" style="1" customWidth="1"/>
    <col min="5906" max="5906" width="17" style="1" customWidth="1"/>
    <col min="5907" max="5907" width="13.54296875" style="1" customWidth="1"/>
    <col min="5908" max="5908" width="17" style="1" customWidth="1"/>
    <col min="5909" max="6144" width="8.7265625" style="1"/>
    <col min="6145" max="6145" width="39.453125" style="1" customWidth="1"/>
    <col min="6146" max="6146" width="9.1796875" style="1" customWidth="1"/>
    <col min="6147" max="6147" width="9.54296875" style="1" bestFit="1" customWidth="1"/>
    <col min="6148" max="6148" width="9.1796875" style="1" customWidth="1"/>
    <col min="6149" max="6149" width="9.453125" style="1" customWidth="1"/>
    <col min="6150" max="6150" width="9.54296875" style="1" bestFit="1" customWidth="1"/>
    <col min="6151" max="6151" width="9.1796875" style="1" customWidth="1"/>
    <col min="6152" max="6152" width="9.453125" style="1" customWidth="1"/>
    <col min="6153" max="6154" width="9.1796875" style="1" customWidth="1"/>
    <col min="6155" max="6155" width="10.81640625" style="1" customWidth="1"/>
    <col min="6156" max="6160" width="9.1796875" style="1" customWidth="1"/>
    <col min="6161" max="6161" width="13.54296875" style="1" customWidth="1"/>
    <col min="6162" max="6162" width="17" style="1" customWidth="1"/>
    <col min="6163" max="6163" width="13.54296875" style="1" customWidth="1"/>
    <col min="6164" max="6164" width="17" style="1" customWidth="1"/>
    <col min="6165" max="6400" width="8.7265625" style="1"/>
    <col min="6401" max="6401" width="39.453125" style="1" customWidth="1"/>
    <col min="6402" max="6402" width="9.1796875" style="1" customWidth="1"/>
    <col min="6403" max="6403" width="9.54296875" style="1" bestFit="1" customWidth="1"/>
    <col min="6404" max="6404" width="9.1796875" style="1" customWidth="1"/>
    <col min="6405" max="6405" width="9.453125" style="1" customWidth="1"/>
    <col min="6406" max="6406" width="9.54296875" style="1" bestFit="1" customWidth="1"/>
    <col min="6407" max="6407" width="9.1796875" style="1" customWidth="1"/>
    <col min="6408" max="6408" width="9.453125" style="1" customWidth="1"/>
    <col min="6409" max="6410" width="9.1796875" style="1" customWidth="1"/>
    <col min="6411" max="6411" width="10.81640625" style="1" customWidth="1"/>
    <col min="6412" max="6416" width="9.1796875" style="1" customWidth="1"/>
    <col min="6417" max="6417" width="13.54296875" style="1" customWidth="1"/>
    <col min="6418" max="6418" width="17" style="1" customWidth="1"/>
    <col min="6419" max="6419" width="13.54296875" style="1" customWidth="1"/>
    <col min="6420" max="6420" width="17" style="1" customWidth="1"/>
    <col min="6421" max="6656" width="8.7265625" style="1"/>
    <col min="6657" max="6657" width="39.453125" style="1" customWidth="1"/>
    <col min="6658" max="6658" width="9.1796875" style="1" customWidth="1"/>
    <col min="6659" max="6659" width="9.54296875" style="1" bestFit="1" customWidth="1"/>
    <col min="6660" max="6660" width="9.1796875" style="1" customWidth="1"/>
    <col min="6661" max="6661" width="9.453125" style="1" customWidth="1"/>
    <col min="6662" max="6662" width="9.54296875" style="1" bestFit="1" customWidth="1"/>
    <col min="6663" max="6663" width="9.1796875" style="1" customWidth="1"/>
    <col min="6664" max="6664" width="9.453125" style="1" customWidth="1"/>
    <col min="6665" max="6666" width="9.1796875" style="1" customWidth="1"/>
    <col min="6667" max="6667" width="10.81640625" style="1" customWidth="1"/>
    <col min="6668" max="6672" width="9.1796875" style="1" customWidth="1"/>
    <col min="6673" max="6673" width="13.54296875" style="1" customWidth="1"/>
    <col min="6674" max="6674" width="17" style="1" customWidth="1"/>
    <col min="6675" max="6675" width="13.54296875" style="1" customWidth="1"/>
    <col min="6676" max="6676" width="17" style="1" customWidth="1"/>
    <col min="6677" max="6912" width="8.7265625" style="1"/>
    <col min="6913" max="6913" width="39.453125" style="1" customWidth="1"/>
    <col min="6914" max="6914" width="9.1796875" style="1" customWidth="1"/>
    <col min="6915" max="6915" width="9.54296875" style="1" bestFit="1" customWidth="1"/>
    <col min="6916" max="6916" width="9.1796875" style="1" customWidth="1"/>
    <col min="6917" max="6917" width="9.453125" style="1" customWidth="1"/>
    <col min="6918" max="6918" width="9.54296875" style="1" bestFit="1" customWidth="1"/>
    <col min="6919" max="6919" width="9.1796875" style="1" customWidth="1"/>
    <col min="6920" max="6920" width="9.453125" style="1" customWidth="1"/>
    <col min="6921" max="6922" width="9.1796875" style="1" customWidth="1"/>
    <col min="6923" max="6923" width="10.81640625" style="1" customWidth="1"/>
    <col min="6924" max="6928" width="9.1796875" style="1" customWidth="1"/>
    <col min="6929" max="6929" width="13.54296875" style="1" customWidth="1"/>
    <col min="6930" max="6930" width="17" style="1" customWidth="1"/>
    <col min="6931" max="6931" width="13.54296875" style="1" customWidth="1"/>
    <col min="6932" max="6932" width="17" style="1" customWidth="1"/>
    <col min="6933" max="7168" width="8.7265625" style="1"/>
    <col min="7169" max="7169" width="39.453125" style="1" customWidth="1"/>
    <col min="7170" max="7170" width="9.1796875" style="1" customWidth="1"/>
    <col min="7171" max="7171" width="9.54296875" style="1" bestFit="1" customWidth="1"/>
    <col min="7172" max="7172" width="9.1796875" style="1" customWidth="1"/>
    <col min="7173" max="7173" width="9.453125" style="1" customWidth="1"/>
    <col min="7174" max="7174" width="9.54296875" style="1" bestFit="1" customWidth="1"/>
    <col min="7175" max="7175" width="9.1796875" style="1" customWidth="1"/>
    <col min="7176" max="7176" width="9.453125" style="1" customWidth="1"/>
    <col min="7177" max="7178" width="9.1796875" style="1" customWidth="1"/>
    <col min="7179" max="7179" width="10.81640625" style="1" customWidth="1"/>
    <col min="7180" max="7184" width="9.1796875" style="1" customWidth="1"/>
    <col min="7185" max="7185" width="13.54296875" style="1" customWidth="1"/>
    <col min="7186" max="7186" width="17" style="1" customWidth="1"/>
    <col min="7187" max="7187" width="13.54296875" style="1" customWidth="1"/>
    <col min="7188" max="7188" width="17" style="1" customWidth="1"/>
    <col min="7189" max="7424" width="8.7265625" style="1"/>
    <col min="7425" max="7425" width="39.453125" style="1" customWidth="1"/>
    <col min="7426" max="7426" width="9.1796875" style="1" customWidth="1"/>
    <col min="7427" max="7427" width="9.54296875" style="1" bestFit="1" customWidth="1"/>
    <col min="7428" max="7428" width="9.1796875" style="1" customWidth="1"/>
    <col min="7429" max="7429" width="9.453125" style="1" customWidth="1"/>
    <col min="7430" max="7430" width="9.54296875" style="1" bestFit="1" customWidth="1"/>
    <col min="7431" max="7431" width="9.1796875" style="1" customWidth="1"/>
    <col min="7432" max="7432" width="9.453125" style="1" customWidth="1"/>
    <col min="7433" max="7434" width="9.1796875" style="1" customWidth="1"/>
    <col min="7435" max="7435" width="10.81640625" style="1" customWidth="1"/>
    <col min="7436" max="7440" width="9.1796875" style="1" customWidth="1"/>
    <col min="7441" max="7441" width="13.54296875" style="1" customWidth="1"/>
    <col min="7442" max="7442" width="17" style="1" customWidth="1"/>
    <col min="7443" max="7443" width="13.54296875" style="1" customWidth="1"/>
    <col min="7444" max="7444" width="17" style="1" customWidth="1"/>
    <col min="7445" max="7680" width="8.7265625" style="1"/>
    <col min="7681" max="7681" width="39.453125" style="1" customWidth="1"/>
    <col min="7682" max="7682" width="9.1796875" style="1" customWidth="1"/>
    <col min="7683" max="7683" width="9.54296875" style="1" bestFit="1" customWidth="1"/>
    <col min="7684" max="7684" width="9.1796875" style="1" customWidth="1"/>
    <col min="7685" max="7685" width="9.453125" style="1" customWidth="1"/>
    <col min="7686" max="7686" width="9.54296875" style="1" bestFit="1" customWidth="1"/>
    <col min="7687" max="7687" width="9.1796875" style="1" customWidth="1"/>
    <col min="7688" max="7688" width="9.453125" style="1" customWidth="1"/>
    <col min="7689" max="7690" width="9.1796875" style="1" customWidth="1"/>
    <col min="7691" max="7691" width="10.81640625" style="1" customWidth="1"/>
    <col min="7692" max="7696" width="9.1796875" style="1" customWidth="1"/>
    <col min="7697" max="7697" width="13.54296875" style="1" customWidth="1"/>
    <col min="7698" max="7698" width="17" style="1" customWidth="1"/>
    <col min="7699" max="7699" width="13.54296875" style="1" customWidth="1"/>
    <col min="7700" max="7700" width="17" style="1" customWidth="1"/>
    <col min="7701" max="7936" width="8.7265625" style="1"/>
    <col min="7937" max="7937" width="39.453125" style="1" customWidth="1"/>
    <col min="7938" max="7938" width="9.1796875" style="1" customWidth="1"/>
    <col min="7939" max="7939" width="9.54296875" style="1" bestFit="1" customWidth="1"/>
    <col min="7940" max="7940" width="9.1796875" style="1" customWidth="1"/>
    <col min="7941" max="7941" width="9.453125" style="1" customWidth="1"/>
    <col min="7942" max="7942" width="9.54296875" style="1" bestFit="1" customWidth="1"/>
    <col min="7943" max="7943" width="9.1796875" style="1" customWidth="1"/>
    <col min="7944" max="7944" width="9.453125" style="1" customWidth="1"/>
    <col min="7945" max="7946" width="9.1796875" style="1" customWidth="1"/>
    <col min="7947" max="7947" width="10.81640625" style="1" customWidth="1"/>
    <col min="7948" max="7952" width="9.1796875" style="1" customWidth="1"/>
    <col min="7953" max="7953" width="13.54296875" style="1" customWidth="1"/>
    <col min="7954" max="7954" width="17" style="1" customWidth="1"/>
    <col min="7955" max="7955" width="13.54296875" style="1" customWidth="1"/>
    <col min="7956" max="7956" width="17" style="1" customWidth="1"/>
    <col min="7957" max="8192" width="8.7265625" style="1"/>
    <col min="8193" max="8193" width="39.453125" style="1" customWidth="1"/>
    <col min="8194" max="8194" width="9.1796875" style="1" customWidth="1"/>
    <col min="8195" max="8195" width="9.54296875" style="1" bestFit="1" customWidth="1"/>
    <col min="8196" max="8196" width="9.1796875" style="1" customWidth="1"/>
    <col min="8197" max="8197" width="9.453125" style="1" customWidth="1"/>
    <col min="8198" max="8198" width="9.54296875" style="1" bestFit="1" customWidth="1"/>
    <col min="8199" max="8199" width="9.1796875" style="1" customWidth="1"/>
    <col min="8200" max="8200" width="9.453125" style="1" customWidth="1"/>
    <col min="8201" max="8202" width="9.1796875" style="1" customWidth="1"/>
    <col min="8203" max="8203" width="10.81640625" style="1" customWidth="1"/>
    <col min="8204" max="8208" width="9.1796875" style="1" customWidth="1"/>
    <col min="8209" max="8209" width="13.54296875" style="1" customWidth="1"/>
    <col min="8210" max="8210" width="17" style="1" customWidth="1"/>
    <col min="8211" max="8211" width="13.54296875" style="1" customWidth="1"/>
    <col min="8212" max="8212" width="17" style="1" customWidth="1"/>
    <col min="8213" max="8448" width="8.7265625" style="1"/>
    <col min="8449" max="8449" width="39.453125" style="1" customWidth="1"/>
    <col min="8450" max="8450" width="9.1796875" style="1" customWidth="1"/>
    <col min="8451" max="8451" width="9.54296875" style="1" bestFit="1" customWidth="1"/>
    <col min="8452" max="8452" width="9.1796875" style="1" customWidth="1"/>
    <col min="8453" max="8453" width="9.453125" style="1" customWidth="1"/>
    <col min="8454" max="8454" width="9.54296875" style="1" bestFit="1" customWidth="1"/>
    <col min="8455" max="8455" width="9.1796875" style="1" customWidth="1"/>
    <col min="8456" max="8456" width="9.453125" style="1" customWidth="1"/>
    <col min="8457" max="8458" width="9.1796875" style="1" customWidth="1"/>
    <col min="8459" max="8459" width="10.81640625" style="1" customWidth="1"/>
    <col min="8460" max="8464" width="9.1796875" style="1" customWidth="1"/>
    <col min="8465" max="8465" width="13.54296875" style="1" customWidth="1"/>
    <col min="8466" max="8466" width="17" style="1" customWidth="1"/>
    <col min="8467" max="8467" width="13.54296875" style="1" customWidth="1"/>
    <col min="8468" max="8468" width="17" style="1" customWidth="1"/>
    <col min="8469" max="8704" width="8.7265625" style="1"/>
    <col min="8705" max="8705" width="39.453125" style="1" customWidth="1"/>
    <col min="8706" max="8706" width="9.1796875" style="1" customWidth="1"/>
    <col min="8707" max="8707" width="9.54296875" style="1" bestFit="1" customWidth="1"/>
    <col min="8708" max="8708" width="9.1796875" style="1" customWidth="1"/>
    <col min="8709" max="8709" width="9.453125" style="1" customWidth="1"/>
    <col min="8710" max="8710" width="9.54296875" style="1" bestFit="1" customWidth="1"/>
    <col min="8711" max="8711" width="9.1796875" style="1" customWidth="1"/>
    <col min="8712" max="8712" width="9.453125" style="1" customWidth="1"/>
    <col min="8713" max="8714" width="9.1796875" style="1" customWidth="1"/>
    <col min="8715" max="8715" width="10.81640625" style="1" customWidth="1"/>
    <col min="8716" max="8720" width="9.1796875" style="1" customWidth="1"/>
    <col min="8721" max="8721" width="13.54296875" style="1" customWidth="1"/>
    <col min="8722" max="8722" width="17" style="1" customWidth="1"/>
    <col min="8723" max="8723" width="13.54296875" style="1" customWidth="1"/>
    <col min="8724" max="8724" width="17" style="1" customWidth="1"/>
    <col min="8725" max="8960" width="8.7265625" style="1"/>
    <col min="8961" max="8961" width="39.453125" style="1" customWidth="1"/>
    <col min="8962" max="8962" width="9.1796875" style="1" customWidth="1"/>
    <col min="8963" max="8963" width="9.54296875" style="1" bestFit="1" customWidth="1"/>
    <col min="8964" max="8964" width="9.1796875" style="1" customWidth="1"/>
    <col min="8965" max="8965" width="9.453125" style="1" customWidth="1"/>
    <col min="8966" max="8966" width="9.54296875" style="1" bestFit="1" customWidth="1"/>
    <col min="8967" max="8967" width="9.1796875" style="1" customWidth="1"/>
    <col min="8968" max="8968" width="9.453125" style="1" customWidth="1"/>
    <col min="8969" max="8970" width="9.1796875" style="1" customWidth="1"/>
    <col min="8971" max="8971" width="10.81640625" style="1" customWidth="1"/>
    <col min="8972" max="8976" width="9.1796875" style="1" customWidth="1"/>
    <col min="8977" max="8977" width="13.54296875" style="1" customWidth="1"/>
    <col min="8978" max="8978" width="17" style="1" customWidth="1"/>
    <col min="8979" max="8979" width="13.54296875" style="1" customWidth="1"/>
    <col min="8980" max="8980" width="17" style="1" customWidth="1"/>
    <col min="8981" max="9216" width="8.7265625" style="1"/>
    <col min="9217" max="9217" width="39.453125" style="1" customWidth="1"/>
    <col min="9218" max="9218" width="9.1796875" style="1" customWidth="1"/>
    <col min="9219" max="9219" width="9.54296875" style="1" bestFit="1" customWidth="1"/>
    <col min="9220" max="9220" width="9.1796875" style="1" customWidth="1"/>
    <col min="9221" max="9221" width="9.453125" style="1" customWidth="1"/>
    <col min="9222" max="9222" width="9.54296875" style="1" bestFit="1" customWidth="1"/>
    <col min="9223" max="9223" width="9.1796875" style="1" customWidth="1"/>
    <col min="9224" max="9224" width="9.453125" style="1" customWidth="1"/>
    <col min="9225" max="9226" width="9.1796875" style="1" customWidth="1"/>
    <col min="9227" max="9227" width="10.81640625" style="1" customWidth="1"/>
    <col min="9228" max="9232" width="9.1796875" style="1" customWidth="1"/>
    <col min="9233" max="9233" width="13.54296875" style="1" customWidth="1"/>
    <col min="9234" max="9234" width="17" style="1" customWidth="1"/>
    <col min="9235" max="9235" width="13.54296875" style="1" customWidth="1"/>
    <col min="9236" max="9236" width="17" style="1" customWidth="1"/>
    <col min="9237" max="9472" width="8.7265625" style="1"/>
    <col min="9473" max="9473" width="39.453125" style="1" customWidth="1"/>
    <col min="9474" max="9474" width="9.1796875" style="1" customWidth="1"/>
    <col min="9475" max="9475" width="9.54296875" style="1" bestFit="1" customWidth="1"/>
    <col min="9476" max="9476" width="9.1796875" style="1" customWidth="1"/>
    <col min="9477" max="9477" width="9.453125" style="1" customWidth="1"/>
    <col min="9478" max="9478" width="9.54296875" style="1" bestFit="1" customWidth="1"/>
    <col min="9479" max="9479" width="9.1796875" style="1" customWidth="1"/>
    <col min="9480" max="9480" width="9.453125" style="1" customWidth="1"/>
    <col min="9481" max="9482" width="9.1796875" style="1" customWidth="1"/>
    <col min="9483" max="9483" width="10.81640625" style="1" customWidth="1"/>
    <col min="9484" max="9488" width="9.1796875" style="1" customWidth="1"/>
    <col min="9489" max="9489" width="13.54296875" style="1" customWidth="1"/>
    <col min="9490" max="9490" width="17" style="1" customWidth="1"/>
    <col min="9491" max="9491" width="13.54296875" style="1" customWidth="1"/>
    <col min="9492" max="9492" width="17" style="1" customWidth="1"/>
    <col min="9493" max="9728" width="8.7265625" style="1"/>
    <col min="9729" max="9729" width="39.453125" style="1" customWidth="1"/>
    <col min="9730" max="9730" width="9.1796875" style="1" customWidth="1"/>
    <col min="9731" max="9731" width="9.54296875" style="1" bestFit="1" customWidth="1"/>
    <col min="9732" max="9732" width="9.1796875" style="1" customWidth="1"/>
    <col min="9733" max="9733" width="9.453125" style="1" customWidth="1"/>
    <col min="9734" max="9734" width="9.54296875" style="1" bestFit="1" customWidth="1"/>
    <col min="9735" max="9735" width="9.1796875" style="1" customWidth="1"/>
    <col min="9736" max="9736" width="9.453125" style="1" customWidth="1"/>
    <col min="9737" max="9738" width="9.1796875" style="1" customWidth="1"/>
    <col min="9739" max="9739" width="10.81640625" style="1" customWidth="1"/>
    <col min="9740" max="9744" width="9.1796875" style="1" customWidth="1"/>
    <col min="9745" max="9745" width="13.54296875" style="1" customWidth="1"/>
    <col min="9746" max="9746" width="17" style="1" customWidth="1"/>
    <col min="9747" max="9747" width="13.54296875" style="1" customWidth="1"/>
    <col min="9748" max="9748" width="17" style="1" customWidth="1"/>
    <col min="9749" max="9984" width="8.7265625" style="1"/>
    <col min="9985" max="9985" width="39.453125" style="1" customWidth="1"/>
    <col min="9986" max="9986" width="9.1796875" style="1" customWidth="1"/>
    <col min="9987" max="9987" width="9.54296875" style="1" bestFit="1" customWidth="1"/>
    <col min="9988" max="9988" width="9.1796875" style="1" customWidth="1"/>
    <col min="9989" max="9989" width="9.453125" style="1" customWidth="1"/>
    <col min="9990" max="9990" width="9.54296875" style="1" bestFit="1" customWidth="1"/>
    <col min="9991" max="9991" width="9.1796875" style="1" customWidth="1"/>
    <col min="9992" max="9992" width="9.453125" style="1" customWidth="1"/>
    <col min="9993" max="9994" width="9.1796875" style="1" customWidth="1"/>
    <col min="9995" max="9995" width="10.81640625" style="1" customWidth="1"/>
    <col min="9996" max="10000" width="9.1796875" style="1" customWidth="1"/>
    <col min="10001" max="10001" width="13.54296875" style="1" customWidth="1"/>
    <col min="10002" max="10002" width="17" style="1" customWidth="1"/>
    <col min="10003" max="10003" width="13.54296875" style="1" customWidth="1"/>
    <col min="10004" max="10004" width="17" style="1" customWidth="1"/>
    <col min="10005" max="10240" width="8.7265625" style="1"/>
    <col min="10241" max="10241" width="39.453125" style="1" customWidth="1"/>
    <col min="10242" max="10242" width="9.1796875" style="1" customWidth="1"/>
    <col min="10243" max="10243" width="9.54296875" style="1" bestFit="1" customWidth="1"/>
    <col min="10244" max="10244" width="9.1796875" style="1" customWidth="1"/>
    <col min="10245" max="10245" width="9.453125" style="1" customWidth="1"/>
    <col min="10246" max="10246" width="9.54296875" style="1" bestFit="1" customWidth="1"/>
    <col min="10247" max="10247" width="9.1796875" style="1" customWidth="1"/>
    <col min="10248" max="10248" width="9.453125" style="1" customWidth="1"/>
    <col min="10249" max="10250" width="9.1796875" style="1" customWidth="1"/>
    <col min="10251" max="10251" width="10.81640625" style="1" customWidth="1"/>
    <col min="10252" max="10256" width="9.1796875" style="1" customWidth="1"/>
    <col min="10257" max="10257" width="13.54296875" style="1" customWidth="1"/>
    <col min="10258" max="10258" width="17" style="1" customWidth="1"/>
    <col min="10259" max="10259" width="13.54296875" style="1" customWidth="1"/>
    <col min="10260" max="10260" width="17" style="1" customWidth="1"/>
    <col min="10261" max="10496" width="8.7265625" style="1"/>
    <col min="10497" max="10497" width="39.453125" style="1" customWidth="1"/>
    <col min="10498" max="10498" width="9.1796875" style="1" customWidth="1"/>
    <col min="10499" max="10499" width="9.54296875" style="1" bestFit="1" customWidth="1"/>
    <col min="10500" max="10500" width="9.1796875" style="1" customWidth="1"/>
    <col min="10501" max="10501" width="9.453125" style="1" customWidth="1"/>
    <col min="10502" max="10502" width="9.54296875" style="1" bestFit="1" customWidth="1"/>
    <col min="10503" max="10503" width="9.1796875" style="1" customWidth="1"/>
    <col min="10504" max="10504" width="9.453125" style="1" customWidth="1"/>
    <col min="10505" max="10506" width="9.1796875" style="1" customWidth="1"/>
    <col min="10507" max="10507" width="10.81640625" style="1" customWidth="1"/>
    <col min="10508" max="10512" width="9.1796875" style="1" customWidth="1"/>
    <col min="10513" max="10513" width="13.54296875" style="1" customWidth="1"/>
    <col min="10514" max="10514" width="17" style="1" customWidth="1"/>
    <col min="10515" max="10515" width="13.54296875" style="1" customWidth="1"/>
    <col min="10516" max="10516" width="17" style="1" customWidth="1"/>
    <col min="10517" max="10752" width="8.7265625" style="1"/>
    <col min="10753" max="10753" width="39.453125" style="1" customWidth="1"/>
    <col min="10754" max="10754" width="9.1796875" style="1" customWidth="1"/>
    <col min="10755" max="10755" width="9.54296875" style="1" bestFit="1" customWidth="1"/>
    <col min="10756" max="10756" width="9.1796875" style="1" customWidth="1"/>
    <col min="10757" max="10757" width="9.453125" style="1" customWidth="1"/>
    <col min="10758" max="10758" width="9.54296875" style="1" bestFit="1" customWidth="1"/>
    <col min="10759" max="10759" width="9.1796875" style="1" customWidth="1"/>
    <col min="10760" max="10760" width="9.453125" style="1" customWidth="1"/>
    <col min="10761" max="10762" width="9.1796875" style="1" customWidth="1"/>
    <col min="10763" max="10763" width="10.81640625" style="1" customWidth="1"/>
    <col min="10764" max="10768" width="9.1796875" style="1" customWidth="1"/>
    <col min="10769" max="10769" width="13.54296875" style="1" customWidth="1"/>
    <col min="10770" max="10770" width="17" style="1" customWidth="1"/>
    <col min="10771" max="10771" width="13.54296875" style="1" customWidth="1"/>
    <col min="10772" max="10772" width="17" style="1" customWidth="1"/>
    <col min="10773" max="11008" width="8.7265625" style="1"/>
    <col min="11009" max="11009" width="39.453125" style="1" customWidth="1"/>
    <col min="11010" max="11010" width="9.1796875" style="1" customWidth="1"/>
    <col min="11011" max="11011" width="9.54296875" style="1" bestFit="1" customWidth="1"/>
    <col min="11012" max="11012" width="9.1796875" style="1" customWidth="1"/>
    <col min="11013" max="11013" width="9.453125" style="1" customWidth="1"/>
    <col min="11014" max="11014" width="9.54296875" style="1" bestFit="1" customWidth="1"/>
    <col min="11015" max="11015" width="9.1796875" style="1" customWidth="1"/>
    <col min="11016" max="11016" width="9.453125" style="1" customWidth="1"/>
    <col min="11017" max="11018" width="9.1796875" style="1" customWidth="1"/>
    <col min="11019" max="11019" width="10.81640625" style="1" customWidth="1"/>
    <col min="11020" max="11024" width="9.1796875" style="1" customWidth="1"/>
    <col min="11025" max="11025" width="13.54296875" style="1" customWidth="1"/>
    <col min="11026" max="11026" width="17" style="1" customWidth="1"/>
    <col min="11027" max="11027" width="13.54296875" style="1" customWidth="1"/>
    <col min="11028" max="11028" width="17" style="1" customWidth="1"/>
    <col min="11029" max="11264" width="8.7265625" style="1"/>
    <col min="11265" max="11265" width="39.453125" style="1" customWidth="1"/>
    <col min="11266" max="11266" width="9.1796875" style="1" customWidth="1"/>
    <col min="11267" max="11267" width="9.54296875" style="1" bestFit="1" customWidth="1"/>
    <col min="11268" max="11268" width="9.1796875" style="1" customWidth="1"/>
    <col min="11269" max="11269" width="9.453125" style="1" customWidth="1"/>
    <col min="11270" max="11270" width="9.54296875" style="1" bestFit="1" customWidth="1"/>
    <col min="11271" max="11271" width="9.1796875" style="1" customWidth="1"/>
    <col min="11272" max="11272" width="9.453125" style="1" customWidth="1"/>
    <col min="11273" max="11274" width="9.1796875" style="1" customWidth="1"/>
    <col min="11275" max="11275" width="10.81640625" style="1" customWidth="1"/>
    <col min="11276" max="11280" width="9.1796875" style="1" customWidth="1"/>
    <col min="11281" max="11281" width="13.54296875" style="1" customWidth="1"/>
    <col min="11282" max="11282" width="17" style="1" customWidth="1"/>
    <col min="11283" max="11283" width="13.54296875" style="1" customWidth="1"/>
    <col min="11284" max="11284" width="17" style="1" customWidth="1"/>
    <col min="11285" max="11520" width="8.7265625" style="1"/>
    <col min="11521" max="11521" width="39.453125" style="1" customWidth="1"/>
    <col min="11522" max="11522" width="9.1796875" style="1" customWidth="1"/>
    <col min="11523" max="11523" width="9.54296875" style="1" bestFit="1" customWidth="1"/>
    <col min="11524" max="11524" width="9.1796875" style="1" customWidth="1"/>
    <col min="11525" max="11525" width="9.453125" style="1" customWidth="1"/>
    <col min="11526" max="11526" width="9.54296875" style="1" bestFit="1" customWidth="1"/>
    <col min="11527" max="11527" width="9.1796875" style="1" customWidth="1"/>
    <col min="11528" max="11528" width="9.453125" style="1" customWidth="1"/>
    <col min="11529" max="11530" width="9.1796875" style="1" customWidth="1"/>
    <col min="11531" max="11531" width="10.81640625" style="1" customWidth="1"/>
    <col min="11532" max="11536" width="9.1796875" style="1" customWidth="1"/>
    <col min="11537" max="11537" width="13.54296875" style="1" customWidth="1"/>
    <col min="11538" max="11538" width="17" style="1" customWidth="1"/>
    <col min="11539" max="11539" width="13.54296875" style="1" customWidth="1"/>
    <col min="11540" max="11540" width="17" style="1" customWidth="1"/>
    <col min="11541" max="11776" width="8.7265625" style="1"/>
    <col min="11777" max="11777" width="39.453125" style="1" customWidth="1"/>
    <col min="11778" max="11778" width="9.1796875" style="1" customWidth="1"/>
    <col min="11779" max="11779" width="9.54296875" style="1" bestFit="1" customWidth="1"/>
    <col min="11780" max="11780" width="9.1796875" style="1" customWidth="1"/>
    <col min="11781" max="11781" width="9.453125" style="1" customWidth="1"/>
    <col min="11782" max="11782" width="9.54296875" style="1" bestFit="1" customWidth="1"/>
    <col min="11783" max="11783" width="9.1796875" style="1" customWidth="1"/>
    <col min="11784" max="11784" width="9.453125" style="1" customWidth="1"/>
    <col min="11785" max="11786" width="9.1796875" style="1" customWidth="1"/>
    <col min="11787" max="11787" width="10.81640625" style="1" customWidth="1"/>
    <col min="11788" max="11792" width="9.1796875" style="1" customWidth="1"/>
    <col min="11793" max="11793" width="13.54296875" style="1" customWidth="1"/>
    <col min="11794" max="11794" width="17" style="1" customWidth="1"/>
    <col min="11795" max="11795" width="13.54296875" style="1" customWidth="1"/>
    <col min="11796" max="11796" width="17" style="1" customWidth="1"/>
    <col min="11797" max="12032" width="8.7265625" style="1"/>
    <col min="12033" max="12033" width="39.453125" style="1" customWidth="1"/>
    <col min="12034" max="12034" width="9.1796875" style="1" customWidth="1"/>
    <col min="12035" max="12035" width="9.54296875" style="1" bestFit="1" customWidth="1"/>
    <col min="12036" max="12036" width="9.1796875" style="1" customWidth="1"/>
    <col min="12037" max="12037" width="9.453125" style="1" customWidth="1"/>
    <col min="12038" max="12038" width="9.54296875" style="1" bestFit="1" customWidth="1"/>
    <col min="12039" max="12039" width="9.1796875" style="1" customWidth="1"/>
    <col min="12040" max="12040" width="9.453125" style="1" customWidth="1"/>
    <col min="12041" max="12042" width="9.1796875" style="1" customWidth="1"/>
    <col min="12043" max="12043" width="10.81640625" style="1" customWidth="1"/>
    <col min="12044" max="12048" width="9.1796875" style="1" customWidth="1"/>
    <col min="12049" max="12049" width="13.54296875" style="1" customWidth="1"/>
    <col min="12050" max="12050" width="17" style="1" customWidth="1"/>
    <col min="12051" max="12051" width="13.54296875" style="1" customWidth="1"/>
    <col min="12052" max="12052" width="17" style="1" customWidth="1"/>
    <col min="12053" max="12288" width="8.7265625" style="1"/>
    <col min="12289" max="12289" width="39.453125" style="1" customWidth="1"/>
    <col min="12290" max="12290" width="9.1796875" style="1" customWidth="1"/>
    <col min="12291" max="12291" width="9.54296875" style="1" bestFit="1" customWidth="1"/>
    <col min="12292" max="12292" width="9.1796875" style="1" customWidth="1"/>
    <col min="12293" max="12293" width="9.453125" style="1" customWidth="1"/>
    <col min="12294" max="12294" width="9.54296875" style="1" bestFit="1" customWidth="1"/>
    <col min="12295" max="12295" width="9.1796875" style="1" customWidth="1"/>
    <col min="12296" max="12296" width="9.453125" style="1" customWidth="1"/>
    <col min="12297" max="12298" width="9.1796875" style="1" customWidth="1"/>
    <col min="12299" max="12299" width="10.81640625" style="1" customWidth="1"/>
    <col min="12300" max="12304" width="9.1796875" style="1" customWidth="1"/>
    <col min="12305" max="12305" width="13.54296875" style="1" customWidth="1"/>
    <col min="12306" max="12306" width="17" style="1" customWidth="1"/>
    <col min="12307" max="12307" width="13.54296875" style="1" customWidth="1"/>
    <col min="12308" max="12308" width="17" style="1" customWidth="1"/>
    <col min="12309" max="12544" width="8.7265625" style="1"/>
    <col min="12545" max="12545" width="39.453125" style="1" customWidth="1"/>
    <col min="12546" max="12546" width="9.1796875" style="1" customWidth="1"/>
    <col min="12547" max="12547" width="9.54296875" style="1" bestFit="1" customWidth="1"/>
    <col min="12548" max="12548" width="9.1796875" style="1" customWidth="1"/>
    <col min="12549" max="12549" width="9.453125" style="1" customWidth="1"/>
    <col min="12550" max="12550" width="9.54296875" style="1" bestFit="1" customWidth="1"/>
    <col min="12551" max="12551" width="9.1796875" style="1" customWidth="1"/>
    <col min="12552" max="12552" width="9.453125" style="1" customWidth="1"/>
    <col min="12553" max="12554" width="9.1796875" style="1" customWidth="1"/>
    <col min="12555" max="12555" width="10.81640625" style="1" customWidth="1"/>
    <col min="12556" max="12560" width="9.1796875" style="1" customWidth="1"/>
    <col min="12561" max="12561" width="13.54296875" style="1" customWidth="1"/>
    <col min="12562" max="12562" width="17" style="1" customWidth="1"/>
    <col min="12563" max="12563" width="13.54296875" style="1" customWidth="1"/>
    <col min="12564" max="12564" width="17" style="1" customWidth="1"/>
    <col min="12565" max="12800" width="8.7265625" style="1"/>
    <col min="12801" max="12801" width="39.453125" style="1" customWidth="1"/>
    <col min="12802" max="12802" width="9.1796875" style="1" customWidth="1"/>
    <col min="12803" max="12803" width="9.54296875" style="1" bestFit="1" customWidth="1"/>
    <col min="12804" max="12804" width="9.1796875" style="1" customWidth="1"/>
    <col min="12805" max="12805" width="9.453125" style="1" customWidth="1"/>
    <col min="12806" max="12806" width="9.54296875" style="1" bestFit="1" customWidth="1"/>
    <col min="12807" max="12807" width="9.1796875" style="1" customWidth="1"/>
    <col min="12808" max="12808" width="9.453125" style="1" customWidth="1"/>
    <col min="12809" max="12810" width="9.1796875" style="1" customWidth="1"/>
    <col min="12811" max="12811" width="10.81640625" style="1" customWidth="1"/>
    <col min="12812" max="12816" width="9.1796875" style="1" customWidth="1"/>
    <col min="12817" max="12817" width="13.54296875" style="1" customWidth="1"/>
    <col min="12818" max="12818" width="17" style="1" customWidth="1"/>
    <col min="12819" max="12819" width="13.54296875" style="1" customWidth="1"/>
    <col min="12820" max="12820" width="17" style="1" customWidth="1"/>
    <col min="12821" max="13056" width="8.7265625" style="1"/>
    <col min="13057" max="13057" width="39.453125" style="1" customWidth="1"/>
    <col min="13058" max="13058" width="9.1796875" style="1" customWidth="1"/>
    <col min="13059" max="13059" width="9.54296875" style="1" bestFit="1" customWidth="1"/>
    <col min="13060" max="13060" width="9.1796875" style="1" customWidth="1"/>
    <col min="13061" max="13061" width="9.453125" style="1" customWidth="1"/>
    <col min="13062" max="13062" width="9.54296875" style="1" bestFit="1" customWidth="1"/>
    <col min="13063" max="13063" width="9.1796875" style="1" customWidth="1"/>
    <col min="13064" max="13064" width="9.453125" style="1" customWidth="1"/>
    <col min="13065" max="13066" width="9.1796875" style="1" customWidth="1"/>
    <col min="13067" max="13067" width="10.81640625" style="1" customWidth="1"/>
    <col min="13068" max="13072" width="9.1796875" style="1" customWidth="1"/>
    <col min="13073" max="13073" width="13.54296875" style="1" customWidth="1"/>
    <col min="13074" max="13074" width="17" style="1" customWidth="1"/>
    <col min="13075" max="13075" width="13.54296875" style="1" customWidth="1"/>
    <col min="13076" max="13076" width="17" style="1" customWidth="1"/>
    <col min="13077" max="13312" width="8.7265625" style="1"/>
    <col min="13313" max="13313" width="39.453125" style="1" customWidth="1"/>
    <col min="13314" max="13314" width="9.1796875" style="1" customWidth="1"/>
    <col min="13315" max="13315" width="9.54296875" style="1" bestFit="1" customWidth="1"/>
    <col min="13316" max="13316" width="9.1796875" style="1" customWidth="1"/>
    <col min="13317" max="13317" width="9.453125" style="1" customWidth="1"/>
    <col min="13318" max="13318" width="9.54296875" style="1" bestFit="1" customWidth="1"/>
    <col min="13319" max="13319" width="9.1796875" style="1" customWidth="1"/>
    <col min="13320" max="13320" width="9.453125" style="1" customWidth="1"/>
    <col min="13321" max="13322" width="9.1796875" style="1" customWidth="1"/>
    <col min="13323" max="13323" width="10.81640625" style="1" customWidth="1"/>
    <col min="13324" max="13328" width="9.1796875" style="1" customWidth="1"/>
    <col min="13329" max="13329" width="13.54296875" style="1" customWidth="1"/>
    <col min="13330" max="13330" width="17" style="1" customWidth="1"/>
    <col min="13331" max="13331" width="13.54296875" style="1" customWidth="1"/>
    <col min="13332" max="13332" width="17" style="1" customWidth="1"/>
    <col min="13333" max="13568" width="8.7265625" style="1"/>
    <col min="13569" max="13569" width="39.453125" style="1" customWidth="1"/>
    <col min="13570" max="13570" width="9.1796875" style="1" customWidth="1"/>
    <col min="13571" max="13571" width="9.54296875" style="1" bestFit="1" customWidth="1"/>
    <col min="13572" max="13572" width="9.1796875" style="1" customWidth="1"/>
    <col min="13573" max="13573" width="9.453125" style="1" customWidth="1"/>
    <col min="13574" max="13574" width="9.54296875" style="1" bestFit="1" customWidth="1"/>
    <col min="13575" max="13575" width="9.1796875" style="1" customWidth="1"/>
    <col min="13576" max="13576" width="9.453125" style="1" customWidth="1"/>
    <col min="13577" max="13578" width="9.1796875" style="1" customWidth="1"/>
    <col min="13579" max="13579" width="10.81640625" style="1" customWidth="1"/>
    <col min="13580" max="13584" width="9.1796875" style="1" customWidth="1"/>
    <col min="13585" max="13585" width="13.54296875" style="1" customWidth="1"/>
    <col min="13586" max="13586" width="17" style="1" customWidth="1"/>
    <col min="13587" max="13587" width="13.54296875" style="1" customWidth="1"/>
    <col min="13588" max="13588" width="17" style="1" customWidth="1"/>
    <col min="13589" max="13824" width="8.7265625" style="1"/>
    <col min="13825" max="13825" width="39.453125" style="1" customWidth="1"/>
    <col min="13826" max="13826" width="9.1796875" style="1" customWidth="1"/>
    <col min="13827" max="13827" width="9.54296875" style="1" bestFit="1" customWidth="1"/>
    <col min="13828" max="13828" width="9.1796875" style="1" customWidth="1"/>
    <col min="13829" max="13829" width="9.453125" style="1" customWidth="1"/>
    <col min="13830" max="13830" width="9.54296875" style="1" bestFit="1" customWidth="1"/>
    <col min="13831" max="13831" width="9.1796875" style="1" customWidth="1"/>
    <col min="13832" max="13832" width="9.453125" style="1" customWidth="1"/>
    <col min="13833" max="13834" width="9.1796875" style="1" customWidth="1"/>
    <col min="13835" max="13835" width="10.81640625" style="1" customWidth="1"/>
    <col min="13836" max="13840" width="9.1796875" style="1" customWidth="1"/>
    <col min="13841" max="13841" width="13.54296875" style="1" customWidth="1"/>
    <col min="13842" max="13842" width="17" style="1" customWidth="1"/>
    <col min="13843" max="13843" width="13.54296875" style="1" customWidth="1"/>
    <col min="13844" max="13844" width="17" style="1" customWidth="1"/>
    <col min="13845" max="14080" width="8.7265625" style="1"/>
    <col min="14081" max="14081" width="39.453125" style="1" customWidth="1"/>
    <col min="14082" max="14082" width="9.1796875" style="1" customWidth="1"/>
    <col min="14083" max="14083" width="9.54296875" style="1" bestFit="1" customWidth="1"/>
    <col min="14084" max="14084" width="9.1796875" style="1" customWidth="1"/>
    <col min="14085" max="14085" width="9.453125" style="1" customWidth="1"/>
    <col min="14086" max="14086" width="9.54296875" style="1" bestFit="1" customWidth="1"/>
    <col min="14087" max="14087" width="9.1796875" style="1" customWidth="1"/>
    <col min="14088" max="14088" width="9.453125" style="1" customWidth="1"/>
    <col min="14089" max="14090" width="9.1796875" style="1" customWidth="1"/>
    <col min="14091" max="14091" width="10.81640625" style="1" customWidth="1"/>
    <col min="14092" max="14096" width="9.1796875" style="1" customWidth="1"/>
    <col min="14097" max="14097" width="13.54296875" style="1" customWidth="1"/>
    <col min="14098" max="14098" width="17" style="1" customWidth="1"/>
    <col min="14099" max="14099" width="13.54296875" style="1" customWidth="1"/>
    <col min="14100" max="14100" width="17" style="1" customWidth="1"/>
    <col min="14101" max="14336" width="8.7265625" style="1"/>
    <col min="14337" max="14337" width="39.453125" style="1" customWidth="1"/>
    <col min="14338" max="14338" width="9.1796875" style="1" customWidth="1"/>
    <col min="14339" max="14339" width="9.54296875" style="1" bestFit="1" customWidth="1"/>
    <col min="14340" max="14340" width="9.1796875" style="1" customWidth="1"/>
    <col min="14341" max="14341" width="9.453125" style="1" customWidth="1"/>
    <col min="14342" max="14342" width="9.54296875" style="1" bestFit="1" customWidth="1"/>
    <col min="14343" max="14343" width="9.1796875" style="1" customWidth="1"/>
    <col min="14344" max="14344" width="9.453125" style="1" customWidth="1"/>
    <col min="14345" max="14346" width="9.1796875" style="1" customWidth="1"/>
    <col min="14347" max="14347" width="10.81640625" style="1" customWidth="1"/>
    <col min="14348" max="14352" width="9.1796875" style="1" customWidth="1"/>
    <col min="14353" max="14353" width="13.54296875" style="1" customWidth="1"/>
    <col min="14354" max="14354" width="17" style="1" customWidth="1"/>
    <col min="14355" max="14355" width="13.54296875" style="1" customWidth="1"/>
    <col min="14356" max="14356" width="17" style="1" customWidth="1"/>
    <col min="14357" max="14592" width="8.7265625" style="1"/>
    <col min="14593" max="14593" width="39.453125" style="1" customWidth="1"/>
    <col min="14594" max="14594" width="9.1796875" style="1" customWidth="1"/>
    <col min="14595" max="14595" width="9.54296875" style="1" bestFit="1" customWidth="1"/>
    <col min="14596" max="14596" width="9.1796875" style="1" customWidth="1"/>
    <col min="14597" max="14597" width="9.453125" style="1" customWidth="1"/>
    <col min="14598" max="14598" width="9.54296875" style="1" bestFit="1" customWidth="1"/>
    <col min="14599" max="14599" width="9.1796875" style="1" customWidth="1"/>
    <col min="14600" max="14600" width="9.453125" style="1" customWidth="1"/>
    <col min="14601" max="14602" width="9.1796875" style="1" customWidth="1"/>
    <col min="14603" max="14603" width="10.81640625" style="1" customWidth="1"/>
    <col min="14604" max="14608" width="9.1796875" style="1" customWidth="1"/>
    <col min="14609" max="14609" width="13.54296875" style="1" customWidth="1"/>
    <col min="14610" max="14610" width="17" style="1" customWidth="1"/>
    <col min="14611" max="14611" width="13.54296875" style="1" customWidth="1"/>
    <col min="14612" max="14612" width="17" style="1" customWidth="1"/>
    <col min="14613" max="14848" width="8.7265625" style="1"/>
    <col min="14849" max="14849" width="39.453125" style="1" customWidth="1"/>
    <col min="14850" max="14850" width="9.1796875" style="1" customWidth="1"/>
    <col min="14851" max="14851" width="9.54296875" style="1" bestFit="1" customWidth="1"/>
    <col min="14852" max="14852" width="9.1796875" style="1" customWidth="1"/>
    <col min="14853" max="14853" width="9.453125" style="1" customWidth="1"/>
    <col min="14854" max="14854" width="9.54296875" style="1" bestFit="1" customWidth="1"/>
    <col min="14855" max="14855" width="9.1796875" style="1" customWidth="1"/>
    <col min="14856" max="14856" width="9.453125" style="1" customWidth="1"/>
    <col min="14857" max="14858" width="9.1796875" style="1" customWidth="1"/>
    <col min="14859" max="14859" width="10.81640625" style="1" customWidth="1"/>
    <col min="14860" max="14864" width="9.1796875" style="1" customWidth="1"/>
    <col min="14865" max="14865" width="13.54296875" style="1" customWidth="1"/>
    <col min="14866" max="14866" width="17" style="1" customWidth="1"/>
    <col min="14867" max="14867" width="13.54296875" style="1" customWidth="1"/>
    <col min="14868" max="14868" width="17" style="1" customWidth="1"/>
    <col min="14869" max="15104" width="8.7265625" style="1"/>
    <col min="15105" max="15105" width="39.453125" style="1" customWidth="1"/>
    <col min="15106" max="15106" width="9.1796875" style="1" customWidth="1"/>
    <col min="15107" max="15107" width="9.54296875" style="1" bestFit="1" customWidth="1"/>
    <col min="15108" max="15108" width="9.1796875" style="1" customWidth="1"/>
    <col min="15109" max="15109" width="9.453125" style="1" customWidth="1"/>
    <col min="15110" max="15110" width="9.54296875" style="1" bestFit="1" customWidth="1"/>
    <col min="15111" max="15111" width="9.1796875" style="1" customWidth="1"/>
    <col min="15112" max="15112" width="9.453125" style="1" customWidth="1"/>
    <col min="15113" max="15114" width="9.1796875" style="1" customWidth="1"/>
    <col min="15115" max="15115" width="10.81640625" style="1" customWidth="1"/>
    <col min="15116" max="15120" width="9.1796875" style="1" customWidth="1"/>
    <col min="15121" max="15121" width="13.54296875" style="1" customWidth="1"/>
    <col min="15122" max="15122" width="17" style="1" customWidth="1"/>
    <col min="15123" max="15123" width="13.54296875" style="1" customWidth="1"/>
    <col min="15124" max="15124" width="17" style="1" customWidth="1"/>
    <col min="15125" max="15360" width="8.7265625" style="1"/>
    <col min="15361" max="15361" width="39.453125" style="1" customWidth="1"/>
    <col min="15362" max="15362" width="9.1796875" style="1" customWidth="1"/>
    <col min="15363" max="15363" width="9.54296875" style="1" bestFit="1" customWidth="1"/>
    <col min="15364" max="15364" width="9.1796875" style="1" customWidth="1"/>
    <col min="15365" max="15365" width="9.453125" style="1" customWidth="1"/>
    <col min="15366" max="15366" width="9.54296875" style="1" bestFit="1" customWidth="1"/>
    <col min="15367" max="15367" width="9.1796875" style="1" customWidth="1"/>
    <col min="15368" max="15368" width="9.453125" style="1" customWidth="1"/>
    <col min="15369" max="15370" width="9.1796875" style="1" customWidth="1"/>
    <col min="15371" max="15371" width="10.81640625" style="1" customWidth="1"/>
    <col min="15372" max="15376" width="9.1796875" style="1" customWidth="1"/>
    <col min="15377" max="15377" width="13.54296875" style="1" customWidth="1"/>
    <col min="15378" max="15378" width="17" style="1" customWidth="1"/>
    <col min="15379" max="15379" width="13.54296875" style="1" customWidth="1"/>
    <col min="15380" max="15380" width="17" style="1" customWidth="1"/>
    <col min="15381" max="15616" width="8.7265625" style="1"/>
    <col min="15617" max="15617" width="39.453125" style="1" customWidth="1"/>
    <col min="15618" max="15618" width="9.1796875" style="1" customWidth="1"/>
    <col min="15619" max="15619" width="9.54296875" style="1" bestFit="1" customWidth="1"/>
    <col min="15620" max="15620" width="9.1796875" style="1" customWidth="1"/>
    <col min="15621" max="15621" width="9.453125" style="1" customWidth="1"/>
    <col min="15622" max="15622" width="9.54296875" style="1" bestFit="1" customWidth="1"/>
    <col min="15623" max="15623" width="9.1796875" style="1" customWidth="1"/>
    <col min="15624" max="15624" width="9.453125" style="1" customWidth="1"/>
    <col min="15625" max="15626" width="9.1796875" style="1" customWidth="1"/>
    <col min="15627" max="15627" width="10.81640625" style="1" customWidth="1"/>
    <col min="15628" max="15632" width="9.1796875" style="1" customWidth="1"/>
    <col min="15633" max="15633" width="13.54296875" style="1" customWidth="1"/>
    <col min="15634" max="15634" width="17" style="1" customWidth="1"/>
    <col min="15635" max="15635" width="13.54296875" style="1" customWidth="1"/>
    <col min="15636" max="15636" width="17" style="1" customWidth="1"/>
    <col min="15637" max="15872" width="8.7265625" style="1"/>
    <col min="15873" max="15873" width="39.453125" style="1" customWidth="1"/>
    <col min="15874" max="15874" width="9.1796875" style="1" customWidth="1"/>
    <col min="15875" max="15875" width="9.54296875" style="1" bestFit="1" customWidth="1"/>
    <col min="15876" max="15876" width="9.1796875" style="1" customWidth="1"/>
    <col min="15877" max="15877" width="9.453125" style="1" customWidth="1"/>
    <col min="15878" max="15878" width="9.54296875" style="1" bestFit="1" customWidth="1"/>
    <col min="15879" max="15879" width="9.1796875" style="1" customWidth="1"/>
    <col min="15880" max="15880" width="9.453125" style="1" customWidth="1"/>
    <col min="15881" max="15882" width="9.1796875" style="1" customWidth="1"/>
    <col min="15883" max="15883" width="10.81640625" style="1" customWidth="1"/>
    <col min="15884" max="15888" width="9.1796875" style="1" customWidth="1"/>
    <col min="15889" max="15889" width="13.54296875" style="1" customWidth="1"/>
    <col min="15890" max="15890" width="17" style="1" customWidth="1"/>
    <col min="15891" max="15891" width="13.54296875" style="1" customWidth="1"/>
    <col min="15892" max="15892" width="17" style="1" customWidth="1"/>
    <col min="15893" max="16128" width="8.7265625" style="1"/>
    <col min="16129" max="16129" width="39.453125" style="1" customWidth="1"/>
    <col min="16130" max="16130" width="9.1796875" style="1" customWidth="1"/>
    <col min="16131" max="16131" width="9.54296875" style="1" bestFit="1" customWidth="1"/>
    <col min="16132" max="16132" width="9.1796875" style="1" customWidth="1"/>
    <col min="16133" max="16133" width="9.453125" style="1" customWidth="1"/>
    <col min="16134" max="16134" width="9.54296875" style="1" bestFit="1" customWidth="1"/>
    <col min="16135" max="16135" width="9.1796875" style="1" customWidth="1"/>
    <col min="16136" max="16136" width="9.453125" style="1" customWidth="1"/>
    <col min="16137" max="16138" width="9.1796875" style="1" customWidth="1"/>
    <col min="16139" max="16139" width="10.81640625" style="1" customWidth="1"/>
    <col min="16140" max="16144" width="9.1796875" style="1" customWidth="1"/>
    <col min="16145" max="16145" width="13.54296875" style="1" customWidth="1"/>
    <col min="16146" max="16146" width="17" style="1" customWidth="1"/>
    <col min="16147" max="16147" width="13.54296875" style="1" customWidth="1"/>
    <col min="16148" max="16148" width="17" style="1" customWidth="1"/>
    <col min="16149" max="16384" width="8.7265625" style="1"/>
  </cols>
  <sheetData>
    <row r="1" spans="1:20" ht="23.25" customHeight="1" x14ac:dyDescent="0.3">
      <c r="A1" s="173" t="s">
        <v>66</v>
      </c>
      <c r="B1" s="174"/>
      <c r="C1" s="174"/>
      <c r="D1" s="174"/>
      <c r="E1" s="174"/>
      <c r="F1" s="174"/>
      <c r="G1" s="174"/>
      <c r="K1" s="145">
        <v>42668</v>
      </c>
    </row>
    <row r="2" spans="1:20" x14ac:dyDescent="0.25">
      <c r="K2" s="88" t="s">
        <v>67</v>
      </c>
    </row>
    <row r="3" spans="1:20" ht="13" thickBot="1" x14ac:dyDescent="0.3">
      <c r="A3" s="175" t="s">
        <v>123</v>
      </c>
    </row>
    <row r="4" spans="1:20" ht="18.75" customHeight="1" x14ac:dyDescent="0.25">
      <c r="A4" s="176" t="s">
        <v>68</v>
      </c>
      <c r="B4" s="177"/>
      <c r="C4" s="176"/>
      <c r="D4" s="178" t="s">
        <v>110</v>
      </c>
      <c r="E4" s="177"/>
      <c r="F4" s="176"/>
      <c r="G4" s="178" t="s">
        <v>111</v>
      </c>
      <c r="H4" s="177"/>
      <c r="I4" s="176"/>
      <c r="J4" s="178" t="s">
        <v>112</v>
      </c>
      <c r="K4" s="177"/>
      <c r="L4" s="87"/>
    </row>
    <row r="5" spans="1:20" ht="18.75" customHeight="1" thickBot="1" x14ac:dyDescent="0.3">
      <c r="A5" s="179" t="s">
        <v>69</v>
      </c>
      <c r="B5" s="180" t="s">
        <v>70</v>
      </c>
      <c r="C5" s="181" t="s">
        <v>71</v>
      </c>
      <c r="D5" s="182" t="s">
        <v>72</v>
      </c>
      <c r="E5" s="180" t="s">
        <v>73</v>
      </c>
      <c r="F5" s="181" t="s">
        <v>71</v>
      </c>
      <c r="G5" s="182" t="s">
        <v>72</v>
      </c>
      <c r="H5" s="180" t="s">
        <v>73</v>
      </c>
      <c r="I5" s="181" t="s">
        <v>71</v>
      </c>
      <c r="J5" s="182" t="s">
        <v>72</v>
      </c>
      <c r="K5" s="180" t="s">
        <v>73</v>
      </c>
      <c r="L5" s="87"/>
    </row>
    <row r="6" spans="1:20" ht="13.5" thickBot="1" x14ac:dyDescent="0.35">
      <c r="A6" s="183" t="s">
        <v>74</v>
      </c>
      <c r="B6" s="184">
        <v>0.15</v>
      </c>
      <c r="C6" s="185" t="s">
        <v>75</v>
      </c>
      <c r="D6" s="186" t="str">
        <f>IF(C6="NQ","-----",IF(C6&gt;92,100,IF(C6&lt;80,0,(C6-80)*100/(92-80))))</f>
        <v>-----</v>
      </c>
      <c r="E6" s="187" t="str">
        <f>IF(C6="NQ","-----",$B6*D6)</f>
        <v>-----</v>
      </c>
      <c r="F6" s="185" t="s">
        <v>75</v>
      </c>
      <c r="G6" s="186" t="str">
        <f>IF(F6="NQ","-----",IF(F6&gt;92,100,IF(F6&lt;80,0,(F6-80)*100/(92-80))))</f>
        <v>-----</v>
      </c>
      <c r="H6" s="187" t="str">
        <f>IF(F6="NQ","-----",$B6*G6)</f>
        <v>-----</v>
      </c>
      <c r="I6" s="185" t="e">
        <f>(+$C$6+$F$6)/$A$19</f>
        <v>#VALUE!</v>
      </c>
      <c r="J6" s="186" t="e">
        <f>IF(I6="NQ","-----",IF(I6&gt;92,100,IF(I6&lt;80,0,(I6-80)*100/(92-80))))</f>
        <v>#VALUE!</v>
      </c>
      <c r="K6" s="187" t="e">
        <f>IF(I6="NQ","-----",$B6*J6)</f>
        <v>#VALUE!</v>
      </c>
      <c r="L6" s="188"/>
      <c r="N6" s="93"/>
      <c r="O6" s="93"/>
      <c r="P6" s="93"/>
      <c r="Q6" s="93"/>
      <c r="R6" s="93"/>
      <c r="S6" s="93"/>
      <c r="T6" s="93"/>
    </row>
    <row r="7" spans="1:20" x14ac:dyDescent="0.25">
      <c r="A7" s="189" t="s">
        <v>50</v>
      </c>
      <c r="B7" s="190">
        <v>19</v>
      </c>
      <c r="C7" s="185">
        <v>19</v>
      </c>
      <c r="D7" s="186">
        <v>19</v>
      </c>
      <c r="E7" s="187">
        <v>19</v>
      </c>
      <c r="F7" s="185">
        <v>19</v>
      </c>
      <c r="G7" s="186">
        <v>19</v>
      </c>
      <c r="H7" s="187">
        <v>19</v>
      </c>
      <c r="I7" s="185">
        <f>(+$C$7+$F$7)/$A$19</f>
        <v>19</v>
      </c>
      <c r="J7" s="186">
        <v>19</v>
      </c>
      <c r="K7" s="187">
        <v>19</v>
      </c>
      <c r="L7" s="188"/>
    </row>
    <row r="8" spans="1:20" x14ac:dyDescent="0.25">
      <c r="A8" s="189" t="s">
        <v>76</v>
      </c>
      <c r="B8" s="190">
        <v>0.1</v>
      </c>
      <c r="C8" s="191" t="s">
        <v>75</v>
      </c>
      <c r="D8" s="186" t="str">
        <f>IF(C8="NQ","-----",IF(C8&lt;0.5,100,IF(C8&gt;1.5,0,(C8-1.5)*100/(1-2))))</f>
        <v>-----</v>
      </c>
      <c r="E8" s="187" t="str">
        <f>IF(C8="NQ","-----",$B8*D8)</f>
        <v>-----</v>
      </c>
      <c r="F8" s="191" t="s">
        <v>75</v>
      </c>
      <c r="G8" s="186" t="str">
        <f>IF(F8="NQ","-----",IF(F8&lt;0.5,100,IF(F8&gt;1.5,0,(F8-1.5)*100/(1-2))))</f>
        <v>-----</v>
      </c>
      <c r="H8" s="187" t="str">
        <f>IF(F8="NQ","-----",$B8*G8)</f>
        <v>-----</v>
      </c>
      <c r="I8" s="191" t="e">
        <f>(+$C$8+$F$8)/$A$19</f>
        <v>#VALUE!</v>
      </c>
      <c r="J8" s="186" t="e">
        <f>IF(I8="NQ","-----",IF(I8&lt;0.5,100,IF(I8&gt;1.5,0,(I8-1.5)*100/(1-2))))</f>
        <v>#VALUE!</v>
      </c>
      <c r="K8" s="187" t="e">
        <f>IF(I8="NQ","-----",$B8*J8)</f>
        <v>#VALUE!</v>
      </c>
      <c r="L8" s="188"/>
    </row>
    <row r="9" spans="1:20" ht="13" x14ac:dyDescent="0.3">
      <c r="A9" s="192" t="s">
        <v>77</v>
      </c>
      <c r="B9" s="190"/>
      <c r="C9" s="193"/>
      <c r="D9" s="186"/>
      <c r="E9" s="187"/>
      <c r="F9" s="193"/>
      <c r="G9" s="186"/>
      <c r="H9" s="187"/>
      <c r="I9" s="193"/>
      <c r="J9" s="186"/>
      <c r="K9" s="187"/>
      <c r="L9" s="188"/>
    </row>
    <row r="10" spans="1:20" x14ac:dyDescent="0.25">
      <c r="A10" s="189" t="s">
        <v>78</v>
      </c>
      <c r="B10" s="190">
        <v>0.1</v>
      </c>
      <c r="C10" s="194" t="s">
        <v>75</v>
      </c>
      <c r="D10" s="186" t="str">
        <f>IF(C10="NQ","-----",IF(C10&lt;0.02,100,IF(C10&gt;0.03,0,(0.03-C10)*100/(0.03-0.02))))</f>
        <v>-----</v>
      </c>
      <c r="E10" s="187" t="str">
        <f>IF(C10="NQ","-----",$B10*D10)</f>
        <v>-----</v>
      </c>
      <c r="F10" s="194" t="s">
        <v>75</v>
      </c>
      <c r="G10" s="186" t="str">
        <f>IF(F10="NQ","-----",IF(F10&lt;0.02,100,IF(F10&gt;0.03,0,(0.03-F10)*100/(0.03-0.02))))</f>
        <v>-----</v>
      </c>
      <c r="H10" s="187" t="str">
        <f>IF(F10="NQ","-----",$B10*G10)</f>
        <v>-----</v>
      </c>
      <c r="I10" s="194" t="e">
        <f>(+$C$10+$F$10)/$A$19</f>
        <v>#VALUE!</v>
      </c>
      <c r="J10" s="186" t="e">
        <f>IF(I10="NQ","-----",IF(I10&lt;0.02,100,IF(I10&gt;0.03,0,(0.03-I10)*100/(0.03-0.02))))</f>
        <v>#VALUE!</v>
      </c>
      <c r="K10" s="187" t="e">
        <f>IF(I10="NQ","-----",$B10*J10)</f>
        <v>#VALUE!</v>
      </c>
      <c r="L10" s="188"/>
    </row>
    <row r="11" spans="1:20" x14ac:dyDescent="0.25">
      <c r="A11" s="189" t="s">
        <v>79</v>
      </c>
      <c r="B11" s="190">
        <v>0.1</v>
      </c>
      <c r="C11" s="194" t="s">
        <v>75</v>
      </c>
      <c r="D11" s="186" t="str">
        <f>IF(C11="NQ","-----",IF(C11&lt;0.02,100,IF(C11&gt;0.03,0,(0.03-C11)*100/(0.03-0.02))))</f>
        <v>-----</v>
      </c>
      <c r="E11" s="187" t="str">
        <f>IF(C11="NQ","-----",$B11*D11)</f>
        <v>-----</v>
      </c>
      <c r="F11" s="194" t="s">
        <v>75</v>
      </c>
      <c r="G11" s="186" t="str">
        <f>IF(F11="NQ","-----",IF(F11&lt;0.02,100,IF(F11&gt;0.03,0,(0.03-F11)*100/(0.03-0.02))))</f>
        <v>-----</v>
      </c>
      <c r="H11" s="187" t="str">
        <f>IF(F11="NQ","-----",$B11*G11)</f>
        <v>-----</v>
      </c>
      <c r="I11" s="194" t="e">
        <f>(+$C$11+$F$11)/$A$19</f>
        <v>#VALUE!</v>
      </c>
      <c r="J11" s="186" t="e">
        <f>IF(I11="NQ","-----",IF(I11&lt;0.02,100,IF(I11&gt;0.03,0,(0.03-I11)*100/(0.03-0.02))))</f>
        <v>#VALUE!</v>
      </c>
      <c r="K11" s="187" t="e">
        <f>IF(I11="NQ","-----",$B11*J11)</f>
        <v>#VALUE!</v>
      </c>
      <c r="L11" s="188"/>
    </row>
    <row r="12" spans="1:20" x14ac:dyDescent="0.25">
      <c r="A12" s="189" t="s">
        <v>80</v>
      </c>
      <c r="B12" s="190">
        <v>0.1</v>
      </c>
      <c r="C12" s="194" t="s">
        <v>75</v>
      </c>
      <c r="D12" s="186" t="str">
        <f>IF(C12="NQ","-----",IF(C12&lt;0.025,100,IF(C12&gt;0.035,0,(0.035-C12)*100/(0.035-0.025))))</f>
        <v>-----</v>
      </c>
      <c r="E12" s="187" t="str">
        <f>IF(C12="NQ","-----",$B12*D12)</f>
        <v>-----</v>
      </c>
      <c r="F12" s="194" t="s">
        <v>75</v>
      </c>
      <c r="G12" s="186" t="str">
        <f>IF(F12="NQ","-----",IF(F12&lt;0.025,100,IF(F12&gt;0.035,0,(0.035-F12)*100/(0.035-0.025))))</f>
        <v>-----</v>
      </c>
      <c r="H12" s="187" t="str">
        <f>IF(F12="NQ","-----",$B12*G12)</f>
        <v>-----</v>
      </c>
      <c r="I12" s="194" t="e">
        <f>(+$C$12+$F$12)/$A$19</f>
        <v>#VALUE!</v>
      </c>
      <c r="J12" s="186" t="e">
        <f>IF(I12="NQ","-----",IF(I12&lt;0.025,100,IF(I12&gt;0.035,0,(0.035-I12)*100/(0.035-0.025))))</f>
        <v>#VALUE!</v>
      </c>
      <c r="K12" s="187" t="e">
        <f>IF(I12="NQ","-----",$B12*J12)</f>
        <v>#VALUE!</v>
      </c>
      <c r="L12" s="188"/>
    </row>
    <row r="13" spans="1:20" x14ac:dyDescent="0.25">
      <c r="A13" s="189"/>
      <c r="B13" s="190"/>
      <c r="C13" s="195"/>
      <c r="D13" s="186"/>
      <c r="E13" s="187"/>
      <c r="F13" s="195"/>
      <c r="G13" s="186"/>
      <c r="H13" s="187"/>
      <c r="I13" s="195"/>
      <c r="J13" s="186"/>
      <c r="K13" s="187"/>
      <c r="L13" s="188"/>
    </row>
    <row r="14" spans="1:20" x14ac:dyDescent="0.25">
      <c r="A14" s="189" t="s">
        <v>81</v>
      </c>
      <c r="B14" s="190">
        <v>0.1</v>
      </c>
      <c r="C14" s="196" t="s">
        <v>75</v>
      </c>
      <c r="D14" s="186" t="str">
        <f>IF(C14="NQ","-----",IF(C14&lt;0.0005,100,IF(C14&gt;0.005,0,(0.005-C14)*22222.22)))</f>
        <v>-----</v>
      </c>
      <c r="E14" s="187" t="str">
        <f>IF(C14="NQ","-----",$B14*D14)</f>
        <v>-----</v>
      </c>
      <c r="F14" s="196" t="s">
        <v>75</v>
      </c>
      <c r="G14" s="186" t="str">
        <f>IF(F14="NQ","-----",IF(F14&lt;0.0005,100,IF(F14&gt;0.005,0,(0.005-F14)*22222.22)))</f>
        <v>-----</v>
      </c>
      <c r="H14" s="187" t="str">
        <f>IF(F14="NQ","-----",$B14*G14)</f>
        <v>-----</v>
      </c>
      <c r="I14" s="196" t="e">
        <f>(+$C$14+$F$14)/$A$19</f>
        <v>#VALUE!</v>
      </c>
      <c r="J14" s="186" t="e">
        <f>IF(I14="NQ","-----",IF(I14&lt;0.0005,100,IF(I14&gt;0.005,0,(0.005-I14)*22222.22)))</f>
        <v>#VALUE!</v>
      </c>
      <c r="K14" s="187" t="e">
        <f>IF(I14="NQ","-----",$B14*J14)</f>
        <v>#VALUE!</v>
      </c>
      <c r="L14" s="188"/>
    </row>
    <row r="15" spans="1:20" x14ac:dyDescent="0.25">
      <c r="A15" s="189" t="s">
        <v>82</v>
      </c>
      <c r="B15" s="190">
        <v>0.05</v>
      </c>
      <c r="C15" s="191" t="s">
        <v>75</v>
      </c>
      <c r="D15" s="186" t="str">
        <f>IF(C15="NQ","-----",IF(C15&lt;1.01,100,(IF(C15&gt;1.2,0,(1.2-C15)*526.32))))</f>
        <v>-----</v>
      </c>
      <c r="E15" s="187" t="str">
        <f>IF(C15="NQ","-----",$B15*D15)</f>
        <v>-----</v>
      </c>
      <c r="F15" s="191" t="s">
        <v>75</v>
      </c>
      <c r="G15" s="186" t="str">
        <f>IF(F15="NQ","-----",IF(F15&lt;1.01,100,(IF(F15&gt;1.2,0,(1.2-F15)*526.32))))</f>
        <v>-----</v>
      </c>
      <c r="H15" s="187" t="str">
        <f>IF(F15="NQ","-----",$B15*G15)</f>
        <v>-----</v>
      </c>
      <c r="I15" s="191" t="e">
        <f>(+$C$15+$F$15)/$A$19</f>
        <v>#VALUE!</v>
      </c>
      <c r="J15" s="186" t="e">
        <f>IF(I15="NQ","-----",IF(I15&lt;1.01,100,(IF(I15&gt;1.2,0,(1.2-I15)*526.32))))</f>
        <v>#VALUE!</v>
      </c>
      <c r="K15" s="187" t="e">
        <f>IF(I15="NQ","-----",$B15*J15)</f>
        <v>#VALUE!</v>
      </c>
      <c r="L15" s="188"/>
    </row>
    <row r="16" spans="1:20" x14ac:dyDescent="0.25">
      <c r="A16" s="189" t="s">
        <v>83</v>
      </c>
      <c r="B16" s="190">
        <v>0.1</v>
      </c>
      <c r="C16" s="191" t="s">
        <v>75</v>
      </c>
      <c r="D16" s="186" t="str">
        <f>IF(C16="NQ","-----",IF(C16&lt;=60,100,(IF(C16&gt;=120,0,(120-C16)*1.66667))))</f>
        <v>-----</v>
      </c>
      <c r="E16" s="187" t="str">
        <f>IF(C16="NQ","-----",$B16*D16)</f>
        <v>-----</v>
      </c>
      <c r="F16" s="191" t="s">
        <v>75</v>
      </c>
      <c r="G16" s="186" t="str">
        <f>IF(F16="NQ","-----",IF(F16&lt;=60,100,(IF(F16&gt;=120,0,(120-F16)*1.66667))))</f>
        <v>-----</v>
      </c>
      <c r="H16" s="187" t="str">
        <f>IF(F16="NQ","-----",$B16*G16)</f>
        <v>-----</v>
      </c>
      <c r="I16" s="191" t="e">
        <f>(+$C$16+$F$16)/$A$19</f>
        <v>#VALUE!</v>
      </c>
      <c r="J16" s="186" t="e">
        <f>IF(I16="NQ","-----",IF(I16&lt;=60,100,(IF(I16&gt;=120,0,(120-I16)*1.66667))))</f>
        <v>#VALUE!</v>
      </c>
      <c r="K16" s="187" t="e">
        <f>IF(I16="NQ","-----",$B16*J16)</f>
        <v>#VALUE!</v>
      </c>
      <c r="L16" s="188"/>
    </row>
    <row r="17" spans="1:12" ht="13" thickBot="1" x14ac:dyDescent="0.3">
      <c r="A17" s="197" t="s">
        <v>84</v>
      </c>
      <c r="B17" s="198">
        <v>0.05</v>
      </c>
      <c r="C17" s="191" t="s">
        <v>75</v>
      </c>
      <c r="D17" s="186" t="str">
        <f>IF(C17="NQ","-----",IF(C17&lt;=0.2,100,(IF(C17&gt;=1,0,(1-C17)*125))))</f>
        <v>-----</v>
      </c>
      <c r="E17" s="187" t="str">
        <f>IF(C17="NQ","-----",$B17*D17)</f>
        <v>-----</v>
      </c>
      <c r="F17" s="191" t="s">
        <v>75</v>
      </c>
      <c r="G17" s="186" t="str">
        <f>IF(F17="NQ","-----",IF(F17&lt;=0.2,100,(IF(F17&gt;=1,0,(1-F17)*125))))</f>
        <v>-----</v>
      </c>
      <c r="H17" s="187" t="str">
        <f>IF(F17="NQ","-----",$B17*G17)</f>
        <v>-----</v>
      </c>
      <c r="I17" s="191" t="e">
        <f>(+$C$17+$F$17)/$A$19</f>
        <v>#VALUE!</v>
      </c>
      <c r="J17" s="186" t="e">
        <f>IF(I17="NQ","-----",IF(I17&lt;=0.2,100,(IF(I17&gt;=1,0,(1-I17)*125))))</f>
        <v>#VALUE!</v>
      </c>
      <c r="K17" s="187" t="e">
        <f>IF(I17="NQ","-----",$B17*J17)</f>
        <v>#VALUE!</v>
      </c>
      <c r="L17" s="87"/>
    </row>
    <row r="18" spans="1:12" x14ac:dyDescent="0.25">
      <c r="C18" s="199" t="s">
        <v>85</v>
      </c>
      <c r="D18" s="200"/>
      <c r="E18" s="201">
        <f>E19/1</f>
        <v>19</v>
      </c>
      <c r="F18" s="199" t="s">
        <v>85</v>
      </c>
      <c r="G18" s="200"/>
      <c r="H18" s="201">
        <f>H19/1</f>
        <v>19</v>
      </c>
      <c r="I18" s="199" t="s">
        <v>85</v>
      </c>
      <c r="J18" s="200"/>
      <c r="K18" s="201" t="e">
        <f>K19/1</f>
        <v>#VALUE!</v>
      </c>
      <c r="L18" s="188"/>
    </row>
    <row r="19" spans="1:12" ht="13" thickBot="1" x14ac:dyDescent="0.3">
      <c r="A19" s="1">
        <v>2</v>
      </c>
      <c r="C19" s="202" t="s">
        <v>86</v>
      </c>
      <c r="D19" s="203"/>
      <c r="E19" s="204">
        <f>SUM(E6:E8,E10:E17)</f>
        <v>19</v>
      </c>
      <c r="F19" s="202" t="s">
        <v>86</v>
      </c>
      <c r="G19" s="203"/>
      <c r="H19" s="204">
        <f>SUM(H6:H8,H10:H17)</f>
        <v>19</v>
      </c>
      <c r="I19" s="202" t="s">
        <v>86</v>
      </c>
      <c r="J19" s="203"/>
      <c r="K19" s="204" t="e">
        <f>SUM(K6:K8,K10:K17)</f>
        <v>#VALUE!</v>
      </c>
      <c r="L19" s="87"/>
    </row>
    <row r="21" spans="1:12" x14ac:dyDescent="0.25">
      <c r="A21" s="88" t="s">
        <v>113</v>
      </c>
      <c r="C21" s="144">
        <f>(+$E$19)/1</f>
        <v>19</v>
      </c>
    </row>
    <row r="22" spans="1:12" x14ac:dyDescent="0.25">
      <c r="A22" s="88" t="s">
        <v>114</v>
      </c>
      <c r="C22" s="144">
        <f>(+$E$19+$H$19)/2</f>
        <v>19</v>
      </c>
    </row>
    <row r="23" spans="1:12" x14ac:dyDescent="0.25">
      <c r="A23" s="88" t="s">
        <v>115</v>
      </c>
      <c r="C23" s="144" t="e">
        <f xml:space="preserve"> $K$19</f>
        <v>#VALUE!</v>
      </c>
    </row>
    <row r="24" spans="1:12" x14ac:dyDescent="0.25">
      <c r="A24" s="88"/>
      <c r="B24" s="80"/>
      <c r="C24" s="144"/>
    </row>
    <row r="25" spans="1:12" x14ac:dyDescent="0.25">
      <c r="A25" s="88"/>
      <c r="B25" s="80"/>
      <c r="C25" s="144"/>
    </row>
    <row r="26" spans="1:12" x14ac:dyDescent="0.25">
      <c r="A26" s="88"/>
      <c r="B26" s="80"/>
      <c r="C26" s="144"/>
    </row>
    <row r="27" spans="1:12" x14ac:dyDescent="0.25">
      <c r="A27" s="1" t="s">
        <v>87</v>
      </c>
      <c r="F27" s="205"/>
      <c r="G27" s="87"/>
    </row>
    <row r="28" spans="1:12" x14ac:dyDescent="0.25">
      <c r="A28" s="1" t="s">
        <v>88</v>
      </c>
      <c r="F28" s="205"/>
      <c r="G28" s="87"/>
    </row>
    <row r="30" spans="1:12" ht="13" x14ac:dyDescent="0.3">
      <c r="A30" s="93" t="s">
        <v>89</v>
      </c>
    </row>
    <row r="31" spans="1:12" x14ac:dyDescent="0.25">
      <c r="A31" s="1" t="s">
        <v>90</v>
      </c>
    </row>
    <row r="32" spans="1:12" x14ac:dyDescent="0.25">
      <c r="A32" s="1" t="s">
        <v>91</v>
      </c>
    </row>
    <row r="33" spans="1:20" x14ac:dyDescent="0.25">
      <c r="A33" s="1" t="s">
        <v>92</v>
      </c>
    </row>
    <row r="34" spans="1:20" x14ac:dyDescent="0.25">
      <c r="A34" s="1" t="s">
        <v>93</v>
      </c>
    </row>
    <row r="35" spans="1:20" customFormat="1" ht="14.5" x14ac:dyDescent="0.35">
      <c r="B35" s="1"/>
      <c r="C35" s="1"/>
      <c r="D35" s="1"/>
      <c r="E35" s="1"/>
      <c r="F35" s="1"/>
      <c r="G35" s="1"/>
      <c r="H35" s="1"/>
      <c r="I35" s="1"/>
      <c r="J35" s="1"/>
      <c r="K35" s="1"/>
      <c r="L35" s="1"/>
      <c r="M35" s="1"/>
      <c r="N35" s="1"/>
      <c r="O35" s="1"/>
      <c r="P35" s="1"/>
      <c r="Q35" s="1"/>
      <c r="R35" s="1"/>
      <c r="S35" s="1"/>
      <c r="T35" s="1"/>
    </row>
    <row r="36" spans="1:20" hidden="1" x14ac:dyDescent="0.25">
      <c r="A36" s="1" t="s">
        <v>94</v>
      </c>
    </row>
    <row r="37" spans="1:20" x14ac:dyDescent="0.25">
      <c r="A37" s="1" t="s">
        <v>95</v>
      </c>
    </row>
    <row r="38" spans="1:20" x14ac:dyDescent="0.25">
      <c r="A38" s="1" t="s">
        <v>96</v>
      </c>
    </row>
    <row r="39" spans="1:20" x14ac:dyDescent="0.25">
      <c r="A39" s="1" t="s">
        <v>97</v>
      </c>
    </row>
    <row r="40" spans="1:20" customFormat="1" ht="14.5" x14ac:dyDescent="0.35">
      <c r="B40" s="1"/>
      <c r="C40" s="1"/>
      <c r="D40" s="1"/>
      <c r="E40" s="1"/>
      <c r="F40" s="1"/>
      <c r="G40" s="1"/>
      <c r="H40" s="1"/>
      <c r="I40" s="1"/>
      <c r="J40" s="1"/>
      <c r="K40" s="1"/>
      <c r="L40" s="1"/>
      <c r="M40" s="1"/>
      <c r="N40" s="1"/>
      <c r="O40" s="1"/>
      <c r="P40" s="1"/>
      <c r="Q40" s="1"/>
      <c r="R40" s="1"/>
      <c r="S40" s="1"/>
      <c r="T40" s="1"/>
    </row>
    <row r="41" spans="1:20" ht="12.75" hidden="1" customHeight="1" x14ac:dyDescent="0.25">
      <c r="A41" s="1" t="s">
        <v>98</v>
      </c>
    </row>
    <row r="42" spans="1:20" ht="12.75" hidden="1" customHeight="1" x14ac:dyDescent="0.25">
      <c r="A42" s="1" t="s">
        <v>99</v>
      </c>
    </row>
    <row r="43" spans="1:20" ht="12.75" hidden="1" customHeight="1" x14ac:dyDescent="0.25">
      <c r="A43" s="1" t="s">
        <v>100</v>
      </c>
    </row>
    <row r="44" spans="1:20" ht="12.75" hidden="1" customHeight="1" x14ac:dyDescent="0.25"/>
    <row r="45" spans="1:20" ht="12.75" hidden="1" customHeight="1" x14ac:dyDescent="0.25">
      <c r="A45" s="1" t="s">
        <v>101</v>
      </c>
    </row>
    <row r="46" spans="1:20" ht="12.75" hidden="1" customHeight="1" x14ac:dyDescent="0.25">
      <c r="A46" s="1" t="s">
        <v>102</v>
      </c>
    </row>
    <row r="47" spans="1:20" ht="12.75" hidden="1" customHeight="1" x14ac:dyDescent="0.25"/>
    <row r="48" spans="1:20" s="93" customFormat="1" ht="13" x14ac:dyDescent="0.3">
      <c r="A48" s="93" t="s">
        <v>103</v>
      </c>
    </row>
    <row r="49" spans="1:1" s="93" customFormat="1" ht="13" x14ac:dyDescent="0.3">
      <c r="A49" s="93" t="s">
        <v>104</v>
      </c>
    </row>
    <row r="50" spans="1:1" s="93" customFormat="1" ht="13" x14ac:dyDescent="0.3">
      <c r="A50" s="93" t="s">
        <v>105</v>
      </c>
    </row>
    <row r="51" spans="1:1" s="93" customFormat="1" ht="13" x14ac:dyDescent="0.3"/>
    <row r="52" spans="1:1" x14ac:dyDescent="0.25">
      <c r="A52" s="206" t="s">
        <v>106</v>
      </c>
    </row>
    <row r="53" spans="1:1" x14ac:dyDescent="0.25">
      <c r="A53" s="207" t="s">
        <v>107</v>
      </c>
    </row>
    <row r="54" spans="1:1" x14ac:dyDescent="0.25">
      <c r="A54" s="207" t="s">
        <v>108</v>
      </c>
    </row>
  </sheetData>
  <dataConsolidate/>
  <pageMargins left="0.32" right="0.24" top="0.27" bottom="0.2" header="0.21" footer="0.17"/>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P45"/>
  <sheetViews>
    <sheetView showGridLines="0" workbookViewId="0">
      <selection activeCell="G5" sqref="G5"/>
    </sheetView>
  </sheetViews>
  <sheetFormatPr defaultRowHeight="12.5" x14ac:dyDescent="0.25"/>
  <cols>
    <col min="1" max="5" width="9.1796875" style="1" customWidth="1"/>
    <col min="6" max="6" width="9.54296875" style="1" bestFit="1" customWidth="1"/>
    <col min="7" max="7" width="9.26953125" style="1" customWidth="1"/>
    <col min="8" max="8" width="9.1796875" style="1" customWidth="1"/>
    <col min="9" max="13" width="10.7265625" style="1" customWidth="1"/>
    <col min="14" max="14" width="9.1796875" style="1" customWidth="1"/>
    <col min="15" max="15" width="12.7265625" style="1" customWidth="1"/>
    <col min="16" max="256" width="8.7265625" style="1"/>
    <col min="257" max="261" width="9.1796875" style="1" customWidth="1"/>
    <col min="262" max="262" width="9.54296875" style="1" bestFit="1" customWidth="1"/>
    <col min="263" max="263" width="9.26953125" style="1" customWidth="1"/>
    <col min="264" max="264" width="9.1796875" style="1" customWidth="1"/>
    <col min="265" max="269" width="10.7265625" style="1" customWidth="1"/>
    <col min="270" max="270" width="9.1796875" style="1" customWidth="1"/>
    <col min="271" max="271" width="12.7265625" style="1" customWidth="1"/>
    <col min="272" max="512" width="8.7265625" style="1"/>
    <col min="513" max="517" width="9.1796875" style="1" customWidth="1"/>
    <col min="518" max="518" width="9.54296875" style="1" bestFit="1" customWidth="1"/>
    <col min="519" max="519" width="9.26953125" style="1" customWidth="1"/>
    <col min="520" max="520" width="9.1796875" style="1" customWidth="1"/>
    <col min="521" max="525" width="10.7265625" style="1" customWidth="1"/>
    <col min="526" max="526" width="9.1796875" style="1" customWidth="1"/>
    <col min="527" max="527" width="12.7265625" style="1" customWidth="1"/>
    <col min="528" max="768" width="8.7265625" style="1"/>
    <col min="769" max="773" width="9.1796875" style="1" customWidth="1"/>
    <col min="774" max="774" width="9.54296875" style="1" bestFit="1" customWidth="1"/>
    <col min="775" max="775" width="9.26953125" style="1" customWidth="1"/>
    <col min="776" max="776" width="9.1796875" style="1" customWidth="1"/>
    <col min="777" max="781" width="10.7265625" style="1" customWidth="1"/>
    <col min="782" max="782" width="9.1796875" style="1" customWidth="1"/>
    <col min="783" max="783" width="12.7265625" style="1" customWidth="1"/>
    <col min="784" max="1024" width="8.7265625" style="1"/>
    <col min="1025" max="1029" width="9.1796875" style="1" customWidth="1"/>
    <col min="1030" max="1030" width="9.54296875" style="1" bestFit="1" customWidth="1"/>
    <col min="1031" max="1031" width="9.26953125" style="1" customWidth="1"/>
    <col min="1032" max="1032" width="9.1796875" style="1" customWidth="1"/>
    <col min="1033" max="1037" width="10.7265625" style="1" customWidth="1"/>
    <col min="1038" max="1038" width="9.1796875" style="1" customWidth="1"/>
    <col min="1039" max="1039" width="12.7265625" style="1" customWidth="1"/>
    <col min="1040" max="1280" width="8.7265625" style="1"/>
    <col min="1281" max="1285" width="9.1796875" style="1" customWidth="1"/>
    <col min="1286" max="1286" width="9.54296875" style="1" bestFit="1" customWidth="1"/>
    <col min="1287" max="1287" width="9.26953125" style="1" customWidth="1"/>
    <col min="1288" max="1288" width="9.1796875" style="1" customWidth="1"/>
    <col min="1289" max="1293" width="10.7265625" style="1" customWidth="1"/>
    <col min="1294" max="1294" width="9.1796875" style="1" customWidth="1"/>
    <col min="1295" max="1295" width="12.7265625" style="1" customWidth="1"/>
    <col min="1296" max="1536" width="8.7265625" style="1"/>
    <col min="1537" max="1541" width="9.1796875" style="1" customWidth="1"/>
    <col min="1542" max="1542" width="9.54296875" style="1" bestFit="1" customWidth="1"/>
    <col min="1543" max="1543" width="9.26953125" style="1" customWidth="1"/>
    <col min="1544" max="1544" width="9.1796875" style="1" customWidth="1"/>
    <col min="1545" max="1549" width="10.7265625" style="1" customWidth="1"/>
    <col min="1550" max="1550" width="9.1796875" style="1" customWidth="1"/>
    <col min="1551" max="1551" width="12.7265625" style="1" customWidth="1"/>
    <col min="1552" max="1792" width="8.7265625" style="1"/>
    <col min="1793" max="1797" width="9.1796875" style="1" customWidth="1"/>
    <col min="1798" max="1798" width="9.54296875" style="1" bestFit="1" customWidth="1"/>
    <col min="1799" max="1799" width="9.26953125" style="1" customWidth="1"/>
    <col min="1800" max="1800" width="9.1796875" style="1" customWidth="1"/>
    <col min="1801" max="1805" width="10.7265625" style="1" customWidth="1"/>
    <col min="1806" max="1806" width="9.1796875" style="1" customWidth="1"/>
    <col min="1807" max="1807" width="12.7265625" style="1" customWidth="1"/>
    <col min="1808" max="2048" width="8.7265625" style="1"/>
    <col min="2049" max="2053" width="9.1796875" style="1" customWidth="1"/>
    <col min="2054" max="2054" width="9.54296875" style="1" bestFit="1" customWidth="1"/>
    <col min="2055" max="2055" width="9.26953125" style="1" customWidth="1"/>
    <col min="2056" max="2056" width="9.1796875" style="1" customWidth="1"/>
    <col min="2057" max="2061" width="10.7265625" style="1" customWidth="1"/>
    <col min="2062" max="2062" width="9.1796875" style="1" customWidth="1"/>
    <col min="2063" max="2063" width="12.7265625" style="1" customWidth="1"/>
    <col min="2064" max="2304" width="8.7265625" style="1"/>
    <col min="2305" max="2309" width="9.1796875" style="1" customWidth="1"/>
    <col min="2310" max="2310" width="9.54296875" style="1" bestFit="1" customWidth="1"/>
    <col min="2311" max="2311" width="9.26953125" style="1" customWidth="1"/>
    <col min="2312" max="2312" width="9.1796875" style="1" customWidth="1"/>
    <col min="2313" max="2317" width="10.7265625" style="1" customWidth="1"/>
    <col min="2318" max="2318" width="9.1796875" style="1" customWidth="1"/>
    <col min="2319" max="2319" width="12.7265625" style="1" customWidth="1"/>
    <col min="2320" max="2560" width="8.7265625" style="1"/>
    <col min="2561" max="2565" width="9.1796875" style="1" customWidth="1"/>
    <col min="2566" max="2566" width="9.54296875" style="1" bestFit="1" customWidth="1"/>
    <col min="2567" max="2567" width="9.26953125" style="1" customWidth="1"/>
    <col min="2568" max="2568" width="9.1796875" style="1" customWidth="1"/>
    <col min="2569" max="2573" width="10.7265625" style="1" customWidth="1"/>
    <col min="2574" max="2574" width="9.1796875" style="1" customWidth="1"/>
    <col min="2575" max="2575" width="12.7265625" style="1" customWidth="1"/>
    <col min="2576" max="2816" width="8.7265625" style="1"/>
    <col min="2817" max="2821" width="9.1796875" style="1" customWidth="1"/>
    <col min="2822" max="2822" width="9.54296875" style="1" bestFit="1" customWidth="1"/>
    <col min="2823" max="2823" width="9.26953125" style="1" customWidth="1"/>
    <col min="2824" max="2824" width="9.1796875" style="1" customWidth="1"/>
    <col min="2825" max="2829" width="10.7265625" style="1" customWidth="1"/>
    <col min="2830" max="2830" width="9.1796875" style="1" customWidth="1"/>
    <col min="2831" max="2831" width="12.7265625" style="1" customWidth="1"/>
    <col min="2832" max="3072" width="8.7265625" style="1"/>
    <col min="3073" max="3077" width="9.1796875" style="1" customWidth="1"/>
    <col min="3078" max="3078" width="9.54296875" style="1" bestFit="1" customWidth="1"/>
    <col min="3079" max="3079" width="9.26953125" style="1" customWidth="1"/>
    <col min="3080" max="3080" width="9.1796875" style="1" customWidth="1"/>
    <col min="3081" max="3085" width="10.7265625" style="1" customWidth="1"/>
    <col min="3086" max="3086" width="9.1796875" style="1" customWidth="1"/>
    <col min="3087" max="3087" width="12.7265625" style="1" customWidth="1"/>
    <col min="3088" max="3328" width="8.7265625" style="1"/>
    <col min="3329" max="3333" width="9.1796875" style="1" customWidth="1"/>
    <col min="3334" max="3334" width="9.54296875" style="1" bestFit="1" customWidth="1"/>
    <col min="3335" max="3335" width="9.26953125" style="1" customWidth="1"/>
    <col min="3336" max="3336" width="9.1796875" style="1" customWidth="1"/>
    <col min="3337" max="3341" width="10.7265625" style="1" customWidth="1"/>
    <col min="3342" max="3342" width="9.1796875" style="1" customWidth="1"/>
    <col min="3343" max="3343" width="12.7265625" style="1" customWidth="1"/>
    <col min="3344" max="3584" width="8.7265625" style="1"/>
    <col min="3585" max="3589" width="9.1796875" style="1" customWidth="1"/>
    <col min="3590" max="3590" width="9.54296875" style="1" bestFit="1" customWidth="1"/>
    <col min="3591" max="3591" width="9.26953125" style="1" customWidth="1"/>
    <col min="3592" max="3592" width="9.1796875" style="1" customWidth="1"/>
    <col min="3593" max="3597" width="10.7265625" style="1" customWidth="1"/>
    <col min="3598" max="3598" width="9.1796875" style="1" customWidth="1"/>
    <col min="3599" max="3599" width="12.7265625" style="1" customWidth="1"/>
    <col min="3600" max="3840" width="8.7265625" style="1"/>
    <col min="3841" max="3845" width="9.1796875" style="1" customWidth="1"/>
    <col min="3846" max="3846" width="9.54296875" style="1" bestFit="1" customWidth="1"/>
    <col min="3847" max="3847" width="9.26953125" style="1" customWidth="1"/>
    <col min="3848" max="3848" width="9.1796875" style="1" customWidth="1"/>
    <col min="3849" max="3853" width="10.7265625" style="1" customWidth="1"/>
    <col min="3854" max="3854" width="9.1796875" style="1" customWidth="1"/>
    <col min="3855" max="3855" width="12.7265625" style="1" customWidth="1"/>
    <col min="3856" max="4096" width="8.7265625" style="1"/>
    <col min="4097" max="4101" width="9.1796875" style="1" customWidth="1"/>
    <col min="4102" max="4102" width="9.54296875" style="1" bestFit="1" customWidth="1"/>
    <col min="4103" max="4103" width="9.26953125" style="1" customWidth="1"/>
    <col min="4104" max="4104" width="9.1796875" style="1" customWidth="1"/>
    <col min="4105" max="4109" width="10.7265625" style="1" customWidth="1"/>
    <col min="4110" max="4110" width="9.1796875" style="1" customWidth="1"/>
    <col min="4111" max="4111" width="12.7265625" style="1" customWidth="1"/>
    <col min="4112" max="4352" width="8.7265625" style="1"/>
    <col min="4353" max="4357" width="9.1796875" style="1" customWidth="1"/>
    <col min="4358" max="4358" width="9.54296875" style="1" bestFit="1" customWidth="1"/>
    <col min="4359" max="4359" width="9.26953125" style="1" customWidth="1"/>
    <col min="4360" max="4360" width="9.1796875" style="1" customWidth="1"/>
    <col min="4361" max="4365" width="10.7265625" style="1" customWidth="1"/>
    <col min="4366" max="4366" width="9.1796875" style="1" customWidth="1"/>
    <col min="4367" max="4367" width="12.7265625" style="1" customWidth="1"/>
    <col min="4368" max="4608" width="8.7265625" style="1"/>
    <col min="4609" max="4613" width="9.1796875" style="1" customWidth="1"/>
    <col min="4614" max="4614" width="9.54296875" style="1" bestFit="1" customWidth="1"/>
    <col min="4615" max="4615" width="9.26953125" style="1" customWidth="1"/>
    <col min="4616" max="4616" width="9.1796875" style="1" customWidth="1"/>
    <col min="4617" max="4621" width="10.7265625" style="1" customWidth="1"/>
    <col min="4622" max="4622" width="9.1796875" style="1" customWidth="1"/>
    <col min="4623" max="4623" width="12.7265625" style="1" customWidth="1"/>
    <col min="4624" max="4864" width="8.7265625" style="1"/>
    <col min="4865" max="4869" width="9.1796875" style="1" customWidth="1"/>
    <col min="4870" max="4870" width="9.54296875" style="1" bestFit="1" customWidth="1"/>
    <col min="4871" max="4871" width="9.26953125" style="1" customWidth="1"/>
    <col min="4872" max="4872" width="9.1796875" style="1" customWidth="1"/>
    <col min="4873" max="4877" width="10.7265625" style="1" customWidth="1"/>
    <col min="4878" max="4878" width="9.1796875" style="1" customWidth="1"/>
    <col min="4879" max="4879" width="12.7265625" style="1" customWidth="1"/>
    <col min="4880" max="5120" width="8.7265625" style="1"/>
    <col min="5121" max="5125" width="9.1796875" style="1" customWidth="1"/>
    <col min="5126" max="5126" width="9.54296875" style="1" bestFit="1" customWidth="1"/>
    <col min="5127" max="5127" width="9.26953125" style="1" customWidth="1"/>
    <col min="5128" max="5128" width="9.1796875" style="1" customWidth="1"/>
    <col min="5129" max="5133" width="10.7265625" style="1" customWidth="1"/>
    <col min="5134" max="5134" width="9.1796875" style="1" customWidth="1"/>
    <col min="5135" max="5135" width="12.7265625" style="1" customWidth="1"/>
    <col min="5136" max="5376" width="8.7265625" style="1"/>
    <col min="5377" max="5381" width="9.1796875" style="1" customWidth="1"/>
    <col min="5382" max="5382" width="9.54296875" style="1" bestFit="1" customWidth="1"/>
    <col min="5383" max="5383" width="9.26953125" style="1" customWidth="1"/>
    <col min="5384" max="5384" width="9.1796875" style="1" customWidth="1"/>
    <col min="5385" max="5389" width="10.7265625" style="1" customWidth="1"/>
    <col min="5390" max="5390" width="9.1796875" style="1" customWidth="1"/>
    <col min="5391" max="5391" width="12.7265625" style="1" customWidth="1"/>
    <col min="5392" max="5632" width="8.7265625" style="1"/>
    <col min="5633" max="5637" width="9.1796875" style="1" customWidth="1"/>
    <col min="5638" max="5638" width="9.54296875" style="1" bestFit="1" customWidth="1"/>
    <col min="5639" max="5639" width="9.26953125" style="1" customWidth="1"/>
    <col min="5640" max="5640" width="9.1796875" style="1" customWidth="1"/>
    <col min="5641" max="5645" width="10.7265625" style="1" customWidth="1"/>
    <col min="5646" max="5646" width="9.1796875" style="1" customWidth="1"/>
    <col min="5647" max="5647" width="12.7265625" style="1" customWidth="1"/>
    <col min="5648" max="5888" width="8.7265625" style="1"/>
    <col min="5889" max="5893" width="9.1796875" style="1" customWidth="1"/>
    <col min="5894" max="5894" width="9.54296875" style="1" bestFit="1" customWidth="1"/>
    <col min="5895" max="5895" width="9.26953125" style="1" customWidth="1"/>
    <col min="5896" max="5896" width="9.1796875" style="1" customWidth="1"/>
    <col min="5897" max="5901" width="10.7265625" style="1" customWidth="1"/>
    <col min="5902" max="5902" width="9.1796875" style="1" customWidth="1"/>
    <col min="5903" max="5903" width="12.7265625" style="1" customWidth="1"/>
    <col min="5904" max="6144" width="8.7265625" style="1"/>
    <col min="6145" max="6149" width="9.1796875" style="1" customWidth="1"/>
    <col min="6150" max="6150" width="9.54296875" style="1" bestFit="1" customWidth="1"/>
    <col min="6151" max="6151" width="9.26953125" style="1" customWidth="1"/>
    <col min="6152" max="6152" width="9.1796875" style="1" customWidth="1"/>
    <col min="6153" max="6157" width="10.7265625" style="1" customWidth="1"/>
    <col min="6158" max="6158" width="9.1796875" style="1" customWidth="1"/>
    <col min="6159" max="6159" width="12.7265625" style="1" customWidth="1"/>
    <col min="6160" max="6400" width="8.7265625" style="1"/>
    <col min="6401" max="6405" width="9.1796875" style="1" customWidth="1"/>
    <col min="6406" max="6406" width="9.54296875" style="1" bestFit="1" customWidth="1"/>
    <col min="6407" max="6407" width="9.26953125" style="1" customWidth="1"/>
    <col min="6408" max="6408" width="9.1796875" style="1" customWidth="1"/>
    <col min="6409" max="6413" width="10.7265625" style="1" customWidth="1"/>
    <col min="6414" max="6414" width="9.1796875" style="1" customWidth="1"/>
    <col min="6415" max="6415" width="12.7265625" style="1" customWidth="1"/>
    <col min="6416" max="6656" width="8.7265625" style="1"/>
    <col min="6657" max="6661" width="9.1796875" style="1" customWidth="1"/>
    <col min="6662" max="6662" width="9.54296875" style="1" bestFit="1" customWidth="1"/>
    <col min="6663" max="6663" width="9.26953125" style="1" customWidth="1"/>
    <col min="6664" max="6664" width="9.1796875" style="1" customWidth="1"/>
    <col min="6665" max="6669" width="10.7265625" style="1" customWidth="1"/>
    <col min="6670" max="6670" width="9.1796875" style="1" customWidth="1"/>
    <col min="6671" max="6671" width="12.7265625" style="1" customWidth="1"/>
    <col min="6672" max="6912" width="8.7265625" style="1"/>
    <col min="6913" max="6917" width="9.1796875" style="1" customWidth="1"/>
    <col min="6918" max="6918" width="9.54296875" style="1" bestFit="1" customWidth="1"/>
    <col min="6919" max="6919" width="9.26953125" style="1" customWidth="1"/>
    <col min="6920" max="6920" width="9.1796875" style="1" customWidth="1"/>
    <col min="6921" max="6925" width="10.7265625" style="1" customWidth="1"/>
    <col min="6926" max="6926" width="9.1796875" style="1" customWidth="1"/>
    <col min="6927" max="6927" width="12.7265625" style="1" customWidth="1"/>
    <col min="6928" max="7168" width="8.7265625" style="1"/>
    <col min="7169" max="7173" width="9.1796875" style="1" customWidth="1"/>
    <col min="7174" max="7174" width="9.54296875" style="1" bestFit="1" customWidth="1"/>
    <col min="7175" max="7175" width="9.26953125" style="1" customWidth="1"/>
    <col min="7176" max="7176" width="9.1796875" style="1" customWidth="1"/>
    <col min="7177" max="7181" width="10.7265625" style="1" customWidth="1"/>
    <col min="7182" max="7182" width="9.1796875" style="1" customWidth="1"/>
    <col min="7183" max="7183" width="12.7265625" style="1" customWidth="1"/>
    <col min="7184" max="7424" width="8.7265625" style="1"/>
    <col min="7425" max="7429" width="9.1796875" style="1" customWidth="1"/>
    <col min="7430" max="7430" width="9.54296875" style="1" bestFit="1" customWidth="1"/>
    <col min="7431" max="7431" width="9.26953125" style="1" customWidth="1"/>
    <col min="7432" max="7432" width="9.1796875" style="1" customWidth="1"/>
    <col min="7433" max="7437" width="10.7265625" style="1" customWidth="1"/>
    <col min="7438" max="7438" width="9.1796875" style="1" customWidth="1"/>
    <col min="7439" max="7439" width="12.7265625" style="1" customWidth="1"/>
    <col min="7440" max="7680" width="8.7265625" style="1"/>
    <col min="7681" max="7685" width="9.1796875" style="1" customWidth="1"/>
    <col min="7686" max="7686" width="9.54296875" style="1" bestFit="1" customWidth="1"/>
    <col min="7687" max="7687" width="9.26953125" style="1" customWidth="1"/>
    <col min="7688" max="7688" width="9.1796875" style="1" customWidth="1"/>
    <col min="7689" max="7693" width="10.7265625" style="1" customWidth="1"/>
    <col min="7694" max="7694" width="9.1796875" style="1" customWidth="1"/>
    <col min="7695" max="7695" width="12.7265625" style="1" customWidth="1"/>
    <col min="7696" max="7936" width="8.7265625" style="1"/>
    <col min="7937" max="7941" width="9.1796875" style="1" customWidth="1"/>
    <col min="7942" max="7942" width="9.54296875" style="1" bestFit="1" customWidth="1"/>
    <col min="7943" max="7943" width="9.26953125" style="1" customWidth="1"/>
    <col min="7944" max="7944" width="9.1796875" style="1" customWidth="1"/>
    <col min="7945" max="7949" width="10.7265625" style="1" customWidth="1"/>
    <col min="7950" max="7950" width="9.1796875" style="1" customWidth="1"/>
    <col min="7951" max="7951" width="12.7265625" style="1" customWidth="1"/>
    <col min="7952" max="8192" width="8.7265625" style="1"/>
    <col min="8193" max="8197" width="9.1796875" style="1" customWidth="1"/>
    <col min="8198" max="8198" width="9.54296875" style="1" bestFit="1" customWidth="1"/>
    <col min="8199" max="8199" width="9.26953125" style="1" customWidth="1"/>
    <col min="8200" max="8200" width="9.1796875" style="1" customWidth="1"/>
    <col min="8201" max="8205" width="10.7265625" style="1" customWidth="1"/>
    <col min="8206" max="8206" width="9.1796875" style="1" customWidth="1"/>
    <col min="8207" max="8207" width="12.7265625" style="1" customWidth="1"/>
    <col min="8208" max="8448" width="8.7265625" style="1"/>
    <col min="8449" max="8453" width="9.1796875" style="1" customWidth="1"/>
    <col min="8454" max="8454" width="9.54296875" style="1" bestFit="1" customWidth="1"/>
    <col min="8455" max="8455" width="9.26953125" style="1" customWidth="1"/>
    <col min="8456" max="8456" width="9.1796875" style="1" customWidth="1"/>
    <col min="8457" max="8461" width="10.7265625" style="1" customWidth="1"/>
    <col min="8462" max="8462" width="9.1796875" style="1" customWidth="1"/>
    <col min="8463" max="8463" width="12.7265625" style="1" customWidth="1"/>
    <col min="8464" max="8704" width="8.7265625" style="1"/>
    <col min="8705" max="8709" width="9.1796875" style="1" customWidth="1"/>
    <col min="8710" max="8710" width="9.54296875" style="1" bestFit="1" customWidth="1"/>
    <col min="8711" max="8711" width="9.26953125" style="1" customWidth="1"/>
    <col min="8712" max="8712" width="9.1796875" style="1" customWidth="1"/>
    <col min="8713" max="8717" width="10.7265625" style="1" customWidth="1"/>
    <col min="8718" max="8718" width="9.1796875" style="1" customWidth="1"/>
    <col min="8719" max="8719" width="12.7265625" style="1" customWidth="1"/>
    <col min="8720" max="8960" width="8.7265625" style="1"/>
    <col min="8961" max="8965" width="9.1796875" style="1" customWidth="1"/>
    <col min="8966" max="8966" width="9.54296875" style="1" bestFit="1" customWidth="1"/>
    <col min="8967" max="8967" width="9.26953125" style="1" customWidth="1"/>
    <col min="8968" max="8968" width="9.1796875" style="1" customWidth="1"/>
    <col min="8969" max="8973" width="10.7265625" style="1" customWidth="1"/>
    <col min="8974" max="8974" width="9.1796875" style="1" customWidth="1"/>
    <col min="8975" max="8975" width="12.7265625" style="1" customWidth="1"/>
    <col min="8976" max="9216" width="8.7265625" style="1"/>
    <col min="9217" max="9221" width="9.1796875" style="1" customWidth="1"/>
    <col min="9222" max="9222" width="9.54296875" style="1" bestFit="1" customWidth="1"/>
    <col min="9223" max="9223" width="9.26953125" style="1" customWidth="1"/>
    <col min="9224" max="9224" width="9.1796875" style="1" customWidth="1"/>
    <col min="9225" max="9229" width="10.7265625" style="1" customWidth="1"/>
    <col min="9230" max="9230" width="9.1796875" style="1" customWidth="1"/>
    <col min="9231" max="9231" width="12.7265625" style="1" customWidth="1"/>
    <col min="9232" max="9472" width="8.7265625" style="1"/>
    <col min="9473" max="9477" width="9.1796875" style="1" customWidth="1"/>
    <col min="9478" max="9478" width="9.54296875" style="1" bestFit="1" customWidth="1"/>
    <col min="9479" max="9479" width="9.26953125" style="1" customWidth="1"/>
    <col min="9480" max="9480" width="9.1796875" style="1" customWidth="1"/>
    <col min="9481" max="9485" width="10.7265625" style="1" customWidth="1"/>
    <col min="9486" max="9486" width="9.1796875" style="1" customWidth="1"/>
    <col min="9487" max="9487" width="12.7265625" style="1" customWidth="1"/>
    <col min="9488" max="9728" width="8.7265625" style="1"/>
    <col min="9729" max="9733" width="9.1796875" style="1" customWidth="1"/>
    <col min="9734" max="9734" width="9.54296875" style="1" bestFit="1" customWidth="1"/>
    <col min="9735" max="9735" width="9.26953125" style="1" customWidth="1"/>
    <col min="9736" max="9736" width="9.1796875" style="1" customWidth="1"/>
    <col min="9737" max="9741" width="10.7265625" style="1" customWidth="1"/>
    <col min="9742" max="9742" width="9.1796875" style="1" customWidth="1"/>
    <col min="9743" max="9743" width="12.7265625" style="1" customWidth="1"/>
    <col min="9744" max="9984" width="8.7265625" style="1"/>
    <col min="9985" max="9989" width="9.1796875" style="1" customWidth="1"/>
    <col min="9990" max="9990" width="9.54296875" style="1" bestFit="1" customWidth="1"/>
    <col min="9991" max="9991" width="9.26953125" style="1" customWidth="1"/>
    <col min="9992" max="9992" width="9.1796875" style="1" customWidth="1"/>
    <col min="9993" max="9997" width="10.7265625" style="1" customWidth="1"/>
    <col min="9998" max="9998" width="9.1796875" style="1" customWidth="1"/>
    <col min="9999" max="9999" width="12.7265625" style="1" customWidth="1"/>
    <col min="10000" max="10240" width="8.7265625" style="1"/>
    <col min="10241" max="10245" width="9.1796875" style="1" customWidth="1"/>
    <col min="10246" max="10246" width="9.54296875" style="1" bestFit="1" customWidth="1"/>
    <col min="10247" max="10247" width="9.26953125" style="1" customWidth="1"/>
    <col min="10248" max="10248" width="9.1796875" style="1" customWidth="1"/>
    <col min="10249" max="10253" width="10.7265625" style="1" customWidth="1"/>
    <col min="10254" max="10254" width="9.1796875" style="1" customWidth="1"/>
    <col min="10255" max="10255" width="12.7265625" style="1" customWidth="1"/>
    <col min="10256" max="10496" width="8.7265625" style="1"/>
    <col min="10497" max="10501" width="9.1796875" style="1" customWidth="1"/>
    <col min="10502" max="10502" width="9.54296875" style="1" bestFit="1" customWidth="1"/>
    <col min="10503" max="10503" width="9.26953125" style="1" customWidth="1"/>
    <col min="10504" max="10504" width="9.1796875" style="1" customWidth="1"/>
    <col min="10505" max="10509" width="10.7265625" style="1" customWidth="1"/>
    <col min="10510" max="10510" width="9.1796875" style="1" customWidth="1"/>
    <col min="10511" max="10511" width="12.7265625" style="1" customWidth="1"/>
    <col min="10512" max="10752" width="8.7265625" style="1"/>
    <col min="10753" max="10757" width="9.1796875" style="1" customWidth="1"/>
    <col min="10758" max="10758" width="9.54296875" style="1" bestFit="1" customWidth="1"/>
    <col min="10759" max="10759" width="9.26953125" style="1" customWidth="1"/>
    <col min="10760" max="10760" width="9.1796875" style="1" customWidth="1"/>
    <col min="10761" max="10765" width="10.7265625" style="1" customWidth="1"/>
    <col min="10766" max="10766" width="9.1796875" style="1" customWidth="1"/>
    <col min="10767" max="10767" width="12.7265625" style="1" customWidth="1"/>
    <col min="10768" max="11008" width="8.7265625" style="1"/>
    <col min="11009" max="11013" width="9.1796875" style="1" customWidth="1"/>
    <col min="11014" max="11014" width="9.54296875" style="1" bestFit="1" customWidth="1"/>
    <col min="11015" max="11015" width="9.26953125" style="1" customWidth="1"/>
    <col min="11016" max="11016" width="9.1796875" style="1" customWidth="1"/>
    <col min="11017" max="11021" width="10.7265625" style="1" customWidth="1"/>
    <col min="11022" max="11022" width="9.1796875" style="1" customWidth="1"/>
    <col min="11023" max="11023" width="12.7265625" style="1" customWidth="1"/>
    <col min="11024" max="11264" width="8.7265625" style="1"/>
    <col min="11265" max="11269" width="9.1796875" style="1" customWidth="1"/>
    <col min="11270" max="11270" width="9.54296875" style="1" bestFit="1" customWidth="1"/>
    <col min="11271" max="11271" width="9.26953125" style="1" customWidth="1"/>
    <col min="11272" max="11272" width="9.1796875" style="1" customWidth="1"/>
    <col min="11273" max="11277" width="10.7265625" style="1" customWidth="1"/>
    <col min="11278" max="11278" width="9.1796875" style="1" customWidth="1"/>
    <col min="11279" max="11279" width="12.7265625" style="1" customWidth="1"/>
    <col min="11280" max="11520" width="8.7265625" style="1"/>
    <col min="11521" max="11525" width="9.1796875" style="1" customWidth="1"/>
    <col min="11526" max="11526" width="9.54296875" style="1" bestFit="1" customWidth="1"/>
    <col min="11527" max="11527" width="9.26953125" style="1" customWidth="1"/>
    <col min="11528" max="11528" width="9.1796875" style="1" customWidth="1"/>
    <col min="11529" max="11533" width="10.7265625" style="1" customWidth="1"/>
    <col min="11534" max="11534" width="9.1796875" style="1" customWidth="1"/>
    <col min="11535" max="11535" width="12.7265625" style="1" customWidth="1"/>
    <col min="11536" max="11776" width="8.7265625" style="1"/>
    <col min="11777" max="11781" width="9.1796875" style="1" customWidth="1"/>
    <col min="11782" max="11782" width="9.54296875" style="1" bestFit="1" customWidth="1"/>
    <col min="11783" max="11783" width="9.26953125" style="1" customWidth="1"/>
    <col min="11784" max="11784" width="9.1796875" style="1" customWidth="1"/>
    <col min="11785" max="11789" width="10.7265625" style="1" customWidth="1"/>
    <col min="11790" max="11790" width="9.1796875" style="1" customWidth="1"/>
    <col min="11791" max="11791" width="12.7265625" style="1" customWidth="1"/>
    <col min="11792" max="12032" width="8.7265625" style="1"/>
    <col min="12033" max="12037" width="9.1796875" style="1" customWidth="1"/>
    <col min="12038" max="12038" width="9.54296875" style="1" bestFit="1" customWidth="1"/>
    <col min="12039" max="12039" width="9.26953125" style="1" customWidth="1"/>
    <col min="12040" max="12040" width="9.1796875" style="1" customWidth="1"/>
    <col min="12041" max="12045" width="10.7265625" style="1" customWidth="1"/>
    <col min="12046" max="12046" width="9.1796875" style="1" customWidth="1"/>
    <col min="12047" max="12047" width="12.7265625" style="1" customWidth="1"/>
    <col min="12048" max="12288" width="8.7265625" style="1"/>
    <col min="12289" max="12293" width="9.1796875" style="1" customWidth="1"/>
    <col min="12294" max="12294" width="9.54296875" style="1" bestFit="1" customWidth="1"/>
    <col min="12295" max="12295" width="9.26953125" style="1" customWidth="1"/>
    <col min="12296" max="12296" width="9.1796875" style="1" customWidth="1"/>
    <col min="12297" max="12301" width="10.7265625" style="1" customWidth="1"/>
    <col min="12302" max="12302" width="9.1796875" style="1" customWidth="1"/>
    <col min="12303" max="12303" width="12.7265625" style="1" customWidth="1"/>
    <col min="12304" max="12544" width="8.7265625" style="1"/>
    <col min="12545" max="12549" width="9.1796875" style="1" customWidth="1"/>
    <col min="12550" max="12550" width="9.54296875" style="1" bestFit="1" customWidth="1"/>
    <col min="12551" max="12551" width="9.26953125" style="1" customWidth="1"/>
    <col min="12552" max="12552" width="9.1796875" style="1" customWidth="1"/>
    <col min="12553" max="12557" width="10.7265625" style="1" customWidth="1"/>
    <col min="12558" max="12558" width="9.1796875" style="1" customWidth="1"/>
    <col min="12559" max="12559" width="12.7265625" style="1" customWidth="1"/>
    <col min="12560" max="12800" width="8.7265625" style="1"/>
    <col min="12801" max="12805" width="9.1796875" style="1" customWidth="1"/>
    <col min="12806" max="12806" width="9.54296875" style="1" bestFit="1" customWidth="1"/>
    <col min="12807" max="12807" width="9.26953125" style="1" customWidth="1"/>
    <col min="12808" max="12808" width="9.1796875" style="1" customWidth="1"/>
    <col min="12809" max="12813" width="10.7265625" style="1" customWidth="1"/>
    <col min="12814" max="12814" width="9.1796875" style="1" customWidth="1"/>
    <col min="12815" max="12815" width="12.7265625" style="1" customWidth="1"/>
    <col min="12816" max="13056" width="8.7265625" style="1"/>
    <col min="13057" max="13061" width="9.1796875" style="1" customWidth="1"/>
    <col min="13062" max="13062" width="9.54296875" style="1" bestFit="1" customWidth="1"/>
    <col min="13063" max="13063" width="9.26953125" style="1" customWidth="1"/>
    <col min="13064" max="13064" width="9.1796875" style="1" customWidth="1"/>
    <col min="13065" max="13069" width="10.7265625" style="1" customWidth="1"/>
    <col min="13070" max="13070" width="9.1796875" style="1" customWidth="1"/>
    <col min="13071" max="13071" width="12.7265625" style="1" customWidth="1"/>
    <col min="13072" max="13312" width="8.7265625" style="1"/>
    <col min="13313" max="13317" width="9.1796875" style="1" customWidth="1"/>
    <col min="13318" max="13318" width="9.54296875" style="1" bestFit="1" customWidth="1"/>
    <col min="13319" max="13319" width="9.26953125" style="1" customWidth="1"/>
    <col min="13320" max="13320" width="9.1796875" style="1" customWidth="1"/>
    <col min="13321" max="13325" width="10.7265625" style="1" customWidth="1"/>
    <col min="13326" max="13326" width="9.1796875" style="1" customWidth="1"/>
    <col min="13327" max="13327" width="12.7265625" style="1" customWidth="1"/>
    <col min="13328" max="13568" width="8.7265625" style="1"/>
    <col min="13569" max="13573" width="9.1796875" style="1" customWidth="1"/>
    <col min="13574" max="13574" width="9.54296875" style="1" bestFit="1" customWidth="1"/>
    <col min="13575" max="13575" width="9.26953125" style="1" customWidth="1"/>
    <col min="13576" max="13576" width="9.1796875" style="1" customWidth="1"/>
    <col min="13577" max="13581" width="10.7265625" style="1" customWidth="1"/>
    <col min="13582" max="13582" width="9.1796875" style="1" customWidth="1"/>
    <col min="13583" max="13583" width="12.7265625" style="1" customWidth="1"/>
    <col min="13584" max="13824" width="8.7265625" style="1"/>
    <col min="13825" max="13829" width="9.1796875" style="1" customWidth="1"/>
    <col min="13830" max="13830" width="9.54296875" style="1" bestFit="1" customWidth="1"/>
    <col min="13831" max="13831" width="9.26953125" style="1" customWidth="1"/>
    <col min="13832" max="13832" width="9.1796875" style="1" customWidth="1"/>
    <col min="13833" max="13837" width="10.7265625" style="1" customWidth="1"/>
    <col min="13838" max="13838" width="9.1796875" style="1" customWidth="1"/>
    <col min="13839" max="13839" width="12.7265625" style="1" customWidth="1"/>
    <col min="13840" max="14080" width="8.7265625" style="1"/>
    <col min="14081" max="14085" width="9.1796875" style="1" customWidth="1"/>
    <col min="14086" max="14086" width="9.54296875" style="1" bestFit="1" customWidth="1"/>
    <col min="14087" max="14087" width="9.26953125" style="1" customWidth="1"/>
    <col min="14088" max="14088" width="9.1796875" style="1" customWidth="1"/>
    <col min="14089" max="14093" width="10.7265625" style="1" customWidth="1"/>
    <col min="14094" max="14094" width="9.1796875" style="1" customWidth="1"/>
    <col min="14095" max="14095" width="12.7265625" style="1" customWidth="1"/>
    <col min="14096" max="14336" width="8.7265625" style="1"/>
    <col min="14337" max="14341" width="9.1796875" style="1" customWidth="1"/>
    <col min="14342" max="14342" width="9.54296875" style="1" bestFit="1" customWidth="1"/>
    <col min="14343" max="14343" width="9.26953125" style="1" customWidth="1"/>
    <col min="14344" max="14344" width="9.1796875" style="1" customWidth="1"/>
    <col min="14345" max="14349" width="10.7265625" style="1" customWidth="1"/>
    <col min="14350" max="14350" width="9.1796875" style="1" customWidth="1"/>
    <col min="14351" max="14351" width="12.7265625" style="1" customWidth="1"/>
    <col min="14352" max="14592" width="8.7265625" style="1"/>
    <col min="14593" max="14597" width="9.1796875" style="1" customWidth="1"/>
    <col min="14598" max="14598" width="9.54296875" style="1" bestFit="1" customWidth="1"/>
    <col min="14599" max="14599" width="9.26953125" style="1" customWidth="1"/>
    <col min="14600" max="14600" width="9.1796875" style="1" customWidth="1"/>
    <col min="14601" max="14605" width="10.7265625" style="1" customWidth="1"/>
    <col min="14606" max="14606" width="9.1796875" style="1" customWidth="1"/>
    <col min="14607" max="14607" width="12.7265625" style="1" customWidth="1"/>
    <col min="14608" max="14848" width="8.7265625" style="1"/>
    <col min="14849" max="14853" width="9.1796875" style="1" customWidth="1"/>
    <col min="14854" max="14854" width="9.54296875" style="1" bestFit="1" customWidth="1"/>
    <col min="14855" max="14855" width="9.26953125" style="1" customWidth="1"/>
    <col min="14856" max="14856" width="9.1796875" style="1" customWidth="1"/>
    <col min="14857" max="14861" width="10.7265625" style="1" customWidth="1"/>
    <col min="14862" max="14862" width="9.1796875" style="1" customWidth="1"/>
    <col min="14863" max="14863" width="12.7265625" style="1" customWidth="1"/>
    <col min="14864" max="15104" width="8.7265625" style="1"/>
    <col min="15105" max="15109" width="9.1796875" style="1" customWidth="1"/>
    <col min="15110" max="15110" width="9.54296875" style="1" bestFit="1" customWidth="1"/>
    <col min="15111" max="15111" width="9.26953125" style="1" customWidth="1"/>
    <col min="15112" max="15112" width="9.1796875" style="1" customWidth="1"/>
    <col min="15113" max="15117" width="10.7265625" style="1" customWidth="1"/>
    <col min="15118" max="15118" width="9.1796875" style="1" customWidth="1"/>
    <col min="15119" max="15119" width="12.7265625" style="1" customWidth="1"/>
    <col min="15120" max="15360" width="8.7265625" style="1"/>
    <col min="15361" max="15365" width="9.1796875" style="1" customWidth="1"/>
    <col min="15366" max="15366" width="9.54296875" style="1" bestFit="1" customWidth="1"/>
    <col min="15367" max="15367" width="9.26953125" style="1" customWidth="1"/>
    <col min="15368" max="15368" width="9.1796875" style="1" customWidth="1"/>
    <col min="15369" max="15373" width="10.7265625" style="1" customWidth="1"/>
    <col min="15374" max="15374" width="9.1796875" style="1" customWidth="1"/>
    <col min="15375" max="15375" width="12.7265625" style="1" customWidth="1"/>
    <col min="15376" max="15616" width="8.7265625" style="1"/>
    <col min="15617" max="15621" width="9.1796875" style="1" customWidth="1"/>
    <col min="15622" max="15622" width="9.54296875" style="1" bestFit="1" customWidth="1"/>
    <col min="15623" max="15623" width="9.26953125" style="1" customWidth="1"/>
    <col min="15624" max="15624" width="9.1796875" style="1" customWidth="1"/>
    <col min="15625" max="15629" width="10.7265625" style="1" customWidth="1"/>
    <col min="15630" max="15630" width="9.1796875" style="1" customWidth="1"/>
    <col min="15631" max="15631" width="12.7265625" style="1" customWidth="1"/>
    <col min="15632" max="15872" width="8.7265625" style="1"/>
    <col min="15873" max="15877" width="9.1796875" style="1" customWidth="1"/>
    <col min="15878" max="15878" width="9.54296875" style="1" bestFit="1" customWidth="1"/>
    <col min="15879" max="15879" width="9.26953125" style="1" customWidth="1"/>
    <col min="15880" max="15880" width="9.1796875" style="1" customWidth="1"/>
    <col min="15881" max="15885" width="10.7265625" style="1" customWidth="1"/>
    <col min="15886" max="15886" width="9.1796875" style="1" customWidth="1"/>
    <col min="15887" max="15887" width="12.7265625" style="1" customWidth="1"/>
    <col min="15888" max="16128" width="8.7265625" style="1"/>
    <col min="16129" max="16133" width="9.1796875" style="1" customWidth="1"/>
    <col min="16134" max="16134" width="9.54296875" style="1" bestFit="1" customWidth="1"/>
    <col min="16135" max="16135" width="9.26953125" style="1" customWidth="1"/>
    <col min="16136" max="16136" width="9.1796875" style="1" customWidth="1"/>
    <col min="16137" max="16141" width="10.7265625" style="1" customWidth="1"/>
    <col min="16142" max="16142" width="9.1796875" style="1" customWidth="1"/>
    <col min="16143" max="16143" width="12.7265625" style="1" customWidth="1"/>
    <col min="16144" max="16384" width="8.7265625" style="1"/>
  </cols>
  <sheetData>
    <row r="2" spans="1:16" ht="15.5" x14ac:dyDescent="0.35">
      <c r="A2" s="2" t="s">
        <v>52</v>
      </c>
      <c r="B2" s="3"/>
      <c r="C2" s="3"/>
      <c r="D2" s="3"/>
      <c r="E2" s="3"/>
      <c r="F2" s="3"/>
      <c r="G2" s="3"/>
      <c r="H2" s="3"/>
      <c r="I2" s="3"/>
      <c r="J2" s="3"/>
      <c r="K2" s="3"/>
      <c r="L2" s="3"/>
      <c r="M2" s="3"/>
      <c r="N2" s="4"/>
      <c r="O2" s="3"/>
      <c r="P2" s="3"/>
    </row>
    <row r="3" spans="1:16" s="6" customFormat="1" ht="13" thickBot="1" x14ac:dyDescent="0.3">
      <c r="A3" s="5"/>
      <c r="N3" s="7"/>
      <c r="O3" s="7"/>
    </row>
    <row r="4" spans="1:16" ht="38" thickBot="1" x14ac:dyDescent="0.3">
      <c r="A4" s="8" t="s">
        <v>0</v>
      </c>
      <c r="B4" s="9" t="s">
        <v>1</v>
      </c>
      <c r="C4" s="10" t="s">
        <v>2</v>
      </c>
      <c r="D4" s="11" t="s">
        <v>3</v>
      </c>
      <c r="E4" s="12" t="s">
        <v>4</v>
      </c>
      <c r="F4" s="13" t="s">
        <v>5</v>
      </c>
      <c r="G4" s="14" t="s">
        <v>6</v>
      </c>
      <c r="H4" s="15" t="s">
        <v>7</v>
      </c>
      <c r="I4" s="16" t="s">
        <v>1</v>
      </c>
      <c r="J4" s="10" t="s">
        <v>8</v>
      </c>
      <c r="K4" s="17" t="s">
        <v>9</v>
      </c>
      <c r="L4" s="10" t="s">
        <v>10</v>
      </c>
      <c r="M4" s="18" t="s">
        <v>11</v>
      </c>
      <c r="N4" s="19"/>
      <c r="O4" s="20"/>
      <c r="P4" s="20"/>
    </row>
    <row r="5" spans="1:16" ht="13.5" thickBot="1" x14ac:dyDescent="0.35">
      <c r="A5" s="21" t="s">
        <v>12</v>
      </c>
      <c r="B5" s="22">
        <v>91.339996337890597</v>
      </c>
      <c r="C5" s="23">
        <v>86.959999084472699</v>
      </c>
      <c r="D5" s="24">
        <v>81.110000610351605</v>
      </c>
      <c r="E5" s="25">
        <v>1</v>
      </c>
      <c r="F5" s="26">
        <v>88.449996948242202</v>
      </c>
      <c r="G5" s="27" t="s">
        <v>53</v>
      </c>
      <c r="H5" s="28">
        <v>381</v>
      </c>
      <c r="I5" s="29"/>
      <c r="J5" s="154"/>
      <c r="K5" s="30"/>
      <c r="L5" s="72"/>
      <c r="M5" s="31"/>
      <c r="N5" s="32"/>
      <c r="O5" s="20"/>
      <c r="P5" s="20"/>
    </row>
    <row r="6" spans="1:16" ht="13.5" thickBot="1" x14ac:dyDescent="0.35">
      <c r="A6" s="155" t="s">
        <v>12</v>
      </c>
      <c r="B6" s="156">
        <v>91.339996337890597</v>
      </c>
      <c r="C6" s="157">
        <v>86.959999084472699</v>
      </c>
      <c r="D6" s="158">
        <v>81.110000610351605</v>
      </c>
      <c r="E6" s="37">
        <v>2</v>
      </c>
      <c r="F6" s="38">
        <v>89.209999084472699</v>
      </c>
      <c r="G6" s="159" t="s">
        <v>54</v>
      </c>
      <c r="H6" s="44">
        <v>381</v>
      </c>
      <c r="I6" s="41"/>
      <c r="J6" s="154"/>
      <c r="K6" s="19"/>
      <c r="L6" s="152"/>
      <c r="M6" s="42"/>
      <c r="N6" s="32"/>
      <c r="O6" s="20"/>
      <c r="P6" s="20"/>
    </row>
    <row r="7" spans="1:16" ht="13.5" thickBot="1" x14ac:dyDescent="0.35">
      <c r="A7" s="33" t="s">
        <v>13</v>
      </c>
      <c r="B7" s="34"/>
      <c r="C7" s="35"/>
      <c r="D7" s="36"/>
      <c r="E7" s="73"/>
      <c r="F7" s="153"/>
      <c r="G7" s="39"/>
      <c r="H7" s="40"/>
      <c r="I7" s="40"/>
      <c r="J7" s="46"/>
      <c r="K7" s="46"/>
      <c r="L7" s="47"/>
      <c r="M7" s="48"/>
      <c r="N7" s="7"/>
      <c r="O7" s="20"/>
      <c r="P7" s="20"/>
    </row>
    <row r="8" spans="1:16" ht="13.5" thickBot="1" x14ac:dyDescent="0.35">
      <c r="A8" s="43" t="s">
        <v>14</v>
      </c>
      <c r="B8" s="22">
        <v>0.93999999761581399</v>
      </c>
      <c r="C8" s="23">
        <v>2.4500000476837198</v>
      </c>
      <c r="D8" s="24">
        <v>5.5999999046325701</v>
      </c>
      <c r="E8" s="25">
        <v>1</v>
      </c>
      <c r="F8" s="26">
        <v>0.75</v>
      </c>
      <c r="G8" s="27" t="s">
        <v>55</v>
      </c>
      <c r="H8" s="44">
        <v>381</v>
      </c>
      <c r="I8" s="160"/>
      <c r="J8" s="30"/>
      <c r="K8" s="30"/>
      <c r="L8" s="72"/>
      <c r="M8" s="31"/>
      <c r="N8" s="20"/>
      <c r="O8" s="20"/>
      <c r="P8" s="20"/>
    </row>
    <row r="9" spans="1:16" ht="13.5" thickBot="1" x14ac:dyDescent="0.35">
      <c r="A9" s="43" t="s">
        <v>14</v>
      </c>
      <c r="B9" s="156">
        <v>0.93999999761581399</v>
      </c>
      <c r="C9" s="157">
        <v>2.4500000476837198</v>
      </c>
      <c r="D9" s="158">
        <v>5.5999999046325701</v>
      </c>
      <c r="E9" s="37">
        <v>2</v>
      </c>
      <c r="F9" s="38">
        <v>0.52999997138977095</v>
      </c>
      <c r="G9" s="159" t="s">
        <v>56</v>
      </c>
      <c r="H9" s="44">
        <v>381</v>
      </c>
      <c r="I9" s="160"/>
      <c r="J9" s="19"/>
      <c r="K9" s="19"/>
      <c r="L9" s="152"/>
      <c r="M9" s="42"/>
      <c r="N9" s="20"/>
      <c r="O9" s="20"/>
      <c r="P9" s="20"/>
    </row>
    <row r="10" spans="1:16" ht="13.5" thickBot="1" x14ac:dyDescent="0.35">
      <c r="A10" s="33" t="s">
        <v>13</v>
      </c>
      <c r="B10" s="34"/>
      <c r="C10" s="35"/>
      <c r="D10" s="36"/>
      <c r="E10" s="73"/>
      <c r="F10" s="153"/>
      <c r="G10" s="39"/>
      <c r="H10" s="45"/>
      <c r="I10" s="40"/>
      <c r="J10" s="46"/>
      <c r="K10" s="46"/>
      <c r="L10" s="47"/>
      <c r="M10" s="48"/>
      <c r="N10" s="20"/>
      <c r="O10" s="20"/>
      <c r="P10" s="20"/>
    </row>
    <row r="11" spans="1:16" ht="13.5" thickBot="1" x14ac:dyDescent="0.35">
      <c r="A11" s="49" t="s">
        <v>15</v>
      </c>
      <c r="B11" s="22">
        <v>0.58999997377395597</v>
      </c>
      <c r="C11" s="23">
        <v>1.6900000572204601</v>
      </c>
      <c r="D11" s="24">
        <v>3.5799999237060498</v>
      </c>
      <c r="E11" s="25">
        <v>1</v>
      </c>
      <c r="F11" s="26">
        <v>0.83999997377395597</v>
      </c>
      <c r="G11" s="27" t="s">
        <v>55</v>
      </c>
      <c r="H11" s="29">
        <v>381</v>
      </c>
      <c r="I11" s="29"/>
      <c r="J11" s="154"/>
      <c r="K11" s="30"/>
      <c r="L11" s="72"/>
      <c r="M11" s="31"/>
      <c r="N11" s="20"/>
      <c r="O11" s="20"/>
      <c r="P11" s="20"/>
    </row>
    <row r="12" spans="1:16" ht="13.5" thickBot="1" x14ac:dyDescent="0.35">
      <c r="A12" s="43" t="s">
        <v>15</v>
      </c>
      <c r="B12" s="156">
        <v>0.58999997377395597</v>
      </c>
      <c r="C12" s="157">
        <v>1.6900000572204601</v>
      </c>
      <c r="D12" s="158">
        <v>3.5799999237060498</v>
      </c>
      <c r="E12" s="37">
        <v>2</v>
      </c>
      <c r="F12" s="38">
        <v>0.58999997377395597</v>
      </c>
      <c r="G12" s="159" t="s">
        <v>56</v>
      </c>
      <c r="H12" s="41">
        <v>381</v>
      </c>
      <c r="I12" s="161"/>
      <c r="J12" s="19"/>
      <c r="K12" s="19"/>
      <c r="L12" s="152"/>
      <c r="M12" s="42"/>
      <c r="N12" s="20"/>
      <c r="O12" s="20"/>
      <c r="P12" s="20"/>
    </row>
    <row r="13" spans="1:16" ht="13.5" thickBot="1" x14ac:dyDescent="0.35">
      <c r="A13" s="33" t="s">
        <v>13</v>
      </c>
      <c r="B13" s="34"/>
      <c r="C13" s="35"/>
      <c r="D13" s="36"/>
      <c r="E13" s="73"/>
      <c r="F13" s="153"/>
      <c r="G13" s="39"/>
      <c r="H13" s="45"/>
      <c r="I13" s="40"/>
      <c r="J13" s="46"/>
      <c r="K13" s="46"/>
      <c r="L13" s="47"/>
      <c r="M13" s="48"/>
      <c r="N13" s="7"/>
      <c r="O13" s="20"/>
      <c r="P13" s="20"/>
    </row>
    <row r="14" spans="1:16" ht="13.5" thickBot="1" x14ac:dyDescent="0.35">
      <c r="A14" s="43" t="s">
        <v>16</v>
      </c>
      <c r="B14" s="22">
        <v>0</v>
      </c>
      <c r="C14" s="23">
        <v>0.28999999165535001</v>
      </c>
      <c r="D14" s="24">
        <v>0.62250000238418601</v>
      </c>
      <c r="E14" s="25">
        <v>1</v>
      </c>
      <c r="F14" s="26">
        <v>0.58999997377395597</v>
      </c>
      <c r="G14" s="27">
        <v>0</v>
      </c>
      <c r="H14" s="50">
        <v>380</v>
      </c>
      <c r="I14" s="29"/>
      <c r="J14" s="30"/>
      <c r="K14" s="162"/>
      <c r="L14" s="72"/>
      <c r="M14" s="31"/>
      <c r="N14" s="51"/>
      <c r="O14" s="20"/>
      <c r="P14" s="20"/>
    </row>
    <row r="15" spans="1:16" ht="13.5" thickBot="1" x14ac:dyDescent="0.35">
      <c r="A15" s="43" t="s">
        <v>16</v>
      </c>
      <c r="B15" s="156">
        <v>0</v>
      </c>
      <c r="C15" s="157">
        <v>0.28999999165535001</v>
      </c>
      <c r="D15" s="158">
        <v>0.62250000238418601</v>
      </c>
      <c r="E15" s="37">
        <v>2</v>
      </c>
      <c r="F15" s="38">
        <v>0</v>
      </c>
      <c r="G15" s="159">
        <v>0</v>
      </c>
      <c r="H15" s="163">
        <v>380</v>
      </c>
      <c r="I15" s="161"/>
      <c r="J15" s="19"/>
      <c r="K15" s="19"/>
      <c r="L15" s="152"/>
      <c r="M15" s="42"/>
      <c r="N15" s="51"/>
      <c r="O15" s="20"/>
      <c r="P15" s="20"/>
    </row>
    <row r="16" spans="1:16" ht="13.5" thickBot="1" x14ac:dyDescent="0.35">
      <c r="A16" s="52"/>
      <c r="B16" s="34"/>
      <c r="C16" s="35"/>
      <c r="D16" s="36"/>
      <c r="E16" s="73"/>
      <c r="F16" s="153"/>
      <c r="G16" s="39"/>
      <c r="H16" s="53"/>
      <c r="I16" s="40"/>
      <c r="J16" s="46"/>
      <c r="K16" s="46"/>
      <c r="L16" s="47"/>
      <c r="M16" s="48"/>
      <c r="N16" s="20"/>
      <c r="O16" s="20"/>
      <c r="P16" s="20"/>
    </row>
    <row r="17" spans="1:16" ht="13.5" thickBot="1" x14ac:dyDescent="0.35">
      <c r="A17" s="43" t="s">
        <v>17</v>
      </c>
      <c r="B17" s="22">
        <v>0</v>
      </c>
      <c r="C17" s="23">
        <v>0.31000000238418601</v>
      </c>
      <c r="D17" s="24">
        <v>0.89999997615814198</v>
      </c>
      <c r="E17" s="25">
        <v>1</v>
      </c>
      <c r="F17" s="26">
        <v>0.58999997377395597</v>
      </c>
      <c r="G17" s="27">
        <v>0</v>
      </c>
      <c r="H17" s="50">
        <v>380</v>
      </c>
      <c r="I17" s="29"/>
      <c r="J17" s="30"/>
      <c r="K17" s="162"/>
      <c r="L17" s="72"/>
      <c r="M17" s="31"/>
      <c r="N17" s="51"/>
      <c r="O17" s="20"/>
      <c r="P17" s="20"/>
    </row>
    <row r="18" spans="1:16" ht="13.5" thickBot="1" x14ac:dyDescent="0.35">
      <c r="A18" s="43" t="s">
        <v>17</v>
      </c>
      <c r="B18" s="156">
        <v>0</v>
      </c>
      <c r="C18" s="157">
        <v>0.31000000238418601</v>
      </c>
      <c r="D18" s="158">
        <v>0.89999997615814198</v>
      </c>
      <c r="E18" s="37">
        <v>2</v>
      </c>
      <c r="F18" s="38">
        <v>0</v>
      </c>
      <c r="G18" s="159">
        <v>0</v>
      </c>
      <c r="H18" s="163">
        <v>380</v>
      </c>
      <c r="I18" s="161"/>
      <c r="J18" s="19"/>
      <c r="K18" s="19"/>
      <c r="L18" s="152"/>
      <c r="M18" s="42"/>
      <c r="N18" s="51"/>
      <c r="O18" s="20"/>
      <c r="P18" s="20"/>
    </row>
    <row r="19" spans="1:16" ht="13.5" thickBot="1" x14ac:dyDescent="0.35">
      <c r="A19" s="52"/>
      <c r="B19" s="34"/>
      <c r="C19" s="35"/>
      <c r="D19" s="36"/>
      <c r="E19" s="73"/>
      <c r="F19" s="153"/>
      <c r="G19" s="39"/>
      <c r="H19" s="53"/>
      <c r="I19" s="40"/>
      <c r="J19" s="46"/>
      <c r="K19" s="46"/>
      <c r="L19" s="47"/>
      <c r="M19" s="48"/>
      <c r="N19" s="20"/>
      <c r="O19" s="20"/>
      <c r="P19" s="20"/>
    </row>
    <row r="20" spans="1:16" ht="13.5" thickBot="1" x14ac:dyDescent="0.35">
      <c r="A20" s="43" t="s">
        <v>18</v>
      </c>
      <c r="B20" s="54">
        <v>0</v>
      </c>
      <c r="C20" s="55">
        <v>3.9999998989515001E-4</v>
      </c>
      <c r="D20" s="56">
        <v>2.79999990016222E-3</v>
      </c>
      <c r="E20" s="25">
        <v>1</v>
      </c>
      <c r="F20" s="57">
        <v>3.1000000890344399E-3</v>
      </c>
      <c r="G20" s="27" t="s">
        <v>55</v>
      </c>
      <c r="H20" s="44">
        <v>378</v>
      </c>
      <c r="I20" s="29"/>
      <c r="J20" s="30"/>
      <c r="K20" s="30"/>
      <c r="L20" s="164"/>
      <c r="M20" s="31"/>
      <c r="N20" s="20"/>
      <c r="O20" s="20"/>
      <c r="P20" s="20"/>
    </row>
    <row r="21" spans="1:16" ht="13.5" thickBot="1" x14ac:dyDescent="0.35">
      <c r="A21" s="43" t="s">
        <v>18</v>
      </c>
      <c r="B21" s="165">
        <v>0</v>
      </c>
      <c r="C21" s="166">
        <v>3.9999998989515001E-4</v>
      </c>
      <c r="D21" s="167">
        <v>2.79999990016222E-3</v>
      </c>
      <c r="E21" s="37">
        <v>2</v>
      </c>
      <c r="F21" s="59">
        <v>1.0999999940395401E-3</v>
      </c>
      <c r="G21" s="159" t="s">
        <v>53</v>
      </c>
      <c r="H21" s="44">
        <v>378</v>
      </c>
      <c r="I21" s="41"/>
      <c r="J21" s="19"/>
      <c r="K21" s="168"/>
      <c r="L21" s="72"/>
      <c r="M21" s="42"/>
      <c r="N21" s="20"/>
      <c r="O21" s="20"/>
      <c r="P21" s="20"/>
    </row>
    <row r="22" spans="1:16" ht="13.5" thickBot="1" x14ac:dyDescent="0.35">
      <c r="A22" s="58"/>
      <c r="B22" s="34"/>
      <c r="C22" s="35"/>
      <c r="D22" s="36"/>
      <c r="E22" s="73"/>
      <c r="F22" s="74"/>
      <c r="G22" s="39"/>
      <c r="H22" s="60"/>
      <c r="I22" s="40"/>
      <c r="J22" s="46"/>
      <c r="K22" s="46"/>
      <c r="L22" s="47"/>
      <c r="M22" s="48"/>
      <c r="N22" s="20"/>
      <c r="O22" s="20"/>
      <c r="P22" s="20"/>
    </row>
    <row r="23" spans="1:16" ht="13.5" thickBot="1" x14ac:dyDescent="0.35">
      <c r="A23" s="43" t="s">
        <v>19</v>
      </c>
      <c r="B23" s="54">
        <v>0</v>
      </c>
      <c r="C23" s="55">
        <v>4.5000000682193797E-4</v>
      </c>
      <c r="D23" s="56">
        <v>3.8000000640749901E-3</v>
      </c>
      <c r="E23" s="25">
        <v>1</v>
      </c>
      <c r="F23" s="57">
        <v>3.8000000640749901E-3</v>
      </c>
      <c r="G23" s="27" t="s">
        <v>53</v>
      </c>
      <c r="H23" s="50">
        <v>378</v>
      </c>
      <c r="I23" s="29"/>
      <c r="J23" s="30"/>
      <c r="K23" s="162"/>
      <c r="L23" s="72"/>
      <c r="M23" s="31"/>
      <c r="N23" s="20"/>
      <c r="O23" s="20"/>
      <c r="P23" s="20"/>
    </row>
    <row r="24" spans="1:16" ht="13.5" thickBot="1" x14ac:dyDescent="0.35">
      <c r="A24" s="43" t="s">
        <v>19</v>
      </c>
      <c r="B24" s="165">
        <v>0</v>
      </c>
      <c r="C24" s="166">
        <v>4.5000000682193797E-4</v>
      </c>
      <c r="D24" s="167">
        <v>3.8000000640749901E-3</v>
      </c>
      <c r="E24" s="37">
        <v>2</v>
      </c>
      <c r="F24" s="59">
        <v>1.5000000130385199E-3</v>
      </c>
      <c r="G24" s="159" t="s">
        <v>54</v>
      </c>
      <c r="H24" s="163">
        <v>378</v>
      </c>
      <c r="I24" s="41"/>
      <c r="J24" s="19"/>
      <c r="K24" s="162"/>
      <c r="L24" s="152"/>
      <c r="M24" s="42"/>
      <c r="N24" s="20"/>
      <c r="O24" s="20"/>
      <c r="P24" s="20"/>
    </row>
    <row r="25" spans="1:16" ht="13.5" thickBot="1" x14ac:dyDescent="0.35">
      <c r="A25" s="58"/>
      <c r="B25" s="34"/>
      <c r="C25" s="35"/>
      <c r="D25" s="36"/>
      <c r="E25" s="73"/>
      <c r="F25" s="74"/>
      <c r="G25" s="39"/>
      <c r="H25" s="61"/>
      <c r="I25" s="40"/>
      <c r="J25" s="46"/>
      <c r="K25" s="46"/>
      <c r="L25" s="47"/>
      <c r="M25" s="48"/>
      <c r="N25" s="20"/>
      <c r="O25" s="20"/>
      <c r="P25" s="20"/>
    </row>
    <row r="26" spans="1:16" ht="13.5" thickBot="1" x14ac:dyDescent="0.35">
      <c r="A26" s="43" t="s">
        <v>20</v>
      </c>
      <c r="B26" s="54">
        <v>9.9999997473787503E-5</v>
      </c>
      <c r="C26" s="55">
        <v>2.7499999850988397E-3</v>
      </c>
      <c r="D26" s="56">
        <v>1.1975000146776426E-2</v>
      </c>
      <c r="E26" s="25">
        <v>1</v>
      </c>
      <c r="F26" s="57">
        <v>1.70000002253801E-3</v>
      </c>
      <c r="G26" s="27" t="s">
        <v>53</v>
      </c>
      <c r="H26" s="44">
        <v>182</v>
      </c>
      <c r="I26" s="29"/>
      <c r="J26" s="154"/>
      <c r="K26" s="30"/>
      <c r="L26" s="72"/>
      <c r="M26" s="31"/>
      <c r="N26" s="20"/>
      <c r="O26" s="20"/>
      <c r="P26" s="20"/>
    </row>
    <row r="27" spans="1:16" ht="13.5" thickBot="1" x14ac:dyDescent="0.35">
      <c r="A27" s="58"/>
      <c r="B27" s="34"/>
      <c r="C27" s="35"/>
      <c r="D27" s="36"/>
      <c r="E27" s="73"/>
      <c r="F27" s="74"/>
      <c r="G27" s="39"/>
      <c r="H27" s="62"/>
      <c r="I27" s="40"/>
      <c r="J27" s="46"/>
      <c r="K27" s="46"/>
      <c r="L27" s="47"/>
      <c r="M27" s="48"/>
      <c r="N27" s="20"/>
      <c r="O27" s="20"/>
      <c r="P27" s="20"/>
    </row>
    <row r="28" spans="1:16" ht="13.5" thickBot="1" x14ac:dyDescent="0.35">
      <c r="A28" s="43" t="s">
        <v>21</v>
      </c>
      <c r="B28" s="63">
        <v>1</v>
      </c>
      <c r="C28" s="64">
        <v>1</v>
      </c>
      <c r="D28" s="65">
        <v>1.0199999809265099</v>
      </c>
      <c r="E28" s="25">
        <v>1</v>
      </c>
      <c r="F28" s="66">
        <v>1.0199999809265099</v>
      </c>
      <c r="G28" s="27" t="s">
        <v>54</v>
      </c>
      <c r="H28" s="50">
        <v>370</v>
      </c>
      <c r="I28" s="29"/>
      <c r="J28" s="30"/>
      <c r="K28" s="162"/>
      <c r="L28" s="72"/>
      <c r="M28" s="31"/>
      <c r="N28" s="20"/>
      <c r="O28" s="20"/>
      <c r="P28" s="20"/>
    </row>
    <row r="29" spans="1:16" ht="13.5" thickBot="1" x14ac:dyDescent="0.35">
      <c r="A29" s="43" t="s">
        <v>21</v>
      </c>
      <c r="B29" s="69">
        <v>1</v>
      </c>
      <c r="C29" s="70">
        <v>1</v>
      </c>
      <c r="D29" s="71">
        <v>1.0199999809265099</v>
      </c>
      <c r="E29" s="37">
        <v>2</v>
      </c>
      <c r="F29" s="67">
        <v>1.0099999904632599</v>
      </c>
      <c r="G29" s="159">
        <v>0</v>
      </c>
      <c r="H29" s="163">
        <v>370</v>
      </c>
      <c r="I29" s="41"/>
      <c r="J29" s="19"/>
      <c r="K29" s="162"/>
      <c r="L29" s="152"/>
      <c r="M29" s="42"/>
      <c r="N29" s="20"/>
      <c r="O29" s="20"/>
      <c r="P29" s="20"/>
    </row>
    <row r="30" spans="1:16" ht="13.5" thickBot="1" x14ac:dyDescent="0.35">
      <c r="A30" s="58"/>
      <c r="B30" s="34"/>
      <c r="C30" s="35"/>
      <c r="D30" s="36"/>
      <c r="E30" s="73"/>
      <c r="F30" s="169"/>
      <c r="G30" s="39"/>
      <c r="H30" s="61"/>
      <c r="I30" s="40"/>
      <c r="J30" s="46"/>
      <c r="K30" s="46"/>
      <c r="L30" s="47"/>
      <c r="M30" s="48"/>
      <c r="N30" s="20"/>
      <c r="O30" s="20"/>
      <c r="P30" s="20"/>
    </row>
    <row r="31" spans="1:16" ht="13.5" thickBot="1" x14ac:dyDescent="0.35">
      <c r="A31" s="43" t="s">
        <v>22</v>
      </c>
      <c r="B31" s="63">
        <v>0.32400001525878902</v>
      </c>
      <c r="C31" s="64">
        <v>0.50700000762939501</v>
      </c>
      <c r="D31" s="65">
        <v>0.88359001159668005</v>
      </c>
      <c r="E31" s="25">
        <v>1</v>
      </c>
      <c r="F31" s="66">
        <v>0.33952999114990201</v>
      </c>
      <c r="G31" s="27" t="s">
        <v>54</v>
      </c>
      <c r="H31" s="50">
        <v>381</v>
      </c>
      <c r="I31" s="29"/>
      <c r="J31" s="154"/>
      <c r="K31" s="30"/>
      <c r="L31" s="72"/>
      <c r="M31" s="31"/>
      <c r="N31" s="20"/>
      <c r="O31" s="20"/>
      <c r="P31" s="20"/>
    </row>
    <row r="32" spans="1:16" ht="13.5" thickBot="1" x14ac:dyDescent="0.35">
      <c r="A32" s="43" t="s">
        <v>22</v>
      </c>
      <c r="B32" s="69">
        <v>0.32400001525878902</v>
      </c>
      <c r="C32" s="70">
        <v>0.50700000762939501</v>
      </c>
      <c r="D32" s="71">
        <v>0.88359001159668005</v>
      </c>
      <c r="E32" s="37">
        <v>2</v>
      </c>
      <c r="F32" s="67">
        <v>0.33952999114990201</v>
      </c>
      <c r="G32" s="159" t="s">
        <v>54</v>
      </c>
      <c r="H32" s="163">
        <v>381</v>
      </c>
      <c r="I32" s="41"/>
      <c r="J32" s="154"/>
      <c r="K32" s="19"/>
      <c r="L32" s="152"/>
      <c r="M32" s="42"/>
      <c r="N32" s="20"/>
      <c r="O32" s="20"/>
      <c r="P32" s="20"/>
    </row>
    <row r="33" spans="1:16" ht="13.5" thickBot="1" x14ac:dyDescent="0.35">
      <c r="A33" s="68" t="s">
        <v>23</v>
      </c>
      <c r="B33" s="34"/>
      <c r="C33" s="35"/>
      <c r="D33" s="36"/>
      <c r="E33" s="73"/>
      <c r="F33" s="74"/>
      <c r="G33" s="39"/>
      <c r="H33" s="61"/>
      <c r="I33" s="40"/>
      <c r="J33" s="46"/>
      <c r="K33" s="46"/>
      <c r="L33" s="47"/>
      <c r="M33" s="48"/>
      <c r="N33" s="20"/>
      <c r="O33" s="20"/>
      <c r="P33" s="20"/>
    </row>
    <row r="34" spans="1:16" ht="13.5" thickBot="1" x14ac:dyDescent="0.35">
      <c r="A34" s="43" t="s">
        <v>24</v>
      </c>
      <c r="B34" s="69">
        <v>0</v>
      </c>
      <c r="C34" s="70">
        <v>5.0000000745058101E-2</v>
      </c>
      <c r="D34" s="71">
        <v>0.18999999761581399</v>
      </c>
      <c r="E34" s="25">
        <v>1</v>
      </c>
      <c r="F34" s="66">
        <v>0.18999999761581399</v>
      </c>
      <c r="G34" s="27">
        <v>0</v>
      </c>
      <c r="H34" s="28">
        <v>184</v>
      </c>
      <c r="I34" s="29"/>
      <c r="J34" s="30"/>
      <c r="K34" s="162"/>
      <c r="L34" s="72"/>
      <c r="M34" s="31"/>
      <c r="N34" s="20"/>
      <c r="O34" s="20"/>
      <c r="P34" s="20"/>
    </row>
    <row r="35" spans="1:16" ht="13.5" thickBot="1" x14ac:dyDescent="0.35">
      <c r="A35" s="58"/>
      <c r="B35" s="34"/>
      <c r="C35" s="35"/>
      <c r="D35" s="36"/>
      <c r="E35" s="73"/>
      <c r="F35" s="74"/>
      <c r="G35" s="39"/>
      <c r="H35" s="62"/>
      <c r="I35" s="40"/>
      <c r="J35" s="46"/>
      <c r="K35" s="46"/>
      <c r="L35" s="47"/>
      <c r="M35" s="48"/>
      <c r="N35" s="20"/>
      <c r="O35" s="20"/>
      <c r="P35" s="20"/>
    </row>
    <row r="36" spans="1:16" ht="13.5" thickBot="1" x14ac:dyDescent="0.35">
      <c r="A36" s="49" t="s">
        <v>25</v>
      </c>
      <c r="B36" s="63">
        <v>0</v>
      </c>
      <c r="C36" s="64">
        <v>5.4999999701976804E-2</v>
      </c>
      <c r="D36" s="65">
        <v>0.28249999880790727</v>
      </c>
      <c r="E36" s="25">
        <v>1</v>
      </c>
      <c r="F36" s="66">
        <v>0.15999999642372101</v>
      </c>
      <c r="G36" s="27" t="s">
        <v>56</v>
      </c>
      <c r="H36" s="28">
        <v>184</v>
      </c>
      <c r="I36" s="29"/>
      <c r="J36" s="30"/>
      <c r="K36" s="162"/>
      <c r="L36" s="72"/>
      <c r="M36" s="31"/>
      <c r="N36" s="20"/>
      <c r="O36" s="20"/>
      <c r="P36" s="20"/>
    </row>
    <row r="37" spans="1:16" ht="13.5" thickBot="1" x14ac:dyDescent="0.35">
      <c r="A37" s="58"/>
      <c r="B37" s="34"/>
      <c r="C37" s="35"/>
      <c r="D37" s="36"/>
      <c r="E37" s="73"/>
      <c r="F37" s="74"/>
      <c r="G37" s="39"/>
      <c r="H37" s="62"/>
      <c r="I37" s="40"/>
      <c r="J37" s="46"/>
      <c r="K37" s="46"/>
      <c r="L37" s="47"/>
      <c r="M37" s="48"/>
      <c r="N37" s="20"/>
      <c r="O37" s="20"/>
      <c r="P37" s="20"/>
    </row>
    <row r="38" spans="1:16" ht="13.5" thickBot="1" x14ac:dyDescent="0.35">
      <c r="A38" s="75"/>
      <c r="B38" s="76"/>
      <c r="C38" s="76"/>
      <c r="D38" s="76"/>
      <c r="E38" s="77"/>
      <c r="F38" s="77"/>
      <c r="G38" s="77"/>
      <c r="H38" s="77"/>
      <c r="I38" s="77"/>
      <c r="J38" s="77"/>
      <c r="K38" s="77"/>
      <c r="L38" s="77"/>
      <c r="M38" s="77"/>
      <c r="N38" s="78"/>
      <c r="O38" s="78"/>
    </row>
    <row r="39" spans="1:16" ht="13.5" thickBot="1" x14ac:dyDescent="0.35">
      <c r="B39" s="79"/>
      <c r="C39" s="79"/>
      <c r="D39" s="79"/>
      <c r="E39" s="80"/>
      <c r="F39" s="80"/>
      <c r="G39" s="80"/>
      <c r="H39" s="81" t="s">
        <v>26</v>
      </c>
      <c r="I39" s="82">
        <v>0.23809523809523808</v>
      </c>
      <c r="J39" s="83">
        <v>0.2857142857142857</v>
      </c>
      <c r="K39" s="84">
        <v>0.42857142857142855</v>
      </c>
      <c r="L39" s="85">
        <v>4.7619047619047616E-2</v>
      </c>
      <c r="M39" s="86">
        <v>0</v>
      </c>
      <c r="N39" s="87"/>
      <c r="O39" s="88"/>
    </row>
    <row r="40" spans="1:16" ht="13" x14ac:dyDescent="0.3">
      <c r="B40" s="79"/>
      <c r="C40" s="79"/>
      <c r="D40" s="79"/>
      <c r="E40" s="80"/>
      <c r="F40" s="80"/>
      <c r="G40" s="80"/>
      <c r="H40" s="81"/>
      <c r="I40" s="89"/>
      <c r="J40" s="89"/>
      <c r="K40" s="89"/>
      <c r="L40" s="90"/>
      <c r="M40" s="89"/>
      <c r="N40" s="87"/>
      <c r="O40" s="88"/>
    </row>
    <row r="41" spans="1:16" ht="13" x14ac:dyDescent="0.3">
      <c r="B41" s="79"/>
      <c r="C41" s="79"/>
      <c r="D41" s="79"/>
      <c r="E41" s="80"/>
      <c r="F41" s="80"/>
      <c r="G41" s="80"/>
      <c r="H41" s="81"/>
      <c r="I41" s="89"/>
      <c r="J41" s="89"/>
      <c r="K41" s="89"/>
      <c r="L41" s="90"/>
      <c r="M41" s="89"/>
      <c r="N41" s="87"/>
      <c r="O41" s="88"/>
    </row>
    <row r="42" spans="1:16" x14ac:dyDescent="0.25">
      <c r="F42" s="1" t="s">
        <v>57</v>
      </c>
      <c r="I42" s="91"/>
      <c r="J42" s="91"/>
      <c r="K42" s="91"/>
      <c r="L42" s="92"/>
      <c r="M42" s="170">
        <v>42668</v>
      </c>
      <c r="P42" s="88"/>
    </row>
    <row r="43" spans="1:16" x14ac:dyDescent="0.25">
      <c r="I43" s="91"/>
      <c r="J43" s="91"/>
      <c r="K43" s="91"/>
      <c r="L43" s="92"/>
      <c r="M43" s="91"/>
    </row>
    <row r="44" spans="1:16" ht="13" x14ac:dyDescent="0.3">
      <c r="A44" s="93"/>
      <c r="J44" s="93"/>
      <c r="O44" s="88"/>
    </row>
    <row r="45" spans="1:16" x14ac:dyDescent="0.25">
      <c r="L45" s="94"/>
    </row>
  </sheetData>
  <dataConsolidate/>
  <conditionalFormatting sqref="G28:G29 G31:G32 G34 G36 G5:G6 G8:G9 G11:G12 G17:G18 G20:G21 G23:G24 G26">
    <cfRule type="cellIs" priority="4" stopIfTrue="1" operator="equal">
      <formula>0</formula>
    </cfRule>
    <cfRule type="cellIs" dxfId="19" priority="5" stopIfTrue="1" operator="between">
      <formula>"+"</formula>
      <formula>"++"</formula>
    </cfRule>
    <cfRule type="cellIs" dxfId="18" priority="6" stopIfTrue="1" operator="between">
      <formula>"-"</formula>
      <formula>"--"</formula>
    </cfRule>
  </conditionalFormatting>
  <conditionalFormatting sqref="G14:G15">
    <cfRule type="cellIs" priority="1" stopIfTrue="1" operator="equal">
      <formula>0</formula>
    </cfRule>
    <cfRule type="cellIs" dxfId="17" priority="2" stopIfTrue="1" operator="between">
      <formula>"+"</formula>
      <formula>"++"</formula>
    </cfRule>
    <cfRule type="cellIs" dxfId="16" priority="3" stopIfTrue="1" operator="between">
      <formula>"-"</formula>
      <formula>"--"</formula>
    </cfRule>
  </conditionalFormatting>
  <pageMargins left="0.53" right="0.4" top="0.98425196850393704" bottom="0.98425196850393704" header="0.51181102362204722" footer="0.51181102362204722"/>
  <pageSetup paperSize="9" scale="93" orientation="landscape"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3"/>
  <dimension ref="A1:T54"/>
  <sheetViews>
    <sheetView workbookViewId="0">
      <selection activeCell="I4" sqref="I4:K19"/>
    </sheetView>
  </sheetViews>
  <sheetFormatPr defaultRowHeight="12.5" x14ac:dyDescent="0.25"/>
  <cols>
    <col min="1" max="1" width="39.453125" style="1" customWidth="1"/>
    <col min="2" max="2" width="9.1796875" style="1" customWidth="1"/>
    <col min="3" max="3" width="9.54296875" style="1" bestFit="1" customWidth="1"/>
    <col min="4" max="4" width="9.1796875" style="1" customWidth="1"/>
    <col min="5" max="5" width="9.453125" style="1" customWidth="1"/>
    <col min="6" max="6" width="9.54296875" style="1" bestFit="1" customWidth="1"/>
    <col min="7" max="7" width="9.1796875" style="1" customWidth="1"/>
    <col min="8" max="8" width="9.453125" style="1" customWidth="1"/>
    <col min="9" max="10" width="9.1796875" style="1" customWidth="1"/>
    <col min="11" max="11" width="10.81640625" style="1" customWidth="1"/>
    <col min="12" max="16" width="9.1796875" style="1" customWidth="1"/>
    <col min="17" max="17" width="13.54296875" style="1" customWidth="1"/>
    <col min="18" max="18" width="17" style="1" customWidth="1"/>
    <col min="19" max="19" width="13.54296875" style="1" customWidth="1"/>
    <col min="20" max="20" width="17" style="1" customWidth="1"/>
    <col min="21" max="256" width="8.7265625" style="1"/>
    <col min="257" max="257" width="39.453125" style="1" customWidth="1"/>
    <col min="258" max="258" width="9.1796875" style="1" customWidth="1"/>
    <col min="259" max="259" width="9.54296875" style="1" bestFit="1" customWidth="1"/>
    <col min="260" max="260" width="9.1796875" style="1" customWidth="1"/>
    <col min="261" max="261" width="9.453125" style="1" customWidth="1"/>
    <col min="262" max="262" width="9.54296875" style="1" bestFit="1" customWidth="1"/>
    <col min="263" max="263" width="9.1796875" style="1" customWidth="1"/>
    <col min="264" max="264" width="9.453125" style="1" customWidth="1"/>
    <col min="265" max="266" width="9.1796875" style="1" customWidth="1"/>
    <col min="267" max="267" width="10.81640625" style="1" customWidth="1"/>
    <col min="268" max="272" width="9.1796875" style="1" customWidth="1"/>
    <col min="273" max="273" width="13.54296875" style="1" customWidth="1"/>
    <col min="274" max="274" width="17" style="1" customWidth="1"/>
    <col min="275" max="275" width="13.54296875" style="1" customWidth="1"/>
    <col min="276" max="276" width="17" style="1" customWidth="1"/>
    <col min="277" max="512" width="8.7265625" style="1"/>
    <col min="513" max="513" width="39.453125" style="1" customWidth="1"/>
    <col min="514" max="514" width="9.1796875" style="1" customWidth="1"/>
    <col min="515" max="515" width="9.54296875" style="1" bestFit="1" customWidth="1"/>
    <col min="516" max="516" width="9.1796875" style="1" customWidth="1"/>
    <col min="517" max="517" width="9.453125" style="1" customWidth="1"/>
    <col min="518" max="518" width="9.54296875" style="1" bestFit="1" customWidth="1"/>
    <col min="519" max="519" width="9.1796875" style="1" customWidth="1"/>
    <col min="520" max="520" width="9.453125" style="1" customWidth="1"/>
    <col min="521" max="522" width="9.1796875" style="1" customWidth="1"/>
    <col min="523" max="523" width="10.81640625" style="1" customWidth="1"/>
    <col min="524" max="528" width="9.1796875" style="1" customWidth="1"/>
    <col min="529" max="529" width="13.54296875" style="1" customWidth="1"/>
    <col min="530" max="530" width="17" style="1" customWidth="1"/>
    <col min="531" max="531" width="13.54296875" style="1" customWidth="1"/>
    <col min="532" max="532" width="17" style="1" customWidth="1"/>
    <col min="533" max="768" width="8.7265625" style="1"/>
    <col min="769" max="769" width="39.453125" style="1" customWidth="1"/>
    <col min="770" max="770" width="9.1796875" style="1" customWidth="1"/>
    <col min="771" max="771" width="9.54296875" style="1" bestFit="1" customWidth="1"/>
    <col min="772" max="772" width="9.1796875" style="1" customWidth="1"/>
    <col min="773" max="773" width="9.453125" style="1" customWidth="1"/>
    <col min="774" max="774" width="9.54296875" style="1" bestFit="1" customWidth="1"/>
    <col min="775" max="775" width="9.1796875" style="1" customWidth="1"/>
    <col min="776" max="776" width="9.453125" style="1" customWidth="1"/>
    <col min="777" max="778" width="9.1796875" style="1" customWidth="1"/>
    <col min="779" max="779" width="10.81640625" style="1" customWidth="1"/>
    <col min="780" max="784" width="9.1796875" style="1" customWidth="1"/>
    <col min="785" max="785" width="13.54296875" style="1" customWidth="1"/>
    <col min="786" max="786" width="17" style="1" customWidth="1"/>
    <col min="787" max="787" width="13.54296875" style="1" customWidth="1"/>
    <col min="788" max="788" width="17" style="1" customWidth="1"/>
    <col min="789" max="1024" width="8.7265625" style="1"/>
    <col min="1025" max="1025" width="39.453125" style="1" customWidth="1"/>
    <col min="1026" max="1026" width="9.1796875" style="1" customWidth="1"/>
    <col min="1027" max="1027" width="9.54296875" style="1" bestFit="1" customWidth="1"/>
    <col min="1028" max="1028" width="9.1796875" style="1" customWidth="1"/>
    <col min="1029" max="1029" width="9.453125" style="1" customWidth="1"/>
    <col min="1030" max="1030" width="9.54296875" style="1" bestFit="1" customWidth="1"/>
    <col min="1031" max="1031" width="9.1796875" style="1" customWidth="1"/>
    <col min="1032" max="1032" width="9.453125" style="1" customWidth="1"/>
    <col min="1033" max="1034" width="9.1796875" style="1" customWidth="1"/>
    <col min="1035" max="1035" width="10.81640625" style="1" customWidth="1"/>
    <col min="1036" max="1040" width="9.1796875" style="1" customWidth="1"/>
    <col min="1041" max="1041" width="13.54296875" style="1" customWidth="1"/>
    <col min="1042" max="1042" width="17" style="1" customWidth="1"/>
    <col min="1043" max="1043" width="13.54296875" style="1" customWidth="1"/>
    <col min="1044" max="1044" width="17" style="1" customWidth="1"/>
    <col min="1045" max="1280" width="8.7265625" style="1"/>
    <col min="1281" max="1281" width="39.453125" style="1" customWidth="1"/>
    <col min="1282" max="1282" width="9.1796875" style="1" customWidth="1"/>
    <col min="1283" max="1283" width="9.54296875" style="1" bestFit="1" customWidth="1"/>
    <col min="1284" max="1284" width="9.1796875" style="1" customWidth="1"/>
    <col min="1285" max="1285" width="9.453125" style="1" customWidth="1"/>
    <col min="1286" max="1286" width="9.54296875" style="1" bestFit="1" customWidth="1"/>
    <col min="1287" max="1287" width="9.1796875" style="1" customWidth="1"/>
    <col min="1288" max="1288" width="9.453125" style="1" customWidth="1"/>
    <col min="1289" max="1290" width="9.1796875" style="1" customWidth="1"/>
    <col min="1291" max="1291" width="10.81640625" style="1" customWidth="1"/>
    <col min="1292" max="1296" width="9.1796875" style="1" customWidth="1"/>
    <col min="1297" max="1297" width="13.54296875" style="1" customWidth="1"/>
    <col min="1298" max="1298" width="17" style="1" customWidth="1"/>
    <col min="1299" max="1299" width="13.54296875" style="1" customWidth="1"/>
    <col min="1300" max="1300" width="17" style="1" customWidth="1"/>
    <col min="1301" max="1536" width="8.7265625" style="1"/>
    <col min="1537" max="1537" width="39.453125" style="1" customWidth="1"/>
    <col min="1538" max="1538" width="9.1796875" style="1" customWidth="1"/>
    <col min="1539" max="1539" width="9.54296875" style="1" bestFit="1" customWidth="1"/>
    <col min="1540" max="1540" width="9.1796875" style="1" customWidth="1"/>
    <col min="1541" max="1541" width="9.453125" style="1" customWidth="1"/>
    <col min="1542" max="1542" width="9.54296875" style="1" bestFit="1" customWidth="1"/>
    <col min="1543" max="1543" width="9.1796875" style="1" customWidth="1"/>
    <col min="1544" max="1544" width="9.453125" style="1" customWidth="1"/>
    <col min="1545" max="1546" width="9.1796875" style="1" customWidth="1"/>
    <col min="1547" max="1547" width="10.81640625" style="1" customWidth="1"/>
    <col min="1548" max="1552" width="9.1796875" style="1" customWidth="1"/>
    <col min="1553" max="1553" width="13.54296875" style="1" customWidth="1"/>
    <col min="1554" max="1554" width="17" style="1" customWidth="1"/>
    <col min="1555" max="1555" width="13.54296875" style="1" customWidth="1"/>
    <col min="1556" max="1556" width="17" style="1" customWidth="1"/>
    <col min="1557" max="1792" width="8.7265625" style="1"/>
    <col min="1793" max="1793" width="39.453125" style="1" customWidth="1"/>
    <col min="1794" max="1794" width="9.1796875" style="1" customWidth="1"/>
    <col min="1795" max="1795" width="9.54296875" style="1" bestFit="1" customWidth="1"/>
    <col min="1796" max="1796" width="9.1796875" style="1" customWidth="1"/>
    <col min="1797" max="1797" width="9.453125" style="1" customWidth="1"/>
    <col min="1798" max="1798" width="9.54296875" style="1" bestFit="1" customWidth="1"/>
    <col min="1799" max="1799" width="9.1796875" style="1" customWidth="1"/>
    <col min="1800" max="1800" width="9.453125" style="1" customWidth="1"/>
    <col min="1801" max="1802" width="9.1796875" style="1" customWidth="1"/>
    <col min="1803" max="1803" width="10.81640625" style="1" customWidth="1"/>
    <col min="1804" max="1808" width="9.1796875" style="1" customWidth="1"/>
    <col min="1809" max="1809" width="13.54296875" style="1" customWidth="1"/>
    <col min="1810" max="1810" width="17" style="1" customWidth="1"/>
    <col min="1811" max="1811" width="13.54296875" style="1" customWidth="1"/>
    <col min="1812" max="1812" width="17" style="1" customWidth="1"/>
    <col min="1813" max="2048" width="8.7265625" style="1"/>
    <col min="2049" max="2049" width="39.453125" style="1" customWidth="1"/>
    <col min="2050" max="2050" width="9.1796875" style="1" customWidth="1"/>
    <col min="2051" max="2051" width="9.54296875" style="1" bestFit="1" customWidth="1"/>
    <col min="2052" max="2052" width="9.1796875" style="1" customWidth="1"/>
    <col min="2053" max="2053" width="9.453125" style="1" customWidth="1"/>
    <col min="2054" max="2054" width="9.54296875" style="1" bestFit="1" customWidth="1"/>
    <col min="2055" max="2055" width="9.1796875" style="1" customWidth="1"/>
    <col min="2056" max="2056" width="9.453125" style="1" customWidth="1"/>
    <col min="2057" max="2058" width="9.1796875" style="1" customWidth="1"/>
    <col min="2059" max="2059" width="10.81640625" style="1" customWidth="1"/>
    <col min="2060" max="2064" width="9.1796875" style="1" customWidth="1"/>
    <col min="2065" max="2065" width="13.54296875" style="1" customWidth="1"/>
    <col min="2066" max="2066" width="17" style="1" customWidth="1"/>
    <col min="2067" max="2067" width="13.54296875" style="1" customWidth="1"/>
    <col min="2068" max="2068" width="17" style="1" customWidth="1"/>
    <col min="2069" max="2304" width="8.7265625" style="1"/>
    <col min="2305" max="2305" width="39.453125" style="1" customWidth="1"/>
    <col min="2306" max="2306" width="9.1796875" style="1" customWidth="1"/>
    <col min="2307" max="2307" width="9.54296875" style="1" bestFit="1" customWidth="1"/>
    <col min="2308" max="2308" width="9.1796875" style="1" customWidth="1"/>
    <col min="2309" max="2309" width="9.453125" style="1" customWidth="1"/>
    <col min="2310" max="2310" width="9.54296875" style="1" bestFit="1" customWidth="1"/>
    <col min="2311" max="2311" width="9.1796875" style="1" customWidth="1"/>
    <col min="2312" max="2312" width="9.453125" style="1" customWidth="1"/>
    <col min="2313" max="2314" width="9.1796875" style="1" customWidth="1"/>
    <col min="2315" max="2315" width="10.81640625" style="1" customWidth="1"/>
    <col min="2316" max="2320" width="9.1796875" style="1" customWidth="1"/>
    <col min="2321" max="2321" width="13.54296875" style="1" customWidth="1"/>
    <col min="2322" max="2322" width="17" style="1" customWidth="1"/>
    <col min="2323" max="2323" width="13.54296875" style="1" customWidth="1"/>
    <col min="2324" max="2324" width="17" style="1" customWidth="1"/>
    <col min="2325" max="2560" width="8.7265625" style="1"/>
    <col min="2561" max="2561" width="39.453125" style="1" customWidth="1"/>
    <col min="2562" max="2562" width="9.1796875" style="1" customWidth="1"/>
    <col min="2563" max="2563" width="9.54296875" style="1" bestFit="1" customWidth="1"/>
    <col min="2564" max="2564" width="9.1796875" style="1" customWidth="1"/>
    <col min="2565" max="2565" width="9.453125" style="1" customWidth="1"/>
    <col min="2566" max="2566" width="9.54296875" style="1" bestFit="1" customWidth="1"/>
    <col min="2567" max="2567" width="9.1796875" style="1" customWidth="1"/>
    <col min="2568" max="2568" width="9.453125" style="1" customWidth="1"/>
    <col min="2569" max="2570" width="9.1796875" style="1" customWidth="1"/>
    <col min="2571" max="2571" width="10.81640625" style="1" customWidth="1"/>
    <col min="2572" max="2576" width="9.1796875" style="1" customWidth="1"/>
    <col min="2577" max="2577" width="13.54296875" style="1" customWidth="1"/>
    <col min="2578" max="2578" width="17" style="1" customWidth="1"/>
    <col min="2579" max="2579" width="13.54296875" style="1" customWidth="1"/>
    <col min="2580" max="2580" width="17" style="1" customWidth="1"/>
    <col min="2581" max="2816" width="8.7265625" style="1"/>
    <col min="2817" max="2817" width="39.453125" style="1" customWidth="1"/>
    <col min="2818" max="2818" width="9.1796875" style="1" customWidth="1"/>
    <col min="2819" max="2819" width="9.54296875" style="1" bestFit="1" customWidth="1"/>
    <col min="2820" max="2820" width="9.1796875" style="1" customWidth="1"/>
    <col min="2821" max="2821" width="9.453125" style="1" customWidth="1"/>
    <col min="2822" max="2822" width="9.54296875" style="1" bestFit="1" customWidth="1"/>
    <col min="2823" max="2823" width="9.1796875" style="1" customWidth="1"/>
    <col min="2824" max="2824" width="9.453125" style="1" customWidth="1"/>
    <col min="2825" max="2826" width="9.1796875" style="1" customWidth="1"/>
    <col min="2827" max="2827" width="10.81640625" style="1" customWidth="1"/>
    <col min="2828" max="2832" width="9.1796875" style="1" customWidth="1"/>
    <col min="2833" max="2833" width="13.54296875" style="1" customWidth="1"/>
    <col min="2834" max="2834" width="17" style="1" customWidth="1"/>
    <col min="2835" max="2835" width="13.54296875" style="1" customWidth="1"/>
    <col min="2836" max="2836" width="17" style="1" customWidth="1"/>
    <col min="2837" max="3072" width="8.7265625" style="1"/>
    <col min="3073" max="3073" width="39.453125" style="1" customWidth="1"/>
    <col min="3074" max="3074" width="9.1796875" style="1" customWidth="1"/>
    <col min="3075" max="3075" width="9.54296875" style="1" bestFit="1" customWidth="1"/>
    <col min="3076" max="3076" width="9.1796875" style="1" customWidth="1"/>
    <col min="3077" max="3077" width="9.453125" style="1" customWidth="1"/>
    <col min="3078" max="3078" width="9.54296875" style="1" bestFit="1" customWidth="1"/>
    <col min="3079" max="3079" width="9.1796875" style="1" customWidth="1"/>
    <col min="3080" max="3080" width="9.453125" style="1" customWidth="1"/>
    <col min="3081" max="3082" width="9.1796875" style="1" customWidth="1"/>
    <col min="3083" max="3083" width="10.81640625" style="1" customWidth="1"/>
    <col min="3084" max="3088" width="9.1796875" style="1" customWidth="1"/>
    <col min="3089" max="3089" width="13.54296875" style="1" customWidth="1"/>
    <col min="3090" max="3090" width="17" style="1" customWidth="1"/>
    <col min="3091" max="3091" width="13.54296875" style="1" customWidth="1"/>
    <col min="3092" max="3092" width="17" style="1" customWidth="1"/>
    <col min="3093" max="3328" width="8.7265625" style="1"/>
    <col min="3329" max="3329" width="39.453125" style="1" customWidth="1"/>
    <col min="3330" max="3330" width="9.1796875" style="1" customWidth="1"/>
    <col min="3331" max="3331" width="9.54296875" style="1" bestFit="1" customWidth="1"/>
    <col min="3332" max="3332" width="9.1796875" style="1" customWidth="1"/>
    <col min="3333" max="3333" width="9.453125" style="1" customWidth="1"/>
    <col min="3334" max="3334" width="9.54296875" style="1" bestFit="1" customWidth="1"/>
    <col min="3335" max="3335" width="9.1796875" style="1" customWidth="1"/>
    <col min="3336" max="3336" width="9.453125" style="1" customWidth="1"/>
    <col min="3337" max="3338" width="9.1796875" style="1" customWidth="1"/>
    <col min="3339" max="3339" width="10.81640625" style="1" customWidth="1"/>
    <col min="3340" max="3344" width="9.1796875" style="1" customWidth="1"/>
    <col min="3345" max="3345" width="13.54296875" style="1" customWidth="1"/>
    <col min="3346" max="3346" width="17" style="1" customWidth="1"/>
    <col min="3347" max="3347" width="13.54296875" style="1" customWidth="1"/>
    <col min="3348" max="3348" width="17" style="1" customWidth="1"/>
    <col min="3349" max="3584" width="8.7265625" style="1"/>
    <col min="3585" max="3585" width="39.453125" style="1" customWidth="1"/>
    <col min="3586" max="3586" width="9.1796875" style="1" customWidth="1"/>
    <col min="3587" max="3587" width="9.54296875" style="1" bestFit="1" customWidth="1"/>
    <col min="3588" max="3588" width="9.1796875" style="1" customWidth="1"/>
    <col min="3589" max="3589" width="9.453125" style="1" customWidth="1"/>
    <col min="3590" max="3590" width="9.54296875" style="1" bestFit="1" customWidth="1"/>
    <col min="3591" max="3591" width="9.1796875" style="1" customWidth="1"/>
    <col min="3592" max="3592" width="9.453125" style="1" customWidth="1"/>
    <col min="3593" max="3594" width="9.1796875" style="1" customWidth="1"/>
    <col min="3595" max="3595" width="10.81640625" style="1" customWidth="1"/>
    <col min="3596" max="3600" width="9.1796875" style="1" customWidth="1"/>
    <col min="3601" max="3601" width="13.54296875" style="1" customWidth="1"/>
    <col min="3602" max="3602" width="17" style="1" customWidth="1"/>
    <col min="3603" max="3603" width="13.54296875" style="1" customWidth="1"/>
    <col min="3604" max="3604" width="17" style="1" customWidth="1"/>
    <col min="3605" max="3840" width="8.7265625" style="1"/>
    <col min="3841" max="3841" width="39.453125" style="1" customWidth="1"/>
    <col min="3842" max="3842" width="9.1796875" style="1" customWidth="1"/>
    <col min="3843" max="3843" width="9.54296875" style="1" bestFit="1" customWidth="1"/>
    <col min="3844" max="3844" width="9.1796875" style="1" customWidth="1"/>
    <col min="3845" max="3845" width="9.453125" style="1" customWidth="1"/>
    <col min="3846" max="3846" width="9.54296875" style="1" bestFit="1" customWidth="1"/>
    <col min="3847" max="3847" width="9.1796875" style="1" customWidth="1"/>
    <col min="3848" max="3848" width="9.453125" style="1" customWidth="1"/>
    <col min="3849" max="3850" width="9.1796875" style="1" customWidth="1"/>
    <col min="3851" max="3851" width="10.81640625" style="1" customWidth="1"/>
    <col min="3852" max="3856" width="9.1796875" style="1" customWidth="1"/>
    <col min="3857" max="3857" width="13.54296875" style="1" customWidth="1"/>
    <col min="3858" max="3858" width="17" style="1" customWidth="1"/>
    <col min="3859" max="3859" width="13.54296875" style="1" customWidth="1"/>
    <col min="3860" max="3860" width="17" style="1" customWidth="1"/>
    <col min="3861" max="4096" width="8.7265625" style="1"/>
    <col min="4097" max="4097" width="39.453125" style="1" customWidth="1"/>
    <col min="4098" max="4098" width="9.1796875" style="1" customWidth="1"/>
    <col min="4099" max="4099" width="9.54296875" style="1" bestFit="1" customWidth="1"/>
    <col min="4100" max="4100" width="9.1796875" style="1" customWidth="1"/>
    <col min="4101" max="4101" width="9.453125" style="1" customWidth="1"/>
    <col min="4102" max="4102" width="9.54296875" style="1" bestFit="1" customWidth="1"/>
    <col min="4103" max="4103" width="9.1796875" style="1" customWidth="1"/>
    <col min="4104" max="4104" width="9.453125" style="1" customWidth="1"/>
    <col min="4105" max="4106" width="9.1796875" style="1" customWidth="1"/>
    <col min="4107" max="4107" width="10.81640625" style="1" customWidth="1"/>
    <col min="4108" max="4112" width="9.1796875" style="1" customWidth="1"/>
    <col min="4113" max="4113" width="13.54296875" style="1" customWidth="1"/>
    <col min="4114" max="4114" width="17" style="1" customWidth="1"/>
    <col min="4115" max="4115" width="13.54296875" style="1" customWidth="1"/>
    <col min="4116" max="4116" width="17" style="1" customWidth="1"/>
    <col min="4117" max="4352" width="8.7265625" style="1"/>
    <col min="4353" max="4353" width="39.453125" style="1" customWidth="1"/>
    <col min="4354" max="4354" width="9.1796875" style="1" customWidth="1"/>
    <col min="4355" max="4355" width="9.54296875" style="1" bestFit="1" customWidth="1"/>
    <col min="4356" max="4356" width="9.1796875" style="1" customWidth="1"/>
    <col min="4357" max="4357" width="9.453125" style="1" customWidth="1"/>
    <col min="4358" max="4358" width="9.54296875" style="1" bestFit="1" customWidth="1"/>
    <col min="4359" max="4359" width="9.1796875" style="1" customWidth="1"/>
    <col min="4360" max="4360" width="9.453125" style="1" customWidth="1"/>
    <col min="4361" max="4362" width="9.1796875" style="1" customWidth="1"/>
    <col min="4363" max="4363" width="10.81640625" style="1" customWidth="1"/>
    <col min="4364" max="4368" width="9.1796875" style="1" customWidth="1"/>
    <col min="4369" max="4369" width="13.54296875" style="1" customWidth="1"/>
    <col min="4370" max="4370" width="17" style="1" customWidth="1"/>
    <col min="4371" max="4371" width="13.54296875" style="1" customWidth="1"/>
    <col min="4372" max="4372" width="17" style="1" customWidth="1"/>
    <col min="4373" max="4608" width="8.7265625" style="1"/>
    <col min="4609" max="4609" width="39.453125" style="1" customWidth="1"/>
    <col min="4610" max="4610" width="9.1796875" style="1" customWidth="1"/>
    <col min="4611" max="4611" width="9.54296875" style="1" bestFit="1" customWidth="1"/>
    <col min="4612" max="4612" width="9.1796875" style="1" customWidth="1"/>
    <col min="4613" max="4613" width="9.453125" style="1" customWidth="1"/>
    <col min="4614" max="4614" width="9.54296875" style="1" bestFit="1" customWidth="1"/>
    <col min="4615" max="4615" width="9.1796875" style="1" customWidth="1"/>
    <col min="4616" max="4616" width="9.453125" style="1" customWidth="1"/>
    <col min="4617" max="4618" width="9.1796875" style="1" customWidth="1"/>
    <col min="4619" max="4619" width="10.81640625" style="1" customWidth="1"/>
    <col min="4620" max="4624" width="9.1796875" style="1" customWidth="1"/>
    <col min="4625" max="4625" width="13.54296875" style="1" customWidth="1"/>
    <col min="4626" max="4626" width="17" style="1" customWidth="1"/>
    <col min="4627" max="4627" width="13.54296875" style="1" customWidth="1"/>
    <col min="4628" max="4628" width="17" style="1" customWidth="1"/>
    <col min="4629" max="4864" width="8.7265625" style="1"/>
    <col min="4865" max="4865" width="39.453125" style="1" customWidth="1"/>
    <col min="4866" max="4866" width="9.1796875" style="1" customWidth="1"/>
    <col min="4867" max="4867" width="9.54296875" style="1" bestFit="1" customWidth="1"/>
    <col min="4868" max="4868" width="9.1796875" style="1" customWidth="1"/>
    <col min="4869" max="4869" width="9.453125" style="1" customWidth="1"/>
    <col min="4870" max="4870" width="9.54296875" style="1" bestFit="1" customWidth="1"/>
    <col min="4871" max="4871" width="9.1796875" style="1" customWidth="1"/>
    <col min="4872" max="4872" width="9.453125" style="1" customWidth="1"/>
    <col min="4873" max="4874" width="9.1796875" style="1" customWidth="1"/>
    <col min="4875" max="4875" width="10.81640625" style="1" customWidth="1"/>
    <col min="4876" max="4880" width="9.1796875" style="1" customWidth="1"/>
    <col min="4881" max="4881" width="13.54296875" style="1" customWidth="1"/>
    <col min="4882" max="4882" width="17" style="1" customWidth="1"/>
    <col min="4883" max="4883" width="13.54296875" style="1" customWidth="1"/>
    <col min="4884" max="4884" width="17" style="1" customWidth="1"/>
    <col min="4885" max="5120" width="8.7265625" style="1"/>
    <col min="5121" max="5121" width="39.453125" style="1" customWidth="1"/>
    <col min="5122" max="5122" width="9.1796875" style="1" customWidth="1"/>
    <col min="5123" max="5123" width="9.54296875" style="1" bestFit="1" customWidth="1"/>
    <col min="5124" max="5124" width="9.1796875" style="1" customWidth="1"/>
    <col min="5125" max="5125" width="9.453125" style="1" customWidth="1"/>
    <col min="5126" max="5126" width="9.54296875" style="1" bestFit="1" customWidth="1"/>
    <col min="5127" max="5127" width="9.1796875" style="1" customWidth="1"/>
    <col min="5128" max="5128" width="9.453125" style="1" customWidth="1"/>
    <col min="5129" max="5130" width="9.1796875" style="1" customWidth="1"/>
    <col min="5131" max="5131" width="10.81640625" style="1" customWidth="1"/>
    <col min="5132" max="5136" width="9.1796875" style="1" customWidth="1"/>
    <col min="5137" max="5137" width="13.54296875" style="1" customWidth="1"/>
    <col min="5138" max="5138" width="17" style="1" customWidth="1"/>
    <col min="5139" max="5139" width="13.54296875" style="1" customWidth="1"/>
    <col min="5140" max="5140" width="17" style="1" customWidth="1"/>
    <col min="5141" max="5376" width="8.7265625" style="1"/>
    <col min="5377" max="5377" width="39.453125" style="1" customWidth="1"/>
    <col min="5378" max="5378" width="9.1796875" style="1" customWidth="1"/>
    <col min="5379" max="5379" width="9.54296875" style="1" bestFit="1" customWidth="1"/>
    <col min="5380" max="5380" width="9.1796875" style="1" customWidth="1"/>
    <col min="5381" max="5381" width="9.453125" style="1" customWidth="1"/>
    <col min="5382" max="5382" width="9.54296875" style="1" bestFit="1" customWidth="1"/>
    <col min="5383" max="5383" width="9.1796875" style="1" customWidth="1"/>
    <col min="5384" max="5384" width="9.453125" style="1" customWidth="1"/>
    <col min="5385" max="5386" width="9.1796875" style="1" customWidth="1"/>
    <col min="5387" max="5387" width="10.81640625" style="1" customWidth="1"/>
    <col min="5388" max="5392" width="9.1796875" style="1" customWidth="1"/>
    <col min="5393" max="5393" width="13.54296875" style="1" customWidth="1"/>
    <col min="5394" max="5394" width="17" style="1" customWidth="1"/>
    <col min="5395" max="5395" width="13.54296875" style="1" customWidth="1"/>
    <col min="5396" max="5396" width="17" style="1" customWidth="1"/>
    <col min="5397" max="5632" width="8.7265625" style="1"/>
    <col min="5633" max="5633" width="39.453125" style="1" customWidth="1"/>
    <col min="5634" max="5634" width="9.1796875" style="1" customWidth="1"/>
    <col min="5635" max="5635" width="9.54296875" style="1" bestFit="1" customWidth="1"/>
    <col min="5636" max="5636" width="9.1796875" style="1" customWidth="1"/>
    <col min="5637" max="5637" width="9.453125" style="1" customWidth="1"/>
    <col min="5638" max="5638" width="9.54296875" style="1" bestFit="1" customWidth="1"/>
    <col min="5639" max="5639" width="9.1796875" style="1" customWidth="1"/>
    <col min="5640" max="5640" width="9.453125" style="1" customWidth="1"/>
    <col min="5641" max="5642" width="9.1796875" style="1" customWidth="1"/>
    <col min="5643" max="5643" width="10.81640625" style="1" customWidth="1"/>
    <col min="5644" max="5648" width="9.1796875" style="1" customWidth="1"/>
    <col min="5649" max="5649" width="13.54296875" style="1" customWidth="1"/>
    <col min="5650" max="5650" width="17" style="1" customWidth="1"/>
    <col min="5651" max="5651" width="13.54296875" style="1" customWidth="1"/>
    <col min="5652" max="5652" width="17" style="1" customWidth="1"/>
    <col min="5653" max="5888" width="8.7265625" style="1"/>
    <col min="5889" max="5889" width="39.453125" style="1" customWidth="1"/>
    <col min="5890" max="5890" width="9.1796875" style="1" customWidth="1"/>
    <col min="5891" max="5891" width="9.54296875" style="1" bestFit="1" customWidth="1"/>
    <col min="5892" max="5892" width="9.1796875" style="1" customWidth="1"/>
    <col min="5893" max="5893" width="9.453125" style="1" customWidth="1"/>
    <col min="5894" max="5894" width="9.54296875" style="1" bestFit="1" customWidth="1"/>
    <col min="5895" max="5895" width="9.1796875" style="1" customWidth="1"/>
    <col min="5896" max="5896" width="9.453125" style="1" customWidth="1"/>
    <col min="5897" max="5898" width="9.1796875" style="1" customWidth="1"/>
    <col min="5899" max="5899" width="10.81640625" style="1" customWidth="1"/>
    <col min="5900" max="5904" width="9.1796875" style="1" customWidth="1"/>
    <col min="5905" max="5905" width="13.54296875" style="1" customWidth="1"/>
    <col min="5906" max="5906" width="17" style="1" customWidth="1"/>
    <col min="5907" max="5907" width="13.54296875" style="1" customWidth="1"/>
    <col min="5908" max="5908" width="17" style="1" customWidth="1"/>
    <col min="5909" max="6144" width="8.7265625" style="1"/>
    <col min="6145" max="6145" width="39.453125" style="1" customWidth="1"/>
    <col min="6146" max="6146" width="9.1796875" style="1" customWidth="1"/>
    <col min="6147" max="6147" width="9.54296875" style="1" bestFit="1" customWidth="1"/>
    <col min="6148" max="6148" width="9.1796875" style="1" customWidth="1"/>
    <col min="6149" max="6149" width="9.453125" style="1" customWidth="1"/>
    <col min="6150" max="6150" width="9.54296875" style="1" bestFit="1" customWidth="1"/>
    <col min="6151" max="6151" width="9.1796875" style="1" customWidth="1"/>
    <col min="6152" max="6152" width="9.453125" style="1" customWidth="1"/>
    <col min="6153" max="6154" width="9.1796875" style="1" customWidth="1"/>
    <col min="6155" max="6155" width="10.81640625" style="1" customWidth="1"/>
    <col min="6156" max="6160" width="9.1796875" style="1" customWidth="1"/>
    <col min="6161" max="6161" width="13.54296875" style="1" customWidth="1"/>
    <col min="6162" max="6162" width="17" style="1" customWidth="1"/>
    <col min="6163" max="6163" width="13.54296875" style="1" customWidth="1"/>
    <col min="6164" max="6164" width="17" style="1" customWidth="1"/>
    <col min="6165" max="6400" width="8.7265625" style="1"/>
    <col min="6401" max="6401" width="39.453125" style="1" customWidth="1"/>
    <col min="6402" max="6402" width="9.1796875" style="1" customWidth="1"/>
    <col min="6403" max="6403" width="9.54296875" style="1" bestFit="1" customWidth="1"/>
    <col min="6404" max="6404" width="9.1796875" style="1" customWidth="1"/>
    <col min="6405" max="6405" width="9.453125" style="1" customWidth="1"/>
    <col min="6406" max="6406" width="9.54296875" style="1" bestFit="1" customWidth="1"/>
    <col min="6407" max="6407" width="9.1796875" style="1" customWidth="1"/>
    <col min="6408" max="6408" width="9.453125" style="1" customWidth="1"/>
    <col min="6409" max="6410" width="9.1796875" style="1" customWidth="1"/>
    <col min="6411" max="6411" width="10.81640625" style="1" customWidth="1"/>
    <col min="6412" max="6416" width="9.1796875" style="1" customWidth="1"/>
    <col min="6417" max="6417" width="13.54296875" style="1" customWidth="1"/>
    <col min="6418" max="6418" width="17" style="1" customWidth="1"/>
    <col min="6419" max="6419" width="13.54296875" style="1" customWidth="1"/>
    <col min="6420" max="6420" width="17" style="1" customWidth="1"/>
    <col min="6421" max="6656" width="8.7265625" style="1"/>
    <col min="6657" max="6657" width="39.453125" style="1" customWidth="1"/>
    <col min="6658" max="6658" width="9.1796875" style="1" customWidth="1"/>
    <col min="6659" max="6659" width="9.54296875" style="1" bestFit="1" customWidth="1"/>
    <col min="6660" max="6660" width="9.1796875" style="1" customWidth="1"/>
    <col min="6661" max="6661" width="9.453125" style="1" customWidth="1"/>
    <col min="6662" max="6662" width="9.54296875" style="1" bestFit="1" customWidth="1"/>
    <col min="6663" max="6663" width="9.1796875" style="1" customWidth="1"/>
    <col min="6664" max="6664" width="9.453125" style="1" customWidth="1"/>
    <col min="6665" max="6666" width="9.1796875" style="1" customWidth="1"/>
    <col min="6667" max="6667" width="10.81640625" style="1" customWidth="1"/>
    <col min="6668" max="6672" width="9.1796875" style="1" customWidth="1"/>
    <col min="6673" max="6673" width="13.54296875" style="1" customWidth="1"/>
    <col min="6674" max="6674" width="17" style="1" customWidth="1"/>
    <col min="6675" max="6675" width="13.54296875" style="1" customWidth="1"/>
    <col min="6676" max="6676" width="17" style="1" customWidth="1"/>
    <col min="6677" max="6912" width="8.7265625" style="1"/>
    <col min="6913" max="6913" width="39.453125" style="1" customWidth="1"/>
    <col min="6914" max="6914" width="9.1796875" style="1" customWidth="1"/>
    <col min="6915" max="6915" width="9.54296875" style="1" bestFit="1" customWidth="1"/>
    <col min="6916" max="6916" width="9.1796875" style="1" customWidth="1"/>
    <col min="6917" max="6917" width="9.453125" style="1" customWidth="1"/>
    <col min="6918" max="6918" width="9.54296875" style="1" bestFit="1" customWidth="1"/>
    <col min="6919" max="6919" width="9.1796875" style="1" customWidth="1"/>
    <col min="6920" max="6920" width="9.453125" style="1" customWidth="1"/>
    <col min="6921" max="6922" width="9.1796875" style="1" customWidth="1"/>
    <col min="6923" max="6923" width="10.81640625" style="1" customWidth="1"/>
    <col min="6924" max="6928" width="9.1796875" style="1" customWidth="1"/>
    <col min="6929" max="6929" width="13.54296875" style="1" customWidth="1"/>
    <col min="6930" max="6930" width="17" style="1" customWidth="1"/>
    <col min="6931" max="6931" width="13.54296875" style="1" customWidth="1"/>
    <col min="6932" max="6932" width="17" style="1" customWidth="1"/>
    <col min="6933" max="7168" width="8.7265625" style="1"/>
    <col min="7169" max="7169" width="39.453125" style="1" customWidth="1"/>
    <col min="7170" max="7170" width="9.1796875" style="1" customWidth="1"/>
    <col min="7171" max="7171" width="9.54296875" style="1" bestFit="1" customWidth="1"/>
    <col min="7172" max="7172" width="9.1796875" style="1" customWidth="1"/>
    <col min="7173" max="7173" width="9.453125" style="1" customWidth="1"/>
    <col min="7174" max="7174" width="9.54296875" style="1" bestFit="1" customWidth="1"/>
    <col min="7175" max="7175" width="9.1796875" style="1" customWidth="1"/>
    <col min="7176" max="7176" width="9.453125" style="1" customWidth="1"/>
    <col min="7177" max="7178" width="9.1796875" style="1" customWidth="1"/>
    <col min="7179" max="7179" width="10.81640625" style="1" customWidth="1"/>
    <col min="7180" max="7184" width="9.1796875" style="1" customWidth="1"/>
    <col min="7185" max="7185" width="13.54296875" style="1" customWidth="1"/>
    <col min="7186" max="7186" width="17" style="1" customWidth="1"/>
    <col min="7187" max="7187" width="13.54296875" style="1" customWidth="1"/>
    <col min="7188" max="7188" width="17" style="1" customWidth="1"/>
    <col min="7189" max="7424" width="8.7265625" style="1"/>
    <col min="7425" max="7425" width="39.453125" style="1" customWidth="1"/>
    <col min="7426" max="7426" width="9.1796875" style="1" customWidth="1"/>
    <col min="7427" max="7427" width="9.54296875" style="1" bestFit="1" customWidth="1"/>
    <col min="7428" max="7428" width="9.1796875" style="1" customWidth="1"/>
    <col min="7429" max="7429" width="9.453125" style="1" customWidth="1"/>
    <col min="7430" max="7430" width="9.54296875" style="1" bestFit="1" customWidth="1"/>
    <col min="7431" max="7431" width="9.1796875" style="1" customWidth="1"/>
    <col min="7432" max="7432" width="9.453125" style="1" customWidth="1"/>
    <col min="7433" max="7434" width="9.1796875" style="1" customWidth="1"/>
    <col min="7435" max="7435" width="10.81640625" style="1" customWidth="1"/>
    <col min="7436" max="7440" width="9.1796875" style="1" customWidth="1"/>
    <col min="7441" max="7441" width="13.54296875" style="1" customWidth="1"/>
    <col min="7442" max="7442" width="17" style="1" customWidth="1"/>
    <col min="7443" max="7443" width="13.54296875" style="1" customWidth="1"/>
    <col min="7444" max="7444" width="17" style="1" customWidth="1"/>
    <col min="7445" max="7680" width="8.7265625" style="1"/>
    <col min="7681" max="7681" width="39.453125" style="1" customWidth="1"/>
    <col min="7682" max="7682" width="9.1796875" style="1" customWidth="1"/>
    <col min="7683" max="7683" width="9.54296875" style="1" bestFit="1" customWidth="1"/>
    <col min="7684" max="7684" width="9.1796875" style="1" customWidth="1"/>
    <col min="7685" max="7685" width="9.453125" style="1" customWidth="1"/>
    <col min="7686" max="7686" width="9.54296875" style="1" bestFit="1" customWidth="1"/>
    <col min="7687" max="7687" width="9.1796875" style="1" customWidth="1"/>
    <col min="7688" max="7688" width="9.453125" style="1" customWidth="1"/>
    <col min="7689" max="7690" width="9.1796875" style="1" customWidth="1"/>
    <col min="7691" max="7691" width="10.81640625" style="1" customWidth="1"/>
    <col min="7692" max="7696" width="9.1796875" style="1" customWidth="1"/>
    <col min="7697" max="7697" width="13.54296875" style="1" customWidth="1"/>
    <col min="7698" max="7698" width="17" style="1" customWidth="1"/>
    <col min="7699" max="7699" width="13.54296875" style="1" customWidth="1"/>
    <col min="7700" max="7700" width="17" style="1" customWidth="1"/>
    <col min="7701" max="7936" width="8.7265625" style="1"/>
    <col min="7937" max="7937" width="39.453125" style="1" customWidth="1"/>
    <col min="7938" max="7938" width="9.1796875" style="1" customWidth="1"/>
    <col min="7939" max="7939" width="9.54296875" style="1" bestFit="1" customWidth="1"/>
    <col min="7940" max="7940" width="9.1796875" style="1" customWidth="1"/>
    <col min="7941" max="7941" width="9.453125" style="1" customWidth="1"/>
    <col min="7942" max="7942" width="9.54296875" style="1" bestFit="1" customWidth="1"/>
    <col min="7943" max="7943" width="9.1796875" style="1" customWidth="1"/>
    <col min="7944" max="7944" width="9.453125" style="1" customWidth="1"/>
    <col min="7945" max="7946" width="9.1796875" style="1" customWidth="1"/>
    <col min="7947" max="7947" width="10.81640625" style="1" customWidth="1"/>
    <col min="7948" max="7952" width="9.1796875" style="1" customWidth="1"/>
    <col min="7953" max="7953" width="13.54296875" style="1" customWidth="1"/>
    <col min="7954" max="7954" width="17" style="1" customWidth="1"/>
    <col min="7955" max="7955" width="13.54296875" style="1" customWidth="1"/>
    <col min="7956" max="7956" width="17" style="1" customWidth="1"/>
    <col min="7957" max="8192" width="8.7265625" style="1"/>
    <col min="8193" max="8193" width="39.453125" style="1" customWidth="1"/>
    <col min="8194" max="8194" width="9.1796875" style="1" customWidth="1"/>
    <col min="8195" max="8195" width="9.54296875" style="1" bestFit="1" customWidth="1"/>
    <col min="8196" max="8196" width="9.1796875" style="1" customWidth="1"/>
    <col min="8197" max="8197" width="9.453125" style="1" customWidth="1"/>
    <col min="8198" max="8198" width="9.54296875" style="1" bestFit="1" customWidth="1"/>
    <col min="8199" max="8199" width="9.1796875" style="1" customWidth="1"/>
    <col min="8200" max="8200" width="9.453125" style="1" customWidth="1"/>
    <col min="8201" max="8202" width="9.1796875" style="1" customWidth="1"/>
    <col min="8203" max="8203" width="10.81640625" style="1" customWidth="1"/>
    <col min="8204" max="8208" width="9.1796875" style="1" customWidth="1"/>
    <col min="8209" max="8209" width="13.54296875" style="1" customWidth="1"/>
    <col min="8210" max="8210" width="17" style="1" customWidth="1"/>
    <col min="8211" max="8211" width="13.54296875" style="1" customWidth="1"/>
    <col min="8212" max="8212" width="17" style="1" customWidth="1"/>
    <col min="8213" max="8448" width="8.7265625" style="1"/>
    <col min="8449" max="8449" width="39.453125" style="1" customWidth="1"/>
    <col min="8450" max="8450" width="9.1796875" style="1" customWidth="1"/>
    <col min="8451" max="8451" width="9.54296875" style="1" bestFit="1" customWidth="1"/>
    <col min="8452" max="8452" width="9.1796875" style="1" customWidth="1"/>
    <col min="8453" max="8453" width="9.453125" style="1" customWidth="1"/>
    <col min="8454" max="8454" width="9.54296875" style="1" bestFit="1" customWidth="1"/>
    <col min="8455" max="8455" width="9.1796875" style="1" customWidth="1"/>
    <col min="8456" max="8456" width="9.453125" style="1" customWidth="1"/>
    <col min="8457" max="8458" width="9.1796875" style="1" customWidth="1"/>
    <col min="8459" max="8459" width="10.81640625" style="1" customWidth="1"/>
    <col min="8460" max="8464" width="9.1796875" style="1" customWidth="1"/>
    <col min="8465" max="8465" width="13.54296875" style="1" customWidth="1"/>
    <col min="8466" max="8466" width="17" style="1" customWidth="1"/>
    <col min="8467" max="8467" width="13.54296875" style="1" customWidth="1"/>
    <col min="8468" max="8468" width="17" style="1" customWidth="1"/>
    <col min="8469" max="8704" width="8.7265625" style="1"/>
    <col min="8705" max="8705" width="39.453125" style="1" customWidth="1"/>
    <col min="8706" max="8706" width="9.1796875" style="1" customWidth="1"/>
    <col min="8707" max="8707" width="9.54296875" style="1" bestFit="1" customWidth="1"/>
    <col min="8708" max="8708" width="9.1796875" style="1" customWidth="1"/>
    <col min="8709" max="8709" width="9.453125" style="1" customWidth="1"/>
    <col min="8710" max="8710" width="9.54296875" style="1" bestFit="1" customWidth="1"/>
    <col min="8711" max="8711" width="9.1796875" style="1" customWidth="1"/>
    <col min="8712" max="8712" width="9.453125" style="1" customWidth="1"/>
    <col min="8713" max="8714" width="9.1796875" style="1" customWidth="1"/>
    <col min="8715" max="8715" width="10.81640625" style="1" customWidth="1"/>
    <col min="8716" max="8720" width="9.1796875" style="1" customWidth="1"/>
    <col min="8721" max="8721" width="13.54296875" style="1" customWidth="1"/>
    <col min="8722" max="8722" width="17" style="1" customWidth="1"/>
    <col min="8723" max="8723" width="13.54296875" style="1" customWidth="1"/>
    <col min="8724" max="8724" width="17" style="1" customWidth="1"/>
    <col min="8725" max="8960" width="8.7265625" style="1"/>
    <col min="8961" max="8961" width="39.453125" style="1" customWidth="1"/>
    <col min="8962" max="8962" width="9.1796875" style="1" customWidth="1"/>
    <col min="8963" max="8963" width="9.54296875" style="1" bestFit="1" customWidth="1"/>
    <col min="8964" max="8964" width="9.1796875" style="1" customWidth="1"/>
    <col min="8965" max="8965" width="9.453125" style="1" customWidth="1"/>
    <col min="8966" max="8966" width="9.54296875" style="1" bestFit="1" customWidth="1"/>
    <col min="8967" max="8967" width="9.1796875" style="1" customWidth="1"/>
    <col min="8968" max="8968" width="9.453125" style="1" customWidth="1"/>
    <col min="8969" max="8970" width="9.1796875" style="1" customWidth="1"/>
    <col min="8971" max="8971" width="10.81640625" style="1" customWidth="1"/>
    <col min="8972" max="8976" width="9.1796875" style="1" customWidth="1"/>
    <col min="8977" max="8977" width="13.54296875" style="1" customWidth="1"/>
    <col min="8978" max="8978" width="17" style="1" customWidth="1"/>
    <col min="8979" max="8979" width="13.54296875" style="1" customWidth="1"/>
    <col min="8980" max="8980" width="17" style="1" customWidth="1"/>
    <col min="8981" max="9216" width="8.7265625" style="1"/>
    <col min="9217" max="9217" width="39.453125" style="1" customWidth="1"/>
    <col min="9218" max="9218" width="9.1796875" style="1" customWidth="1"/>
    <col min="9219" max="9219" width="9.54296875" style="1" bestFit="1" customWidth="1"/>
    <col min="9220" max="9220" width="9.1796875" style="1" customWidth="1"/>
    <col min="9221" max="9221" width="9.453125" style="1" customWidth="1"/>
    <col min="9222" max="9222" width="9.54296875" style="1" bestFit="1" customWidth="1"/>
    <col min="9223" max="9223" width="9.1796875" style="1" customWidth="1"/>
    <col min="9224" max="9224" width="9.453125" style="1" customWidth="1"/>
    <col min="9225" max="9226" width="9.1796875" style="1" customWidth="1"/>
    <col min="9227" max="9227" width="10.81640625" style="1" customWidth="1"/>
    <col min="9228" max="9232" width="9.1796875" style="1" customWidth="1"/>
    <col min="9233" max="9233" width="13.54296875" style="1" customWidth="1"/>
    <col min="9234" max="9234" width="17" style="1" customWidth="1"/>
    <col min="9235" max="9235" width="13.54296875" style="1" customWidth="1"/>
    <col min="9236" max="9236" width="17" style="1" customWidth="1"/>
    <col min="9237" max="9472" width="8.7265625" style="1"/>
    <col min="9473" max="9473" width="39.453125" style="1" customWidth="1"/>
    <col min="9474" max="9474" width="9.1796875" style="1" customWidth="1"/>
    <col min="9475" max="9475" width="9.54296875" style="1" bestFit="1" customWidth="1"/>
    <col min="9476" max="9476" width="9.1796875" style="1" customWidth="1"/>
    <col min="9477" max="9477" width="9.453125" style="1" customWidth="1"/>
    <col min="9478" max="9478" width="9.54296875" style="1" bestFit="1" customWidth="1"/>
    <col min="9479" max="9479" width="9.1796875" style="1" customWidth="1"/>
    <col min="9480" max="9480" width="9.453125" style="1" customWidth="1"/>
    <col min="9481" max="9482" width="9.1796875" style="1" customWidth="1"/>
    <col min="9483" max="9483" width="10.81640625" style="1" customWidth="1"/>
    <col min="9484" max="9488" width="9.1796875" style="1" customWidth="1"/>
    <col min="9489" max="9489" width="13.54296875" style="1" customWidth="1"/>
    <col min="9490" max="9490" width="17" style="1" customWidth="1"/>
    <col min="9491" max="9491" width="13.54296875" style="1" customWidth="1"/>
    <col min="9492" max="9492" width="17" style="1" customWidth="1"/>
    <col min="9493" max="9728" width="8.7265625" style="1"/>
    <col min="9729" max="9729" width="39.453125" style="1" customWidth="1"/>
    <col min="9730" max="9730" width="9.1796875" style="1" customWidth="1"/>
    <col min="9731" max="9731" width="9.54296875" style="1" bestFit="1" customWidth="1"/>
    <col min="9732" max="9732" width="9.1796875" style="1" customWidth="1"/>
    <col min="9733" max="9733" width="9.453125" style="1" customWidth="1"/>
    <col min="9734" max="9734" width="9.54296875" style="1" bestFit="1" customWidth="1"/>
    <col min="9735" max="9735" width="9.1796875" style="1" customWidth="1"/>
    <col min="9736" max="9736" width="9.453125" style="1" customWidth="1"/>
    <col min="9737" max="9738" width="9.1796875" style="1" customWidth="1"/>
    <col min="9739" max="9739" width="10.81640625" style="1" customWidth="1"/>
    <col min="9740" max="9744" width="9.1796875" style="1" customWidth="1"/>
    <col min="9745" max="9745" width="13.54296875" style="1" customWidth="1"/>
    <col min="9746" max="9746" width="17" style="1" customWidth="1"/>
    <col min="9747" max="9747" width="13.54296875" style="1" customWidth="1"/>
    <col min="9748" max="9748" width="17" style="1" customWidth="1"/>
    <col min="9749" max="9984" width="8.7265625" style="1"/>
    <col min="9985" max="9985" width="39.453125" style="1" customWidth="1"/>
    <col min="9986" max="9986" width="9.1796875" style="1" customWidth="1"/>
    <col min="9987" max="9987" width="9.54296875" style="1" bestFit="1" customWidth="1"/>
    <col min="9988" max="9988" width="9.1796875" style="1" customWidth="1"/>
    <col min="9989" max="9989" width="9.453125" style="1" customWidth="1"/>
    <col min="9990" max="9990" width="9.54296875" style="1" bestFit="1" customWidth="1"/>
    <col min="9991" max="9991" width="9.1796875" style="1" customWidth="1"/>
    <col min="9992" max="9992" width="9.453125" style="1" customWidth="1"/>
    <col min="9993" max="9994" width="9.1796875" style="1" customWidth="1"/>
    <col min="9995" max="9995" width="10.81640625" style="1" customWidth="1"/>
    <col min="9996" max="10000" width="9.1796875" style="1" customWidth="1"/>
    <col min="10001" max="10001" width="13.54296875" style="1" customWidth="1"/>
    <col min="10002" max="10002" width="17" style="1" customWidth="1"/>
    <col min="10003" max="10003" width="13.54296875" style="1" customWidth="1"/>
    <col min="10004" max="10004" width="17" style="1" customWidth="1"/>
    <col min="10005" max="10240" width="8.7265625" style="1"/>
    <col min="10241" max="10241" width="39.453125" style="1" customWidth="1"/>
    <col min="10242" max="10242" width="9.1796875" style="1" customWidth="1"/>
    <col min="10243" max="10243" width="9.54296875" style="1" bestFit="1" customWidth="1"/>
    <col min="10244" max="10244" width="9.1796875" style="1" customWidth="1"/>
    <col min="10245" max="10245" width="9.453125" style="1" customWidth="1"/>
    <col min="10246" max="10246" width="9.54296875" style="1" bestFit="1" customWidth="1"/>
    <col min="10247" max="10247" width="9.1796875" style="1" customWidth="1"/>
    <col min="10248" max="10248" width="9.453125" style="1" customWidth="1"/>
    <col min="10249" max="10250" width="9.1796875" style="1" customWidth="1"/>
    <col min="10251" max="10251" width="10.81640625" style="1" customWidth="1"/>
    <col min="10252" max="10256" width="9.1796875" style="1" customWidth="1"/>
    <col min="10257" max="10257" width="13.54296875" style="1" customWidth="1"/>
    <col min="10258" max="10258" width="17" style="1" customWidth="1"/>
    <col min="10259" max="10259" width="13.54296875" style="1" customWidth="1"/>
    <col min="10260" max="10260" width="17" style="1" customWidth="1"/>
    <col min="10261" max="10496" width="8.7265625" style="1"/>
    <col min="10497" max="10497" width="39.453125" style="1" customWidth="1"/>
    <col min="10498" max="10498" width="9.1796875" style="1" customWidth="1"/>
    <col min="10499" max="10499" width="9.54296875" style="1" bestFit="1" customWidth="1"/>
    <col min="10500" max="10500" width="9.1796875" style="1" customWidth="1"/>
    <col min="10501" max="10501" width="9.453125" style="1" customWidth="1"/>
    <col min="10502" max="10502" width="9.54296875" style="1" bestFit="1" customWidth="1"/>
    <col min="10503" max="10503" width="9.1796875" style="1" customWidth="1"/>
    <col min="10504" max="10504" width="9.453125" style="1" customWidth="1"/>
    <col min="10505" max="10506" width="9.1796875" style="1" customWidth="1"/>
    <col min="10507" max="10507" width="10.81640625" style="1" customWidth="1"/>
    <col min="10508" max="10512" width="9.1796875" style="1" customWidth="1"/>
    <col min="10513" max="10513" width="13.54296875" style="1" customWidth="1"/>
    <col min="10514" max="10514" width="17" style="1" customWidth="1"/>
    <col min="10515" max="10515" width="13.54296875" style="1" customWidth="1"/>
    <col min="10516" max="10516" width="17" style="1" customWidth="1"/>
    <col min="10517" max="10752" width="8.7265625" style="1"/>
    <col min="10753" max="10753" width="39.453125" style="1" customWidth="1"/>
    <col min="10754" max="10754" width="9.1796875" style="1" customWidth="1"/>
    <col min="10755" max="10755" width="9.54296875" style="1" bestFit="1" customWidth="1"/>
    <col min="10756" max="10756" width="9.1796875" style="1" customWidth="1"/>
    <col min="10757" max="10757" width="9.453125" style="1" customWidth="1"/>
    <col min="10758" max="10758" width="9.54296875" style="1" bestFit="1" customWidth="1"/>
    <col min="10759" max="10759" width="9.1796875" style="1" customWidth="1"/>
    <col min="10760" max="10760" width="9.453125" style="1" customWidth="1"/>
    <col min="10761" max="10762" width="9.1796875" style="1" customWidth="1"/>
    <col min="10763" max="10763" width="10.81640625" style="1" customWidth="1"/>
    <col min="10764" max="10768" width="9.1796875" style="1" customWidth="1"/>
    <col min="10769" max="10769" width="13.54296875" style="1" customWidth="1"/>
    <col min="10770" max="10770" width="17" style="1" customWidth="1"/>
    <col min="10771" max="10771" width="13.54296875" style="1" customWidth="1"/>
    <col min="10772" max="10772" width="17" style="1" customWidth="1"/>
    <col min="10773" max="11008" width="8.7265625" style="1"/>
    <col min="11009" max="11009" width="39.453125" style="1" customWidth="1"/>
    <col min="11010" max="11010" width="9.1796875" style="1" customWidth="1"/>
    <col min="11011" max="11011" width="9.54296875" style="1" bestFit="1" customWidth="1"/>
    <col min="11012" max="11012" width="9.1796875" style="1" customWidth="1"/>
    <col min="11013" max="11013" width="9.453125" style="1" customWidth="1"/>
    <col min="11014" max="11014" width="9.54296875" style="1" bestFit="1" customWidth="1"/>
    <col min="11015" max="11015" width="9.1796875" style="1" customWidth="1"/>
    <col min="11016" max="11016" width="9.453125" style="1" customWidth="1"/>
    <col min="11017" max="11018" width="9.1796875" style="1" customWidth="1"/>
    <col min="11019" max="11019" width="10.81640625" style="1" customWidth="1"/>
    <col min="11020" max="11024" width="9.1796875" style="1" customWidth="1"/>
    <col min="11025" max="11025" width="13.54296875" style="1" customWidth="1"/>
    <col min="11026" max="11026" width="17" style="1" customWidth="1"/>
    <col min="11027" max="11027" width="13.54296875" style="1" customWidth="1"/>
    <col min="11028" max="11028" width="17" style="1" customWidth="1"/>
    <col min="11029" max="11264" width="8.7265625" style="1"/>
    <col min="11265" max="11265" width="39.453125" style="1" customWidth="1"/>
    <col min="11266" max="11266" width="9.1796875" style="1" customWidth="1"/>
    <col min="11267" max="11267" width="9.54296875" style="1" bestFit="1" customWidth="1"/>
    <col min="11268" max="11268" width="9.1796875" style="1" customWidth="1"/>
    <col min="11269" max="11269" width="9.453125" style="1" customWidth="1"/>
    <col min="11270" max="11270" width="9.54296875" style="1" bestFit="1" customWidth="1"/>
    <col min="11271" max="11271" width="9.1796875" style="1" customWidth="1"/>
    <col min="11272" max="11272" width="9.453125" style="1" customWidth="1"/>
    <col min="11273" max="11274" width="9.1796875" style="1" customWidth="1"/>
    <col min="11275" max="11275" width="10.81640625" style="1" customWidth="1"/>
    <col min="11276" max="11280" width="9.1796875" style="1" customWidth="1"/>
    <col min="11281" max="11281" width="13.54296875" style="1" customWidth="1"/>
    <col min="11282" max="11282" width="17" style="1" customWidth="1"/>
    <col min="11283" max="11283" width="13.54296875" style="1" customWidth="1"/>
    <col min="11284" max="11284" width="17" style="1" customWidth="1"/>
    <col min="11285" max="11520" width="8.7265625" style="1"/>
    <col min="11521" max="11521" width="39.453125" style="1" customWidth="1"/>
    <col min="11522" max="11522" width="9.1796875" style="1" customWidth="1"/>
    <col min="11523" max="11523" width="9.54296875" style="1" bestFit="1" customWidth="1"/>
    <col min="11524" max="11524" width="9.1796875" style="1" customWidth="1"/>
    <col min="11525" max="11525" width="9.453125" style="1" customWidth="1"/>
    <col min="11526" max="11526" width="9.54296875" style="1" bestFit="1" customWidth="1"/>
    <col min="11527" max="11527" width="9.1796875" style="1" customWidth="1"/>
    <col min="11528" max="11528" width="9.453125" style="1" customWidth="1"/>
    <col min="11529" max="11530" width="9.1796875" style="1" customWidth="1"/>
    <col min="11531" max="11531" width="10.81640625" style="1" customWidth="1"/>
    <col min="11532" max="11536" width="9.1796875" style="1" customWidth="1"/>
    <col min="11537" max="11537" width="13.54296875" style="1" customWidth="1"/>
    <col min="11538" max="11538" width="17" style="1" customWidth="1"/>
    <col min="11539" max="11539" width="13.54296875" style="1" customWidth="1"/>
    <col min="11540" max="11540" width="17" style="1" customWidth="1"/>
    <col min="11541" max="11776" width="8.7265625" style="1"/>
    <col min="11777" max="11777" width="39.453125" style="1" customWidth="1"/>
    <col min="11778" max="11778" width="9.1796875" style="1" customWidth="1"/>
    <col min="11779" max="11779" width="9.54296875" style="1" bestFit="1" customWidth="1"/>
    <col min="11780" max="11780" width="9.1796875" style="1" customWidth="1"/>
    <col min="11781" max="11781" width="9.453125" style="1" customWidth="1"/>
    <col min="11782" max="11782" width="9.54296875" style="1" bestFit="1" customWidth="1"/>
    <col min="11783" max="11783" width="9.1796875" style="1" customWidth="1"/>
    <col min="11784" max="11784" width="9.453125" style="1" customWidth="1"/>
    <col min="11785" max="11786" width="9.1796875" style="1" customWidth="1"/>
    <col min="11787" max="11787" width="10.81640625" style="1" customWidth="1"/>
    <col min="11788" max="11792" width="9.1796875" style="1" customWidth="1"/>
    <col min="11793" max="11793" width="13.54296875" style="1" customWidth="1"/>
    <col min="11794" max="11794" width="17" style="1" customWidth="1"/>
    <col min="11795" max="11795" width="13.54296875" style="1" customWidth="1"/>
    <col min="11796" max="11796" width="17" style="1" customWidth="1"/>
    <col min="11797" max="12032" width="8.7265625" style="1"/>
    <col min="12033" max="12033" width="39.453125" style="1" customWidth="1"/>
    <col min="12034" max="12034" width="9.1796875" style="1" customWidth="1"/>
    <col min="12035" max="12035" width="9.54296875" style="1" bestFit="1" customWidth="1"/>
    <col min="12036" max="12036" width="9.1796875" style="1" customWidth="1"/>
    <col min="12037" max="12037" width="9.453125" style="1" customWidth="1"/>
    <col min="12038" max="12038" width="9.54296875" style="1" bestFit="1" customWidth="1"/>
    <col min="12039" max="12039" width="9.1796875" style="1" customWidth="1"/>
    <col min="12040" max="12040" width="9.453125" style="1" customWidth="1"/>
    <col min="12041" max="12042" width="9.1796875" style="1" customWidth="1"/>
    <col min="12043" max="12043" width="10.81640625" style="1" customWidth="1"/>
    <col min="12044" max="12048" width="9.1796875" style="1" customWidth="1"/>
    <col min="12049" max="12049" width="13.54296875" style="1" customWidth="1"/>
    <col min="12050" max="12050" width="17" style="1" customWidth="1"/>
    <col min="12051" max="12051" width="13.54296875" style="1" customWidth="1"/>
    <col min="12052" max="12052" width="17" style="1" customWidth="1"/>
    <col min="12053" max="12288" width="8.7265625" style="1"/>
    <col min="12289" max="12289" width="39.453125" style="1" customWidth="1"/>
    <col min="12290" max="12290" width="9.1796875" style="1" customWidth="1"/>
    <col min="12291" max="12291" width="9.54296875" style="1" bestFit="1" customWidth="1"/>
    <col min="12292" max="12292" width="9.1796875" style="1" customWidth="1"/>
    <col min="12293" max="12293" width="9.453125" style="1" customWidth="1"/>
    <col min="12294" max="12294" width="9.54296875" style="1" bestFit="1" customWidth="1"/>
    <col min="12295" max="12295" width="9.1796875" style="1" customWidth="1"/>
    <col min="12296" max="12296" width="9.453125" style="1" customWidth="1"/>
    <col min="12297" max="12298" width="9.1796875" style="1" customWidth="1"/>
    <col min="12299" max="12299" width="10.81640625" style="1" customWidth="1"/>
    <col min="12300" max="12304" width="9.1796875" style="1" customWidth="1"/>
    <col min="12305" max="12305" width="13.54296875" style="1" customWidth="1"/>
    <col min="12306" max="12306" width="17" style="1" customWidth="1"/>
    <col min="12307" max="12307" width="13.54296875" style="1" customWidth="1"/>
    <col min="12308" max="12308" width="17" style="1" customWidth="1"/>
    <col min="12309" max="12544" width="8.7265625" style="1"/>
    <col min="12545" max="12545" width="39.453125" style="1" customWidth="1"/>
    <col min="12546" max="12546" width="9.1796875" style="1" customWidth="1"/>
    <col min="12547" max="12547" width="9.54296875" style="1" bestFit="1" customWidth="1"/>
    <col min="12548" max="12548" width="9.1796875" style="1" customWidth="1"/>
    <col min="12549" max="12549" width="9.453125" style="1" customWidth="1"/>
    <col min="12550" max="12550" width="9.54296875" style="1" bestFit="1" customWidth="1"/>
    <col min="12551" max="12551" width="9.1796875" style="1" customWidth="1"/>
    <col min="12552" max="12552" width="9.453125" style="1" customWidth="1"/>
    <col min="12553" max="12554" width="9.1796875" style="1" customWidth="1"/>
    <col min="12555" max="12555" width="10.81640625" style="1" customWidth="1"/>
    <col min="12556" max="12560" width="9.1796875" style="1" customWidth="1"/>
    <col min="12561" max="12561" width="13.54296875" style="1" customWidth="1"/>
    <col min="12562" max="12562" width="17" style="1" customWidth="1"/>
    <col min="12563" max="12563" width="13.54296875" style="1" customWidth="1"/>
    <col min="12564" max="12564" width="17" style="1" customWidth="1"/>
    <col min="12565" max="12800" width="8.7265625" style="1"/>
    <col min="12801" max="12801" width="39.453125" style="1" customWidth="1"/>
    <col min="12802" max="12802" width="9.1796875" style="1" customWidth="1"/>
    <col min="12803" max="12803" width="9.54296875" style="1" bestFit="1" customWidth="1"/>
    <col min="12804" max="12804" width="9.1796875" style="1" customWidth="1"/>
    <col min="12805" max="12805" width="9.453125" style="1" customWidth="1"/>
    <col min="12806" max="12806" width="9.54296875" style="1" bestFit="1" customWidth="1"/>
    <col min="12807" max="12807" width="9.1796875" style="1" customWidth="1"/>
    <col min="12808" max="12808" width="9.453125" style="1" customWidth="1"/>
    <col min="12809" max="12810" width="9.1796875" style="1" customWidth="1"/>
    <col min="12811" max="12811" width="10.81640625" style="1" customWidth="1"/>
    <col min="12812" max="12816" width="9.1796875" style="1" customWidth="1"/>
    <col min="12817" max="12817" width="13.54296875" style="1" customWidth="1"/>
    <col min="12818" max="12818" width="17" style="1" customWidth="1"/>
    <col min="12819" max="12819" width="13.54296875" style="1" customWidth="1"/>
    <col min="12820" max="12820" width="17" style="1" customWidth="1"/>
    <col min="12821" max="13056" width="8.7265625" style="1"/>
    <col min="13057" max="13057" width="39.453125" style="1" customWidth="1"/>
    <col min="13058" max="13058" width="9.1796875" style="1" customWidth="1"/>
    <col min="13059" max="13059" width="9.54296875" style="1" bestFit="1" customWidth="1"/>
    <col min="13060" max="13060" width="9.1796875" style="1" customWidth="1"/>
    <col min="13061" max="13061" width="9.453125" style="1" customWidth="1"/>
    <col min="13062" max="13062" width="9.54296875" style="1" bestFit="1" customWidth="1"/>
    <col min="13063" max="13063" width="9.1796875" style="1" customWidth="1"/>
    <col min="13064" max="13064" width="9.453125" style="1" customWidth="1"/>
    <col min="13065" max="13066" width="9.1796875" style="1" customWidth="1"/>
    <col min="13067" max="13067" width="10.81640625" style="1" customWidth="1"/>
    <col min="13068" max="13072" width="9.1796875" style="1" customWidth="1"/>
    <col min="13073" max="13073" width="13.54296875" style="1" customWidth="1"/>
    <col min="13074" max="13074" width="17" style="1" customWidth="1"/>
    <col min="13075" max="13075" width="13.54296875" style="1" customWidth="1"/>
    <col min="13076" max="13076" width="17" style="1" customWidth="1"/>
    <col min="13077" max="13312" width="8.7265625" style="1"/>
    <col min="13313" max="13313" width="39.453125" style="1" customWidth="1"/>
    <col min="13314" max="13314" width="9.1796875" style="1" customWidth="1"/>
    <col min="13315" max="13315" width="9.54296875" style="1" bestFit="1" customWidth="1"/>
    <col min="13316" max="13316" width="9.1796875" style="1" customWidth="1"/>
    <col min="13317" max="13317" width="9.453125" style="1" customWidth="1"/>
    <col min="13318" max="13318" width="9.54296875" style="1" bestFit="1" customWidth="1"/>
    <col min="13319" max="13319" width="9.1796875" style="1" customWidth="1"/>
    <col min="13320" max="13320" width="9.453125" style="1" customWidth="1"/>
    <col min="13321" max="13322" width="9.1796875" style="1" customWidth="1"/>
    <col min="13323" max="13323" width="10.81640625" style="1" customWidth="1"/>
    <col min="13324" max="13328" width="9.1796875" style="1" customWidth="1"/>
    <col min="13329" max="13329" width="13.54296875" style="1" customWidth="1"/>
    <col min="13330" max="13330" width="17" style="1" customWidth="1"/>
    <col min="13331" max="13331" width="13.54296875" style="1" customWidth="1"/>
    <col min="13332" max="13332" width="17" style="1" customWidth="1"/>
    <col min="13333" max="13568" width="8.7265625" style="1"/>
    <col min="13569" max="13569" width="39.453125" style="1" customWidth="1"/>
    <col min="13570" max="13570" width="9.1796875" style="1" customWidth="1"/>
    <col min="13571" max="13571" width="9.54296875" style="1" bestFit="1" customWidth="1"/>
    <col min="13572" max="13572" width="9.1796875" style="1" customWidth="1"/>
    <col min="13573" max="13573" width="9.453125" style="1" customWidth="1"/>
    <col min="13574" max="13574" width="9.54296875" style="1" bestFit="1" customWidth="1"/>
    <col min="13575" max="13575" width="9.1796875" style="1" customWidth="1"/>
    <col min="13576" max="13576" width="9.453125" style="1" customWidth="1"/>
    <col min="13577" max="13578" width="9.1796875" style="1" customWidth="1"/>
    <col min="13579" max="13579" width="10.81640625" style="1" customWidth="1"/>
    <col min="13580" max="13584" width="9.1796875" style="1" customWidth="1"/>
    <col min="13585" max="13585" width="13.54296875" style="1" customWidth="1"/>
    <col min="13586" max="13586" width="17" style="1" customWidth="1"/>
    <col min="13587" max="13587" width="13.54296875" style="1" customWidth="1"/>
    <col min="13588" max="13588" width="17" style="1" customWidth="1"/>
    <col min="13589" max="13824" width="8.7265625" style="1"/>
    <col min="13825" max="13825" width="39.453125" style="1" customWidth="1"/>
    <col min="13826" max="13826" width="9.1796875" style="1" customWidth="1"/>
    <col min="13827" max="13827" width="9.54296875" style="1" bestFit="1" customWidth="1"/>
    <col min="13828" max="13828" width="9.1796875" style="1" customWidth="1"/>
    <col min="13829" max="13829" width="9.453125" style="1" customWidth="1"/>
    <col min="13830" max="13830" width="9.54296875" style="1" bestFit="1" customWidth="1"/>
    <col min="13831" max="13831" width="9.1796875" style="1" customWidth="1"/>
    <col min="13832" max="13832" width="9.453125" style="1" customWidth="1"/>
    <col min="13833" max="13834" width="9.1796875" style="1" customWidth="1"/>
    <col min="13835" max="13835" width="10.81640625" style="1" customWidth="1"/>
    <col min="13836" max="13840" width="9.1796875" style="1" customWidth="1"/>
    <col min="13841" max="13841" width="13.54296875" style="1" customWidth="1"/>
    <col min="13842" max="13842" width="17" style="1" customWidth="1"/>
    <col min="13843" max="13843" width="13.54296875" style="1" customWidth="1"/>
    <col min="13844" max="13844" width="17" style="1" customWidth="1"/>
    <col min="13845" max="14080" width="8.7265625" style="1"/>
    <col min="14081" max="14081" width="39.453125" style="1" customWidth="1"/>
    <col min="14082" max="14082" width="9.1796875" style="1" customWidth="1"/>
    <col min="14083" max="14083" width="9.54296875" style="1" bestFit="1" customWidth="1"/>
    <col min="14084" max="14084" width="9.1796875" style="1" customWidth="1"/>
    <col min="14085" max="14085" width="9.453125" style="1" customWidth="1"/>
    <col min="14086" max="14086" width="9.54296875" style="1" bestFit="1" customWidth="1"/>
    <col min="14087" max="14087" width="9.1796875" style="1" customWidth="1"/>
    <col min="14088" max="14088" width="9.453125" style="1" customWidth="1"/>
    <col min="14089" max="14090" width="9.1796875" style="1" customWidth="1"/>
    <col min="14091" max="14091" width="10.81640625" style="1" customWidth="1"/>
    <col min="14092" max="14096" width="9.1796875" style="1" customWidth="1"/>
    <col min="14097" max="14097" width="13.54296875" style="1" customWidth="1"/>
    <col min="14098" max="14098" width="17" style="1" customWidth="1"/>
    <col min="14099" max="14099" width="13.54296875" style="1" customWidth="1"/>
    <col min="14100" max="14100" width="17" style="1" customWidth="1"/>
    <col min="14101" max="14336" width="8.7265625" style="1"/>
    <col min="14337" max="14337" width="39.453125" style="1" customWidth="1"/>
    <col min="14338" max="14338" width="9.1796875" style="1" customWidth="1"/>
    <col min="14339" max="14339" width="9.54296875" style="1" bestFit="1" customWidth="1"/>
    <col min="14340" max="14340" width="9.1796875" style="1" customWidth="1"/>
    <col min="14341" max="14341" width="9.453125" style="1" customWidth="1"/>
    <col min="14342" max="14342" width="9.54296875" style="1" bestFit="1" customWidth="1"/>
    <col min="14343" max="14343" width="9.1796875" style="1" customWidth="1"/>
    <col min="14344" max="14344" width="9.453125" style="1" customWidth="1"/>
    <col min="14345" max="14346" width="9.1796875" style="1" customWidth="1"/>
    <col min="14347" max="14347" width="10.81640625" style="1" customWidth="1"/>
    <col min="14348" max="14352" width="9.1796875" style="1" customWidth="1"/>
    <col min="14353" max="14353" width="13.54296875" style="1" customWidth="1"/>
    <col min="14354" max="14354" width="17" style="1" customWidth="1"/>
    <col min="14355" max="14355" width="13.54296875" style="1" customWidth="1"/>
    <col min="14356" max="14356" width="17" style="1" customWidth="1"/>
    <col min="14357" max="14592" width="8.7265625" style="1"/>
    <col min="14593" max="14593" width="39.453125" style="1" customWidth="1"/>
    <col min="14594" max="14594" width="9.1796875" style="1" customWidth="1"/>
    <col min="14595" max="14595" width="9.54296875" style="1" bestFit="1" customWidth="1"/>
    <col min="14596" max="14596" width="9.1796875" style="1" customWidth="1"/>
    <col min="14597" max="14597" width="9.453125" style="1" customWidth="1"/>
    <col min="14598" max="14598" width="9.54296875" style="1" bestFit="1" customWidth="1"/>
    <col min="14599" max="14599" width="9.1796875" style="1" customWidth="1"/>
    <col min="14600" max="14600" width="9.453125" style="1" customWidth="1"/>
    <col min="14601" max="14602" width="9.1796875" style="1" customWidth="1"/>
    <col min="14603" max="14603" width="10.81640625" style="1" customWidth="1"/>
    <col min="14604" max="14608" width="9.1796875" style="1" customWidth="1"/>
    <col min="14609" max="14609" width="13.54296875" style="1" customWidth="1"/>
    <col min="14610" max="14610" width="17" style="1" customWidth="1"/>
    <col min="14611" max="14611" width="13.54296875" style="1" customWidth="1"/>
    <col min="14612" max="14612" width="17" style="1" customWidth="1"/>
    <col min="14613" max="14848" width="8.7265625" style="1"/>
    <col min="14849" max="14849" width="39.453125" style="1" customWidth="1"/>
    <col min="14850" max="14850" width="9.1796875" style="1" customWidth="1"/>
    <col min="14851" max="14851" width="9.54296875" style="1" bestFit="1" customWidth="1"/>
    <col min="14852" max="14852" width="9.1796875" style="1" customWidth="1"/>
    <col min="14853" max="14853" width="9.453125" style="1" customWidth="1"/>
    <col min="14854" max="14854" width="9.54296875" style="1" bestFit="1" customWidth="1"/>
    <col min="14855" max="14855" width="9.1796875" style="1" customWidth="1"/>
    <col min="14856" max="14856" width="9.453125" style="1" customWidth="1"/>
    <col min="14857" max="14858" width="9.1796875" style="1" customWidth="1"/>
    <col min="14859" max="14859" width="10.81640625" style="1" customWidth="1"/>
    <col min="14860" max="14864" width="9.1796875" style="1" customWidth="1"/>
    <col min="14865" max="14865" width="13.54296875" style="1" customWidth="1"/>
    <col min="14866" max="14866" width="17" style="1" customWidth="1"/>
    <col min="14867" max="14867" width="13.54296875" style="1" customWidth="1"/>
    <col min="14868" max="14868" width="17" style="1" customWidth="1"/>
    <col min="14869" max="15104" width="8.7265625" style="1"/>
    <col min="15105" max="15105" width="39.453125" style="1" customWidth="1"/>
    <col min="15106" max="15106" width="9.1796875" style="1" customWidth="1"/>
    <col min="15107" max="15107" width="9.54296875" style="1" bestFit="1" customWidth="1"/>
    <col min="15108" max="15108" width="9.1796875" style="1" customWidth="1"/>
    <col min="15109" max="15109" width="9.453125" style="1" customWidth="1"/>
    <col min="15110" max="15110" width="9.54296875" style="1" bestFit="1" customWidth="1"/>
    <col min="15111" max="15111" width="9.1796875" style="1" customWidth="1"/>
    <col min="15112" max="15112" width="9.453125" style="1" customWidth="1"/>
    <col min="15113" max="15114" width="9.1796875" style="1" customWidth="1"/>
    <col min="15115" max="15115" width="10.81640625" style="1" customWidth="1"/>
    <col min="15116" max="15120" width="9.1796875" style="1" customWidth="1"/>
    <col min="15121" max="15121" width="13.54296875" style="1" customWidth="1"/>
    <col min="15122" max="15122" width="17" style="1" customWidth="1"/>
    <col min="15123" max="15123" width="13.54296875" style="1" customWidth="1"/>
    <col min="15124" max="15124" width="17" style="1" customWidth="1"/>
    <col min="15125" max="15360" width="8.7265625" style="1"/>
    <col min="15361" max="15361" width="39.453125" style="1" customWidth="1"/>
    <col min="15362" max="15362" width="9.1796875" style="1" customWidth="1"/>
    <col min="15363" max="15363" width="9.54296875" style="1" bestFit="1" customWidth="1"/>
    <col min="15364" max="15364" width="9.1796875" style="1" customWidth="1"/>
    <col min="15365" max="15365" width="9.453125" style="1" customWidth="1"/>
    <col min="15366" max="15366" width="9.54296875" style="1" bestFit="1" customWidth="1"/>
    <col min="15367" max="15367" width="9.1796875" style="1" customWidth="1"/>
    <col min="15368" max="15368" width="9.453125" style="1" customWidth="1"/>
    <col min="15369" max="15370" width="9.1796875" style="1" customWidth="1"/>
    <col min="15371" max="15371" width="10.81640625" style="1" customWidth="1"/>
    <col min="15372" max="15376" width="9.1796875" style="1" customWidth="1"/>
    <col min="15377" max="15377" width="13.54296875" style="1" customWidth="1"/>
    <col min="15378" max="15378" width="17" style="1" customWidth="1"/>
    <col min="15379" max="15379" width="13.54296875" style="1" customWidth="1"/>
    <col min="15380" max="15380" width="17" style="1" customWidth="1"/>
    <col min="15381" max="15616" width="8.7265625" style="1"/>
    <col min="15617" max="15617" width="39.453125" style="1" customWidth="1"/>
    <col min="15618" max="15618" width="9.1796875" style="1" customWidth="1"/>
    <col min="15619" max="15619" width="9.54296875" style="1" bestFit="1" customWidth="1"/>
    <col min="15620" max="15620" width="9.1796875" style="1" customWidth="1"/>
    <col min="15621" max="15621" width="9.453125" style="1" customWidth="1"/>
    <col min="15622" max="15622" width="9.54296875" style="1" bestFit="1" customWidth="1"/>
    <col min="15623" max="15623" width="9.1796875" style="1" customWidth="1"/>
    <col min="15624" max="15624" width="9.453125" style="1" customWidth="1"/>
    <col min="15625" max="15626" width="9.1796875" style="1" customWidth="1"/>
    <col min="15627" max="15627" width="10.81640625" style="1" customWidth="1"/>
    <col min="15628" max="15632" width="9.1796875" style="1" customWidth="1"/>
    <col min="15633" max="15633" width="13.54296875" style="1" customWidth="1"/>
    <col min="15634" max="15634" width="17" style="1" customWidth="1"/>
    <col min="15635" max="15635" width="13.54296875" style="1" customWidth="1"/>
    <col min="15636" max="15636" width="17" style="1" customWidth="1"/>
    <col min="15637" max="15872" width="8.7265625" style="1"/>
    <col min="15873" max="15873" width="39.453125" style="1" customWidth="1"/>
    <col min="15874" max="15874" width="9.1796875" style="1" customWidth="1"/>
    <col min="15875" max="15875" width="9.54296875" style="1" bestFit="1" customWidth="1"/>
    <col min="15876" max="15876" width="9.1796875" style="1" customWidth="1"/>
    <col min="15877" max="15877" width="9.453125" style="1" customWidth="1"/>
    <col min="15878" max="15878" width="9.54296875" style="1" bestFit="1" customWidth="1"/>
    <col min="15879" max="15879" width="9.1796875" style="1" customWidth="1"/>
    <col min="15880" max="15880" width="9.453125" style="1" customWidth="1"/>
    <col min="15881" max="15882" width="9.1796875" style="1" customWidth="1"/>
    <col min="15883" max="15883" width="10.81640625" style="1" customWidth="1"/>
    <col min="15884" max="15888" width="9.1796875" style="1" customWidth="1"/>
    <col min="15889" max="15889" width="13.54296875" style="1" customWidth="1"/>
    <col min="15890" max="15890" width="17" style="1" customWidth="1"/>
    <col min="15891" max="15891" width="13.54296875" style="1" customWidth="1"/>
    <col min="15892" max="15892" width="17" style="1" customWidth="1"/>
    <col min="15893" max="16128" width="8.7265625" style="1"/>
    <col min="16129" max="16129" width="39.453125" style="1" customWidth="1"/>
    <col min="16130" max="16130" width="9.1796875" style="1" customWidth="1"/>
    <col min="16131" max="16131" width="9.54296875" style="1" bestFit="1" customWidth="1"/>
    <col min="16132" max="16132" width="9.1796875" style="1" customWidth="1"/>
    <col min="16133" max="16133" width="9.453125" style="1" customWidth="1"/>
    <col min="16134" max="16134" width="9.54296875" style="1" bestFit="1" customWidth="1"/>
    <col min="16135" max="16135" width="9.1796875" style="1" customWidth="1"/>
    <col min="16136" max="16136" width="9.453125" style="1" customWidth="1"/>
    <col min="16137" max="16138" width="9.1796875" style="1" customWidth="1"/>
    <col min="16139" max="16139" width="10.81640625" style="1" customWidth="1"/>
    <col min="16140" max="16144" width="9.1796875" style="1" customWidth="1"/>
    <col min="16145" max="16145" width="13.54296875" style="1" customWidth="1"/>
    <col min="16146" max="16146" width="17" style="1" customWidth="1"/>
    <col min="16147" max="16147" width="13.54296875" style="1" customWidth="1"/>
    <col min="16148" max="16148" width="17" style="1" customWidth="1"/>
    <col min="16149" max="16384" width="8.7265625" style="1"/>
  </cols>
  <sheetData>
    <row r="1" spans="1:20" ht="23.25" customHeight="1" x14ac:dyDescent="0.3">
      <c r="A1" s="173" t="s">
        <v>66</v>
      </c>
      <c r="B1" s="174"/>
      <c r="C1" s="174"/>
      <c r="D1" s="174"/>
      <c r="E1" s="174"/>
      <c r="F1" s="174"/>
      <c r="G1" s="174"/>
      <c r="K1" s="145">
        <v>42668</v>
      </c>
    </row>
    <row r="2" spans="1:20" x14ac:dyDescent="0.25">
      <c r="K2" s="88" t="s">
        <v>67</v>
      </c>
    </row>
    <row r="3" spans="1:20" ht="13" thickBot="1" x14ac:dyDescent="0.3">
      <c r="A3" s="175" t="s">
        <v>122</v>
      </c>
    </row>
    <row r="4" spans="1:20" ht="18.75" customHeight="1" x14ac:dyDescent="0.25">
      <c r="A4" s="176" t="s">
        <v>68</v>
      </c>
      <c r="B4" s="177"/>
      <c r="C4" s="176"/>
      <c r="D4" s="178" t="s">
        <v>110</v>
      </c>
      <c r="E4" s="177"/>
      <c r="F4" s="176"/>
      <c r="G4" s="178" t="s">
        <v>111</v>
      </c>
      <c r="H4" s="177"/>
      <c r="I4" s="176"/>
      <c r="J4" s="178" t="s">
        <v>112</v>
      </c>
      <c r="K4" s="177"/>
      <c r="L4" s="87"/>
    </row>
    <row r="5" spans="1:20" ht="18.75" customHeight="1" thickBot="1" x14ac:dyDescent="0.3">
      <c r="A5" s="179" t="s">
        <v>69</v>
      </c>
      <c r="B5" s="180" t="s">
        <v>70</v>
      </c>
      <c r="C5" s="181" t="s">
        <v>71</v>
      </c>
      <c r="D5" s="182" t="s">
        <v>72</v>
      </c>
      <c r="E5" s="180" t="s">
        <v>73</v>
      </c>
      <c r="F5" s="181" t="s">
        <v>71</v>
      </c>
      <c r="G5" s="182" t="s">
        <v>72</v>
      </c>
      <c r="H5" s="180" t="s">
        <v>73</v>
      </c>
      <c r="I5" s="181" t="s">
        <v>71</v>
      </c>
      <c r="J5" s="182" t="s">
        <v>72</v>
      </c>
      <c r="K5" s="180" t="s">
        <v>73</v>
      </c>
      <c r="L5" s="87"/>
    </row>
    <row r="6" spans="1:20" ht="13.5" thickBot="1" x14ac:dyDescent="0.35">
      <c r="A6" s="183" t="s">
        <v>74</v>
      </c>
      <c r="B6" s="184">
        <v>0.15</v>
      </c>
      <c r="C6" s="185" t="s">
        <v>75</v>
      </c>
      <c r="D6" s="186" t="str">
        <f>IF(C6="NQ","-----",IF(C6&gt;92,100,IF(C6&lt;80,0,(C6-80)*100/(92-80))))</f>
        <v>-----</v>
      </c>
      <c r="E6" s="187" t="str">
        <f>IF(C6="NQ","-----",$B6*D6)</f>
        <v>-----</v>
      </c>
      <c r="F6" s="185" t="s">
        <v>75</v>
      </c>
      <c r="G6" s="186" t="str">
        <f>IF(F6="NQ","-----",IF(F6&gt;92,100,IF(F6&lt;80,0,(F6-80)*100/(92-80))))</f>
        <v>-----</v>
      </c>
      <c r="H6" s="187" t="str">
        <f>IF(F6="NQ","-----",$B6*G6)</f>
        <v>-----</v>
      </c>
      <c r="I6" s="185" t="e">
        <f>(+$C$6+$F$6)/$A$19</f>
        <v>#VALUE!</v>
      </c>
      <c r="J6" s="186" t="e">
        <f>IF(I6="NQ","-----",IF(I6&gt;92,100,IF(I6&lt;80,0,(I6-80)*100/(92-80))))</f>
        <v>#VALUE!</v>
      </c>
      <c r="K6" s="187" t="e">
        <f>IF(I6="NQ","-----",$B6*J6)</f>
        <v>#VALUE!</v>
      </c>
      <c r="L6" s="188"/>
      <c r="N6" s="93"/>
      <c r="O6" s="93"/>
      <c r="P6" s="93"/>
      <c r="Q6" s="93"/>
      <c r="R6" s="93"/>
      <c r="S6" s="93"/>
      <c r="T6" s="93"/>
    </row>
    <row r="7" spans="1:20" x14ac:dyDescent="0.25">
      <c r="A7" s="189" t="s">
        <v>50</v>
      </c>
      <c r="B7" s="190">
        <v>19</v>
      </c>
      <c r="C7" s="185">
        <v>19</v>
      </c>
      <c r="D7" s="186">
        <v>19</v>
      </c>
      <c r="E7" s="187">
        <v>19</v>
      </c>
      <c r="F7" s="185">
        <v>19</v>
      </c>
      <c r="G7" s="186">
        <v>19</v>
      </c>
      <c r="H7" s="187">
        <v>19</v>
      </c>
      <c r="I7" s="185">
        <f>(+$C$7+$F$7)/$A$19</f>
        <v>19</v>
      </c>
      <c r="J7" s="186">
        <v>19</v>
      </c>
      <c r="K7" s="187">
        <v>19</v>
      </c>
      <c r="L7" s="188"/>
    </row>
    <row r="8" spans="1:20" x14ac:dyDescent="0.25">
      <c r="A8" s="189" t="s">
        <v>76</v>
      </c>
      <c r="B8" s="190">
        <v>0.1</v>
      </c>
      <c r="C8" s="191" t="s">
        <v>75</v>
      </c>
      <c r="D8" s="186" t="str">
        <f>IF(C8="NQ","-----",IF(C8&lt;0.5,100,IF(C8&gt;1.5,0,(C8-1.5)*100/(1-2))))</f>
        <v>-----</v>
      </c>
      <c r="E8" s="187" t="str">
        <f>IF(C8="NQ","-----",$B8*D8)</f>
        <v>-----</v>
      </c>
      <c r="F8" s="191" t="s">
        <v>75</v>
      </c>
      <c r="G8" s="186" t="str">
        <f>IF(F8="NQ","-----",IF(F8&lt;0.5,100,IF(F8&gt;1.5,0,(F8-1.5)*100/(1-2))))</f>
        <v>-----</v>
      </c>
      <c r="H8" s="187" t="str">
        <f>IF(F8="NQ","-----",$B8*G8)</f>
        <v>-----</v>
      </c>
      <c r="I8" s="191" t="e">
        <f>(+$C$8+$F$8)/$A$19</f>
        <v>#VALUE!</v>
      </c>
      <c r="J8" s="186" t="e">
        <f>IF(I8="NQ","-----",IF(I8&lt;0.5,100,IF(I8&gt;1.5,0,(I8-1.5)*100/(1-2))))</f>
        <v>#VALUE!</v>
      </c>
      <c r="K8" s="187" t="e">
        <f>IF(I8="NQ","-----",$B8*J8)</f>
        <v>#VALUE!</v>
      </c>
      <c r="L8" s="188"/>
    </row>
    <row r="9" spans="1:20" ht="13" x14ac:dyDescent="0.3">
      <c r="A9" s="192" t="s">
        <v>77</v>
      </c>
      <c r="B9" s="190"/>
      <c r="C9" s="193"/>
      <c r="D9" s="186"/>
      <c r="E9" s="187"/>
      <c r="F9" s="193"/>
      <c r="G9" s="186"/>
      <c r="H9" s="187"/>
      <c r="I9" s="193"/>
      <c r="J9" s="186"/>
      <c r="K9" s="187"/>
      <c r="L9" s="188"/>
    </row>
    <row r="10" spans="1:20" x14ac:dyDescent="0.25">
      <c r="A10" s="189" t="s">
        <v>78</v>
      </c>
      <c r="B10" s="190">
        <v>0.1</v>
      </c>
      <c r="C10" s="194" t="s">
        <v>75</v>
      </c>
      <c r="D10" s="186" t="str">
        <f>IF(C10="NQ","-----",IF(C10&lt;0.02,100,IF(C10&gt;0.03,0,(0.03-C10)*100/(0.03-0.02))))</f>
        <v>-----</v>
      </c>
      <c r="E10" s="187" t="str">
        <f>IF(C10="NQ","-----",$B10*D10)</f>
        <v>-----</v>
      </c>
      <c r="F10" s="194" t="s">
        <v>75</v>
      </c>
      <c r="G10" s="186" t="str">
        <f>IF(F10="NQ","-----",IF(F10&lt;0.02,100,IF(F10&gt;0.03,0,(0.03-F10)*100/(0.03-0.02))))</f>
        <v>-----</v>
      </c>
      <c r="H10" s="187" t="str">
        <f>IF(F10="NQ","-----",$B10*G10)</f>
        <v>-----</v>
      </c>
      <c r="I10" s="194" t="e">
        <f>(+$C$10+$F$10)/$A$19</f>
        <v>#VALUE!</v>
      </c>
      <c r="J10" s="186" t="e">
        <f>IF(I10="NQ","-----",IF(I10&lt;0.02,100,IF(I10&gt;0.03,0,(0.03-I10)*100/(0.03-0.02))))</f>
        <v>#VALUE!</v>
      </c>
      <c r="K10" s="187" t="e">
        <f>IF(I10="NQ","-----",$B10*J10)</f>
        <v>#VALUE!</v>
      </c>
      <c r="L10" s="188"/>
    </row>
    <row r="11" spans="1:20" x14ac:dyDescent="0.25">
      <c r="A11" s="189" t="s">
        <v>79</v>
      </c>
      <c r="B11" s="190">
        <v>0.1</v>
      </c>
      <c r="C11" s="194" t="s">
        <v>75</v>
      </c>
      <c r="D11" s="186" t="str">
        <f>IF(C11="NQ","-----",IF(C11&lt;0.02,100,IF(C11&gt;0.03,0,(0.03-C11)*100/(0.03-0.02))))</f>
        <v>-----</v>
      </c>
      <c r="E11" s="187" t="str">
        <f>IF(C11="NQ","-----",$B11*D11)</f>
        <v>-----</v>
      </c>
      <c r="F11" s="194" t="s">
        <v>75</v>
      </c>
      <c r="G11" s="186" t="str">
        <f>IF(F11="NQ","-----",IF(F11&lt;0.02,100,IF(F11&gt;0.03,0,(0.03-F11)*100/(0.03-0.02))))</f>
        <v>-----</v>
      </c>
      <c r="H11" s="187" t="str">
        <f>IF(F11="NQ","-----",$B11*G11)</f>
        <v>-----</v>
      </c>
      <c r="I11" s="194" t="e">
        <f>(+$C$11+$F$11)/$A$19</f>
        <v>#VALUE!</v>
      </c>
      <c r="J11" s="186" t="e">
        <f>IF(I11="NQ","-----",IF(I11&lt;0.02,100,IF(I11&gt;0.03,0,(0.03-I11)*100/(0.03-0.02))))</f>
        <v>#VALUE!</v>
      </c>
      <c r="K11" s="187" t="e">
        <f>IF(I11="NQ","-----",$B11*J11)</f>
        <v>#VALUE!</v>
      </c>
      <c r="L11" s="188"/>
    </row>
    <row r="12" spans="1:20" x14ac:dyDescent="0.25">
      <c r="A12" s="189" t="s">
        <v>80</v>
      </c>
      <c r="B12" s="190">
        <v>0.1</v>
      </c>
      <c r="C12" s="194" t="s">
        <v>75</v>
      </c>
      <c r="D12" s="186" t="str">
        <f>IF(C12="NQ","-----",IF(C12&lt;0.025,100,IF(C12&gt;0.035,0,(0.035-C12)*100/(0.035-0.025))))</f>
        <v>-----</v>
      </c>
      <c r="E12" s="187" t="str">
        <f>IF(C12="NQ","-----",$B12*D12)</f>
        <v>-----</v>
      </c>
      <c r="F12" s="194" t="s">
        <v>75</v>
      </c>
      <c r="G12" s="186" t="str">
        <f>IF(F12="NQ","-----",IF(F12&lt;0.025,100,IF(F12&gt;0.035,0,(0.035-F12)*100/(0.035-0.025))))</f>
        <v>-----</v>
      </c>
      <c r="H12" s="187" t="str">
        <f>IF(F12="NQ","-----",$B12*G12)</f>
        <v>-----</v>
      </c>
      <c r="I12" s="194" t="e">
        <f>(+$C$12+$F$12)/$A$19</f>
        <v>#VALUE!</v>
      </c>
      <c r="J12" s="186" t="e">
        <f>IF(I12="NQ","-----",IF(I12&lt;0.025,100,IF(I12&gt;0.035,0,(0.035-I12)*100/(0.035-0.025))))</f>
        <v>#VALUE!</v>
      </c>
      <c r="K12" s="187" t="e">
        <f>IF(I12="NQ","-----",$B12*J12)</f>
        <v>#VALUE!</v>
      </c>
      <c r="L12" s="188"/>
    </row>
    <row r="13" spans="1:20" x14ac:dyDescent="0.25">
      <c r="A13" s="189"/>
      <c r="B13" s="190"/>
      <c r="C13" s="195"/>
      <c r="D13" s="186"/>
      <c r="E13" s="187"/>
      <c r="F13" s="195"/>
      <c r="G13" s="186"/>
      <c r="H13" s="187"/>
      <c r="I13" s="195"/>
      <c r="J13" s="186"/>
      <c r="K13" s="187"/>
      <c r="L13" s="188"/>
    </row>
    <row r="14" spans="1:20" x14ac:dyDescent="0.25">
      <c r="A14" s="189" t="s">
        <v>81</v>
      </c>
      <c r="B14" s="190">
        <v>0.1</v>
      </c>
      <c r="C14" s="196" t="s">
        <v>75</v>
      </c>
      <c r="D14" s="186" t="str">
        <f>IF(C14="NQ","-----",IF(C14&lt;0.0005,100,IF(C14&gt;0.005,0,(0.005-C14)*22222.22)))</f>
        <v>-----</v>
      </c>
      <c r="E14" s="187" t="str">
        <f>IF(C14="NQ","-----",$B14*D14)</f>
        <v>-----</v>
      </c>
      <c r="F14" s="196" t="s">
        <v>75</v>
      </c>
      <c r="G14" s="186" t="str">
        <f>IF(F14="NQ","-----",IF(F14&lt;0.0005,100,IF(F14&gt;0.005,0,(0.005-F14)*22222.22)))</f>
        <v>-----</v>
      </c>
      <c r="H14" s="187" t="str">
        <f>IF(F14="NQ","-----",$B14*G14)</f>
        <v>-----</v>
      </c>
      <c r="I14" s="196" t="e">
        <f>(+$C$14+$F$14)/$A$19</f>
        <v>#VALUE!</v>
      </c>
      <c r="J14" s="186" t="e">
        <f>IF(I14="NQ","-----",IF(I14&lt;0.0005,100,IF(I14&gt;0.005,0,(0.005-I14)*22222.22)))</f>
        <v>#VALUE!</v>
      </c>
      <c r="K14" s="187" t="e">
        <f>IF(I14="NQ","-----",$B14*J14)</f>
        <v>#VALUE!</v>
      </c>
      <c r="L14" s="188"/>
    </row>
    <row r="15" spans="1:20" x14ac:dyDescent="0.25">
      <c r="A15" s="189" t="s">
        <v>82</v>
      </c>
      <c r="B15" s="190">
        <v>0.05</v>
      </c>
      <c r="C15" s="191" t="s">
        <v>75</v>
      </c>
      <c r="D15" s="186" t="str">
        <f>IF(C15="NQ","-----",IF(C15&lt;1.01,100,(IF(C15&gt;1.2,0,(1.2-C15)*526.32))))</f>
        <v>-----</v>
      </c>
      <c r="E15" s="187" t="str">
        <f>IF(C15="NQ","-----",$B15*D15)</f>
        <v>-----</v>
      </c>
      <c r="F15" s="191" t="s">
        <v>75</v>
      </c>
      <c r="G15" s="186" t="str">
        <f>IF(F15="NQ","-----",IF(F15&lt;1.01,100,(IF(F15&gt;1.2,0,(1.2-F15)*526.32))))</f>
        <v>-----</v>
      </c>
      <c r="H15" s="187" t="str">
        <f>IF(F15="NQ","-----",$B15*G15)</f>
        <v>-----</v>
      </c>
      <c r="I15" s="191" t="e">
        <f>(+$C$15+$F$15)/$A$19</f>
        <v>#VALUE!</v>
      </c>
      <c r="J15" s="186" t="e">
        <f>IF(I15="NQ","-----",IF(I15&lt;1.01,100,(IF(I15&gt;1.2,0,(1.2-I15)*526.32))))</f>
        <v>#VALUE!</v>
      </c>
      <c r="K15" s="187" t="e">
        <f>IF(I15="NQ","-----",$B15*J15)</f>
        <v>#VALUE!</v>
      </c>
      <c r="L15" s="188"/>
    </row>
    <row r="16" spans="1:20" x14ac:dyDescent="0.25">
      <c r="A16" s="189" t="s">
        <v>83</v>
      </c>
      <c r="B16" s="190">
        <v>0.1</v>
      </c>
      <c r="C16" s="191" t="s">
        <v>75</v>
      </c>
      <c r="D16" s="186" t="str">
        <f>IF(C16="NQ","-----",IF(C16&lt;=60,100,(IF(C16&gt;=120,0,(120-C16)*1.66667))))</f>
        <v>-----</v>
      </c>
      <c r="E16" s="187" t="str">
        <f>IF(C16="NQ","-----",$B16*D16)</f>
        <v>-----</v>
      </c>
      <c r="F16" s="191" t="s">
        <v>75</v>
      </c>
      <c r="G16" s="186" t="str">
        <f>IF(F16="NQ","-----",IF(F16&lt;=60,100,(IF(F16&gt;=120,0,(120-F16)*1.66667))))</f>
        <v>-----</v>
      </c>
      <c r="H16" s="187" t="str">
        <f>IF(F16="NQ","-----",$B16*G16)</f>
        <v>-----</v>
      </c>
      <c r="I16" s="191" t="e">
        <f>(+$C$16+$F$16)/$A$19</f>
        <v>#VALUE!</v>
      </c>
      <c r="J16" s="186" t="e">
        <f>IF(I16="NQ","-----",IF(I16&lt;=60,100,(IF(I16&gt;=120,0,(120-I16)*1.66667))))</f>
        <v>#VALUE!</v>
      </c>
      <c r="K16" s="187" t="e">
        <f>IF(I16="NQ","-----",$B16*J16)</f>
        <v>#VALUE!</v>
      </c>
      <c r="L16" s="188"/>
    </row>
    <row r="17" spans="1:12" ht="13" thickBot="1" x14ac:dyDescent="0.3">
      <c r="A17" s="197" t="s">
        <v>84</v>
      </c>
      <c r="B17" s="198">
        <v>0.05</v>
      </c>
      <c r="C17" s="191" t="s">
        <v>75</v>
      </c>
      <c r="D17" s="186" t="str">
        <f>IF(C17="NQ","-----",IF(C17&lt;=0.2,100,(IF(C17&gt;=1,0,(1-C17)*125))))</f>
        <v>-----</v>
      </c>
      <c r="E17" s="187" t="str">
        <f>IF(C17="NQ","-----",$B17*D17)</f>
        <v>-----</v>
      </c>
      <c r="F17" s="191" t="s">
        <v>75</v>
      </c>
      <c r="G17" s="186" t="str">
        <f>IF(F17="NQ","-----",IF(F17&lt;=0.2,100,(IF(F17&gt;=1,0,(1-F17)*125))))</f>
        <v>-----</v>
      </c>
      <c r="H17" s="187" t="str">
        <f>IF(F17="NQ","-----",$B17*G17)</f>
        <v>-----</v>
      </c>
      <c r="I17" s="191" t="e">
        <f>(+$C$17+$F$17)/$A$19</f>
        <v>#VALUE!</v>
      </c>
      <c r="J17" s="186" t="e">
        <f>IF(I17="NQ","-----",IF(I17&lt;=0.2,100,(IF(I17&gt;=1,0,(1-I17)*125))))</f>
        <v>#VALUE!</v>
      </c>
      <c r="K17" s="187" t="e">
        <f>IF(I17="NQ","-----",$B17*J17)</f>
        <v>#VALUE!</v>
      </c>
      <c r="L17" s="87"/>
    </row>
    <row r="18" spans="1:12" x14ac:dyDescent="0.25">
      <c r="C18" s="199" t="s">
        <v>85</v>
      </c>
      <c r="D18" s="200"/>
      <c r="E18" s="201">
        <f>E19/1</f>
        <v>19</v>
      </c>
      <c r="F18" s="199" t="s">
        <v>85</v>
      </c>
      <c r="G18" s="200"/>
      <c r="H18" s="201">
        <f>H19/1</f>
        <v>19</v>
      </c>
      <c r="I18" s="199" t="s">
        <v>85</v>
      </c>
      <c r="J18" s="200"/>
      <c r="K18" s="201" t="e">
        <f>K19/1</f>
        <v>#VALUE!</v>
      </c>
      <c r="L18" s="188"/>
    </row>
    <row r="19" spans="1:12" ht="13" thickBot="1" x14ac:dyDescent="0.3">
      <c r="A19" s="1">
        <v>2</v>
      </c>
      <c r="C19" s="202" t="s">
        <v>86</v>
      </c>
      <c r="D19" s="203"/>
      <c r="E19" s="204">
        <f>SUM(E6:E8,E10:E17)</f>
        <v>19</v>
      </c>
      <c r="F19" s="202" t="s">
        <v>86</v>
      </c>
      <c r="G19" s="203"/>
      <c r="H19" s="204">
        <f>SUM(H6:H8,H10:H17)</f>
        <v>19</v>
      </c>
      <c r="I19" s="202" t="s">
        <v>86</v>
      </c>
      <c r="J19" s="203"/>
      <c r="K19" s="204" t="e">
        <f>SUM(K6:K8,K10:K17)</f>
        <v>#VALUE!</v>
      </c>
      <c r="L19" s="87"/>
    </row>
    <row r="21" spans="1:12" x14ac:dyDescent="0.25">
      <c r="A21" s="88" t="s">
        <v>113</v>
      </c>
      <c r="C21" s="144">
        <f>(+$E$19)/1</f>
        <v>19</v>
      </c>
    </row>
    <row r="22" spans="1:12" x14ac:dyDescent="0.25">
      <c r="A22" s="88" t="s">
        <v>114</v>
      </c>
      <c r="C22" s="144">
        <f>(+$E$19+$H$19)/2</f>
        <v>19</v>
      </c>
    </row>
    <row r="23" spans="1:12" x14ac:dyDescent="0.25">
      <c r="A23" s="88" t="s">
        <v>115</v>
      </c>
      <c r="C23" s="144" t="e">
        <f xml:space="preserve"> $K$19</f>
        <v>#VALUE!</v>
      </c>
    </row>
    <row r="24" spans="1:12" x14ac:dyDescent="0.25">
      <c r="A24" s="88"/>
      <c r="B24" s="80"/>
      <c r="C24" s="144"/>
    </row>
    <row r="25" spans="1:12" x14ac:dyDescent="0.25">
      <c r="A25" s="88"/>
      <c r="B25" s="80"/>
      <c r="C25" s="144"/>
    </row>
    <row r="26" spans="1:12" x14ac:dyDescent="0.25">
      <c r="A26" s="88"/>
      <c r="B26" s="80"/>
      <c r="C26" s="144"/>
    </row>
    <row r="27" spans="1:12" x14ac:dyDescent="0.25">
      <c r="A27" s="1" t="s">
        <v>87</v>
      </c>
      <c r="F27" s="205"/>
      <c r="G27" s="87"/>
    </row>
    <row r="28" spans="1:12" x14ac:dyDescent="0.25">
      <c r="A28" s="1" t="s">
        <v>88</v>
      </c>
      <c r="F28" s="205"/>
      <c r="G28" s="87"/>
    </row>
    <row r="30" spans="1:12" ht="13" x14ac:dyDescent="0.3">
      <c r="A30" s="93" t="s">
        <v>89</v>
      </c>
    </row>
    <row r="31" spans="1:12" x14ac:dyDescent="0.25">
      <c r="A31" s="1" t="s">
        <v>90</v>
      </c>
    </row>
    <row r="32" spans="1:12" x14ac:dyDescent="0.25">
      <c r="A32" s="1" t="s">
        <v>91</v>
      </c>
    </row>
    <row r="33" spans="1:20" x14ac:dyDescent="0.25">
      <c r="A33" s="1" t="s">
        <v>92</v>
      </c>
    </row>
    <row r="34" spans="1:20" x14ac:dyDescent="0.25">
      <c r="A34" s="1" t="s">
        <v>93</v>
      </c>
    </row>
    <row r="35" spans="1:20" customFormat="1" ht="14.5" x14ac:dyDescent="0.35">
      <c r="B35" s="1"/>
      <c r="C35" s="1"/>
      <c r="D35" s="1"/>
      <c r="E35" s="1"/>
      <c r="F35" s="1"/>
      <c r="G35" s="1"/>
      <c r="H35" s="1"/>
      <c r="I35" s="1"/>
      <c r="J35" s="1"/>
      <c r="K35" s="1"/>
      <c r="L35" s="1"/>
      <c r="M35" s="1"/>
      <c r="N35" s="1"/>
      <c r="O35" s="1"/>
      <c r="P35" s="1"/>
      <c r="Q35" s="1"/>
      <c r="R35" s="1"/>
      <c r="S35" s="1"/>
      <c r="T35" s="1"/>
    </row>
    <row r="36" spans="1:20" hidden="1" x14ac:dyDescent="0.25">
      <c r="A36" s="1" t="s">
        <v>94</v>
      </c>
    </row>
    <row r="37" spans="1:20" x14ac:dyDescent="0.25">
      <c r="A37" s="1" t="s">
        <v>95</v>
      </c>
    </row>
    <row r="38" spans="1:20" x14ac:dyDescent="0.25">
      <c r="A38" s="1" t="s">
        <v>96</v>
      </c>
    </row>
    <row r="39" spans="1:20" x14ac:dyDescent="0.25">
      <c r="A39" s="1" t="s">
        <v>97</v>
      </c>
    </row>
    <row r="40" spans="1:20" customFormat="1" ht="14.5" x14ac:dyDescent="0.35">
      <c r="B40" s="1"/>
      <c r="C40" s="1"/>
      <c r="D40" s="1"/>
      <c r="E40" s="1"/>
      <c r="F40" s="1"/>
      <c r="G40" s="1"/>
      <c r="H40" s="1"/>
      <c r="I40" s="1"/>
      <c r="J40" s="1"/>
      <c r="K40" s="1"/>
      <c r="L40" s="1"/>
      <c r="M40" s="1"/>
      <c r="N40" s="1"/>
      <c r="O40" s="1"/>
      <c r="P40" s="1"/>
      <c r="Q40" s="1"/>
      <c r="R40" s="1"/>
      <c r="S40" s="1"/>
      <c r="T40" s="1"/>
    </row>
    <row r="41" spans="1:20" ht="12.75" hidden="1" customHeight="1" x14ac:dyDescent="0.25">
      <c r="A41" s="1" t="s">
        <v>98</v>
      </c>
    </row>
    <row r="42" spans="1:20" ht="12.75" hidden="1" customHeight="1" x14ac:dyDescent="0.25">
      <c r="A42" s="1" t="s">
        <v>99</v>
      </c>
    </row>
    <row r="43" spans="1:20" ht="12.75" hidden="1" customHeight="1" x14ac:dyDescent="0.25">
      <c r="A43" s="1" t="s">
        <v>100</v>
      </c>
    </row>
    <row r="44" spans="1:20" ht="12.75" hidden="1" customHeight="1" x14ac:dyDescent="0.25"/>
    <row r="45" spans="1:20" ht="12.75" hidden="1" customHeight="1" x14ac:dyDescent="0.25">
      <c r="A45" s="1" t="s">
        <v>101</v>
      </c>
    </row>
    <row r="46" spans="1:20" ht="12.75" hidden="1" customHeight="1" x14ac:dyDescent="0.25">
      <c r="A46" s="1" t="s">
        <v>102</v>
      </c>
    </row>
    <row r="47" spans="1:20" ht="12.75" hidden="1" customHeight="1" x14ac:dyDescent="0.25"/>
    <row r="48" spans="1:20" s="93" customFormat="1" ht="13" x14ac:dyDescent="0.3">
      <c r="A48" s="93" t="s">
        <v>103</v>
      </c>
    </row>
    <row r="49" spans="1:1" s="93" customFormat="1" ht="13" x14ac:dyDescent="0.3">
      <c r="A49" s="93" t="s">
        <v>104</v>
      </c>
    </row>
    <row r="50" spans="1:1" s="93" customFormat="1" ht="13" x14ac:dyDescent="0.3">
      <c r="A50" s="93" t="s">
        <v>105</v>
      </c>
    </row>
    <row r="51" spans="1:1" s="93" customFormat="1" ht="13" x14ac:dyDescent="0.3"/>
    <row r="52" spans="1:1" x14ac:dyDescent="0.25">
      <c r="A52" s="206" t="s">
        <v>106</v>
      </c>
    </row>
    <row r="53" spans="1:1" x14ac:dyDescent="0.25">
      <c r="A53" s="207" t="s">
        <v>107</v>
      </c>
    </row>
    <row r="54" spans="1:1" x14ac:dyDescent="0.25">
      <c r="A54" s="207" t="s">
        <v>108</v>
      </c>
    </row>
  </sheetData>
  <dataConsolidate/>
  <pageMargins left="0.32" right="0.24" top="0.27" bottom="0.2" header="0.21" footer="0.17"/>
  <pageSetup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2"/>
  <dimension ref="A1:T54"/>
  <sheetViews>
    <sheetView workbookViewId="0">
      <selection activeCell="I4" sqref="I4:K19"/>
    </sheetView>
  </sheetViews>
  <sheetFormatPr defaultRowHeight="12.5" x14ac:dyDescent="0.25"/>
  <cols>
    <col min="1" max="1" width="39.453125" style="1" customWidth="1"/>
    <col min="2" max="2" width="9.1796875" style="1" customWidth="1"/>
    <col min="3" max="3" width="9.54296875" style="1" bestFit="1" customWidth="1"/>
    <col min="4" max="4" width="9.1796875" style="1" customWidth="1"/>
    <col min="5" max="5" width="9.453125" style="1" customWidth="1"/>
    <col min="6" max="6" width="9.54296875" style="1" bestFit="1" customWidth="1"/>
    <col min="7" max="7" width="9.1796875" style="1" customWidth="1"/>
    <col min="8" max="8" width="9.453125" style="1" customWidth="1"/>
    <col min="9" max="10" width="9.1796875" style="1" customWidth="1"/>
    <col min="11" max="11" width="10.81640625" style="1" customWidth="1"/>
    <col min="12" max="16" width="9.1796875" style="1" customWidth="1"/>
    <col min="17" max="17" width="13.54296875" style="1" customWidth="1"/>
    <col min="18" max="18" width="17" style="1" customWidth="1"/>
    <col min="19" max="19" width="13.54296875" style="1" customWidth="1"/>
    <col min="20" max="20" width="17" style="1" customWidth="1"/>
    <col min="21" max="256" width="8.7265625" style="1"/>
    <col min="257" max="257" width="39.453125" style="1" customWidth="1"/>
    <col min="258" max="258" width="9.1796875" style="1" customWidth="1"/>
    <col min="259" max="259" width="9.54296875" style="1" bestFit="1" customWidth="1"/>
    <col min="260" max="260" width="9.1796875" style="1" customWidth="1"/>
    <col min="261" max="261" width="9.453125" style="1" customWidth="1"/>
    <col min="262" max="262" width="9.54296875" style="1" bestFit="1" customWidth="1"/>
    <col min="263" max="263" width="9.1796875" style="1" customWidth="1"/>
    <col min="264" max="264" width="9.453125" style="1" customWidth="1"/>
    <col min="265" max="266" width="9.1796875" style="1" customWidth="1"/>
    <col min="267" max="267" width="10.81640625" style="1" customWidth="1"/>
    <col min="268" max="272" width="9.1796875" style="1" customWidth="1"/>
    <col min="273" max="273" width="13.54296875" style="1" customWidth="1"/>
    <col min="274" max="274" width="17" style="1" customWidth="1"/>
    <col min="275" max="275" width="13.54296875" style="1" customWidth="1"/>
    <col min="276" max="276" width="17" style="1" customWidth="1"/>
    <col min="277" max="512" width="8.7265625" style="1"/>
    <col min="513" max="513" width="39.453125" style="1" customWidth="1"/>
    <col min="514" max="514" width="9.1796875" style="1" customWidth="1"/>
    <col min="515" max="515" width="9.54296875" style="1" bestFit="1" customWidth="1"/>
    <col min="516" max="516" width="9.1796875" style="1" customWidth="1"/>
    <col min="517" max="517" width="9.453125" style="1" customWidth="1"/>
    <col min="518" max="518" width="9.54296875" style="1" bestFit="1" customWidth="1"/>
    <col min="519" max="519" width="9.1796875" style="1" customWidth="1"/>
    <col min="520" max="520" width="9.453125" style="1" customWidth="1"/>
    <col min="521" max="522" width="9.1796875" style="1" customWidth="1"/>
    <col min="523" max="523" width="10.81640625" style="1" customWidth="1"/>
    <col min="524" max="528" width="9.1796875" style="1" customWidth="1"/>
    <col min="529" max="529" width="13.54296875" style="1" customWidth="1"/>
    <col min="530" max="530" width="17" style="1" customWidth="1"/>
    <col min="531" max="531" width="13.54296875" style="1" customWidth="1"/>
    <col min="532" max="532" width="17" style="1" customWidth="1"/>
    <col min="533" max="768" width="8.7265625" style="1"/>
    <col min="769" max="769" width="39.453125" style="1" customWidth="1"/>
    <col min="770" max="770" width="9.1796875" style="1" customWidth="1"/>
    <col min="771" max="771" width="9.54296875" style="1" bestFit="1" customWidth="1"/>
    <col min="772" max="772" width="9.1796875" style="1" customWidth="1"/>
    <col min="773" max="773" width="9.453125" style="1" customWidth="1"/>
    <col min="774" max="774" width="9.54296875" style="1" bestFit="1" customWidth="1"/>
    <col min="775" max="775" width="9.1796875" style="1" customWidth="1"/>
    <col min="776" max="776" width="9.453125" style="1" customWidth="1"/>
    <col min="777" max="778" width="9.1796875" style="1" customWidth="1"/>
    <col min="779" max="779" width="10.81640625" style="1" customWidth="1"/>
    <col min="780" max="784" width="9.1796875" style="1" customWidth="1"/>
    <col min="785" max="785" width="13.54296875" style="1" customWidth="1"/>
    <col min="786" max="786" width="17" style="1" customWidth="1"/>
    <col min="787" max="787" width="13.54296875" style="1" customWidth="1"/>
    <col min="788" max="788" width="17" style="1" customWidth="1"/>
    <col min="789" max="1024" width="8.7265625" style="1"/>
    <col min="1025" max="1025" width="39.453125" style="1" customWidth="1"/>
    <col min="1026" max="1026" width="9.1796875" style="1" customWidth="1"/>
    <col min="1027" max="1027" width="9.54296875" style="1" bestFit="1" customWidth="1"/>
    <col min="1028" max="1028" width="9.1796875" style="1" customWidth="1"/>
    <col min="1029" max="1029" width="9.453125" style="1" customWidth="1"/>
    <col min="1030" max="1030" width="9.54296875" style="1" bestFit="1" customWidth="1"/>
    <col min="1031" max="1031" width="9.1796875" style="1" customWidth="1"/>
    <col min="1032" max="1032" width="9.453125" style="1" customWidth="1"/>
    <col min="1033" max="1034" width="9.1796875" style="1" customWidth="1"/>
    <col min="1035" max="1035" width="10.81640625" style="1" customWidth="1"/>
    <col min="1036" max="1040" width="9.1796875" style="1" customWidth="1"/>
    <col min="1041" max="1041" width="13.54296875" style="1" customWidth="1"/>
    <col min="1042" max="1042" width="17" style="1" customWidth="1"/>
    <col min="1043" max="1043" width="13.54296875" style="1" customWidth="1"/>
    <col min="1044" max="1044" width="17" style="1" customWidth="1"/>
    <col min="1045" max="1280" width="8.7265625" style="1"/>
    <col min="1281" max="1281" width="39.453125" style="1" customWidth="1"/>
    <col min="1282" max="1282" width="9.1796875" style="1" customWidth="1"/>
    <col min="1283" max="1283" width="9.54296875" style="1" bestFit="1" customWidth="1"/>
    <col min="1284" max="1284" width="9.1796875" style="1" customWidth="1"/>
    <col min="1285" max="1285" width="9.453125" style="1" customWidth="1"/>
    <col min="1286" max="1286" width="9.54296875" style="1" bestFit="1" customWidth="1"/>
    <col min="1287" max="1287" width="9.1796875" style="1" customWidth="1"/>
    <col min="1288" max="1288" width="9.453125" style="1" customWidth="1"/>
    <col min="1289" max="1290" width="9.1796875" style="1" customWidth="1"/>
    <col min="1291" max="1291" width="10.81640625" style="1" customWidth="1"/>
    <col min="1292" max="1296" width="9.1796875" style="1" customWidth="1"/>
    <col min="1297" max="1297" width="13.54296875" style="1" customWidth="1"/>
    <col min="1298" max="1298" width="17" style="1" customWidth="1"/>
    <col min="1299" max="1299" width="13.54296875" style="1" customWidth="1"/>
    <col min="1300" max="1300" width="17" style="1" customWidth="1"/>
    <col min="1301" max="1536" width="8.7265625" style="1"/>
    <col min="1537" max="1537" width="39.453125" style="1" customWidth="1"/>
    <col min="1538" max="1538" width="9.1796875" style="1" customWidth="1"/>
    <col min="1539" max="1539" width="9.54296875" style="1" bestFit="1" customWidth="1"/>
    <col min="1540" max="1540" width="9.1796875" style="1" customWidth="1"/>
    <col min="1541" max="1541" width="9.453125" style="1" customWidth="1"/>
    <col min="1542" max="1542" width="9.54296875" style="1" bestFit="1" customWidth="1"/>
    <col min="1543" max="1543" width="9.1796875" style="1" customWidth="1"/>
    <col min="1544" max="1544" width="9.453125" style="1" customWidth="1"/>
    <col min="1545" max="1546" width="9.1796875" style="1" customWidth="1"/>
    <col min="1547" max="1547" width="10.81640625" style="1" customWidth="1"/>
    <col min="1548" max="1552" width="9.1796875" style="1" customWidth="1"/>
    <col min="1553" max="1553" width="13.54296875" style="1" customWidth="1"/>
    <col min="1554" max="1554" width="17" style="1" customWidth="1"/>
    <col min="1555" max="1555" width="13.54296875" style="1" customWidth="1"/>
    <col min="1556" max="1556" width="17" style="1" customWidth="1"/>
    <col min="1557" max="1792" width="8.7265625" style="1"/>
    <col min="1793" max="1793" width="39.453125" style="1" customWidth="1"/>
    <col min="1794" max="1794" width="9.1796875" style="1" customWidth="1"/>
    <col min="1795" max="1795" width="9.54296875" style="1" bestFit="1" customWidth="1"/>
    <col min="1796" max="1796" width="9.1796875" style="1" customWidth="1"/>
    <col min="1797" max="1797" width="9.453125" style="1" customWidth="1"/>
    <col min="1798" max="1798" width="9.54296875" style="1" bestFit="1" customWidth="1"/>
    <col min="1799" max="1799" width="9.1796875" style="1" customWidth="1"/>
    <col min="1800" max="1800" width="9.453125" style="1" customWidth="1"/>
    <col min="1801" max="1802" width="9.1796875" style="1" customWidth="1"/>
    <col min="1803" max="1803" width="10.81640625" style="1" customWidth="1"/>
    <col min="1804" max="1808" width="9.1796875" style="1" customWidth="1"/>
    <col min="1809" max="1809" width="13.54296875" style="1" customWidth="1"/>
    <col min="1810" max="1810" width="17" style="1" customWidth="1"/>
    <col min="1811" max="1811" width="13.54296875" style="1" customWidth="1"/>
    <col min="1812" max="1812" width="17" style="1" customWidth="1"/>
    <col min="1813" max="2048" width="8.7265625" style="1"/>
    <col min="2049" max="2049" width="39.453125" style="1" customWidth="1"/>
    <col min="2050" max="2050" width="9.1796875" style="1" customWidth="1"/>
    <col min="2051" max="2051" width="9.54296875" style="1" bestFit="1" customWidth="1"/>
    <col min="2052" max="2052" width="9.1796875" style="1" customWidth="1"/>
    <col min="2053" max="2053" width="9.453125" style="1" customWidth="1"/>
    <col min="2054" max="2054" width="9.54296875" style="1" bestFit="1" customWidth="1"/>
    <col min="2055" max="2055" width="9.1796875" style="1" customWidth="1"/>
    <col min="2056" max="2056" width="9.453125" style="1" customWidth="1"/>
    <col min="2057" max="2058" width="9.1796875" style="1" customWidth="1"/>
    <col min="2059" max="2059" width="10.81640625" style="1" customWidth="1"/>
    <col min="2060" max="2064" width="9.1796875" style="1" customWidth="1"/>
    <col min="2065" max="2065" width="13.54296875" style="1" customWidth="1"/>
    <col min="2066" max="2066" width="17" style="1" customWidth="1"/>
    <col min="2067" max="2067" width="13.54296875" style="1" customWidth="1"/>
    <col min="2068" max="2068" width="17" style="1" customWidth="1"/>
    <col min="2069" max="2304" width="8.7265625" style="1"/>
    <col min="2305" max="2305" width="39.453125" style="1" customWidth="1"/>
    <col min="2306" max="2306" width="9.1796875" style="1" customWidth="1"/>
    <col min="2307" max="2307" width="9.54296875" style="1" bestFit="1" customWidth="1"/>
    <col min="2308" max="2308" width="9.1796875" style="1" customWidth="1"/>
    <col min="2309" max="2309" width="9.453125" style="1" customWidth="1"/>
    <col min="2310" max="2310" width="9.54296875" style="1" bestFit="1" customWidth="1"/>
    <col min="2311" max="2311" width="9.1796875" style="1" customWidth="1"/>
    <col min="2312" max="2312" width="9.453125" style="1" customWidth="1"/>
    <col min="2313" max="2314" width="9.1796875" style="1" customWidth="1"/>
    <col min="2315" max="2315" width="10.81640625" style="1" customWidth="1"/>
    <col min="2316" max="2320" width="9.1796875" style="1" customWidth="1"/>
    <col min="2321" max="2321" width="13.54296875" style="1" customWidth="1"/>
    <col min="2322" max="2322" width="17" style="1" customWidth="1"/>
    <col min="2323" max="2323" width="13.54296875" style="1" customWidth="1"/>
    <col min="2324" max="2324" width="17" style="1" customWidth="1"/>
    <col min="2325" max="2560" width="8.7265625" style="1"/>
    <col min="2561" max="2561" width="39.453125" style="1" customWidth="1"/>
    <col min="2562" max="2562" width="9.1796875" style="1" customWidth="1"/>
    <col min="2563" max="2563" width="9.54296875" style="1" bestFit="1" customWidth="1"/>
    <col min="2564" max="2564" width="9.1796875" style="1" customWidth="1"/>
    <col min="2565" max="2565" width="9.453125" style="1" customWidth="1"/>
    <col min="2566" max="2566" width="9.54296875" style="1" bestFit="1" customWidth="1"/>
    <col min="2567" max="2567" width="9.1796875" style="1" customWidth="1"/>
    <col min="2568" max="2568" width="9.453125" style="1" customWidth="1"/>
    <col min="2569" max="2570" width="9.1796875" style="1" customWidth="1"/>
    <col min="2571" max="2571" width="10.81640625" style="1" customWidth="1"/>
    <col min="2572" max="2576" width="9.1796875" style="1" customWidth="1"/>
    <col min="2577" max="2577" width="13.54296875" style="1" customWidth="1"/>
    <col min="2578" max="2578" width="17" style="1" customWidth="1"/>
    <col min="2579" max="2579" width="13.54296875" style="1" customWidth="1"/>
    <col min="2580" max="2580" width="17" style="1" customWidth="1"/>
    <col min="2581" max="2816" width="8.7265625" style="1"/>
    <col min="2817" max="2817" width="39.453125" style="1" customWidth="1"/>
    <col min="2818" max="2818" width="9.1796875" style="1" customWidth="1"/>
    <col min="2819" max="2819" width="9.54296875" style="1" bestFit="1" customWidth="1"/>
    <col min="2820" max="2820" width="9.1796875" style="1" customWidth="1"/>
    <col min="2821" max="2821" width="9.453125" style="1" customWidth="1"/>
    <col min="2822" max="2822" width="9.54296875" style="1" bestFit="1" customWidth="1"/>
    <col min="2823" max="2823" width="9.1796875" style="1" customWidth="1"/>
    <col min="2824" max="2824" width="9.453125" style="1" customWidth="1"/>
    <col min="2825" max="2826" width="9.1796875" style="1" customWidth="1"/>
    <col min="2827" max="2827" width="10.81640625" style="1" customWidth="1"/>
    <col min="2828" max="2832" width="9.1796875" style="1" customWidth="1"/>
    <col min="2833" max="2833" width="13.54296875" style="1" customWidth="1"/>
    <col min="2834" max="2834" width="17" style="1" customWidth="1"/>
    <col min="2835" max="2835" width="13.54296875" style="1" customWidth="1"/>
    <col min="2836" max="2836" width="17" style="1" customWidth="1"/>
    <col min="2837" max="3072" width="8.7265625" style="1"/>
    <col min="3073" max="3073" width="39.453125" style="1" customWidth="1"/>
    <col min="3074" max="3074" width="9.1796875" style="1" customWidth="1"/>
    <col min="3075" max="3075" width="9.54296875" style="1" bestFit="1" customWidth="1"/>
    <col min="3076" max="3076" width="9.1796875" style="1" customWidth="1"/>
    <col min="3077" max="3077" width="9.453125" style="1" customWidth="1"/>
    <col min="3078" max="3078" width="9.54296875" style="1" bestFit="1" customWidth="1"/>
    <col min="3079" max="3079" width="9.1796875" style="1" customWidth="1"/>
    <col min="3080" max="3080" width="9.453125" style="1" customWidth="1"/>
    <col min="3081" max="3082" width="9.1796875" style="1" customWidth="1"/>
    <col min="3083" max="3083" width="10.81640625" style="1" customWidth="1"/>
    <col min="3084" max="3088" width="9.1796875" style="1" customWidth="1"/>
    <col min="3089" max="3089" width="13.54296875" style="1" customWidth="1"/>
    <col min="3090" max="3090" width="17" style="1" customWidth="1"/>
    <col min="3091" max="3091" width="13.54296875" style="1" customWidth="1"/>
    <col min="3092" max="3092" width="17" style="1" customWidth="1"/>
    <col min="3093" max="3328" width="8.7265625" style="1"/>
    <col min="3329" max="3329" width="39.453125" style="1" customWidth="1"/>
    <col min="3330" max="3330" width="9.1796875" style="1" customWidth="1"/>
    <col min="3331" max="3331" width="9.54296875" style="1" bestFit="1" customWidth="1"/>
    <col min="3332" max="3332" width="9.1796875" style="1" customWidth="1"/>
    <col min="3333" max="3333" width="9.453125" style="1" customWidth="1"/>
    <col min="3334" max="3334" width="9.54296875" style="1" bestFit="1" customWidth="1"/>
    <col min="3335" max="3335" width="9.1796875" style="1" customWidth="1"/>
    <col min="3336" max="3336" width="9.453125" style="1" customWidth="1"/>
    <col min="3337" max="3338" width="9.1796875" style="1" customWidth="1"/>
    <col min="3339" max="3339" width="10.81640625" style="1" customWidth="1"/>
    <col min="3340" max="3344" width="9.1796875" style="1" customWidth="1"/>
    <col min="3345" max="3345" width="13.54296875" style="1" customWidth="1"/>
    <col min="3346" max="3346" width="17" style="1" customWidth="1"/>
    <col min="3347" max="3347" width="13.54296875" style="1" customWidth="1"/>
    <col min="3348" max="3348" width="17" style="1" customWidth="1"/>
    <col min="3349" max="3584" width="8.7265625" style="1"/>
    <col min="3585" max="3585" width="39.453125" style="1" customWidth="1"/>
    <col min="3586" max="3586" width="9.1796875" style="1" customWidth="1"/>
    <col min="3587" max="3587" width="9.54296875" style="1" bestFit="1" customWidth="1"/>
    <col min="3588" max="3588" width="9.1796875" style="1" customWidth="1"/>
    <col min="3589" max="3589" width="9.453125" style="1" customWidth="1"/>
    <col min="3590" max="3590" width="9.54296875" style="1" bestFit="1" customWidth="1"/>
    <col min="3591" max="3591" width="9.1796875" style="1" customWidth="1"/>
    <col min="3592" max="3592" width="9.453125" style="1" customWidth="1"/>
    <col min="3593" max="3594" width="9.1796875" style="1" customWidth="1"/>
    <col min="3595" max="3595" width="10.81640625" style="1" customWidth="1"/>
    <col min="3596" max="3600" width="9.1796875" style="1" customWidth="1"/>
    <col min="3601" max="3601" width="13.54296875" style="1" customWidth="1"/>
    <col min="3602" max="3602" width="17" style="1" customWidth="1"/>
    <col min="3603" max="3603" width="13.54296875" style="1" customWidth="1"/>
    <col min="3604" max="3604" width="17" style="1" customWidth="1"/>
    <col min="3605" max="3840" width="8.7265625" style="1"/>
    <col min="3841" max="3841" width="39.453125" style="1" customWidth="1"/>
    <col min="3842" max="3842" width="9.1796875" style="1" customWidth="1"/>
    <col min="3843" max="3843" width="9.54296875" style="1" bestFit="1" customWidth="1"/>
    <col min="3844" max="3844" width="9.1796875" style="1" customWidth="1"/>
    <col min="3845" max="3845" width="9.453125" style="1" customWidth="1"/>
    <col min="3846" max="3846" width="9.54296875" style="1" bestFit="1" customWidth="1"/>
    <col min="3847" max="3847" width="9.1796875" style="1" customWidth="1"/>
    <col min="3848" max="3848" width="9.453125" style="1" customWidth="1"/>
    <col min="3849" max="3850" width="9.1796875" style="1" customWidth="1"/>
    <col min="3851" max="3851" width="10.81640625" style="1" customWidth="1"/>
    <col min="3852" max="3856" width="9.1796875" style="1" customWidth="1"/>
    <col min="3857" max="3857" width="13.54296875" style="1" customWidth="1"/>
    <col min="3858" max="3858" width="17" style="1" customWidth="1"/>
    <col min="3859" max="3859" width="13.54296875" style="1" customWidth="1"/>
    <col min="3860" max="3860" width="17" style="1" customWidth="1"/>
    <col min="3861" max="4096" width="8.7265625" style="1"/>
    <col min="4097" max="4097" width="39.453125" style="1" customWidth="1"/>
    <col min="4098" max="4098" width="9.1796875" style="1" customWidth="1"/>
    <col min="4099" max="4099" width="9.54296875" style="1" bestFit="1" customWidth="1"/>
    <col min="4100" max="4100" width="9.1796875" style="1" customWidth="1"/>
    <col min="4101" max="4101" width="9.453125" style="1" customWidth="1"/>
    <col min="4102" max="4102" width="9.54296875" style="1" bestFit="1" customWidth="1"/>
    <col min="4103" max="4103" width="9.1796875" style="1" customWidth="1"/>
    <col min="4104" max="4104" width="9.453125" style="1" customWidth="1"/>
    <col min="4105" max="4106" width="9.1796875" style="1" customWidth="1"/>
    <col min="4107" max="4107" width="10.81640625" style="1" customWidth="1"/>
    <col min="4108" max="4112" width="9.1796875" style="1" customWidth="1"/>
    <col min="4113" max="4113" width="13.54296875" style="1" customWidth="1"/>
    <col min="4114" max="4114" width="17" style="1" customWidth="1"/>
    <col min="4115" max="4115" width="13.54296875" style="1" customWidth="1"/>
    <col min="4116" max="4116" width="17" style="1" customWidth="1"/>
    <col min="4117" max="4352" width="8.7265625" style="1"/>
    <col min="4353" max="4353" width="39.453125" style="1" customWidth="1"/>
    <col min="4354" max="4354" width="9.1796875" style="1" customWidth="1"/>
    <col min="4355" max="4355" width="9.54296875" style="1" bestFit="1" customWidth="1"/>
    <col min="4356" max="4356" width="9.1796875" style="1" customWidth="1"/>
    <col min="4357" max="4357" width="9.453125" style="1" customWidth="1"/>
    <col min="4358" max="4358" width="9.54296875" style="1" bestFit="1" customWidth="1"/>
    <col min="4359" max="4359" width="9.1796875" style="1" customWidth="1"/>
    <col min="4360" max="4360" width="9.453125" style="1" customWidth="1"/>
    <col min="4361" max="4362" width="9.1796875" style="1" customWidth="1"/>
    <col min="4363" max="4363" width="10.81640625" style="1" customWidth="1"/>
    <col min="4364" max="4368" width="9.1796875" style="1" customWidth="1"/>
    <col min="4369" max="4369" width="13.54296875" style="1" customWidth="1"/>
    <col min="4370" max="4370" width="17" style="1" customWidth="1"/>
    <col min="4371" max="4371" width="13.54296875" style="1" customWidth="1"/>
    <col min="4372" max="4372" width="17" style="1" customWidth="1"/>
    <col min="4373" max="4608" width="8.7265625" style="1"/>
    <col min="4609" max="4609" width="39.453125" style="1" customWidth="1"/>
    <col min="4610" max="4610" width="9.1796875" style="1" customWidth="1"/>
    <col min="4611" max="4611" width="9.54296875" style="1" bestFit="1" customWidth="1"/>
    <col min="4612" max="4612" width="9.1796875" style="1" customWidth="1"/>
    <col min="4613" max="4613" width="9.453125" style="1" customWidth="1"/>
    <col min="4614" max="4614" width="9.54296875" style="1" bestFit="1" customWidth="1"/>
    <col min="4615" max="4615" width="9.1796875" style="1" customWidth="1"/>
    <col min="4616" max="4616" width="9.453125" style="1" customWidth="1"/>
    <col min="4617" max="4618" width="9.1796875" style="1" customWidth="1"/>
    <col min="4619" max="4619" width="10.81640625" style="1" customWidth="1"/>
    <col min="4620" max="4624" width="9.1796875" style="1" customWidth="1"/>
    <col min="4625" max="4625" width="13.54296875" style="1" customWidth="1"/>
    <col min="4626" max="4626" width="17" style="1" customWidth="1"/>
    <col min="4627" max="4627" width="13.54296875" style="1" customWidth="1"/>
    <col min="4628" max="4628" width="17" style="1" customWidth="1"/>
    <col min="4629" max="4864" width="8.7265625" style="1"/>
    <col min="4865" max="4865" width="39.453125" style="1" customWidth="1"/>
    <col min="4866" max="4866" width="9.1796875" style="1" customWidth="1"/>
    <col min="4867" max="4867" width="9.54296875" style="1" bestFit="1" customWidth="1"/>
    <col min="4868" max="4868" width="9.1796875" style="1" customWidth="1"/>
    <col min="4869" max="4869" width="9.453125" style="1" customWidth="1"/>
    <col min="4870" max="4870" width="9.54296875" style="1" bestFit="1" customWidth="1"/>
    <col min="4871" max="4871" width="9.1796875" style="1" customWidth="1"/>
    <col min="4872" max="4872" width="9.453125" style="1" customWidth="1"/>
    <col min="4873" max="4874" width="9.1796875" style="1" customWidth="1"/>
    <col min="4875" max="4875" width="10.81640625" style="1" customWidth="1"/>
    <col min="4876" max="4880" width="9.1796875" style="1" customWidth="1"/>
    <col min="4881" max="4881" width="13.54296875" style="1" customWidth="1"/>
    <col min="4882" max="4882" width="17" style="1" customWidth="1"/>
    <col min="4883" max="4883" width="13.54296875" style="1" customWidth="1"/>
    <col min="4884" max="4884" width="17" style="1" customWidth="1"/>
    <col min="4885" max="5120" width="8.7265625" style="1"/>
    <col min="5121" max="5121" width="39.453125" style="1" customWidth="1"/>
    <col min="5122" max="5122" width="9.1796875" style="1" customWidth="1"/>
    <col min="5123" max="5123" width="9.54296875" style="1" bestFit="1" customWidth="1"/>
    <col min="5124" max="5124" width="9.1796875" style="1" customWidth="1"/>
    <col min="5125" max="5125" width="9.453125" style="1" customWidth="1"/>
    <col min="5126" max="5126" width="9.54296875" style="1" bestFit="1" customWidth="1"/>
    <col min="5127" max="5127" width="9.1796875" style="1" customWidth="1"/>
    <col min="5128" max="5128" width="9.453125" style="1" customWidth="1"/>
    <col min="5129" max="5130" width="9.1796875" style="1" customWidth="1"/>
    <col min="5131" max="5131" width="10.81640625" style="1" customWidth="1"/>
    <col min="5132" max="5136" width="9.1796875" style="1" customWidth="1"/>
    <col min="5137" max="5137" width="13.54296875" style="1" customWidth="1"/>
    <col min="5138" max="5138" width="17" style="1" customWidth="1"/>
    <col min="5139" max="5139" width="13.54296875" style="1" customWidth="1"/>
    <col min="5140" max="5140" width="17" style="1" customWidth="1"/>
    <col min="5141" max="5376" width="8.7265625" style="1"/>
    <col min="5377" max="5377" width="39.453125" style="1" customWidth="1"/>
    <col min="5378" max="5378" width="9.1796875" style="1" customWidth="1"/>
    <col min="5379" max="5379" width="9.54296875" style="1" bestFit="1" customWidth="1"/>
    <col min="5380" max="5380" width="9.1796875" style="1" customWidth="1"/>
    <col min="5381" max="5381" width="9.453125" style="1" customWidth="1"/>
    <col min="5382" max="5382" width="9.54296875" style="1" bestFit="1" customWidth="1"/>
    <col min="5383" max="5383" width="9.1796875" style="1" customWidth="1"/>
    <col min="5384" max="5384" width="9.453125" style="1" customWidth="1"/>
    <col min="5385" max="5386" width="9.1796875" style="1" customWidth="1"/>
    <col min="5387" max="5387" width="10.81640625" style="1" customWidth="1"/>
    <col min="5388" max="5392" width="9.1796875" style="1" customWidth="1"/>
    <col min="5393" max="5393" width="13.54296875" style="1" customWidth="1"/>
    <col min="5394" max="5394" width="17" style="1" customWidth="1"/>
    <col min="5395" max="5395" width="13.54296875" style="1" customWidth="1"/>
    <col min="5396" max="5396" width="17" style="1" customWidth="1"/>
    <col min="5397" max="5632" width="8.7265625" style="1"/>
    <col min="5633" max="5633" width="39.453125" style="1" customWidth="1"/>
    <col min="5634" max="5634" width="9.1796875" style="1" customWidth="1"/>
    <col min="5635" max="5635" width="9.54296875" style="1" bestFit="1" customWidth="1"/>
    <col min="5636" max="5636" width="9.1796875" style="1" customWidth="1"/>
    <col min="5637" max="5637" width="9.453125" style="1" customWidth="1"/>
    <col min="5638" max="5638" width="9.54296875" style="1" bestFit="1" customWidth="1"/>
    <col min="5639" max="5639" width="9.1796875" style="1" customWidth="1"/>
    <col min="5640" max="5640" width="9.453125" style="1" customWidth="1"/>
    <col min="5641" max="5642" width="9.1796875" style="1" customWidth="1"/>
    <col min="5643" max="5643" width="10.81640625" style="1" customWidth="1"/>
    <col min="5644" max="5648" width="9.1796875" style="1" customWidth="1"/>
    <col min="5649" max="5649" width="13.54296875" style="1" customWidth="1"/>
    <col min="5650" max="5650" width="17" style="1" customWidth="1"/>
    <col min="5651" max="5651" width="13.54296875" style="1" customWidth="1"/>
    <col min="5652" max="5652" width="17" style="1" customWidth="1"/>
    <col min="5653" max="5888" width="8.7265625" style="1"/>
    <col min="5889" max="5889" width="39.453125" style="1" customWidth="1"/>
    <col min="5890" max="5890" width="9.1796875" style="1" customWidth="1"/>
    <col min="5891" max="5891" width="9.54296875" style="1" bestFit="1" customWidth="1"/>
    <col min="5892" max="5892" width="9.1796875" style="1" customWidth="1"/>
    <col min="5893" max="5893" width="9.453125" style="1" customWidth="1"/>
    <col min="5894" max="5894" width="9.54296875" style="1" bestFit="1" customWidth="1"/>
    <col min="5895" max="5895" width="9.1796875" style="1" customWidth="1"/>
    <col min="5896" max="5896" width="9.453125" style="1" customWidth="1"/>
    <col min="5897" max="5898" width="9.1796875" style="1" customWidth="1"/>
    <col min="5899" max="5899" width="10.81640625" style="1" customWidth="1"/>
    <col min="5900" max="5904" width="9.1796875" style="1" customWidth="1"/>
    <col min="5905" max="5905" width="13.54296875" style="1" customWidth="1"/>
    <col min="5906" max="5906" width="17" style="1" customWidth="1"/>
    <col min="5907" max="5907" width="13.54296875" style="1" customWidth="1"/>
    <col min="5908" max="5908" width="17" style="1" customWidth="1"/>
    <col min="5909" max="6144" width="8.7265625" style="1"/>
    <col min="6145" max="6145" width="39.453125" style="1" customWidth="1"/>
    <col min="6146" max="6146" width="9.1796875" style="1" customWidth="1"/>
    <col min="6147" max="6147" width="9.54296875" style="1" bestFit="1" customWidth="1"/>
    <col min="6148" max="6148" width="9.1796875" style="1" customWidth="1"/>
    <col min="6149" max="6149" width="9.453125" style="1" customWidth="1"/>
    <col min="6150" max="6150" width="9.54296875" style="1" bestFit="1" customWidth="1"/>
    <col min="6151" max="6151" width="9.1796875" style="1" customWidth="1"/>
    <col min="6152" max="6152" width="9.453125" style="1" customWidth="1"/>
    <col min="6153" max="6154" width="9.1796875" style="1" customWidth="1"/>
    <col min="6155" max="6155" width="10.81640625" style="1" customWidth="1"/>
    <col min="6156" max="6160" width="9.1796875" style="1" customWidth="1"/>
    <col min="6161" max="6161" width="13.54296875" style="1" customWidth="1"/>
    <col min="6162" max="6162" width="17" style="1" customWidth="1"/>
    <col min="6163" max="6163" width="13.54296875" style="1" customWidth="1"/>
    <col min="6164" max="6164" width="17" style="1" customWidth="1"/>
    <col min="6165" max="6400" width="8.7265625" style="1"/>
    <col min="6401" max="6401" width="39.453125" style="1" customWidth="1"/>
    <col min="6402" max="6402" width="9.1796875" style="1" customWidth="1"/>
    <col min="6403" max="6403" width="9.54296875" style="1" bestFit="1" customWidth="1"/>
    <col min="6404" max="6404" width="9.1796875" style="1" customWidth="1"/>
    <col min="6405" max="6405" width="9.453125" style="1" customWidth="1"/>
    <col min="6406" max="6406" width="9.54296875" style="1" bestFit="1" customWidth="1"/>
    <col min="6407" max="6407" width="9.1796875" style="1" customWidth="1"/>
    <col min="6408" max="6408" width="9.453125" style="1" customWidth="1"/>
    <col min="6409" max="6410" width="9.1796875" style="1" customWidth="1"/>
    <col min="6411" max="6411" width="10.81640625" style="1" customWidth="1"/>
    <col min="6412" max="6416" width="9.1796875" style="1" customWidth="1"/>
    <col min="6417" max="6417" width="13.54296875" style="1" customWidth="1"/>
    <col min="6418" max="6418" width="17" style="1" customWidth="1"/>
    <col min="6419" max="6419" width="13.54296875" style="1" customWidth="1"/>
    <col min="6420" max="6420" width="17" style="1" customWidth="1"/>
    <col min="6421" max="6656" width="8.7265625" style="1"/>
    <col min="6657" max="6657" width="39.453125" style="1" customWidth="1"/>
    <col min="6658" max="6658" width="9.1796875" style="1" customWidth="1"/>
    <col min="6659" max="6659" width="9.54296875" style="1" bestFit="1" customWidth="1"/>
    <col min="6660" max="6660" width="9.1796875" style="1" customWidth="1"/>
    <col min="6661" max="6661" width="9.453125" style="1" customWidth="1"/>
    <col min="6662" max="6662" width="9.54296875" style="1" bestFit="1" customWidth="1"/>
    <col min="6663" max="6663" width="9.1796875" style="1" customWidth="1"/>
    <col min="6664" max="6664" width="9.453125" style="1" customWidth="1"/>
    <col min="6665" max="6666" width="9.1796875" style="1" customWidth="1"/>
    <col min="6667" max="6667" width="10.81640625" style="1" customWidth="1"/>
    <col min="6668" max="6672" width="9.1796875" style="1" customWidth="1"/>
    <col min="6673" max="6673" width="13.54296875" style="1" customWidth="1"/>
    <col min="6674" max="6674" width="17" style="1" customWidth="1"/>
    <col min="6675" max="6675" width="13.54296875" style="1" customWidth="1"/>
    <col min="6676" max="6676" width="17" style="1" customWidth="1"/>
    <col min="6677" max="6912" width="8.7265625" style="1"/>
    <col min="6913" max="6913" width="39.453125" style="1" customWidth="1"/>
    <col min="6914" max="6914" width="9.1796875" style="1" customWidth="1"/>
    <col min="6915" max="6915" width="9.54296875" style="1" bestFit="1" customWidth="1"/>
    <col min="6916" max="6916" width="9.1796875" style="1" customWidth="1"/>
    <col min="6917" max="6917" width="9.453125" style="1" customWidth="1"/>
    <col min="6918" max="6918" width="9.54296875" style="1" bestFit="1" customWidth="1"/>
    <col min="6919" max="6919" width="9.1796875" style="1" customWidth="1"/>
    <col min="6920" max="6920" width="9.453125" style="1" customWidth="1"/>
    <col min="6921" max="6922" width="9.1796875" style="1" customWidth="1"/>
    <col min="6923" max="6923" width="10.81640625" style="1" customWidth="1"/>
    <col min="6924" max="6928" width="9.1796875" style="1" customWidth="1"/>
    <col min="6929" max="6929" width="13.54296875" style="1" customWidth="1"/>
    <col min="6930" max="6930" width="17" style="1" customWidth="1"/>
    <col min="6931" max="6931" width="13.54296875" style="1" customWidth="1"/>
    <col min="6932" max="6932" width="17" style="1" customWidth="1"/>
    <col min="6933" max="7168" width="8.7265625" style="1"/>
    <col min="7169" max="7169" width="39.453125" style="1" customWidth="1"/>
    <col min="7170" max="7170" width="9.1796875" style="1" customWidth="1"/>
    <col min="7171" max="7171" width="9.54296875" style="1" bestFit="1" customWidth="1"/>
    <col min="7172" max="7172" width="9.1796875" style="1" customWidth="1"/>
    <col min="7173" max="7173" width="9.453125" style="1" customWidth="1"/>
    <col min="7174" max="7174" width="9.54296875" style="1" bestFit="1" customWidth="1"/>
    <col min="7175" max="7175" width="9.1796875" style="1" customWidth="1"/>
    <col min="7176" max="7176" width="9.453125" style="1" customWidth="1"/>
    <col min="7177" max="7178" width="9.1796875" style="1" customWidth="1"/>
    <col min="7179" max="7179" width="10.81640625" style="1" customWidth="1"/>
    <col min="7180" max="7184" width="9.1796875" style="1" customWidth="1"/>
    <col min="7185" max="7185" width="13.54296875" style="1" customWidth="1"/>
    <col min="7186" max="7186" width="17" style="1" customWidth="1"/>
    <col min="7187" max="7187" width="13.54296875" style="1" customWidth="1"/>
    <col min="7188" max="7188" width="17" style="1" customWidth="1"/>
    <col min="7189" max="7424" width="8.7265625" style="1"/>
    <col min="7425" max="7425" width="39.453125" style="1" customWidth="1"/>
    <col min="7426" max="7426" width="9.1796875" style="1" customWidth="1"/>
    <col min="7427" max="7427" width="9.54296875" style="1" bestFit="1" customWidth="1"/>
    <col min="7428" max="7428" width="9.1796875" style="1" customWidth="1"/>
    <col min="7429" max="7429" width="9.453125" style="1" customWidth="1"/>
    <col min="7430" max="7430" width="9.54296875" style="1" bestFit="1" customWidth="1"/>
    <col min="7431" max="7431" width="9.1796875" style="1" customWidth="1"/>
    <col min="7432" max="7432" width="9.453125" style="1" customWidth="1"/>
    <col min="7433" max="7434" width="9.1796875" style="1" customWidth="1"/>
    <col min="7435" max="7435" width="10.81640625" style="1" customWidth="1"/>
    <col min="7436" max="7440" width="9.1796875" style="1" customWidth="1"/>
    <col min="7441" max="7441" width="13.54296875" style="1" customWidth="1"/>
    <col min="7442" max="7442" width="17" style="1" customWidth="1"/>
    <col min="7443" max="7443" width="13.54296875" style="1" customWidth="1"/>
    <col min="7444" max="7444" width="17" style="1" customWidth="1"/>
    <col min="7445" max="7680" width="8.7265625" style="1"/>
    <col min="7681" max="7681" width="39.453125" style="1" customWidth="1"/>
    <col min="7682" max="7682" width="9.1796875" style="1" customWidth="1"/>
    <col min="7683" max="7683" width="9.54296875" style="1" bestFit="1" customWidth="1"/>
    <col min="7684" max="7684" width="9.1796875" style="1" customWidth="1"/>
    <col min="7685" max="7685" width="9.453125" style="1" customWidth="1"/>
    <col min="7686" max="7686" width="9.54296875" style="1" bestFit="1" customWidth="1"/>
    <col min="7687" max="7687" width="9.1796875" style="1" customWidth="1"/>
    <col min="7688" max="7688" width="9.453125" style="1" customWidth="1"/>
    <col min="7689" max="7690" width="9.1796875" style="1" customWidth="1"/>
    <col min="7691" max="7691" width="10.81640625" style="1" customWidth="1"/>
    <col min="7692" max="7696" width="9.1796875" style="1" customWidth="1"/>
    <col min="7697" max="7697" width="13.54296875" style="1" customWidth="1"/>
    <col min="7698" max="7698" width="17" style="1" customWidth="1"/>
    <col min="7699" max="7699" width="13.54296875" style="1" customWidth="1"/>
    <col min="7700" max="7700" width="17" style="1" customWidth="1"/>
    <col min="7701" max="7936" width="8.7265625" style="1"/>
    <col min="7937" max="7937" width="39.453125" style="1" customWidth="1"/>
    <col min="7938" max="7938" width="9.1796875" style="1" customWidth="1"/>
    <col min="7939" max="7939" width="9.54296875" style="1" bestFit="1" customWidth="1"/>
    <col min="7940" max="7940" width="9.1796875" style="1" customWidth="1"/>
    <col min="7941" max="7941" width="9.453125" style="1" customWidth="1"/>
    <col min="7942" max="7942" width="9.54296875" style="1" bestFit="1" customWidth="1"/>
    <col min="7943" max="7943" width="9.1796875" style="1" customWidth="1"/>
    <col min="7944" max="7944" width="9.453125" style="1" customWidth="1"/>
    <col min="7945" max="7946" width="9.1796875" style="1" customWidth="1"/>
    <col min="7947" max="7947" width="10.81640625" style="1" customWidth="1"/>
    <col min="7948" max="7952" width="9.1796875" style="1" customWidth="1"/>
    <col min="7953" max="7953" width="13.54296875" style="1" customWidth="1"/>
    <col min="7954" max="7954" width="17" style="1" customWidth="1"/>
    <col min="7955" max="7955" width="13.54296875" style="1" customWidth="1"/>
    <col min="7956" max="7956" width="17" style="1" customWidth="1"/>
    <col min="7957" max="8192" width="8.7265625" style="1"/>
    <col min="8193" max="8193" width="39.453125" style="1" customWidth="1"/>
    <col min="8194" max="8194" width="9.1796875" style="1" customWidth="1"/>
    <col min="8195" max="8195" width="9.54296875" style="1" bestFit="1" customWidth="1"/>
    <col min="8196" max="8196" width="9.1796875" style="1" customWidth="1"/>
    <col min="8197" max="8197" width="9.453125" style="1" customWidth="1"/>
    <col min="8198" max="8198" width="9.54296875" style="1" bestFit="1" customWidth="1"/>
    <col min="8199" max="8199" width="9.1796875" style="1" customWidth="1"/>
    <col min="8200" max="8200" width="9.453125" style="1" customWidth="1"/>
    <col min="8201" max="8202" width="9.1796875" style="1" customWidth="1"/>
    <col min="8203" max="8203" width="10.81640625" style="1" customWidth="1"/>
    <col min="8204" max="8208" width="9.1796875" style="1" customWidth="1"/>
    <col min="8209" max="8209" width="13.54296875" style="1" customWidth="1"/>
    <col min="8210" max="8210" width="17" style="1" customWidth="1"/>
    <col min="8211" max="8211" width="13.54296875" style="1" customWidth="1"/>
    <col min="8212" max="8212" width="17" style="1" customWidth="1"/>
    <col min="8213" max="8448" width="8.7265625" style="1"/>
    <col min="8449" max="8449" width="39.453125" style="1" customWidth="1"/>
    <col min="8450" max="8450" width="9.1796875" style="1" customWidth="1"/>
    <col min="8451" max="8451" width="9.54296875" style="1" bestFit="1" customWidth="1"/>
    <col min="8452" max="8452" width="9.1796875" style="1" customWidth="1"/>
    <col min="8453" max="8453" width="9.453125" style="1" customWidth="1"/>
    <col min="8454" max="8454" width="9.54296875" style="1" bestFit="1" customWidth="1"/>
    <col min="8455" max="8455" width="9.1796875" style="1" customWidth="1"/>
    <col min="8456" max="8456" width="9.453125" style="1" customWidth="1"/>
    <col min="8457" max="8458" width="9.1796875" style="1" customWidth="1"/>
    <col min="8459" max="8459" width="10.81640625" style="1" customWidth="1"/>
    <col min="8460" max="8464" width="9.1796875" style="1" customWidth="1"/>
    <col min="8465" max="8465" width="13.54296875" style="1" customWidth="1"/>
    <col min="8466" max="8466" width="17" style="1" customWidth="1"/>
    <col min="8467" max="8467" width="13.54296875" style="1" customWidth="1"/>
    <col min="8468" max="8468" width="17" style="1" customWidth="1"/>
    <col min="8469" max="8704" width="8.7265625" style="1"/>
    <col min="8705" max="8705" width="39.453125" style="1" customWidth="1"/>
    <col min="8706" max="8706" width="9.1796875" style="1" customWidth="1"/>
    <col min="8707" max="8707" width="9.54296875" style="1" bestFit="1" customWidth="1"/>
    <col min="8708" max="8708" width="9.1796875" style="1" customWidth="1"/>
    <col min="8709" max="8709" width="9.453125" style="1" customWidth="1"/>
    <col min="8710" max="8710" width="9.54296875" style="1" bestFit="1" customWidth="1"/>
    <col min="8711" max="8711" width="9.1796875" style="1" customWidth="1"/>
    <col min="8712" max="8712" width="9.453125" style="1" customWidth="1"/>
    <col min="8713" max="8714" width="9.1796875" style="1" customWidth="1"/>
    <col min="8715" max="8715" width="10.81640625" style="1" customWidth="1"/>
    <col min="8716" max="8720" width="9.1796875" style="1" customWidth="1"/>
    <col min="8721" max="8721" width="13.54296875" style="1" customWidth="1"/>
    <col min="8722" max="8722" width="17" style="1" customWidth="1"/>
    <col min="8723" max="8723" width="13.54296875" style="1" customWidth="1"/>
    <col min="8724" max="8724" width="17" style="1" customWidth="1"/>
    <col min="8725" max="8960" width="8.7265625" style="1"/>
    <col min="8961" max="8961" width="39.453125" style="1" customWidth="1"/>
    <col min="8962" max="8962" width="9.1796875" style="1" customWidth="1"/>
    <col min="8963" max="8963" width="9.54296875" style="1" bestFit="1" customWidth="1"/>
    <col min="8964" max="8964" width="9.1796875" style="1" customWidth="1"/>
    <col min="8965" max="8965" width="9.453125" style="1" customWidth="1"/>
    <col min="8966" max="8966" width="9.54296875" style="1" bestFit="1" customWidth="1"/>
    <col min="8967" max="8967" width="9.1796875" style="1" customWidth="1"/>
    <col min="8968" max="8968" width="9.453125" style="1" customWidth="1"/>
    <col min="8969" max="8970" width="9.1796875" style="1" customWidth="1"/>
    <col min="8971" max="8971" width="10.81640625" style="1" customWidth="1"/>
    <col min="8972" max="8976" width="9.1796875" style="1" customWidth="1"/>
    <col min="8977" max="8977" width="13.54296875" style="1" customWidth="1"/>
    <col min="8978" max="8978" width="17" style="1" customWidth="1"/>
    <col min="8979" max="8979" width="13.54296875" style="1" customWidth="1"/>
    <col min="8980" max="8980" width="17" style="1" customWidth="1"/>
    <col min="8981" max="9216" width="8.7265625" style="1"/>
    <col min="9217" max="9217" width="39.453125" style="1" customWidth="1"/>
    <col min="9218" max="9218" width="9.1796875" style="1" customWidth="1"/>
    <col min="9219" max="9219" width="9.54296875" style="1" bestFit="1" customWidth="1"/>
    <col min="9220" max="9220" width="9.1796875" style="1" customWidth="1"/>
    <col min="9221" max="9221" width="9.453125" style="1" customWidth="1"/>
    <col min="9222" max="9222" width="9.54296875" style="1" bestFit="1" customWidth="1"/>
    <col min="9223" max="9223" width="9.1796875" style="1" customWidth="1"/>
    <col min="9224" max="9224" width="9.453125" style="1" customWidth="1"/>
    <col min="9225" max="9226" width="9.1796875" style="1" customWidth="1"/>
    <col min="9227" max="9227" width="10.81640625" style="1" customWidth="1"/>
    <col min="9228" max="9232" width="9.1796875" style="1" customWidth="1"/>
    <col min="9233" max="9233" width="13.54296875" style="1" customWidth="1"/>
    <col min="9234" max="9234" width="17" style="1" customWidth="1"/>
    <col min="9235" max="9235" width="13.54296875" style="1" customWidth="1"/>
    <col min="9236" max="9236" width="17" style="1" customWidth="1"/>
    <col min="9237" max="9472" width="8.7265625" style="1"/>
    <col min="9473" max="9473" width="39.453125" style="1" customWidth="1"/>
    <col min="9474" max="9474" width="9.1796875" style="1" customWidth="1"/>
    <col min="9475" max="9475" width="9.54296875" style="1" bestFit="1" customWidth="1"/>
    <col min="9476" max="9476" width="9.1796875" style="1" customWidth="1"/>
    <col min="9477" max="9477" width="9.453125" style="1" customWidth="1"/>
    <col min="9478" max="9478" width="9.54296875" style="1" bestFit="1" customWidth="1"/>
    <col min="9479" max="9479" width="9.1796875" style="1" customWidth="1"/>
    <col min="9480" max="9480" width="9.453125" style="1" customWidth="1"/>
    <col min="9481" max="9482" width="9.1796875" style="1" customWidth="1"/>
    <col min="9483" max="9483" width="10.81640625" style="1" customWidth="1"/>
    <col min="9484" max="9488" width="9.1796875" style="1" customWidth="1"/>
    <col min="9489" max="9489" width="13.54296875" style="1" customWidth="1"/>
    <col min="9490" max="9490" width="17" style="1" customWidth="1"/>
    <col min="9491" max="9491" width="13.54296875" style="1" customWidth="1"/>
    <col min="9492" max="9492" width="17" style="1" customWidth="1"/>
    <col min="9493" max="9728" width="8.7265625" style="1"/>
    <col min="9729" max="9729" width="39.453125" style="1" customWidth="1"/>
    <col min="9730" max="9730" width="9.1796875" style="1" customWidth="1"/>
    <col min="9731" max="9731" width="9.54296875" style="1" bestFit="1" customWidth="1"/>
    <col min="9732" max="9732" width="9.1796875" style="1" customWidth="1"/>
    <col min="9733" max="9733" width="9.453125" style="1" customWidth="1"/>
    <col min="9734" max="9734" width="9.54296875" style="1" bestFit="1" customWidth="1"/>
    <col min="9735" max="9735" width="9.1796875" style="1" customWidth="1"/>
    <col min="9736" max="9736" width="9.453125" style="1" customWidth="1"/>
    <col min="9737" max="9738" width="9.1796875" style="1" customWidth="1"/>
    <col min="9739" max="9739" width="10.81640625" style="1" customWidth="1"/>
    <col min="9740" max="9744" width="9.1796875" style="1" customWidth="1"/>
    <col min="9745" max="9745" width="13.54296875" style="1" customWidth="1"/>
    <col min="9746" max="9746" width="17" style="1" customWidth="1"/>
    <col min="9747" max="9747" width="13.54296875" style="1" customWidth="1"/>
    <col min="9748" max="9748" width="17" style="1" customWidth="1"/>
    <col min="9749" max="9984" width="8.7265625" style="1"/>
    <col min="9985" max="9985" width="39.453125" style="1" customWidth="1"/>
    <col min="9986" max="9986" width="9.1796875" style="1" customWidth="1"/>
    <col min="9987" max="9987" width="9.54296875" style="1" bestFit="1" customWidth="1"/>
    <col min="9988" max="9988" width="9.1796875" style="1" customWidth="1"/>
    <col min="9989" max="9989" width="9.453125" style="1" customWidth="1"/>
    <col min="9990" max="9990" width="9.54296875" style="1" bestFit="1" customWidth="1"/>
    <col min="9991" max="9991" width="9.1796875" style="1" customWidth="1"/>
    <col min="9992" max="9992" width="9.453125" style="1" customWidth="1"/>
    <col min="9993" max="9994" width="9.1796875" style="1" customWidth="1"/>
    <col min="9995" max="9995" width="10.81640625" style="1" customWidth="1"/>
    <col min="9996" max="10000" width="9.1796875" style="1" customWidth="1"/>
    <col min="10001" max="10001" width="13.54296875" style="1" customWidth="1"/>
    <col min="10002" max="10002" width="17" style="1" customWidth="1"/>
    <col min="10003" max="10003" width="13.54296875" style="1" customWidth="1"/>
    <col min="10004" max="10004" width="17" style="1" customWidth="1"/>
    <col min="10005" max="10240" width="8.7265625" style="1"/>
    <col min="10241" max="10241" width="39.453125" style="1" customWidth="1"/>
    <col min="10242" max="10242" width="9.1796875" style="1" customWidth="1"/>
    <col min="10243" max="10243" width="9.54296875" style="1" bestFit="1" customWidth="1"/>
    <col min="10244" max="10244" width="9.1796875" style="1" customWidth="1"/>
    <col min="10245" max="10245" width="9.453125" style="1" customWidth="1"/>
    <col min="10246" max="10246" width="9.54296875" style="1" bestFit="1" customWidth="1"/>
    <col min="10247" max="10247" width="9.1796875" style="1" customWidth="1"/>
    <col min="10248" max="10248" width="9.453125" style="1" customWidth="1"/>
    <col min="10249" max="10250" width="9.1796875" style="1" customWidth="1"/>
    <col min="10251" max="10251" width="10.81640625" style="1" customWidth="1"/>
    <col min="10252" max="10256" width="9.1796875" style="1" customWidth="1"/>
    <col min="10257" max="10257" width="13.54296875" style="1" customWidth="1"/>
    <col min="10258" max="10258" width="17" style="1" customWidth="1"/>
    <col min="10259" max="10259" width="13.54296875" style="1" customWidth="1"/>
    <col min="10260" max="10260" width="17" style="1" customWidth="1"/>
    <col min="10261" max="10496" width="8.7265625" style="1"/>
    <col min="10497" max="10497" width="39.453125" style="1" customWidth="1"/>
    <col min="10498" max="10498" width="9.1796875" style="1" customWidth="1"/>
    <col min="10499" max="10499" width="9.54296875" style="1" bestFit="1" customWidth="1"/>
    <col min="10500" max="10500" width="9.1796875" style="1" customWidth="1"/>
    <col min="10501" max="10501" width="9.453125" style="1" customWidth="1"/>
    <col min="10502" max="10502" width="9.54296875" style="1" bestFit="1" customWidth="1"/>
    <col min="10503" max="10503" width="9.1796875" style="1" customWidth="1"/>
    <col min="10504" max="10504" width="9.453125" style="1" customWidth="1"/>
    <col min="10505" max="10506" width="9.1796875" style="1" customWidth="1"/>
    <col min="10507" max="10507" width="10.81640625" style="1" customWidth="1"/>
    <col min="10508" max="10512" width="9.1796875" style="1" customWidth="1"/>
    <col min="10513" max="10513" width="13.54296875" style="1" customWidth="1"/>
    <col min="10514" max="10514" width="17" style="1" customWidth="1"/>
    <col min="10515" max="10515" width="13.54296875" style="1" customWidth="1"/>
    <col min="10516" max="10516" width="17" style="1" customWidth="1"/>
    <col min="10517" max="10752" width="8.7265625" style="1"/>
    <col min="10753" max="10753" width="39.453125" style="1" customWidth="1"/>
    <col min="10754" max="10754" width="9.1796875" style="1" customWidth="1"/>
    <col min="10755" max="10755" width="9.54296875" style="1" bestFit="1" customWidth="1"/>
    <col min="10756" max="10756" width="9.1796875" style="1" customWidth="1"/>
    <col min="10757" max="10757" width="9.453125" style="1" customWidth="1"/>
    <col min="10758" max="10758" width="9.54296875" style="1" bestFit="1" customWidth="1"/>
    <col min="10759" max="10759" width="9.1796875" style="1" customWidth="1"/>
    <col min="10760" max="10760" width="9.453125" style="1" customWidth="1"/>
    <col min="10761" max="10762" width="9.1796875" style="1" customWidth="1"/>
    <col min="10763" max="10763" width="10.81640625" style="1" customWidth="1"/>
    <col min="10764" max="10768" width="9.1796875" style="1" customWidth="1"/>
    <col min="10769" max="10769" width="13.54296875" style="1" customWidth="1"/>
    <col min="10770" max="10770" width="17" style="1" customWidth="1"/>
    <col min="10771" max="10771" width="13.54296875" style="1" customWidth="1"/>
    <col min="10772" max="10772" width="17" style="1" customWidth="1"/>
    <col min="10773" max="11008" width="8.7265625" style="1"/>
    <col min="11009" max="11009" width="39.453125" style="1" customWidth="1"/>
    <col min="11010" max="11010" width="9.1796875" style="1" customWidth="1"/>
    <col min="11011" max="11011" width="9.54296875" style="1" bestFit="1" customWidth="1"/>
    <col min="11012" max="11012" width="9.1796875" style="1" customWidth="1"/>
    <col min="11013" max="11013" width="9.453125" style="1" customWidth="1"/>
    <col min="11014" max="11014" width="9.54296875" style="1" bestFit="1" customWidth="1"/>
    <col min="11015" max="11015" width="9.1796875" style="1" customWidth="1"/>
    <col min="11016" max="11016" width="9.453125" style="1" customWidth="1"/>
    <col min="11017" max="11018" width="9.1796875" style="1" customWidth="1"/>
    <col min="11019" max="11019" width="10.81640625" style="1" customWidth="1"/>
    <col min="11020" max="11024" width="9.1796875" style="1" customWidth="1"/>
    <col min="11025" max="11025" width="13.54296875" style="1" customWidth="1"/>
    <col min="11026" max="11026" width="17" style="1" customWidth="1"/>
    <col min="11027" max="11027" width="13.54296875" style="1" customWidth="1"/>
    <col min="11028" max="11028" width="17" style="1" customWidth="1"/>
    <col min="11029" max="11264" width="8.7265625" style="1"/>
    <col min="11265" max="11265" width="39.453125" style="1" customWidth="1"/>
    <col min="11266" max="11266" width="9.1796875" style="1" customWidth="1"/>
    <col min="11267" max="11267" width="9.54296875" style="1" bestFit="1" customWidth="1"/>
    <col min="11268" max="11268" width="9.1796875" style="1" customWidth="1"/>
    <col min="11269" max="11269" width="9.453125" style="1" customWidth="1"/>
    <col min="11270" max="11270" width="9.54296875" style="1" bestFit="1" customWidth="1"/>
    <col min="11271" max="11271" width="9.1796875" style="1" customWidth="1"/>
    <col min="11272" max="11272" width="9.453125" style="1" customWidth="1"/>
    <col min="11273" max="11274" width="9.1796875" style="1" customWidth="1"/>
    <col min="11275" max="11275" width="10.81640625" style="1" customWidth="1"/>
    <col min="11276" max="11280" width="9.1796875" style="1" customWidth="1"/>
    <col min="11281" max="11281" width="13.54296875" style="1" customWidth="1"/>
    <col min="11282" max="11282" width="17" style="1" customWidth="1"/>
    <col min="11283" max="11283" width="13.54296875" style="1" customWidth="1"/>
    <col min="11284" max="11284" width="17" style="1" customWidth="1"/>
    <col min="11285" max="11520" width="8.7265625" style="1"/>
    <col min="11521" max="11521" width="39.453125" style="1" customWidth="1"/>
    <col min="11522" max="11522" width="9.1796875" style="1" customWidth="1"/>
    <col min="11523" max="11523" width="9.54296875" style="1" bestFit="1" customWidth="1"/>
    <col min="11524" max="11524" width="9.1796875" style="1" customWidth="1"/>
    <col min="11525" max="11525" width="9.453125" style="1" customWidth="1"/>
    <col min="11526" max="11526" width="9.54296875" style="1" bestFit="1" customWidth="1"/>
    <col min="11527" max="11527" width="9.1796875" style="1" customWidth="1"/>
    <col min="11528" max="11528" width="9.453125" style="1" customWidth="1"/>
    <col min="11529" max="11530" width="9.1796875" style="1" customWidth="1"/>
    <col min="11531" max="11531" width="10.81640625" style="1" customWidth="1"/>
    <col min="11532" max="11536" width="9.1796875" style="1" customWidth="1"/>
    <col min="11537" max="11537" width="13.54296875" style="1" customWidth="1"/>
    <col min="11538" max="11538" width="17" style="1" customWidth="1"/>
    <col min="11539" max="11539" width="13.54296875" style="1" customWidth="1"/>
    <col min="11540" max="11540" width="17" style="1" customWidth="1"/>
    <col min="11541" max="11776" width="8.7265625" style="1"/>
    <col min="11777" max="11777" width="39.453125" style="1" customWidth="1"/>
    <col min="11778" max="11778" width="9.1796875" style="1" customWidth="1"/>
    <col min="11779" max="11779" width="9.54296875" style="1" bestFit="1" customWidth="1"/>
    <col min="11780" max="11780" width="9.1796875" style="1" customWidth="1"/>
    <col min="11781" max="11781" width="9.453125" style="1" customWidth="1"/>
    <col min="11782" max="11782" width="9.54296875" style="1" bestFit="1" customWidth="1"/>
    <col min="11783" max="11783" width="9.1796875" style="1" customWidth="1"/>
    <col min="11784" max="11784" width="9.453125" style="1" customWidth="1"/>
    <col min="11785" max="11786" width="9.1796875" style="1" customWidth="1"/>
    <col min="11787" max="11787" width="10.81640625" style="1" customWidth="1"/>
    <col min="11788" max="11792" width="9.1796875" style="1" customWidth="1"/>
    <col min="11793" max="11793" width="13.54296875" style="1" customWidth="1"/>
    <col min="11794" max="11794" width="17" style="1" customWidth="1"/>
    <col min="11795" max="11795" width="13.54296875" style="1" customWidth="1"/>
    <col min="11796" max="11796" width="17" style="1" customWidth="1"/>
    <col min="11797" max="12032" width="8.7265625" style="1"/>
    <col min="12033" max="12033" width="39.453125" style="1" customWidth="1"/>
    <col min="12034" max="12034" width="9.1796875" style="1" customWidth="1"/>
    <col min="12035" max="12035" width="9.54296875" style="1" bestFit="1" customWidth="1"/>
    <col min="12036" max="12036" width="9.1796875" style="1" customWidth="1"/>
    <col min="12037" max="12037" width="9.453125" style="1" customWidth="1"/>
    <col min="12038" max="12038" width="9.54296875" style="1" bestFit="1" customWidth="1"/>
    <col min="12039" max="12039" width="9.1796875" style="1" customWidth="1"/>
    <col min="12040" max="12040" width="9.453125" style="1" customWidth="1"/>
    <col min="12041" max="12042" width="9.1796875" style="1" customWidth="1"/>
    <col min="12043" max="12043" width="10.81640625" style="1" customWidth="1"/>
    <col min="12044" max="12048" width="9.1796875" style="1" customWidth="1"/>
    <col min="12049" max="12049" width="13.54296875" style="1" customWidth="1"/>
    <col min="12050" max="12050" width="17" style="1" customWidth="1"/>
    <col min="12051" max="12051" width="13.54296875" style="1" customWidth="1"/>
    <col min="12052" max="12052" width="17" style="1" customWidth="1"/>
    <col min="12053" max="12288" width="8.7265625" style="1"/>
    <col min="12289" max="12289" width="39.453125" style="1" customWidth="1"/>
    <col min="12290" max="12290" width="9.1796875" style="1" customWidth="1"/>
    <col min="12291" max="12291" width="9.54296875" style="1" bestFit="1" customWidth="1"/>
    <col min="12292" max="12292" width="9.1796875" style="1" customWidth="1"/>
    <col min="12293" max="12293" width="9.453125" style="1" customWidth="1"/>
    <col min="12294" max="12294" width="9.54296875" style="1" bestFit="1" customWidth="1"/>
    <col min="12295" max="12295" width="9.1796875" style="1" customWidth="1"/>
    <col min="12296" max="12296" width="9.453125" style="1" customWidth="1"/>
    <col min="12297" max="12298" width="9.1796875" style="1" customWidth="1"/>
    <col min="12299" max="12299" width="10.81640625" style="1" customWidth="1"/>
    <col min="12300" max="12304" width="9.1796875" style="1" customWidth="1"/>
    <col min="12305" max="12305" width="13.54296875" style="1" customWidth="1"/>
    <col min="12306" max="12306" width="17" style="1" customWidth="1"/>
    <col min="12307" max="12307" width="13.54296875" style="1" customWidth="1"/>
    <col min="12308" max="12308" width="17" style="1" customWidth="1"/>
    <col min="12309" max="12544" width="8.7265625" style="1"/>
    <col min="12545" max="12545" width="39.453125" style="1" customWidth="1"/>
    <col min="12546" max="12546" width="9.1796875" style="1" customWidth="1"/>
    <col min="12547" max="12547" width="9.54296875" style="1" bestFit="1" customWidth="1"/>
    <col min="12548" max="12548" width="9.1796875" style="1" customWidth="1"/>
    <col min="12549" max="12549" width="9.453125" style="1" customWidth="1"/>
    <col min="12550" max="12550" width="9.54296875" style="1" bestFit="1" customWidth="1"/>
    <col min="12551" max="12551" width="9.1796875" style="1" customWidth="1"/>
    <col min="12552" max="12552" width="9.453125" style="1" customWidth="1"/>
    <col min="12553" max="12554" width="9.1796875" style="1" customWidth="1"/>
    <col min="12555" max="12555" width="10.81640625" style="1" customWidth="1"/>
    <col min="12556" max="12560" width="9.1796875" style="1" customWidth="1"/>
    <col min="12561" max="12561" width="13.54296875" style="1" customWidth="1"/>
    <col min="12562" max="12562" width="17" style="1" customWidth="1"/>
    <col min="12563" max="12563" width="13.54296875" style="1" customWidth="1"/>
    <col min="12564" max="12564" width="17" style="1" customWidth="1"/>
    <col min="12565" max="12800" width="8.7265625" style="1"/>
    <col min="12801" max="12801" width="39.453125" style="1" customWidth="1"/>
    <col min="12802" max="12802" width="9.1796875" style="1" customWidth="1"/>
    <col min="12803" max="12803" width="9.54296875" style="1" bestFit="1" customWidth="1"/>
    <col min="12804" max="12804" width="9.1796875" style="1" customWidth="1"/>
    <col min="12805" max="12805" width="9.453125" style="1" customWidth="1"/>
    <col min="12806" max="12806" width="9.54296875" style="1" bestFit="1" customWidth="1"/>
    <col min="12807" max="12807" width="9.1796875" style="1" customWidth="1"/>
    <col min="12808" max="12808" width="9.453125" style="1" customWidth="1"/>
    <col min="12809" max="12810" width="9.1796875" style="1" customWidth="1"/>
    <col min="12811" max="12811" width="10.81640625" style="1" customWidth="1"/>
    <col min="12812" max="12816" width="9.1796875" style="1" customWidth="1"/>
    <col min="12817" max="12817" width="13.54296875" style="1" customWidth="1"/>
    <col min="12818" max="12818" width="17" style="1" customWidth="1"/>
    <col min="12819" max="12819" width="13.54296875" style="1" customWidth="1"/>
    <col min="12820" max="12820" width="17" style="1" customWidth="1"/>
    <col min="12821" max="13056" width="8.7265625" style="1"/>
    <col min="13057" max="13057" width="39.453125" style="1" customWidth="1"/>
    <col min="13058" max="13058" width="9.1796875" style="1" customWidth="1"/>
    <col min="13059" max="13059" width="9.54296875" style="1" bestFit="1" customWidth="1"/>
    <col min="13060" max="13060" width="9.1796875" style="1" customWidth="1"/>
    <col min="13061" max="13061" width="9.453125" style="1" customWidth="1"/>
    <col min="13062" max="13062" width="9.54296875" style="1" bestFit="1" customWidth="1"/>
    <col min="13063" max="13063" width="9.1796875" style="1" customWidth="1"/>
    <col min="13064" max="13064" width="9.453125" style="1" customWidth="1"/>
    <col min="13065" max="13066" width="9.1796875" style="1" customWidth="1"/>
    <col min="13067" max="13067" width="10.81640625" style="1" customWidth="1"/>
    <col min="13068" max="13072" width="9.1796875" style="1" customWidth="1"/>
    <col min="13073" max="13073" width="13.54296875" style="1" customWidth="1"/>
    <col min="13074" max="13074" width="17" style="1" customWidth="1"/>
    <col min="13075" max="13075" width="13.54296875" style="1" customWidth="1"/>
    <col min="13076" max="13076" width="17" style="1" customWidth="1"/>
    <col min="13077" max="13312" width="8.7265625" style="1"/>
    <col min="13313" max="13313" width="39.453125" style="1" customWidth="1"/>
    <col min="13314" max="13314" width="9.1796875" style="1" customWidth="1"/>
    <col min="13315" max="13315" width="9.54296875" style="1" bestFit="1" customWidth="1"/>
    <col min="13316" max="13316" width="9.1796875" style="1" customWidth="1"/>
    <col min="13317" max="13317" width="9.453125" style="1" customWidth="1"/>
    <col min="13318" max="13318" width="9.54296875" style="1" bestFit="1" customWidth="1"/>
    <col min="13319" max="13319" width="9.1796875" style="1" customWidth="1"/>
    <col min="13320" max="13320" width="9.453125" style="1" customWidth="1"/>
    <col min="13321" max="13322" width="9.1796875" style="1" customWidth="1"/>
    <col min="13323" max="13323" width="10.81640625" style="1" customWidth="1"/>
    <col min="13324" max="13328" width="9.1796875" style="1" customWidth="1"/>
    <col min="13329" max="13329" width="13.54296875" style="1" customWidth="1"/>
    <col min="13330" max="13330" width="17" style="1" customWidth="1"/>
    <col min="13331" max="13331" width="13.54296875" style="1" customWidth="1"/>
    <col min="13332" max="13332" width="17" style="1" customWidth="1"/>
    <col min="13333" max="13568" width="8.7265625" style="1"/>
    <col min="13569" max="13569" width="39.453125" style="1" customWidth="1"/>
    <col min="13570" max="13570" width="9.1796875" style="1" customWidth="1"/>
    <col min="13571" max="13571" width="9.54296875" style="1" bestFit="1" customWidth="1"/>
    <col min="13572" max="13572" width="9.1796875" style="1" customWidth="1"/>
    <col min="13573" max="13573" width="9.453125" style="1" customWidth="1"/>
    <col min="13574" max="13574" width="9.54296875" style="1" bestFit="1" customWidth="1"/>
    <col min="13575" max="13575" width="9.1796875" style="1" customWidth="1"/>
    <col min="13576" max="13576" width="9.453125" style="1" customWidth="1"/>
    <col min="13577" max="13578" width="9.1796875" style="1" customWidth="1"/>
    <col min="13579" max="13579" width="10.81640625" style="1" customWidth="1"/>
    <col min="13580" max="13584" width="9.1796875" style="1" customWidth="1"/>
    <col min="13585" max="13585" width="13.54296875" style="1" customWidth="1"/>
    <col min="13586" max="13586" width="17" style="1" customWidth="1"/>
    <col min="13587" max="13587" width="13.54296875" style="1" customWidth="1"/>
    <col min="13588" max="13588" width="17" style="1" customWidth="1"/>
    <col min="13589" max="13824" width="8.7265625" style="1"/>
    <col min="13825" max="13825" width="39.453125" style="1" customWidth="1"/>
    <col min="13826" max="13826" width="9.1796875" style="1" customWidth="1"/>
    <col min="13827" max="13827" width="9.54296875" style="1" bestFit="1" customWidth="1"/>
    <col min="13828" max="13828" width="9.1796875" style="1" customWidth="1"/>
    <col min="13829" max="13829" width="9.453125" style="1" customWidth="1"/>
    <col min="13830" max="13830" width="9.54296875" style="1" bestFit="1" customWidth="1"/>
    <col min="13831" max="13831" width="9.1796875" style="1" customWidth="1"/>
    <col min="13832" max="13832" width="9.453125" style="1" customWidth="1"/>
    <col min="13833" max="13834" width="9.1796875" style="1" customWidth="1"/>
    <col min="13835" max="13835" width="10.81640625" style="1" customWidth="1"/>
    <col min="13836" max="13840" width="9.1796875" style="1" customWidth="1"/>
    <col min="13841" max="13841" width="13.54296875" style="1" customWidth="1"/>
    <col min="13842" max="13842" width="17" style="1" customWidth="1"/>
    <col min="13843" max="13843" width="13.54296875" style="1" customWidth="1"/>
    <col min="13844" max="13844" width="17" style="1" customWidth="1"/>
    <col min="13845" max="14080" width="8.7265625" style="1"/>
    <col min="14081" max="14081" width="39.453125" style="1" customWidth="1"/>
    <col min="14082" max="14082" width="9.1796875" style="1" customWidth="1"/>
    <col min="14083" max="14083" width="9.54296875" style="1" bestFit="1" customWidth="1"/>
    <col min="14084" max="14084" width="9.1796875" style="1" customWidth="1"/>
    <col min="14085" max="14085" width="9.453125" style="1" customWidth="1"/>
    <col min="14086" max="14086" width="9.54296875" style="1" bestFit="1" customWidth="1"/>
    <col min="14087" max="14087" width="9.1796875" style="1" customWidth="1"/>
    <col min="14088" max="14088" width="9.453125" style="1" customWidth="1"/>
    <col min="14089" max="14090" width="9.1796875" style="1" customWidth="1"/>
    <col min="14091" max="14091" width="10.81640625" style="1" customWidth="1"/>
    <col min="14092" max="14096" width="9.1796875" style="1" customWidth="1"/>
    <col min="14097" max="14097" width="13.54296875" style="1" customWidth="1"/>
    <col min="14098" max="14098" width="17" style="1" customWidth="1"/>
    <col min="14099" max="14099" width="13.54296875" style="1" customWidth="1"/>
    <col min="14100" max="14100" width="17" style="1" customWidth="1"/>
    <col min="14101" max="14336" width="8.7265625" style="1"/>
    <col min="14337" max="14337" width="39.453125" style="1" customWidth="1"/>
    <col min="14338" max="14338" width="9.1796875" style="1" customWidth="1"/>
    <col min="14339" max="14339" width="9.54296875" style="1" bestFit="1" customWidth="1"/>
    <col min="14340" max="14340" width="9.1796875" style="1" customWidth="1"/>
    <col min="14341" max="14341" width="9.453125" style="1" customWidth="1"/>
    <col min="14342" max="14342" width="9.54296875" style="1" bestFit="1" customWidth="1"/>
    <col min="14343" max="14343" width="9.1796875" style="1" customWidth="1"/>
    <col min="14344" max="14344" width="9.453125" style="1" customWidth="1"/>
    <col min="14345" max="14346" width="9.1796875" style="1" customWidth="1"/>
    <col min="14347" max="14347" width="10.81640625" style="1" customWidth="1"/>
    <col min="14348" max="14352" width="9.1796875" style="1" customWidth="1"/>
    <col min="14353" max="14353" width="13.54296875" style="1" customWidth="1"/>
    <col min="14354" max="14354" width="17" style="1" customWidth="1"/>
    <col min="14355" max="14355" width="13.54296875" style="1" customWidth="1"/>
    <col min="14356" max="14356" width="17" style="1" customWidth="1"/>
    <col min="14357" max="14592" width="8.7265625" style="1"/>
    <col min="14593" max="14593" width="39.453125" style="1" customWidth="1"/>
    <col min="14594" max="14594" width="9.1796875" style="1" customWidth="1"/>
    <col min="14595" max="14595" width="9.54296875" style="1" bestFit="1" customWidth="1"/>
    <col min="14596" max="14596" width="9.1796875" style="1" customWidth="1"/>
    <col min="14597" max="14597" width="9.453125" style="1" customWidth="1"/>
    <col min="14598" max="14598" width="9.54296875" style="1" bestFit="1" customWidth="1"/>
    <col min="14599" max="14599" width="9.1796875" style="1" customWidth="1"/>
    <col min="14600" max="14600" width="9.453125" style="1" customWidth="1"/>
    <col min="14601" max="14602" width="9.1796875" style="1" customWidth="1"/>
    <col min="14603" max="14603" width="10.81640625" style="1" customWidth="1"/>
    <col min="14604" max="14608" width="9.1796875" style="1" customWidth="1"/>
    <col min="14609" max="14609" width="13.54296875" style="1" customWidth="1"/>
    <col min="14610" max="14610" width="17" style="1" customWidth="1"/>
    <col min="14611" max="14611" width="13.54296875" style="1" customWidth="1"/>
    <col min="14612" max="14612" width="17" style="1" customWidth="1"/>
    <col min="14613" max="14848" width="8.7265625" style="1"/>
    <col min="14849" max="14849" width="39.453125" style="1" customWidth="1"/>
    <col min="14850" max="14850" width="9.1796875" style="1" customWidth="1"/>
    <col min="14851" max="14851" width="9.54296875" style="1" bestFit="1" customWidth="1"/>
    <col min="14852" max="14852" width="9.1796875" style="1" customWidth="1"/>
    <col min="14853" max="14853" width="9.453125" style="1" customWidth="1"/>
    <col min="14854" max="14854" width="9.54296875" style="1" bestFit="1" customWidth="1"/>
    <col min="14855" max="14855" width="9.1796875" style="1" customWidth="1"/>
    <col min="14856" max="14856" width="9.453125" style="1" customWidth="1"/>
    <col min="14857" max="14858" width="9.1796875" style="1" customWidth="1"/>
    <col min="14859" max="14859" width="10.81640625" style="1" customWidth="1"/>
    <col min="14860" max="14864" width="9.1796875" style="1" customWidth="1"/>
    <col min="14865" max="14865" width="13.54296875" style="1" customWidth="1"/>
    <col min="14866" max="14866" width="17" style="1" customWidth="1"/>
    <col min="14867" max="14867" width="13.54296875" style="1" customWidth="1"/>
    <col min="14868" max="14868" width="17" style="1" customWidth="1"/>
    <col min="14869" max="15104" width="8.7265625" style="1"/>
    <col min="15105" max="15105" width="39.453125" style="1" customWidth="1"/>
    <col min="15106" max="15106" width="9.1796875" style="1" customWidth="1"/>
    <col min="15107" max="15107" width="9.54296875" style="1" bestFit="1" customWidth="1"/>
    <col min="15108" max="15108" width="9.1796875" style="1" customWidth="1"/>
    <col min="15109" max="15109" width="9.453125" style="1" customWidth="1"/>
    <col min="15110" max="15110" width="9.54296875" style="1" bestFit="1" customWidth="1"/>
    <col min="15111" max="15111" width="9.1796875" style="1" customWidth="1"/>
    <col min="15112" max="15112" width="9.453125" style="1" customWidth="1"/>
    <col min="15113" max="15114" width="9.1796875" style="1" customWidth="1"/>
    <col min="15115" max="15115" width="10.81640625" style="1" customWidth="1"/>
    <col min="15116" max="15120" width="9.1796875" style="1" customWidth="1"/>
    <col min="15121" max="15121" width="13.54296875" style="1" customWidth="1"/>
    <col min="15122" max="15122" width="17" style="1" customWidth="1"/>
    <col min="15123" max="15123" width="13.54296875" style="1" customWidth="1"/>
    <col min="15124" max="15124" width="17" style="1" customWidth="1"/>
    <col min="15125" max="15360" width="8.7265625" style="1"/>
    <col min="15361" max="15361" width="39.453125" style="1" customWidth="1"/>
    <col min="15362" max="15362" width="9.1796875" style="1" customWidth="1"/>
    <col min="15363" max="15363" width="9.54296875" style="1" bestFit="1" customWidth="1"/>
    <col min="15364" max="15364" width="9.1796875" style="1" customWidth="1"/>
    <col min="15365" max="15365" width="9.453125" style="1" customWidth="1"/>
    <col min="15366" max="15366" width="9.54296875" style="1" bestFit="1" customWidth="1"/>
    <col min="15367" max="15367" width="9.1796875" style="1" customWidth="1"/>
    <col min="15368" max="15368" width="9.453125" style="1" customWidth="1"/>
    <col min="15369" max="15370" width="9.1796875" style="1" customWidth="1"/>
    <col min="15371" max="15371" width="10.81640625" style="1" customWidth="1"/>
    <col min="15372" max="15376" width="9.1796875" style="1" customWidth="1"/>
    <col min="15377" max="15377" width="13.54296875" style="1" customWidth="1"/>
    <col min="15378" max="15378" width="17" style="1" customWidth="1"/>
    <col min="15379" max="15379" width="13.54296875" style="1" customWidth="1"/>
    <col min="15380" max="15380" width="17" style="1" customWidth="1"/>
    <col min="15381" max="15616" width="8.7265625" style="1"/>
    <col min="15617" max="15617" width="39.453125" style="1" customWidth="1"/>
    <col min="15618" max="15618" width="9.1796875" style="1" customWidth="1"/>
    <col min="15619" max="15619" width="9.54296875" style="1" bestFit="1" customWidth="1"/>
    <col min="15620" max="15620" width="9.1796875" style="1" customWidth="1"/>
    <col min="15621" max="15621" width="9.453125" style="1" customWidth="1"/>
    <col min="15622" max="15622" width="9.54296875" style="1" bestFit="1" customWidth="1"/>
    <col min="15623" max="15623" width="9.1796875" style="1" customWidth="1"/>
    <col min="15624" max="15624" width="9.453125" style="1" customWidth="1"/>
    <col min="15625" max="15626" width="9.1796875" style="1" customWidth="1"/>
    <col min="15627" max="15627" width="10.81640625" style="1" customWidth="1"/>
    <col min="15628" max="15632" width="9.1796875" style="1" customWidth="1"/>
    <col min="15633" max="15633" width="13.54296875" style="1" customWidth="1"/>
    <col min="15634" max="15634" width="17" style="1" customWidth="1"/>
    <col min="15635" max="15635" width="13.54296875" style="1" customWidth="1"/>
    <col min="15636" max="15636" width="17" style="1" customWidth="1"/>
    <col min="15637" max="15872" width="8.7265625" style="1"/>
    <col min="15873" max="15873" width="39.453125" style="1" customWidth="1"/>
    <col min="15874" max="15874" width="9.1796875" style="1" customWidth="1"/>
    <col min="15875" max="15875" width="9.54296875" style="1" bestFit="1" customWidth="1"/>
    <col min="15876" max="15876" width="9.1796875" style="1" customWidth="1"/>
    <col min="15877" max="15877" width="9.453125" style="1" customWidth="1"/>
    <col min="15878" max="15878" width="9.54296875" style="1" bestFit="1" customWidth="1"/>
    <col min="15879" max="15879" width="9.1796875" style="1" customWidth="1"/>
    <col min="15880" max="15880" width="9.453125" style="1" customWidth="1"/>
    <col min="15881" max="15882" width="9.1796875" style="1" customWidth="1"/>
    <col min="15883" max="15883" width="10.81640625" style="1" customWidth="1"/>
    <col min="15884" max="15888" width="9.1796875" style="1" customWidth="1"/>
    <col min="15889" max="15889" width="13.54296875" style="1" customWidth="1"/>
    <col min="15890" max="15890" width="17" style="1" customWidth="1"/>
    <col min="15891" max="15891" width="13.54296875" style="1" customWidth="1"/>
    <col min="15892" max="15892" width="17" style="1" customWidth="1"/>
    <col min="15893" max="16128" width="8.7265625" style="1"/>
    <col min="16129" max="16129" width="39.453125" style="1" customWidth="1"/>
    <col min="16130" max="16130" width="9.1796875" style="1" customWidth="1"/>
    <col min="16131" max="16131" width="9.54296875" style="1" bestFit="1" customWidth="1"/>
    <col min="16132" max="16132" width="9.1796875" style="1" customWidth="1"/>
    <col min="16133" max="16133" width="9.453125" style="1" customWidth="1"/>
    <col min="16134" max="16134" width="9.54296875" style="1" bestFit="1" customWidth="1"/>
    <col min="16135" max="16135" width="9.1796875" style="1" customWidth="1"/>
    <col min="16136" max="16136" width="9.453125" style="1" customWidth="1"/>
    <col min="16137" max="16138" width="9.1796875" style="1" customWidth="1"/>
    <col min="16139" max="16139" width="10.81640625" style="1" customWidth="1"/>
    <col min="16140" max="16144" width="9.1796875" style="1" customWidth="1"/>
    <col min="16145" max="16145" width="13.54296875" style="1" customWidth="1"/>
    <col min="16146" max="16146" width="17" style="1" customWidth="1"/>
    <col min="16147" max="16147" width="13.54296875" style="1" customWidth="1"/>
    <col min="16148" max="16148" width="17" style="1" customWidth="1"/>
    <col min="16149" max="16384" width="8.7265625" style="1"/>
  </cols>
  <sheetData>
    <row r="1" spans="1:20" ht="23.25" customHeight="1" x14ac:dyDescent="0.3">
      <c r="A1" s="173" t="s">
        <v>66</v>
      </c>
      <c r="B1" s="174"/>
      <c r="C1" s="174"/>
      <c r="D1" s="174"/>
      <c r="E1" s="174"/>
      <c r="F1" s="174"/>
      <c r="G1" s="174"/>
      <c r="K1" s="145">
        <v>42668</v>
      </c>
    </row>
    <row r="2" spans="1:20" x14ac:dyDescent="0.25">
      <c r="K2" s="88" t="s">
        <v>67</v>
      </c>
    </row>
    <row r="3" spans="1:20" ht="13" thickBot="1" x14ac:dyDescent="0.3">
      <c r="A3" s="175" t="s">
        <v>121</v>
      </c>
    </row>
    <row r="4" spans="1:20" ht="18.75" customHeight="1" x14ac:dyDescent="0.25">
      <c r="A4" s="176" t="s">
        <v>68</v>
      </c>
      <c r="B4" s="177"/>
      <c r="C4" s="176"/>
      <c r="D4" s="178" t="s">
        <v>110</v>
      </c>
      <c r="E4" s="177"/>
      <c r="F4" s="176"/>
      <c r="G4" s="178" t="s">
        <v>111</v>
      </c>
      <c r="H4" s="177"/>
      <c r="I4" s="176"/>
      <c r="J4" s="178" t="s">
        <v>112</v>
      </c>
      <c r="K4" s="177"/>
      <c r="L4" s="87"/>
    </row>
    <row r="5" spans="1:20" ht="18.75" customHeight="1" thickBot="1" x14ac:dyDescent="0.3">
      <c r="A5" s="179" t="s">
        <v>69</v>
      </c>
      <c r="B5" s="180" t="s">
        <v>70</v>
      </c>
      <c r="C5" s="181" t="s">
        <v>71</v>
      </c>
      <c r="D5" s="182" t="s">
        <v>72</v>
      </c>
      <c r="E5" s="180" t="s">
        <v>73</v>
      </c>
      <c r="F5" s="181" t="s">
        <v>71</v>
      </c>
      <c r="G5" s="182" t="s">
        <v>72</v>
      </c>
      <c r="H5" s="180" t="s">
        <v>73</v>
      </c>
      <c r="I5" s="181" t="s">
        <v>71</v>
      </c>
      <c r="J5" s="182" t="s">
        <v>72</v>
      </c>
      <c r="K5" s="180" t="s">
        <v>73</v>
      </c>
      <c r="L5" s="87"/>
    </row>
    <row r="6" spans="1:20" ht="13.5" thickBot="1" x14ac:dyDescent="0.35">
      <c r="A6" s="183" t="s">
        <v>74</v>
      </c>
      <c r="B6" s="184">
        <v>0.15</v>
      </c>
      <c r="C6" s="185">
        <v>86.470001220703097</v>
      </c>
      <c r="D6" s="186">
        <f>IF(C6="NQ","-----",IF(C6&gt;92,100,IF(C6&lt;80,0,(C6-80)*100/(92-80))))</f>
        <v>53.916676839192469</v>
      </c>
      <c r="E6" s="187">
        <f>IF(C6="NQ","-----",$B6*D6)</f>
        <v>8.0875015258788707</v>
      </c>
      <c r="F6" s="185">
        <v>90.650001525878906</v>
      </c>
      <c r="G6" s="186">
        <f>IF(F6="NQ","-----",IF(F6&gt;92,100,IF(F6&lt;80,0,(F6-80)*100/(92-80))))</f>
        <v>88.750012715657547</v>
      </c>
      <c r="H6" s="187">
        <f>IF(F6="NQ","-----",$B6*G6)</f>
        <v>13.312501907348631</v>
      </c>
      <c r="I6" s="185">
        <f>(+$C$6+$F$6)/$A$19</f>
        <v>88.560001373291001</v>
      </c>
      <c r="J6" s="186">
        <f>IF(I6="NQ","-----",IF(I6&gt;92,100,IF(I6&lt;80,0,(I6-80)*100/(92-80))))</f>
        <v>71.333344777425012</v>
      </c>
      <c r="K6" s="187">
        <f>IF(I6="NQ","-----",$B6*J6)</f>
        <v>10.700001716613752</v>
      </c>
      <c r="L6" s="188"/>
      <c r="N6" s="93"/>
      <c r="O6" s="93"/>
      <c r="P6" s="93"/>
      <c r="Q6" s="93"/>
      <c r="R6" s="93"/>
      <c r="S6" s="93"/>
      <c r="T6" s="93"/>
    </row>
    <row r="7" spans="1:20" x14ac:dyDescent="0.25">
      <c r="A7" s="189" t="s">
        <v>50</v>
      </c>
      <c r="B7" s="190">
        <v>19</v>
      </c>
      <c r="C7" s="185">
        <v>6.0300002098083496</v>
      </c>
      <c r="D7" s="186">
        <v>19</v>
      </c>
      <c r="E7" s="187">
        <v>19</v>
      </c>
      <c r="F7" s="185">
        <v>2.5099999904632599</v>
      </c>
      <c r="G7" s="186">
        <v>19</v>
      </c>
      <c r="H7" s="187">
        <v>19</v>
      </c>
      <c r="I7" s="185">
        <f>(+$C$7+$F$7)/$A$19</f>
        <v>4.270000100135805</v>
      </c>
      <c r="J7" s="186">
        <v>19</v>
      </c>
      <c r="K7" s="187">
        <v>19</v>
      </c>
      <c r="L7" s="188"/>
    </row>
    <row r="8" spans="1:20" x14ac:dyDescent="0.25">
      <c r="A8" s="189" t="s">
        <v>76</v>
      </c>
      <c r="B8" s="190">
        <v>0.1</v>
      </c>
      <c r="C8" s="191">
        <v>1.8099999427795399</v>
      </c>
      <c r="D8" s="186">
        <f>IF(C8="NQ","-----",IF(C8&lt;0.5,100,IF(C8&gt;1.5,0,(C8-1.5)*100/(1-2))))</f>
        <v>0</v>
      </c>
      <c r="E8" s="187">
        <f>IF(C8="NQ","-----",$B8*D8)</f>
        <v>0</v>
      </c>
      <c r="F8" s="191">
        <v>0.44999998807907099</v>
      </c>
      <c r="G8" s="186">
        <f>IF(F8="NQ","-----",IF(F8&lt;0.5,100,IF(F8&gt;1.5,0,(F8-1.5)*100/(1-2))))</f>
        <v>100</v>
      </c>
      <c r="H8" s="187">
        <f>IF(F8="NQ","-----",$B8*G8)</f>
        <v>10</v>
      </c>
      <c r="I8" s="191">
        <f>(+$C$8+$F$8)/$A$19</f>
        <v>1.1299999654293054</v>
      </c>
      <c r="J8" s="186">
        <f>IF(I8="NQ","-----",IF(I8&lt;0.5,100,IF(I8&gt;1.5,0,(I8-1.5)*100/(1-2))))</f>
        <v>37.000003457069461</v>
      </c>
      <c r="K8" s="187">
        <f>IF(I8="NQ","-----",$B8*J8)</f>
        <v>3.7000003457069464</v>
      </c>
      <c r="L8" s="188"/>
    </row>
    <row r="9" spans="1:20" ht="13" x14ac:dyDescent="0.3">
      <c r="A9" s="192" t="s">
        <v>77</v>
      </c>
      <c r="B9" s="190"/>
      <c r="C9" s="193"/>
      <c r="D9" s="186"/>
      <c r="E9" s="187"/>
      <c r="F9" s="193"/>
      <c r="G9" s="186"/>
      <c r="H9" s="187"/>
      <c r="I9" s="193"/>
      <c r="J9" s="186"/>
      <c r="K9" s="187"/>
      <c r="L9" s="188"/>
    </row>
    <row r="10" spans="1:20" x14ac:dyDescent="0.25">
      <c r="A10" s="189" t="s">
        <v>78</v>
      </c>
      <c r="B10" s="190">
        <v>0.1</v>
      </c>
      <c r="C10" s="194">
        <v>5.0000002374872598E-4</v>
      </c>
      <c r="D10" s="186">
        <f>IF(C10="NQ","-----",IF(C10&lt;0.02,100,IF(C10&gt;0.03,0,(0.03-C10)*100/(0.03-0.02))))</f>
        <v>100</v>
      </c>
      <c r="E10" s="187">
        <f>IF(C10="NQ","-----",$B10*D10)</f>
        <v>10</v>
      </c>
      <c r="F10" s="194">
        <v>6.99999975040555E-4</v>
      </c>
      <c r="G10" s="186">
        <f>IF(F10="NQ","-----",IF(F10&lt;0.02,100,IF(F10&gt;0.03,0,(0.03-F10)*100/(0.03-0.02))))</f>
        <v>100</v>
      </c>
      <c r="H10" s="187">
        <f>IF(F10="NQ","-----",$B10*G10)</f>
        <v>10</v>
      </c>
      <c r="I10" s="194">
        <f>(+$C$10+$F$10)/$A$19</f>
        <v>5.9999999939464054E-4</v>
      </c>
      <c r="J10" s="186">
        <f>IF(I10="NQ","-----",IF(I10&lt;0.02,100,IF(I10&gt;0.03,0,(0.03-I10)*100/(0.03-0.02))))</f>
        <v>100</v>
      </c>
      <c r="K10" s="187">
        <f>IF(I10="NQ","-----",$B10*J10)</f>
        <v>10</v>
      </c>
      <c r="L10" s="188"/>
    </row>
    <row r="11" spans="1:20" x14ac:dyDescent="0.25">
      <c r="A11" s="189" t="s">
        <v>79</v>
      </c>
      <c r="B11" s="190">
        <v>0.1</v>
      </c>
      <c r="C11" s="194">
        <v>1.20000005699694E-3</v>
      </c>
      <c r="D11" s="186">
        <f>IF(C11="NQ","-----",IF(C11&lt;0.02,100,IF(C11&gt;0.03,0,(0.03-C11)*100/(0.03-0.02))))</f>
        <v>100</v>
      </c>
      <c r="E11" s="187">
        <f>IF(C11="NQ","-----",$B11*D11)</f>
        <v>10</v>
      </c>
      <c r="F11" s="194">
        <v>1.3000000035390299E-3</v>
      </c>
      <c r="G11" s="186">
        <f>IF(F11="NQ","-----",IF(F11&lt;0.02,100,IF(F11&gt;0.03,0,(0.03-F11)*100/(0.03-0.02))))</f>
        <v>100</v>
      </c>
      <c r="H11" s="187">
        <f>IF(F11="NQ","-----",$B11*G11)</f>
        <v>10</v>
      </c>
      <c r="I11" s="194">
        <f>(+$C$11+$F$11)/$A$19</f>
        <v>1.250000030267985E-3</v>
      </c>
      <c r="J11" s="186">
        <f>IF(I11="NQ","-----",IF(I11&lt;0.02,100,IF(I11&gt;0.03,0,(0.03-I11)*100/(0.03-0.02))))</f>
        <v>100</v>
      </c>
      <c r="K11" s="187">
        <f>IF(I11="NQ","-----",$B11*J11)</f>
        <v>10</v>
      </c>
      <c r="L11" s="188"/>
    </row>
    <row r="12" spans="1:20" x14ac:dyDescent="0.25">
      <c r="A12" s="189" t="s">
        <v>80</v>
      </c>
      <c r="B12" s="190">
        <v>0.1</v>
      </c>
      <c r="C12" s="194">
        <v>3.0000001424923501E-4</v>
      </c>
      <c r="D12" s="186">
        <f>IF(C12="NQ","-----",IF(C12&lt;0.025,100,IF(C12&gt;0.035,0,(0.035-C12)*100/(0.035-0.025))))</f>
        <v>100</v>
      </c>
      <c r="E12" s="187">
        <f>IF(C12="NQ","-----",$B12*D12)</f>
        <v>10</v>
      </c>
      <c r="F12" s="194">
        <v>3.0000001424923501E-4</v>
      </c>
      <c r="G12" s="186">
        <f>IF(F12="NQ","-----",IF(F12&lt;0.025,100,IF(F12&gt;0.035,0,(0.035-F12)*100/(0.035-0.025))))</f>
        <v>100</v>
      </c>
      <c r="H12" s="187">
        <f>IF(F12="NQ","-----",$B12*G12)</f>
        <v>10</v>
      </c>
      <c r="I12" s="194">
        <f>(+$C$12+$F$12)/$A$19</f>
        <v>3.0000001424923501E-4</v>
      </c>
      <c r="J12" s="186">
        <f>IF(I12="NQ","-----",IF(I12&lt;0.025,100,IF(I12&gt;0.035,0,(0.035-I12)*100/(0.035-0.025))))</f>
        <v>100</v>
      </c>
      <c r="K12" s="187">
        <f>IF(I12="NQ","-----",$B12*J12)</f>
        <v>10</v>
      </c>
      <c r="L12" s="188"/>
    </row>
    <row r="13" spans="1:20" x14ac:dyDescent="0.25">
      <c r="A13" s="189"/>
      <c r="B13" s="190"/>
      <c r="C13" s="195"/>
      <c r="D13" s="186"/>
      <c r="E13" s="187"/>
      <c r="F13" s="195"/>
      <c r="G13" s="186"/>
      <c r="H13" s="187"/>
      <c r="I13" s="195"/>
      <c r="J13" s="186"/>
      <c r="K13" s="187"/>
      <c r="L13" s="188"/>
    </row>
    <row r="14" spans="1:20" x14ac:dyDescent="0.25">
      <c r="A14" s="189" t="s">
        <v>81</v>
      </c>
      <c r="B14" s="190">
        <v>0.1</v>
      </c>
      <c r="C14" s="196">
        <v>2.5800000003073398E-5</v>
      </c>
      <c r="D14" s="186">
        <f>IF(C14="NQ","-----",IF(C14&lt;0.0005,100,IF(C14&gt;0.005,0,(0.005-C14)*22222.22)))</f>
        <v>100</v>
      </c>
      <c r="E14" s="187">
        <f>IF(C14="NQ","-----",$B14*D14)</f>
        <v>10</v>
      </c>
      <c r="F14" s="196">
        <v>9.9999999747524292E-7</v>
      </c>
      <c r="G14" s="186">
        <f>IF(F14="NQ","-----",IF(F14&lt;0.0005,100,IF(F14&gt;0.005,0,(0.005-F14)*22222.22)))</f>
        <v>100</v>
      </c>
      <c r="H14" s="187">
        <f>IF(F14="NQ","-----",$B14*G14)</f>
        <v>10</v>
      </c>
      <c r="I14" s="196">
        <f>(+$C$14+$F$14)/$A$19</f>
        <v>1.3400000000274321E-5</v>
      </c>
      <c r="J14" s="186">
        <f>IF(I14="NQ","-----",IF(I14&lt;0.0005,100,IF(I14&gt;0.005,0,(0.005-I14)*22222.22)))</f>
        <v>100</v>
      </c>
      <c r="K14" s="187">
        <f>IF(I14="NQ","-----",$B14*J14)</f>
        <v>10</v>
      </c>
      <c r="L14" s="188"/>
    </row>
    <row r="15" spans="1:20" x14ac:dyDescent="0.25">
      <c r="A15" s="189" t="s">
        <v>82</v>
      </c>
      <c r="B15" s="190">
        <v>0.05</v>
      </c>
      <c r="C15" s="191">
        <v>1.03999996185303</v>
      </c>
      <c r="D15" s="186">
        <f>IF(C15="NQ","-----",IF(C15&lt;1.01,100,(IF(C15&gt;1.2,0,(1.2-C15)*526.32))))</f>
        <v>84.211220077513232</v>
      </c>
      <c r="E15" s="187">
        <f>IF(C15="NQ","-----",$B15*D15)</f>
        <v>4.2105610038756618</v>
      </c>
      <c r="F15" s="191">
        <v>1</v>
      </c>
      <c r="G15" s="186">
        <f>IF(F15="NQ","-----",IF(F15&lt;1.01,100,(IF(F15&gt;1.2,0,(1.2-F15)*526.32))))</f>
        <v>100</v>
      </c>
      <c r="H15" s="187">
        <f>IF(F15="NQ","-----",$B15*G15)</f>
        <v>5</v>
      </c>
      <c r="I15" s="191">
        <f>(+$C$15+$F$15)/$A$19</f>
        <v>1.019999980926515</v>
      </c>
      <c r="J15" s="186">
        <f>IF(I15="NQ","-----",IF(I15&lt;1.01,100,(IF(I15&gt;1.2,0,(1.2-I15)*526.32))))</f>
        <v>94.737610038756614</v>
      </c>
      <c r="K15" s="187">
        <f>IF(I15="NQ","-----",$B15*J15)</f>
        <v>4.7368805019378311</v>
      </c>
      <c r="L15" s="188"/>
    </row>
    <row r="16" spans="1:20" x14ac:dyDescent="0.25">
      <c r="A16" s="189" t="s">
        <v>83</v>
      </c>
      <c r="B16" s="190">
        <v>0.1</v>
      </c>
      <c r="C16" s="191">
        <v>0.346230010986328</v>
      </c>
      <c r="D16" s="186">
        <f>IF(C16="NQ","-----",IF(C16&lt;=60,100,(IF(C16&gt;=120,0,(120-C16)*1.66667))))</f>
        <v>100</v>
      </c>
      <c r="E16" s="187">
        <f>IF(C16="NQ","-----",$B16*D16)</f>
        <v>10</v>
      </c>
      <c r="F16" s="191">
        <v>0.346230010986328</v>
      </c>
      <c r="G16" s="186">
        <f>IF(F16="NQ","-----",IF(F16&lt;=60,100,(IF(F16&gt;=120,0,(120-F16)*1.66667))))</f>
        <v>100</v>
      </c>
      <c r="H16" s="187">
        <f>IF(F16="NQ","-----",$B16*G16)</f>
        <v>10</v>
      </c>
      <c r="I16" s="191">
        <f>(+$C$16+$F$16)/$A$19</f>
        <v>0.346230010986328</v>
      </c>
      <c r="J16" s="186">
        <f>IF(I16="NQ","-----",IF(I16&lt;=60,100,(IF(I16&gt;=120,0,(120-I16)*1.66667))))</f>
        <v>100</v>
      </c>
      <c r="K16" s="187">
        <f>IF(I16="NQ","-----",$B16*J16)</f>
        <v>10</v>
      </c>
      <c r="L16" s="188"/>
    </row>
    <row r="17" spans="1:12" ht="13" thickBot="1" x14ac:dyDescent="0.3">
      <c r="A17" s="197" t="s">
        <v>84</v>
      </c>
      <c r="B17" s="198">
        <v>0.05</v>
      </c>
      <c r="C17" s="191">
        <v>0.20000000298023199</v>
      </c>
      <c r="D17" s="186">
        <f>IF(C17="NQ","-----",IF(C17&lt;=0.2,100,(IF(C17&gt;=1,0,(1-C17)*125))))</f>
        <v>99.999999627470999</v>
      </c>
      <c r="E17" s="187">
        <f>IF(C17="NQ","-----",$B17*D17)</f>
        <v>4.9999999813735503</v>
      </c>
      <c r="F17" s="191">
        <v>0.20000000298023199</v>
      </c>
      <c r="G17" s="186">
        <f>IF(F17="NQ","-----",IF(F17&lt;=0.2,100,(IF(F17&gt;=1,0,(1-F17)*125))))</f>
        <v>99.999999627470999</v>
      </c>
      <c r="H17" s="187">
        <f>IF(F17="NQ","-----",$B17*G17)</f>
        <v>4.9999999813735503</v>
      </c>
      <c r="I17" s="191">
        <f>(+$C$17+$F$17)/$A$19</f>
        <v>0.20000000298023199</v>
      </c>
      <c r="J17" s="186">
        <f>IF(I17="NQ","-----",IF(I17&lt;=0.2,100,(IF(I17&gt;=1,0,(1-I17)*125))))</f>
        <v>99.999999627470999</v>
      </c>
      <c r="K17" s="187">
        <f>IF(I17="NQ","-----",$B17*J17)</f>
        <v>4.9999999813735503</v>
      </c>
      <c r="L17" s="87"/>
    </row>
    <row r="18" spans="1:12" x14ac:dyDescent="0.25">
      <c r="C18" s="199" t="s">
        <v>85</v>
      </c>
      <c r="D18" s="200"/>
      <c r="E18" s="201">
        <f>E19/1</f>
        <v>86.298062511128094</v>
      </c>
      <c r="F18" s="199" t="s">
        <v>85</v>
      </c>
      <c r="G18" s="200"/>
      <c r="H18" s="201">
        <f>H19/1</f>
        <v>102.31250188872218</v>
      </c>
      <c r="I18" s="199" t="s">
        <v>85</v>
      </c>
      <c r="J18" s="200"/>
      <c r="K18" s="201">
        <f>K19/1</f>
        <v>93.136882545632076</v>
      </c>
      <c r="L18" s="188"/>
    </row>
    <row r="19" spans="1:12" ht="13" thickBot="1" x14ac:dyDescent="0.3">
      <c r="A19" s="1">
        <v>2</v>
      </c>
      <c r="C19" s="202" t="s">
        <v>86</v>
      </c>
      <c r="D19" s="203"/>
      <c r="E19" s="204">
        <f>SUM(E6:E8,E10:E17)</f>
        <v>86.298062511128094</v>
      </c>
      <c r="F19" s="202" t="s">
        <v>86</v>
      </c>
      <c r="G19" s="203"/>
      <c r="H19" s="204">
        <f>SUM(H6:H8,H10:H17)</f>
        <v>102.31250188872218</v>
      </c>
      <c r="I19" s="202" t="s">
        <v>86</v>
      </c>
      <c r="J19" s="203"/>
      <c r="K19" s="204">
        <f>SUM(K6:K8,K10:K17)</f>
        <v>93.136882545632076</v>
      </c>
      <c r="L19" s="87"/>
    </row>
    <row r="21" spans="1:12" x14ac:dyDescent="0.25">
      <c r="A21" s="88" t="s">
        <v>113</v>
      </c>
      <c r="C21" s="144">
        <f>(+$E$19)/1</f>
        <v>86.298062511128094</v>
      </c>
    </row>
    <row r="22" spans="1:12" x14ac:dyDescent="0.25">
      <c r="A22" s="88" t="s">
        <v>114</v>
      </c>
      <c r="C22" s="144">
        <f>(+$E$19+$H$19)/2</f>
        <v>94.305282199925131</v>
      </c>
    </row>
    <row r="23" spans="1:12" x14ac:dyDescent="0.25">
      <c r="A23" s="88" t="s">
        <v>115</v>
      </c>
      <c r="C23" s="144">
        <f xml:space="preserve"> $K$19</f>
        <v>93.136882545632076</v>
      </c>
    </row>
    <row r="24" spans="1:12" x14ac:dyDescent="0.25">
      <c r="A24" s="88"/>
      <c r="B24" s="80"/>
      <c r="C24" s="144"/>
    </row>
    <row r="25" spans="1:12" x14ac:dyDescent="0.25">
      <c r="A25" s="88"/>
      <c r="B25" s="80"/>
      <c r="C25" s="144"/>
    </row>
    <row r="26" spans="1:12" x14ac:dyDescent="0.25">
      <c r="A26" s="88"/>
      <c r="B26" s="80"/>
      <c r="C26" s="144"/>
    </row>
    <row r="27" spans="1:12" x14ac:dyDescent="0.25">
      <c r="A27" s="1" t="s">
        <v>87</v>
      </c>
      <c r="F27" s="205"/>
      <c r="G27" s="87"/>
    </row>
    <row r="28" spans="1:12" x14ac:dyDescent="0.25">
      <c r="A28" s="1" t="s">
        <v>88</v>
      </c>
      <c r="F28" s="205"/>
      <c r="G28" s="87"/>
    </row>
    <row r="30" spans="1:12" ht="13" x14ac:dyDescent="0.3">
      <c r="A30" s="93" t="s">
        <v>89</v>
      </c>
    </row>
    <row r="31" spans="1:12" x14ac:dyDescent="0.25">
      <c r="A31" s="1" t="s">
        <v>90</v>
      </c>
    </row>
    <row r="32" spans="1:12" x14ac:dyDescent="0.25">
      <c r="A32" s="1" t="s">
        <v>91</v>
      </c>
    </row>
    <row r="33" spans="1:20" x14ac:dyDescent="0.25">
      <c r="A33" s="1" t="s">
        <v>92</v>
      </c>
    </row>
    <row r="34" spans="1:20" x14ac:dyDescent="0.25">
      <c r="A34" s="1" t="s">
        <v>93</v>
      </c>
    </row>
    <row r="35" spans="1:20" customFormat="1" ht="14.5" x14ac:dyDescent="0.35">
      <c r="B35" s="1"/>
      <c r="C35" s="1"/>
      <c r="D35" s="1"/>
      <c r="E35" s="1"/>
      <c r="F35" s="1"/>
      <c r="G35" s="1"/>
      <c r="H35" s="1"/>
      <c r="I35" s="1"/>
      <c r="J35" s="1"/>
      <c r="K35" s="1"/>
      <c r="L35" s="1"/>
      <c r="M35" s="1"/>
      <c r="N35" s="1"/>
      <c r="O35" s="1"/>
      <c r="P35" s="1"/>
      <c r="Q35" s="1"/>
      <c r="R35" s="1"/>
      <c r="S35" s="1"/>
      <c r="T35" s="1"/>
    </row>
    <row r="36" spans="1:20" hidden="1" x14ac:dyDescent="0.25">
      <c r="A36" s="1" t="s">
        <v>94</v>
      </c>
    </row>
    <row r="37" spans="1:20" x14ac:dyDescent="0.25">
      <c r="A37" s="1" t="s">
        <v>95</v>
      </c>
    </row>
    <row r="38" spans="1:20" x14ac:dyDescent="0.25">
      <c r="A38" s="1" t="s">
        <v>96</v>
      </c>
    </row>
    <row r="39" spans="1:20" x14ac:dyDescent="0.25">
      <c r="A39" s="1" t="s">
        <v>97</v>
      </c>
    </row>
    <row r="40" spans="1:20" customFormat="1" ht="14.5" x14ac:dyDescent="0.35">
      <c r="B40" s="1"/>
      <c r="C40" s="1"/>
      <c r="D40" s="1"/>
      <c r="E40" s="1"/>
      <c r="F40" s="1"/>
      <c r="G40" s="1"/>
      <c r="H40" s="1"/>
      <c r="I40" s="1"/>
      <c r="J40" s="1"/>
      <c r="K40" s="1"/>
      <c r="L40" s="1"/>
      <c r="M40" s="1"/>
      <c r="N40" s="1"/>
      <c r="O40" s="1"/>
      <c r="P40" s="1"/>
      <c r="Q40" s="1"/>
      <c r="R40" s="1"/>
      <c r="S40" s="1"/>
      <c r="T40" s="1"/>
    </row>
    <row r="41" spans="1:20" ht="12.75" hidden="1" customHeight="1" x14ac:dyDescent="0.25">
      <c r="A41" s="1" t="s">
        <v>98</v>
      </c>
    </row>
    <row r="42" spans="1:20" ht="12.75" hidden="1" customHeight="1" x14ac:dyDescent="0.25">
      <c r="A42" s="1" t="s">
        <v>99</v>
      </c>
    </row>
    <row r="43" spans="1:20" ht="12.75" hidden="1" customHeight="1" x14ac:dyDescent="0.25">
      <c r="A43" s="1" t="s">
        <v>100</v>
      </c>
    </row>
    <row r="44" spans="1:20" ht="12.75" hidden="1" customHeight="1" x14ac:dyDescent="0.25"/>
    <row r="45" spans="1:20" ht="12.75" hidden="1" customHeight="1" x14ac:dyDescent="0.25">
      <c r="A45" s="1" t="s">
        <v>101</v>
      </c>
    </row>
    <row r="46" spans="1:20" ht="12.75" hidden="1" customHeight="1" x14ac:dyDescent="0.25">
      <c r="A46" s="1" t="s">
        <v>102</v>
      </c>
    </row>
    <row r="47" spans="1:20" ht="12.75" hidden="1" customHeight="1" x14ac:dyDescent="0.25"/>
    <row r="48" spans="1:20" s="93" customFormat="1" ht="13" x14ac:dyDescent="0.3">
      <c r="A48" s="93" t="s">
        <v>103</v>
      </c>
    </row>
    <row r="49" spans="1:1" s="93" customFormat="1" ht="13" x14ac:dyDescent="0.3">
      <c r="A49" s="93" t="s">
        <v>104</v>
      </c>
    </row>
    <row r="50" spans="1:1" s="93" customFormat="1" ht="13" x14ac:dyDescent="0.3">
      <c r="A50" s="93" t="s">
        <v>105</v>
      </c>
    </row>
    <row r="51" spans="1:1" s="93" customFormat="1" ht="13" x14ac:dyDescent="0.3"/>
    <row r="52" spans="1:1" x14ac:dyDescent="0.25">
      <c r="A52" s="206" t="s">
        <v>106</v>
      </c>
    </row>
    <row r="53" spans="1:1" x14ac:dyDescent="0.25">
      <c r="A53" s="207" t="s">
        <v>107</v>
      </c>
    </row>
    <row r="54" spans="1:1" x14ac:dyDescent="0.25">
      <c r="A54" s="207" t="s">
        <v>108</v>
      </c>
    </row>
  </sheetData>
  <dataConsolidate/>
  <pageMargins left="0.32" right="0.24" top="0.27" bottom="0.2" header="0.21" footer="0.17"/>
  <pageSetup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dimension ref="A1:T54"/>
  <sheetViews>
    <sheetView workbookViewId="0">
      <selection activeCell="I4" sqref="I4:K19"/>
    </sheetView>
  </sheetViews>
  <sheetFormatPr defaultRowHeight="12.5" x14ac:dyDescent="0.25"/>
  <cols>
    <col min="1" max="1" width="39.453125" style="1" customWidth="1"/>
    <col min="2" max="2" width="9.1796875" style="1" customWidth="1"/>
    <col min="3" max="3" width="9.54296875" style="1" bestFit="1" customWidth="1"/>
    <col min="4" max="4" width="9.1796875" style="1" customWidth="1"/>
    <col min="5" max="5" width="9.453125" style="1" customWidth="1"/>
    <col min="6" max="6" width="9.54296875" style="1" bestFit="1" customWidth="1"/>
    <col min="7" max="7" width="9.1796875" style="1" customWidth="1"/>
    <col min="8" max="8" width="9.453125" style="1" customWidth="1"/>
    <col min="9" max="10" width="9.1796875" style="1" customWidth="1"/>
    <col min="11" max="11" width="10.81640625" style="1" customWidth="1"/>
    <col min="12" max="16" width="9.1796875" style="1" customWidth="1"/>
    <col min="17" max="17" width="13.54296875" style="1" customWidth="1"/>
    <col min="18" max="18" width="17" style="1" customWidth="1"/>
    <col min="19" max="19" width="13.54296875" style="1" customWidth="1"/>
    <col min="20" max="20" width="17" style="1" customWidth="1"/>
    <col min="21" max="256" width="8.7265625" style="1"/>
    <col min="257" max="257" width="39.453125" style="1" customWidth="1"/>
    <col min="258" max="258" width="9.1796875" style="1" customWidth="1"/>
    <col min="259" max="259" width="9.54296875" style="1" bestFit="1" customWidth="1"/>
    <col min="260" max="260" width="9.1796875" style="1" customWidth="1"/>
    <col min="261" max="261" width="9.453125" style="1" customWidth="1"/>
    <col min="262" max="262" width="9.54296875" style="1" bestFit="1" customWidth="1"/>
    <col min="263" max="263" width="9.1796875" style="1" customWidth="1"/>
    <col min="264" max="264" width="9.453125" style="1" customWidth="1"/>
    <col min="265" max="266" width="9.1796875" style="1" customWidth="1"/>
    <col min="267" max="267" width="10.81640625" style="1" customWidth="1"/>
    <col min="268" max="272" width="9.1796875" style="1" customWidth="1"/>
    <col min="273" max="273" width="13.54296875" style="1" customWidth="1"/>
    <col min="274" max="274" width="17" style="1" customWidth="1"/>
    <col min="275" max="275" width="13.54296875" style="1" customWidth="1"/>
    <col min="276" max="276" width="17" style="1" customWidth="1"/>
    <col min="277" max="512" width="8.7265625" style="1"/>
    <col min="513" max="513" width="39.453125" style="1" customWidth="1"/>
    <col min="514" max="514" width="9.1796875" style="1" customWidth="1"/>
    <col min="515" max="515" width="9.54296875" style="1" bestFit="1" customWidth="1"/>
    <col min="516" max="516" width="9.1796875" style="1" customWidth="1"/>
    <col min="517" max="517" width="9.453125" style="1" customWidth="1"/>
    <col min="518" max="518" width="9.54296875" style="1" bestFit="1" customWidth="1"/>
    <col min="519" max="519" width="9.1796875" style="1" customWidth="1"/>
    <col min="520" max="520" width="9.453125" style="1" customWidth="1"/>
    <col min="521" max="522" width="9.1796875" style="1" customWidth="1"/>
    <col min="523" max="523" width="10.81640625" style="1" customWidth="1"/>
    <col min="524" max="528" width="9.1796875" style="1" customWidth="1"/>
    <col min="529" max="529" width="13.54296875" style="1" customWidth="1"/>
    <col min="530" max="530" width="17" style="1" customWidth="1"/>
    <col min="531" max="531" width="13.54296875" style="1" customWidth="1"/>
    <col min="532" max="532" width="17" style="1" customWidth="1"/>
    <col min="533" max="768" width="8.7265625" style="1"/>
    <col min="769" max="769" width="39.453125" style="1" customWidth="1"/>
    <col min="770" max="770" width="9.1796875" style="1" customWidth="1"/>
    <col min="771" max="771" width="9.54296875" style="1" bestFit="1" customWidth="1"/>
    <col min="772" max="772" width="9.1796875" style="1" customWidth="1"/>
    <col min="773" max="773" width="9.453125" style="1" customWidth="1"/>
    <col min="774" max="774" width="9.54296875" style="1" bestFit="1" customWidth="1"/>
    <col min="775" max="775" width="9.1796875" style="1" customWidth="1"/>
    <col min="776" max="776" width="9.453125" style="1" customWidth="1"/>
    <col min="777" max="778" width="9.1796875" style="1" customWidth="1"/>
    <col min="779" max="779" width="10.81640625" style="1" customWidth="1"/>
    <col min="780" max="784" width="9.1796875" style="1" customWidth="1"/>
    <col min="785" max="785" width="13.54296875" style="1" customWidth="1"/>
    <col min="786" max="786" width="17" style="1" customWidth="1"/>
    <col min="787" max="787" width="13.54296875" style="1" customWidth="1"/>
    <col min="788" max="788" width="17" style="1" customWidth="1"/>
    <col min="789" max="1024" width="8.7265625" style="1"/>
    <col min="1025" max="1025" width="39.453125" style="1" customWidth="1"/>
    <col min="1026" max="1026" width="9.1796875" style="1" customWidth="1"/>
    <col min="1027" max="1027" width="9.54296875" style="1" bestFit="1" customWidth="1"/>
    <col min="1028" max="1028" width="9.1796875" style="1" customWidth="1"/>
    <col min="1029" max="1029" width="9.453125" style="1" customWidth="1"/>
    <col min="1030" max="1030" width="9.54296875" style="1" bestFit="1" customWidth="1"/>
    <col min="1031" max="1031" width="9.1796875" style="1" customWidth="1"/>
    <col min="1032" max="1032" width="9.453125" style="1" customWidth="1"/>
    <col min="1033" max="1034" width="9.1796875" style="1" customWidth="1"/>
    <col min="1035" max="1035" width="10.81640625" style="1" customWidth="1"/>
    <col min="1036" max="1040" width="9.1796875" style="1" customWidth="1"/>
    <col min="1041" max="1041" width="13.54296875" style="1" customWidth="1"/>
    <col min="1042" max="1042" width="17" style="1" customWidth="1"/>
    <col min="1043" max="1043" width="13.54296875" style="1" customWidth="1"/>
    <col min="1044" max="1044" width="17" style="1" customWidth="1"/>
    <col min="1045" max="1280" width="8.7265625" style="1"/>
    <col min="1281" max="1281" width="39.453125" style="1" customWidth="1"/>
    <col min="1282" max="1282" width="9.1796875" style="1" customWidth="1"/>
    <col min="1283" max="1283" width="9.54296875" style="1" bestFit="1" customWidth="1"/>
    <col min="1284" max="1284" width="9.1796875" style="1" customWidth="1"/>
    <col min="1285" max="1285" width="9.453125" style="1" customWidth="1"/>
    <col min="1286" max="1286" width="9.54296875" style="1" bestFit="1" customWidth="1"/>
    <col min="1287" max="1287" width="9.1796875" style="1" customWidth="1"/>
    <col min="1288" max="1288" width="9.453125" style="1" customWidth="1"/>
    <col min="1289" max="1290" width="9.1796875" style="1" customWidth="1"/>
    <col min="1291" max="1291" width="10.81640625" style="1" customWidth="1"/>
    <col min="1292" max="1296" width="9.1796875" style="1" customWidth="1"/>
    <col min="1297" max="1297" width="13.54296875" style="1" customWidth="1"/>
    <col min="1298" max="1298" width="17" style="1" customWidth="1"/>
    <col min="1299" max="1299" width="13.54296875" style="1" customWidth="1"/>
    <col min="1300" max="1300" width="17" style="1" customWidth="1"/>
    <col min="1301" max="1536" width="8.7265625" style="1"/>
    <col min="1537" max="1537" width="39.453125" style="1" customWidth="1"/>
    <col min="1538" max="1538" width="9.1796875" style="1" customWidth="1"/>
    <col min="1539" max="1539" width="9.54296875" style="1" bestFit="1" customWidth="1"/>
    <col min="1540" max="1540" width="9.1796875" style="1" customWidth="1"/>
    <col min="1541" max="1541" width="9.453125" style="1" customWidth="1"/>
    <col min="1542" max="1542" width="9.54296875" style="1" bestFit="1" customWidth="1"/>
    <col min="1543" max="1543" width="9.1796875" style="1" customWidth="1"/>
    <col min="1544" max="1544" width="9.453125" style="1" customWidth="1"/>
    <col min="1545" max="1546" width="9.1796875" style="1" customWidth="1"/>
    <col min="1547" max="1547" width="10.81640625" style="1" customWidth="1"/>
    <col min="1548" max="1552" width="9.1796875" style="1" customWidth="1"/>
    <col min="1553" max="1553" width="13.54296875" style="1" customWidth="1"/>
    <col min="1554" max="1554" width="17" style="1" customWidth="1"/>
    <col min="1555" max="1555" width="13.54296875" style="1" customWidth="1"/>
    <col min="1556" max="1556" width="17" style="1" customWidth="1"/>
    <col min="1557" max="1792" width="8.7265625" style="1"/>
    <col min="1793" max="1793" width="39.453125" style="1" customWidth="1"/>
    <col min="1794" max="1794" width="9.1796875" style="1" customWidth="1"/>
    <col min="1795" max="1795" width="9.54296875" style="1" bestFit="1" customWidth="1"/>
    <col min="1796" max="1796" width="9.1796875" style="1" customWidth="1"/>
    <col min="1797" max="1797" width="9.453125" style="1" customWidth="1"/>
    <col min="1798" max="1798" width="9.54296875" style="1" bestFit="1" customWidth="1"/>
    <col min="1799" max="1799" width="9.1796875" style="1" customWidth="1"/>
    <col min="1800" max="1800" width="9.453125" style="1" customWidth="1"/>
    <col min="1801" max="1802" width="9.1796875" style="1" customWidth="1"/>
    <col min="1803" max="1803" width="10.81640625" style="1" customWidth="1"/>
    <col min="1804" max="1808" width="9.1796875" style="1" customWidth="1"/>
    <col min="1809" max="1809" width="13.54296875" style="1" customWidth="1"/>
    <col min="1810" max="1810" width="17" style="1" customWidth="1"/>
    <col min="1811" max="1811" width="13.54296875" style="1" customWidth="1"/>
    <col min="1812" max="1812" width="17" style="1" customWidth="1"/>
    <col min="1813" max="2048" width="8.7265625" style="1"/>
    <col min="2049" max="2049" width="39.453125" style="1" customWidth="1"/>
    <col min="2050" max="2050" width="9.1796875" style="1" customWidth="1"/>
    <col min="2051" max="2051" width="9.54296875" style="1" bestFit="1" customWidth="1"/>
    <col min="2052" max="2052" width="9.1796875" style="1" customWidth="1"/>
    <col min="2053" max="2053" width="9.453125" style="1" customWidth="1"/>
    <col min="2054" max="2054" width="9.54296875" style="1" bestFit="1" customWidth="1"/>
    <col min="2055" max="2055" width="9.1796875" style="1" customWidth="1"/>
    <col min="2056" max="2056" width="9.453125" style="1" customWidth="1"/>
    <col min="2057" max="2058" width="9.1796875" style="1" customWidth="1"/>
    <col min="2059" max="2059" width="10.81640625" style="1" customWidth="1"/>
    <col min="2060" max="2064" width="9.1796875" style="1" customWidth="1"/>
    <col min="2065" max="2065" width="13.54296875" style="1" customWidth="1"/>
    <col min="2066" max="2066" width="17" style="1" customWidth="1"/>
    <col min="2067" max="2067" width="13.54296875" style="1" customWidth="1"/>
    <col min="2068" max="2068" width="17" style="1" customWidth="1"/>
    <col min="2069" max="2304" width="8.7265625" style="1"/>
    <col min="2305" max="2305" width="39.453125" style="1" customWidth="1"/>
    <col min="2306" max="2306" width="9.1796875" style="1" customWidth="1"/>
    <col min="2307" max="2307" width="9.54296875" style="1" bestFit="1" customWidth="1"/>
    <col min="2308" max="2308" width="9.1796875" style="1" customWidth="1"/>
    <col min="2309" max="2309" width="9.453125" style="1" customWidth="1"/>
    <col min="2310" max="2310" width="9.54296875" style="1" bestFit="1" customWidth="1"/>
    <col min="2311" max="2311" width="9.1796875" style="1" customWidth="1"/>
    <col min="2312" max="2312" width="9.453125" style="1" customWidth="1"/>
    <col min="2313" max="2314" width="9.1796875" style="1" customWidth="1"/>
    <col min="2315" max="2315" width="10.81640625" style="1" customWidth="1"/>
    <col min="2316" max="2320" width="9.1796875" style="1" customWidth="1"/>
    <col min="2321" max="2321" width="13.54296875" style="1" customWidth="1"/>
    <col min="2322" max="2322" width="17" style="1" customWidth="1"/>
    <col min="2323" max="2323" width="13.54296875" style="1" customWidth="1"/>
    <col min="2324" max="2324" width="17" style="1" customWidth="1"/>
    <col min="2325" max="2560" width="8.7265625" style="1"/>
    <col min="2561" max="2561" width="39.453125" style="1" customWidth="1"/>
    <col min="2562" max="2562" width="9.1796875" style="1" customWidth="1"/>
    <col min="2563" max="2563" width="9.54296875" style="1" bestFit="1" customWidth="1"/>
    <col min="2564" max="2564" width="9.1796875" style="1" customWidth="1"/>
    <col min="2565" max="2565" width="9.453125" style="1" customWidth="1"/>
    <col min="2566" max="2566" width="9.54296875" style="1" bestFit="1" customWidth="1"/>
    <col min="2567" max="2567" width="9.1796875" style="1" customWidth="1"/>
    <col min="2568" max="2568" width="9.453125" style="1" customWidth="1"/>
    <col min="2569" max="2570" width="9.1796875" style="1" customWidth="1"/>
    <col min="2571" max="2571" width="10.81640625" style="1" customWidth="1"/>
    <col min="2572" max="2576" width="9.1796875" style="1" customWidth="1"/>
    <col min="2577" max="2577" width="13.54296875" style="1" customWidth="1"/>
    <col min="2578" max="2578" width="17" style="1" customWidth="1"/>
    <col min="2579" max="2579" width="13.54296875" style="1" customWidth="1"/>
    <col min="2580" max="2580" width="17" style="1" customWidth="1"/>
    <col min="2581" max="2816" width="8.7265625" style="1"/>
    <col min="2817" max="2817" width="39.453125" style="1" customWidth="1"/>
    <col min="2818" max="2818" width="9.1796875" style="1" customWidth="1"/>
    <col min="2819" max="2819" width="9.54296875" style="1" bestFit="1" customWidth="1"/>
    <col min="2820" max="2820" width="9.1796875" style="1" customWidth="1"/>
    <col min="2821" max="2821" width="9.453125" style="1" customWidth="1"/>
    <col min="2822" max="2822" width="9.54296875" style="1" bestFit="1" customWidth="1"/>
    <col min="2823" max="2823" width="9.1796875" style="1" customWidth="1"/>
    <col min="2824" max="2824" width="9.453125" style="1" customWidth="1"/>
    <col min="2825" max="2826" width="9.1796875" style="1" customWidth="1"/>
    <col min="2827" max="2827" width="10.81640625" style="1" customWidth="1"/>
    <col min="2828" max="2832" width="9.1796875" style="1" customWidth="1"/>
    <col min="2833" max="2833" width="13.54296875" style="1" customWidth="1"/>
    <col min="2834" max="2834" width="17" style="1" customWidth="1"/>
    <col min="2835" max="2835" width="13.54296875" style="1" customWidth="1"/>
    <col min="2836" max="2836" width="17" style="1" customWidth="1"/>
    <col min="2837" max="3072" width="8.7265625" style="1"/>
    <col min="3073" max="3073" width="39.453125" style="1" customWidth="1"/>
    <col min="3074" max="3074" width="9.1796875" style="1" customWidth="1"/>
    <col min="3075" max="3075" width="9.54296875" style="1" bestFit="1" customWidth="1"/>
    <col min="3076" max="3076" width="9.1796875" style="1" customWidth="1"/>
    <col min="3077" max="3077" width="9.453125" style="1" customWidth="1"/>
    <col min="3078" max="3078" width="9.54296875" style="1" bestFit="1" customWidth="1"/>
    <col min="3079" max="3079" width="9.1796875" style="1" customWidth="1"/>
    <col min="3080" max="3080" width="9.453125" style="1" customWidth="1"/>
    <col min="3081" max="3082" width="9.1796875" style="1" customWidth="1"/>
    <col min="3083" max="3083" width="10.81640625" style="1" customWidth="1"/>
    <col min="3084" max="3088" width="9.1796875" style="1" customWidth="1"/>
    <col min="3089" max="3089" width="13.54296875" style="1" customWidth="1"/>
    <col min="3090" max="3090" width="17" style="1" customWidth="1"/>
    <col min="3091" max="3091" width="13.54296875" style="1" customWidth="1"/>
    <col min="3092" max="3092" width="17" style="1" customWidth="1"/>
    <col min="3093" max="3328" width="8.7265625" style="1"/>
    <col min="3329" max="3329" width="39.453125" style="1" customWidth="1"/>
    <col min="3330" max="3330" width="9.1796875" style="1" customWidth="1"/>
    <col min="3331" max="3331" width="9.54296875" style="1" bestFit="1" customWidth="1"/>
    <col min="3332" max="3332" width="9.1796875" style="1" customWidth="1"/>
    <col min="3333" max="3333" width="9.453125" style="1" customWidth="1"/>
    <col min="3334" max="3334" width="9.54296875" style="1" bestFit="1" customWidth="1"/>
    <col min="3335" max="3335" width="9.1796875" style="1" customWidth="1"/>
    <col min="3336" max="3336" width="9.453125" style="1" customWidth="1"/>
    <col min="3337" max="3338" width="9.1796875" style="1" customWidth="1"/>
    <col min="3339" max="3339" width="10.81640625" style="1" customWidth="1"/>
    <col min="3340" max="3344" width="9.1796875" style="1" customWidth="1"/>
    <col min="3345" max="3345" width="13.54296875" style="1" customWidth="1"/>
    <col min="3346" max="3346" width="17" style="1" customWidth="1"/>
    <col min="3347" max="3347" width="13.54296875" style="1" customWidth="1"/>
    <col min="3348" max="3348" width="17" style="1" customWidth="1"/>
    <col min="3349" max="3584" width="8.7265625" style="1"/>
    <col min="3585" max="3585" width="39.453125" style="1" customWidth="1"/>
    <col min="3586" max="3586" width="9.1796875" style="1" customWidth="1"/>
    <col min="3587" max="3587" width="9.54296875" style="1" bestFit="1" customWidth="1"/>
    <col min="3588" max="3588" width="9.1796875" style="1" customWidth="1"/>
    <col min="3589" max="3589" width="9.453125" style="1" customWidth="1"/>
    <col min="3590" max="3590" width="9.54296875" style="1" bestFit="1" customWidth="1"/>
    <col min="3591" max="3591" width="9.1796875" style="1" customWidth="1"/>
    <col min="3592" max="3592" width="9.453125" style="1" customWidth="1"/>
    <col min="3593" max="3594" width="9.1796875" style="1" customWidth="1"/>
    <col min="3595" max="3595" width="10.81640625" style="1" customWidth="1"/>
    <col min="3596" max="3600" width="9.1796875" style="1" customWidth="1"/>
    <col min="3601" max="3601" width="13.54296875" style="1" customWidth="1"/>
    <col min="3602" max="3602" width="17" style="1" customWidth="1"/>
    <col min="3603" max="3603" width="13.54296875" style="1" customWidth="1"/>
    <col min="3604" max="3604" width="17" style="1" customWidth="1"/>
    <col min="3605" max="3840" width="8.7265625" style="1"/>
    <col min="3841" max="3841" width="39.453125" style="1" customWidth="1"/>
    <col min="3842" max="3842" width="9.1796875" style="1" customWidth="1"/>
    <col min="3843" max="3843" width="9.54296875" style="1" bestFit="1" customWidth="1"/>
    <col min="3844" max="3844" width="9.1796875" style="1" customWidth="1"/>
    <col min="3845" max="3845" width="9.453125" style="1" customWidth="1"/>
    <col min="3846" max="3846" width="9.54296875" style="1" bestFit="1" customWidth="1"/>
    <col min="3847" max="3847" width="9.1796875" style="1" customWidth="1"/>
    <col min="3848" max="3848" width="9.453125" style="1" customWidth="1"/>
    <col min="3849" max="3850" width="9.1796875" style="1" customWidth="1"/>
    <col min="3851" max="3851" width="10.81640625" style="1" customWidth="1"/>
    <col min="3852" max="3856" width="9.1796875" style="1" customWidth="1"/>
    <col min="3857" max="3857" width="13.54296875" style="1" customWidth="1"/>
    <col min="3858" max="3858" width="17" style="1" customWidth="1"/>
    <col min="3859" max="3859" width="13.54296875" style="1" customWidth="1"/>
    <col min="3860" max="3860" width="17" style="1" customWidth="1"/>
    <col min="3861" max="4096" width="8.7265625" style="1"/>
    <col min="4097" max="4097" width="39.453125" style="1" customWidth="1"/>
    <col min="4098" max="4098" width="9.1796875" style="1" customWidth="1"/>
    <col min="4099" max="4099" width="9.54296875" style="1" bestFit="1" customWidth="1"/>
    <col min="4100" max="4100" width="9.1796875" style="1" customWidth="1"/>
    <col min="4101" max="4101" width="9.453125" style="1" customWidth="1"/>
    <col min="4102" max="4102" width="9.54296875" style="1" bestFit="1" customWidth="1"/>
    <col min="4103" max="4103" width="9.1796875" style="1" customWidth="1"/>
    <col min="4104" max="4104" width="9.453125" style="1" customWidth="1"/>
    <col min="4105" max="4106" width="9.1796875" style="1" customWidth="1"/>
    <col min="4107" max="4107" width="10.81640625" style="1" customWidth="1"/>
    <col min="4108" max="4112" width="9.1796875" style="1" customWidth="1"/>
    <col min="4113" max="4113" width="13.54296875" style="1" customWidth="1"/>
    <col min="4114" max="4114" width="17" style="1" customWidth="1"/>
    <col min="4115" max="4115" width="13.54296875" style="1" customWidth="1"/>
    <col min="4116" max="4116" width="17" style="1" customWidth="1"/>
    <col min="4117" max="4352" width="8.7265625" style="1"/>
    <col min="4353" max="4353" width="39.453125" style="1" customWidth="1"/>
    <col min="4354" max="4354" width="9.1796875" style="1" customWidth="1"/>
    <col min="4355" max="4355" width="9.54296875" style="1" bestFit="1" customWidth="1"/>
    <col min="4356" max="4356" width="9.1796875" style="1" customWidth="1"/>
    <col min="4357" max="4357" width="9.453125" style="1" customWidth="1"/>
    <col min="4358" max="4358" width="9.54296875" style="1" bestFit="1" customWidth="1"/>
    <col min="4359" max="4359" width="9.1796875" style="1" customWidth="1"/>
    <col min="4360" max="4360" width="9.453125" style="1" customWidth="1"/>
    <col min="4361" max="4362" width="9.1796875" style="1" customWidth="1"/>
    <col min="4363" max="4363" width="10.81640625" style="1" customWidth="1"/>
    <col min="4364" max="4368" width="9.1796875" style="1" customWidth="1"/>
    <col min="4369" max="4369" width="13.54296875" style="1" customWidth="1"/>
    <col min="4370" max="4370" width="17" style="1" customWidth="1"/>
    <col min="4371" max="4371" width="13.54296875" style="1" customWidth="1"/>
    <col min="4372" max="4372" width="17" style="1" customWidth="1"/>
    <col min="4373" max="4608" width="8.7265625" style="1"/>
    <col min="4609" max="4609" width="39.453125" style="1" customWidth="1"/>
    <col min="4610" max="4610" width="9.1796875" style="1" customWidth="1"/>
    <col min="4611" max="4611" width="9.54296875" style="1" bestFit="1" customWidth="1"/>
    <col min="4612" max="4612" width="9.1796875" style="1" customWidth="1"/>
    <col min="4613" max="4613" width="9.453125" style="1" customWidth="1"/>
    <col min="4614" max="4614" width="9.54296875" style="1" bestFit="1" customWidth="1"/>
    <col min="4615" max="4615" width="9.1796875" style="1" customWidth="1"/>
    <col min="4616" max="4616" width="9.453125" style="1" customWidth="1"/>
    <col min="4617" max="4618" width="9.1796875" style="1" customWidth="1"/>
    <col min="4619" max="4619" width="10.81640625" style="1" customWidth="1"/>
    <col min="4620" max="4624" width="9.1796875" style="1" customWidth="1"/>
    <col min="4625" max="4625" width="13.54296875" style="1" customWidth="1"/>
    <col min="4626" max="4626" width="17" style="1" customWidth="1"/>
    <col min="4627" max="4627" width="13.54296875" style="1" customWidth="1"/>
    <col min="4628" max="4628" width="17" style="1" customWidth="1"/>
    <col min="4629" max="4864" width="8.7265625" style="1"/>
    <col min="4865" max="4865" width="39.453125" style="1" customWidth="1"/>
    <col min="4866" max="4866" width="9.1796875" style="1" customWidth="1"/>
    <col min="4867" max="4867" width="9.54296875" style="1" bestFit="1" customWidth="1"/>
    <col min="4868" max="4868" width="9.1796875" style="1" customWidth="1"/>
    <col min="4869" max="4869" width="9.453125" style="1" customWidth="1"/>
    <col min="4870" max="4870" width="9.54296875" style="1" bestFit="1" customWidth="1"/>
    <col min="4871" max="4871" width="9.1796875" style="1" customWidth="1"/>
    <col min="4872" max="4872" width="9.453125" style="1" customWidth="1"/>
    <col min="4873" max="4874" width="9.1796875" style="1" customWidth="1"/>
    <col min="4875" max="4875" width="10.81640625" style="1" customWidth="1"/>
    <col min="4876" max="4880" width="9.1796875" style="1" customWidth="1"/>
    <col min="4881" max="4881" width="13.54296875" style="1" customWidth="1"/>
    <col min="4882" max="4882" width="17" style="1" customWidth="1"/>
    <col min="4883" max="4883" width="13.54296875" style="1" customWidth="1"/>
    <col min="4884" max="4884" width="17" style="1" customWidth="1"/>
    <col min="4885" max="5120" width="8.7265625" style="1"/>
    <col min="5121" max="5121" width="39.453125" style="1" customWidth="1"/>
    <col min="5122" max="5122" width="9.1796875" style="1" customWidth="1"/>
    <col min="5123" max="5123" width="9.54296875" style="1" bestFit="1" customWidth="1"/>
    <col min="5124" max="5124" width="9.1796875" style="1" customWidth="1"/>
    <col min="5125" max="5125" width="9.453125" style="1" customWidth="1"/>
    <col min="5126" max="5126" width="9.54296875" style="1" bestFit="1" customWidth="1"/>
    <col min="5127" max="5127" width="9.1796875" style="1" customWidth="1"/>
    <col min="5128" max="5128" width="9.453125" style="1" customWidth="1"/>
    <col min="5129" max="5130" width="9.1796875" style="1" customWidth="1"/>
    <col min="5131" max="5131" width="10.81640625" style="1" customWidth="1"/>
    <col min="5132" max="5136" width="9.1796875" style="1" customWidth="1"/>
    <col min="5137" max="5137" width="13.54296875" style="1" customWidth="1"/>
    <col min="5138" max="5138" width="17" style="1" customWidth="1"/>
    <col min="5139" max="5139" width="13.54296875" style="1" customWidth="1"/>
    <col min="5140" max="5140" width="17" style="1" customWidth="1"/>
    <col min="5141" max="5376" width="8.7265625" style="1"/>
    <col min="5377" max="5377" width="39.453125" style="1" customWidth="1"/>
    <col min="5378" max="5378" width="9.1796875" style="1" customWidth="1"/>
    <col min="5379" max="5379" width="9.54296875" style="1" bestFit="1" customWidth="1"/>
    <col min="5380" max="5380" width="9.1796875" style="1" customWidth="1"/>
    <col min="5381" max="5381" width="9.453125" style="1" customWidth="1"/>
    <col min="5382" max="5382" width="9.54296875" style="1" bestFit="1" customWidth="1"/>
    <col min="5383" max="5383" width="9.1796875" style="1" customWidth="1"/>
    <col min="5384" max="5384" width="9.453125" style="1" customWidth="1"/>
    <col min="5385" max="5386" width="9.1796875" style="1" customWidth="1"/>
    <col min="5387" max="5387" width="10.81640625" style="1" customWidth="1"/>
    <col min="5388" max="5392" width="9.1796875" style="1" customWidth="1"/>
    <col min="5393" max="5393" width="13.54296875" style="1" customWidth="1"/>
    <col min="5394" max="5394" width="17" style="1" customWidth="1"/>
    <col min="5395" max="5395" width="13.54296875" style="1" customWidth="1"/>
    <col min="5396" max="5396" width="17" style="1" customWidth="1"/>
    <col min="5397" max="5632" width="8.7265625" style="1"/>
    <col min="5633" max="5633" width="39.453125" style="1" customWidth="1"/>
    <col min="5634" max="5634" width="9.1796875" style="1" customWidth="1"/>
    <col min="5635" max="5635" width="9.54296875" style="1" bestFit="1" customWidth="1"/>
    <col min="5636" max="5636" width="9.1796875" style="1" customWidth="1"/>
    <col min="5637" max="5637" width="9.453125" style="1" customWidth="1"/>
    <col min="5638" max="5638" width="9.54296875" style="1" bestFit="1" customWidth="1"/>
    <col min="5639" max="5639" width="9.1796875" style="1" customWidth="1"/>
    <col min="5640" max="5640" width="9.453125" style="1" customWidth="1"/>
    <col min="5641" max="5642" width="9.1796875" style="1" customWidth="1"/>
    <col min="5643" max="5643" width="10.81640625" style="1" customWidth="1"/>
    <col min="5644" max="5648" width="9.1796875" style="1" customWidth="1"/>
    <col min="5649" max="5649" width="13.54296875" style="1" customWidth="1"/>
    <col min="5650" max="5650" width="17" style="1" customWidth="1"/>
    <col min="5651" max="5651" width="13.54296875" style="1" customWidth="1"/>
    <col min="5652" max="5652" width="17" style="1" customWidth="1"/>
    <col min="5653" max="5888" width="8.7265625" style="1"/>
    <col min="5889" max="5889" width="39.453125" style="1" customWidth="1"/>
    <col min="5890" max="5890" width="9.1796875" style="1" customWidth="1"/>
    <col min="5891" max="5891" width="9.54296875" style="1" bestFit="1" customWidth="1"/>
    <col min="5892" max="5892" width="9.1796875" style="1" customWidth="1"/>
    <col min="5893" max="5893" width="9.453125" style="1" customWidth="1"/>
    <col min="5894" max="5894" width="9.54296875" style="1" bestFit="1" customWidth="1"/>
    <col min="5895" max="5895" width="9.1796875" style="1" customWidth="1"/>
    <col min="5896" max="5896" width="9.453125" style="1" customWidth="1"/>
    <col min="5897" max="5898" width="9.1796875" style="1" customWidth="1"/>
    <col min="5899" max="5899" width="10.81640625" style="1" customWidth="1"/>
    <col min="5900" max="5904" width="9.1796875" style="1" customWidth="1"/>
    <col min="5905" max="5905" width="13.54296875" style="1" customWidth="1"/>
    <col min="5906" max="5906" width="17" style="1" customWidth="1"/>
    <col min="5907" max="5907" width="13.54296875" style="1" customWidth="1"/>
    <col min="5908" max="5908" width="17" style="1" customWidth="1"/>
    <col min="5909" max="6144" width="8.7265625" style="1"/>
    <col min="6145" max="6145" width="39.453125" style="1" customWidth="1"/>
    <col min="6146" max="6146" width="9.1796875" style="1" customWidth="1"/>
    <col min="6147" max="6147" width="9.54296875" style="1" bestFit="1" customWidth="1"/>
    <col min="6148" max="6148" width="9.1796875" style="1" customWidth="1"/>
    <col min="6149" max="6149" width="9.453125" style="1" customWidth="1"/>
    <col min="6150" max="6150" width="9.54296875" style="1" bestFit="1" customWidth="1"/>
    <col min="6151" max="6151" width="9.1796875" style="1" customWidth="1"/>
    <col min="6152" max="6152" width="9.453125" style="1" customWidth="1"/>
    <col min="6153" max="6154" width="9.1796875" style="1" customWidth="1"/>
    <col min="6155" max="6155" width="10.81640625" style="1" customWidth="1"/>
    <col min="6156" max="6160" width="9.1796875" style="1" customWidth="1"/>
    <col min="6161" max="6161" width="13.54296875" style="1" customWidth="1"/>
    <col min="6162" max="6162" width="17" style="1" customWidth="1"/>
    <col min="6163" max="6163" width="13.54296875" style="1" customWidth="1"/>
    <col min="6164" max="6164" width="17" style="1" customWidth="1"/>
    <col min="6165" max="6400" width="8.7265625" style="1"/>
    <col min="6401" max="6401" width="39.453125" style="1" customWidth="1"/>
    <col min="6402" max="6402" width="9.1796875" style="1" customWidth="1"/>
    <col min="6403" max="6403" width="9.54296875" style="1" bestFit="1" customWidth="1"/>
    <col min="6404" max="6404" width="9.1796875" style="1" customWidth="1"/>
    <col min="6405" max="6405" width="9.453125" style="1" customWidth="1"/>
    <col min="6406" max="6406" width="9.54296875" style="1" bestFit="1" customWidth="1"/>
    <col min="6407" max="6407" width="9.1796875" style="1" customWidth="1"/>
    <col min="6408" max="6408" width="9.453125" style="1" customWidth="1"/>
    <col min="6409" max="6410" width="9.1796875" style="1" customWidth="1"/>
    <col min="6411" max="6411" width="10.81640625" style="1" customWidth="1"/>
    <col min="6412" max="6416" width="9.1796875" style="1" customWidth="1"/>
    <col min="6417" max="6417" width="13.54296875" style="1" customWidth="1"/>
    <col min="6418" max="6418" width="17" style="1" customWidth="1"/>
    <col min="6419" max="6419" width="13.54296875" style="1" customWidth="1"/>
    <col min="6420" max="6420" width="17" style="1" customWidth="1"/>
    <col min="6421" max="6656" width="8.7265625" style="1"/>
    <col min="6657" max="6657" width="39.453125" style="1" customWidth="1"/>
    <col min="6658" max="6658" width="9.1796875" style="1" customWidth="1"/>
    <col min="6659" max="6659" width="9.54296875" style="1" bestFit="1" customWidth="1"/>
    <col min="6660" max="6660" width="9.1796875" style="1" customWidth="1"/>
    <col min="6661" max="6661" width="9.453125" style="1" customWidth="1"/>
    <col min="6662" max="6662" width="9.54296875" style="1" bestFit="1" customWidth="1"/>
    <col min="6663" max="6663" width="9.1796875" style="1" customWidth="1"/>
    <col min="6664" max="6664" width="9.453125" style="1" customWidth="1"/>
    <col min="6665" max="6666" width="9.1796875" style="1" customWidth="1"/>
    <col min="6667" max="6667" width="10.81640625" style="1" customWidth="1"/>
    <col min="6668" max="6672" width="9.1796875" style="1" customWidth="1"/>
    <col min="6673" max="6673" width="13.54296875" style="1" customWidth="1"/>
    <col min="6674" max="6674" width="17" style="1" customWidth="1"/>
    <col min="6675" max="6675" width="13.54296875" style="1" customWidth="1"/>
    <col min="6676" max="6676" width="17" style="1" customWidth="1"/>
    <col min="6677" max="6912" width="8.7265625" style="1"/>
    <col min="6913" max="6913" width="39.453125" style="1" customWidth="1"/>
    <col min="6914" max="6914" width="9.1796875" style="1" customWidth="1"/>
    <col min="6915" max="6915" width="9.54296875" style="1" bestFit="1" customWidth="1"/>
    <col min="6916" max="6916" width="9.1796875" style="1" customWidth="1"/>
    <col min="6917" max="6917" width="9.453125" style="1" customWidth="1"/>
    <col min="6918" max="6918" width="9.54296875" style="1" bestFit="1" customWidth="1"/>
    <col min="6919" max="6919" width="9.1796875" style="1" customWidth="1"/>
    <col min="6920" max="6920" width="9.453125" style="1" customWidth="1"/>
    <col min="6921" max="6922" width="9.1796875" style="1" customWidth="1"/>
    <col min="6923" max="6923" width="10.81640625" style="1" customWidth="1"/>
    <col min="6924" max="6928" width="9.1796875" style="1" customWidth="1"/>
    <col min="6929" max="6929" width="13.54296875" style="1" customWidth="1"/>
    <col min="6930" max="6930" width="17" style="1" customWidth="1"/>
    <col min="6931" max="6931" width="13.54296875" style="1" customWidth="1"/>
    <col min="6932" max="6932" width="17" style="1" customWidth="1"/>
    <col min="6933" max="7168" width="8.7265625" style="1"/>
    <col min="7169" max="7169" width="39.453125" style="1" customWidth="1"/>
    <col min="7170" max="7170" width="9.1796875" style="1" customWidth="1"/>
    <col min="7171" max="7171" width="9.54296875" style="1" bestFit="1" customWidth="1"/>
    <col min="7172" max="7172" width="9.1796875" style="1" customWidth="1"/>
    <col min="7173" max="7173" width="9.453125" style="1" customWidth="1"/>
    <col min="7174" max="7174" width="9.54296875" style="1" bestFit="1" customWidth="1"/>
    <col min="7175" max="7175" width="9.1796875" style="1" customWidth="1"/>
    <col min="7176" max="7176" width="9.453125" style="1" customWidth="1"/>
    <col min="7177" max="7178" width="9.1796875" style="1" customWidth="1"/>
    <col min="7179" max="7179" width="10.81640625" style="1" customWidth="1"/>
    <col min="7180" max="7184" width="9.1796875" style="1" customWidth="1"/>
    <col min="7185" max="7185" width="13.54296875" style="1" customWidth="1"/>
    <col min="7186" max="7186" width="17" style="1" customWidth="1"/>
    <col min="7187" max="7187" width="13.54296875" style="1" customWidth="1"/>
    <col min="7188" max="7188" width="17" style="1" customWidth="1"/>
    <col min="7189" max="7424" width="8.7265625" style="1"/>
    <col min="7425" max="7425" width="39.453125" style="1" customWidth="1"/>
    <col min="7426" max="7426" width="9.1796875" style="1" customWidth="1"/>
    <col min="7427" max="7427" width="9.54296875" style="1" bestFit="1" customWidth="1"/>
    <col min="7428" max="7428" width="9.1796875" style="1" customWidth="1"/>
    <col min="7429" max="7429" width="9.453125" style="1" customWidth="1"/>
    <col min="7430" max="7430" width="9.54296875" style="1" bestFit="1" customWidth="1"/>
    <col min="7431" max="7431" width="9.1796875" style="1" customWidth="1"/>
    <col min="7432" max="7432" width="9.453125" style="1" customWidth="1"/>
    <col min="7433" max="7434" width="9.1796875" style="1" customWidth="1"/>
    <col min="7435" max="7435" width="10.81640625" style="1" customWidth="1"/>
    <col min="7436" max="7440" width="9.1796875" style="1" customWidth="1"/>
    <col min="7441" max="7441" width="13.54296875" style="1" customWidth="1"/>
    <col min="7442" max="7442" width="17" style="1" customWidth="1"/>
    <col min="7443" max="7443" width="13.54296875" style="1" customWidth="1"/>
    <col min="7444" max="7444" width="17" style="1" customWidth="1"/>
    <col min="7445" max="7680" width="8.7265625" style="1"/>
    <col min="7681" max="7681" width="39.453125" style="1" customWidth="1"/>
    <col min="7682" max="7682" width="9.1796875" style="1" customWidth="1"/>
    <col min="7683" max="7683" width="9.54296875" style="1" bestFit="1" customWidth="1"/>
    <col min="7684" max="7684" width="9.1796875" style="1" customWidth="1"/>
    <col min="7685" max="7685" width="9.453125" style="1" customWidth="1"/>
    <col min="7686" max="7686" width="9.54296875" style="1" bestFit="1" customWidth="1"/>
    <col min="7687" max="7687" width="9.1796875" style="1" customWidth="1"/>
    <col min="7688" max="7688" width="9.453125" style="1" customWidth="1"/>
    <col min="7689" max="7690" width="9.1796875" style="1" customWidth="1"/>
    <col min="7691" max="7691" width="10.81640625" style="1" customWidth="1"/>
    <col min="7692" max="7696" width="9.1796875" style="1" customWidth="1"/>
    <col min="7697" max="7697" width="13.54296875" style="1" customWidth="1"/>
    <col min="7698" max="7698" width="17" style="1" customWidth="1"/>
    <col min="7699" max="7699" width="13.54296875" style="1" customWidth="1"/>
    <col min="7700" max="7700" width="17" style="1" customWidth="1"/>
    <col min="7701" max="7936" width="8.7265625" style="1"/>
    <col min="7937" max="7937" width="39.453125" style="1" customWidth="1"/>
    <col min="7938" max="7938" width="9.1796875" style="1" customWidth="1"/>
    <col min="7939" max="7939" width="9.54296875" style="1" bestFit="1" customWidth="1"/>
    <col min="7940" max="7940" width="9.1796875" style="1" customWidth="1"/>
    <col min="7941" max="7941" width="9.453125" style="1" customWidth="1"/>
    <col min="7942" max="7942" width="9.54296875" style="1" bestFit="1" customWidth="1"/>
    <col min="7943" max="7943" width="9.1796875" style="1" customWidth="1"/>
    <col min="7944" max="7944" width="9.453125" style="1" customWidth="1"/>
    <col min="7945" max="7946" width="9.1796875" style="1" customWidth="1"/>
    <col min="7947" max="7947" width="10.81640625" style="1" customWidth="1"/>
    <col min="7948" max="7952" width="9.1796875" style="1" customWidth="1"/>
    <col min="7953" max="7953" width="13.54296875" style="1" customWidth="1"/>
    <col min="7954" max="7954" width="17" style="1" customWidth="1"/>
    <col min="7955" max="7955" width="13.54296875" style="1" customWidth="1"/>
    <col min="7956" max="7956" width="17" style="1" customWidth="1"/>
    <col min="7957" max="8192" width="8.7265625" style="1"/>
    <col min="8193" max="8193" width="39.453125" style="1" customWidth="1"/>
    <col min="8194" max="8194" width="9.1796875" style="1" customWidth="1"/>
    <col min="8195" max="8195" width="9.54296875" style="1" bestFit="1" customWidth="1"/>
    <col min="8196" max="8196" width="9.1796875" style="1" customWidth="1"/>
    <col min="8197" max="8197" width="9.453125" style="1" customWidth="1"/>
    <col min="8198" max="8198" width="9.54296875" style="1" bestFit="1" customWidth="1"/>
    <col min="8199" max="8199" width="9.1796875" style="1" customWidth="1"/>
    <col min="8200" max="8200" width="9.453125" style="1" customWidth="1"/>
    <col min="8201" max="8202" width="9.1796875" style="1" customWidth="1"/>
    <col min="8203" max="8203" width="10.81640625" style="1" customWidth="1"/>
    <col min="8204" max="8208" width="9.1796875" style="1" customWidth="1"/>
    <col min="8209" max="8209" width="13.54296875" style="1" customWidth="1"/>
    <col min="8210" max="8210" width="17" style="1" customWidth="1"/>
    <col min="8211" max="8211" width="13.54296875" style="1" customWidth="1"/>
    <col min="8212" max="8212" width="17" style="1" customWidth="1"/>
    <col min="8213" max="8448" width="8.7265625" style="1"/>
    <col min="8449" max="8449" width="39.453125" style="1" customWidth="1"/>
    <col min="8450" max="8450" width="9.1796875" style="1" customWidth="1"/>
    <col min="8451" max="8451" width="9.54296875" style="1" bestFit="1" customWidth="1"/>
    <col min="8452" max="8452" width="9.1796875" style="1" customWidth="1"/>
    <col min="8453" max="8453" width="9.453125" style="1" customWidth="1"/>
    <col min="8454" max="8454" width="9.54296875" style="1" bestFit="1" customWidth="1"/>
    <col min="8455" max="8455" width="9.1796875" style="1" customWidth="1"/>
    <col min="8456" max="8456" width="9.453125" style="1" customWidth="1"/>
    <col min="8457" max="8458" width="9.1796875" style="1" customWidth="1"/>
    <col min="8459" max="8459" width="10.81640625" style="1" customWidth="1"/>
    <col min="8460" max="8464" width="9.1796875" style="1" customWidth="1"/>
    <col min="8465" max="8465" width="13.54296875" style="1" customWidth="1"/>
    <col min="8466" max="8466" width="17" style="1" customWidth="1"/>
    <col min="8467" max="8467" width="13.54296875" style="1" customWidth="1"/>
    <col min="8468" max="8468" width="17" style="1" customWidth="1"/>
    <col min="8469" max="8704" width="8.7265625" style="1"/>
    <col min="8705" max="8705" width="39.453125" style="1" customWidth="1"/>
    <col min="8706" max="8706" width="9.1796875" style="1" customWidth="1"/>
    <col min="8707" max="8707" width="9.54296875" style="1" bestFit="1" customWidth="1"/>
    <col min="8708" max="8708" width="9.1796875" style="1" customWidth="1"/>
    <col min="8709" max="8709" width="9.453125" style="1" customWidth="1"/>
    <col min="8710" max="8710" width="9.54296875" style="1" bestFit="1" customWidth="1"/>
    <col min="8711" max="8711" width="9.1796875" style="1" customWidth="1"/>
    <col min="8712" max="8712" width="9.453125" style="1" customWidth="1"/>
    <col min="8713" max="8714" width="9.1796875" style="1" customWidth="1"/>
    <col min="8715" max="8715" width="10.81640625" style="1" customWidth="1"/>
    <col min="8716" max="8720" width="9.1796875" style="1" customWidth="1"/>
    <col min="8721" max="8721" width="13.54296875" style="1" customWidth="1"/>
    <col min="8722" max="8722" width="17" style="1" customWidth="1"/>
    <col min="8723" max="8723" width="13.54296875" style="1" customWidth="1"/>
    <col min="8724" max="8724" width="17" style="1" customWidth="1"/>
    <col min="8725" max="8960" width="8.7265625" style="1"/>
    <col min="8961" max="8961" width="39.453125" style="1" customWidth="1"/>
    <col min="8962" max="8962" width="9.1796875" style="1" customWidth="1"/>
    <col min="8963" max="8963" width="9.54296875" style="1" bestFit="1" customWidth="1"/>
    <col min="8964" max="8964" width="9.1796875" style="1" customWidth="1"/>
    <col min="8965" max="8965" width="9.453125" style="1" customWidth="1"/>
    <col min="8966" max="8966" width="9.54296875" style="1" bestFit="1" customWidth="1"/>
    <col min="8967" max="8967" width="9.1796875" style="1" customWidth="1"/>
    <col min="8968" max="8968" width="9.453125" style="1" customWidth="1"/>
    <col min="8969" max="8970" width="9.1796875" style="1" customWidth="1"/>
    <col min="8971" max="8971" width="10.81640625" style="1" customWidth="1"/>
    <col min="8972" max="8976" width="9.1796875" style="1" customWidth="1"/>
    <col min="8977" max="8977" width="13.54296875" style="1" customWidth="1"/>
    <col min="8978" max="8978" width="17" style="1" customWidth="1"/>
    <col min="8979" max="8979" width="13.54296875" style="1" customWidth="1"/>
    <col min="8980" max="8980" width="17" style="1" customWidth="1"/>
    <col min="8981" max="9216" width="8.7265625" style="1"/>
    <col min="9217" max="9217" width="39.453125" style="1" customWidth="1"/>
    <col min="9218" max="9218" width="9.1796875" style="1" customWidth="1"/>
    <col min="9219" max="9219" width="9.54296875" style="1" bestFit="1" customWidth="1"/>
    <col min="9220" max="9220" width="9.1796875" style="1" customWidth="1"/>
    <col min="9221" max="9221" width="9.453125" style="1" customWidth="1"/>
    <col min="9222" max="9222" width="9.54296875" style="1" bestFit="1" customWidth="1"/>
    <col min="9223" max="9223" width="9.1796875" style="1" customWidth="1"/>
    <col min="9224" max="9224" width="9.453125" style="1" customWidth="1"/>
    <col min="9225" max="9226" width="9.1796875" style="1" customWidth="1"/>
    <col min="9227" max="9227" width="10.81640625" style="1" customWidth="1"/>
    <col min="9228" max="9232" width="9.1796875" style="1" customWidth="1"/>
    <col min="9233" max="9233" width="13.54296875" style="1" customWidth="1"/>
    <col min="9234" max="9234" width="17" style="1" customWidth="1"/>
    <col min="9235" max="9235" width="13.54296875" style="1" customWidth="1"/>
    <col min="9236" max="9236" width="17" style="1" customWidth="1"/>
    <col min="9237" max="9472" width="8.7265625" style="1"/>
    <col min="9473" max="9473" width="39.453125" style="1" customWidth="1"/>
    <col min="9474" max="9474" width="9.1796875" style="1" customWidth="1"/>
    <col min="9475" max="9475" width="9.54296875" style="1" bestFit="1" customWidth="1"/>
    <col min="9476" max="9476" width="9.1796875" style="1" customWidth="1"/>
    <col min="9477" max="9477" width="9.453125" style="1" customWidth="1"/>
    <col min="9478" max="9478" width="9.54296875" style="1" bestFit="1" customWidth="1"/>
    <col min="9479" max="9479" width="9.1796875" style="1" customWidth="1"/>
    <col min="9480" max="9480" width="9.453125" style="1" customWidth="1"/>
    <col min="9481" max="9482" width="9.1796875" style="1" customWidth="1"/>
    <col min="9483" max="9483" width="10.81640625" style="1" customWidth="1"/>
    <col min="9484" max="9488" width="9.1796875" style="1" customWidth="1"/>
    <col min="9489" max="9489" width="13.54296875" style="1" customWidth="1"/>
    <col min="9490" max="9490" width="17" style="1" customWidth="1"/>
    <col min="9491" max="9491" width="13.54296875" style="1" customWidth="1"/>
    <col min="9492" max="9492" width="17" style="1" customWidth="1"/>
    <col min="9493" max="9728" width="8.7265625" style="1"/>
    <col min="9729" max="9729" width="39.453125" style="1" customWidth="1"/>
    <col min="9730" max="9730" width="9.1796875" style="1" customWidth="1"/>
    <col min="9731" max="9731" width="9.54296875" style="1" bestFit="1" customWidth="1"/>
    <col min="9732" max="9732" width="9.1796875" style="1" customWidth="1"/>
    <col min="9733" max="9733" width="9.453125" style="1" customWidth="1"/>
    <col min="9734" max="9734" width="9.54296875" style="1" bestFit="1" customWidth="1"/>
    <col min="9735" max="9735" width="9.1796875" style="1" customWidth="1"/>
    <col min="9736" max="9736" width="9.453125" style="1" customWidth="1"/>
    <col min="9737" max="9738" width="9.1796875" style="1" customWidth="1"/>
    <col min="9739" max="9739" width="10.81640625" style="1" customWidth="1"/>
    <col min="9740" max="9744" width="9.1796875" style="1" customWidth="1"/>
    <col min="9745" max="9745" width="13.54296875" style="1" customWidth="1"/>
    <col min="9746" max="9746" width="17" style="1" customWidth="1"/>
    <col min="9747" max="9747" width="13.54296875" style="1" customWidth="1"/>
    <col min="9748" max="9748" width="17" style="1" customWidth="1"/>
    <col min="9749" max="9984" width="8.7265625" style="1"/>
    <col min="9985" max="9985" width="39.453125" style="1" customWidth="1"/>
    <col min="9986" max="9986" width="9.1796875" style="1" customWidth="1"/>
    <col min="9987" max="9987" width="9.54296875" style="1" bestFit="1" customWidth="1"/>
    <col min="9988" max="9988" width="9.1796875" style="1" customWidth="1"/>
    <col min="9989" max="9989" width="9.453125" style="1" customWidth="1"/>
    <col min="9990" max="9990" width="9.54296875" style="1" bestFit="1" customWidth="1"/>
    <col min="9991" max="9991" width="9.1796875" style="1" customWidth="1"/>
    <col min="9992" max="9992" width="9.453125" style="1" customWidth="1"/>
    <col min="9993" max="9994" width="9.1796875" style="1" customWidth="1"/>
    <col min="9995" max="9995" width="10.81640625" style="1" customWidth="1"/>
    <col min="9996" max="10000" width="9.1796875" style="1" customWidth="1"/>
    <col min="10001" max="10001" width="13.54296875" style="1" customWidth="1"/>
    <col min="10002" max="10002" width="17" style="1" customWidth="1"/>
    <col min="10003" max="10003" width="13.54296875" style="1" customWidth="1"/>
    <col min="10004" max="10004" width="17" style="1" customWidth="1"/>
    <col min="10005" max="10240" width="8.7265625" style="1"/>
    <col min="10241" max="10241" width="39.453125" style="1" customWidth="1"/>
    <col min="10242" max="10242" width="9.1796875" style="1" customWidth="1"/>
    <col min="10243" max="10243" width="9.54296875" style="1" bestFit="1" customWidth="1"/>
    <col min="10244" max="10244" width="9.1796875" style="1" customWidth="1"/>
    <col min="10245" max="10245" width="9.453125" style="1" customWidth="1"/>
    <col min="10246" max="10246" width="9.54296875" style="1" bestFit="1" customWidth="1"/>
    <col min="10247" max="10247" width="9.1796875" style="1" customWidth="1"/>
    <col min="10248" max="10248" width="9.453125" style="1" customWidth="1"/>
    <col min="10249" max="10250" width="9.1796875" style="1" customWidth="1"/>
    <col min="10251" max="10251" width="10.81640625" style="1" customWidth="1"/>
    <col min="10252" max="10256" width="9.1796875" style="1" customWidth="1"/>
    <col min="10257" max="10257" width="13.54296875" style="1" customWidth="1"/>
    <col min="10258" max="10258" width="17" style="1" customWidth="1"/>
    <col min="10259" max="10259" width="13.54296875" style="1" customWidth="1"/>
    <col min="10260" max="10260" width="17" style="1" customWidth="1"/>
    <col min="10261" max="10496" width="8.7265625" style="1"/>
    <col min="10497" max="10497" width="39.453125" style="1" customWidth="1"/>
    <col min="10498" max="10498" width="9.1796875" style="1" customWidth="1"/>
    <col min="10499" max="10499" width="9.54296875" style="1" bestFit="1" customWidth="1"/>
    <col min="10500" max="10500" width="9.1796875" style="1" customWidth="1"/>
    <col min="10501" max="10501" width="9.453125" style="1" customWidth="1"/>
    <col min="10502" max="10502" width="9.54296875" style="1" bestFit="1" customWidth="1"/>
    <col min="10503" max="10503" width="9.1796875" style="1" customWidth="1"/>
    <col min="10504" max="10504" width="9.453125" style="1" customWidth="1"/>
    <col min="10505" max="10506" width="9.1796875" style="1" customWidth="1"/>
    <col min="10507" max="10507" width="10.81640625" style="1" customWidth="1"/>
    <col min="10508" max="10512" width="9.1796875" style="1" customWidth="1"/>
    <col min="10513" max="10513" width="13.54296875" style="1" customWidth="1"/>
    <col min="10514" max="10514" width="17" style="1" customWidth="1"/>
    <col min="10515" max="10515" width="13.54296875" style="1" customWidth="1"/>
    <col min="10516" max="10516" width="17" style="1" customWidth="1"/>
    <col min="10517" max="10752" width="8.7265625" style="1"/>
    <col min="10753" max="10753" width="39.453125" style="1" customWidth="1"/>
    <col min="10754" max="10754" width="9.1796875" style="1" customWidth="1"/>
    <col min="10755" max="10755" width="9.54296875" style="1" bestFit="1" customWidth="1"/>
    <col min="10756" max="10756" width="9.1796875" style="1" customWidth="1"/>
    <col min="10757" max="10757" width="9.453125" style="1" customWidth="1"/>
    <col min="10758" max="10758" width="9.54296875" style="1" bestFit="1" customWidth="1"/>
    <col min="10759" max="10759" width="9.1796875" style="1" customWidth="1"/>
    <col min="10760" max="10760" width="9.453125" style="1" customWidth="1"/>
    <col min="10761" max="10762" width="9.1796875" style="1" customWidth="1"/>
    <col min="10763" max="10763" width="10.81640625" style="1" customWidth="1"/>
    <col min="10764" max="10768" width="9.1796875" style="1" customWidth="1"/>
    <col min="10769" max="10769" width="13.54296875" style="1" customWidth="1"/>
    <col min="10770" max="10770" width="17" style="1" customWidth="1"/>
    <col min="10771" max="10771" width="13.54296875" style="1" customWidth="1"/>
    <col min="10772" max="10772" width="17" style="1" customWidth="1"/>
    <col min="10773" max="11008" width="8.7265625" style="1"/>
    <col min="11009" max="11009" width="39.453125" style="1" customWidth="1"/>
    <col min="11010" max="11010" width="9.1796875" style="1" customWidth="1"/>
    <col min="11011" max="11011" width="9.54296875" style="1" bestFit="1" customWidth="1"/>
    <col min="11012" max="11012" width="9.1796875" style="1" customWidth="1"/>
    <col min="11013" max="11013" width="9.453125" style="1" customWidth="1"/>
    <col min="11014" max="11014" width="9.54296875" style="1" bestFit="1" customWidth="1"/>
    <col min="11015" max="11015" width="9.1796875" style="1" customWidth="1"/>
    <col min="11016" max="11016" width="9.453125" style="1" customWidth="1"/>
    <col min="11017" max="11018" width="9.1796875" style="1" customWidth="1"/>
    <col min="11019" max="11019" width="10.81640625" style="1" customWidth="1"/>
    <col min="11020" max="11024" width="9.1796875" style="1" customWidth="1"/>
    <col min="11025" max="11025" width="13.54296875" style="1" customWidth="1"/>
    <col min="11026" max="11026" width="17" style="1" customWidth="1"/>
    <col min="11027" max="11027" width="13.54296875" style="1" customWidth="1"/>
    <col min="11028" max="11028" width="17" style="1" customWidth="1"/>
    <col min="11029" max="11264" width="8.7265625" style="1"/>
    <col min="11265" max="11265" width="39.453125" style="1" customWidth="1"/>
    <col min="11266" max="11266" width="9.1796875" style="1" customWidth="1"/>
    <col min="11267" max="11267" width="9.54296875" style="1" bestFit="1" customWidth="1"/>
    <col min="11268" max="11268" width="9.1796875" style="1" customWidth="1"/>
    <col min="11269" max="11269" width="9.453125" style="1" customWidth="1"/>
    <col min="11270" max="11270" width="9.54296875" style="1" bestFit="1" customWidth="1"/>
    <col min="11271" max="11271" width="9.1796875" style="1" customWidth="1"/>
    <col min="11272" max="11272" width="9.453125" style="1" customWidth="1"/>
    <col min="11273" max="11274" width="9.1796875" style="1" customWidth="1"/>
    <col min="11275" max="11275" width="10.81640625" style="1" customWidth="1"/>
    <col min="11276" max="11280" width="9.1796875" style="1" customWidth="1"/>
    <col min="11281" max="11281" width="13.54296875" style="1" customWidth="1"/>
    <col min="11282" max="11282" width="17" style="1" customWidth="1"/>
    <col min="11283" max="11283" width="13.54296875" style="1" customWidth="1"/>
    <col min="11284" max="11284" width="17" style="1" customWidth="1"/>
    <col min="11285" max="11520" width="8.7265625" style="1"/>
    <col min="11521" max="11521" width="39.453125" style="1" customWidth="1"/>
    <col min="11522" max="11522" width="9.1796875" style="1" customWidth="1"/>
    <col min="11523" max="11523" width="9.54296875" style="1" bestFit="1" customWidth="1"/>
    <col min="11524" max="11524" width="9.1796875" style="1" customWidth="1"/>
    <col min="11525" max="11525" width="9.453125" style="1" customWidth="1"/>
    <col min="11526" max="11526" width="9.54296875" style="1" bestFit="1" customWidth="1"/>
    <col min="11527" max="11527" width="9.1796875" style="1" customWidth="1"/>
    <col min="11528" max="11528" width="9.453125" style="1" customWidth="1"/>
    <col min="11529" max="11530" width="9.1796875" style="1" customWidth="1"/>
    <col min="11531" max="11531" width="10.81640625" style="1" customWidth="1"/>
    <col min="11532" max="11536" width="9.1796875" style="1" customWidth="1"/>
    <col min="11537" max="11537" width="13.54296875" style="1" customWidth="1"/>
    <col min="11538" max="11538" width="17" style="1" customWidth="1"/>
    <col min="11539" max="11539" width="13.54296875" style="1" customWidth="1"/>
    <col min="11540" max="11540" width="17" style="1" customWidth="1"/>
    <col min="11541" max="11776" width="8.7265625" style="1"/>
    <col min="11777" max="11777" width="39.453125" style="1" customWidth="1"/>
    <col min="11778" max="11778" width="9.1796875" style="1" customWidth="1"/>
    <col min="11779" max="11779" width="9.54296875" style="1" bestFit="1" customWidth="1"/>
    <col min="11780" max="11780" width="9.1796875" style="1" customWidth="1"/>
    <col min="11781" max="11781" width="9.453125" style="1" customWidth="1"/>
    <col min="11782" max="11782" width="9.54296875" style="1" bestFit="1" customWidth="1"/>
    <col min="11783" max="11783" width="9.1796875" style="1" customWidth="1"/>
    <col min="11784" max="11784" width="9.453125" style="1" customWidth="1"/>
    <col min="11785" max="11786" width="9.1796875" style="1" customWidth="1"/>
    <col min="11787" max="11787" width="10.81640625" style="1" customWidth="1"/>
    <col min="11788" max="11792" width="9.1796875" style="1" customWidth="1"/>
    <col min="11793" max="11793" width="13.54296875" style="1" customWidth="1"/>
    <col min="11794" max="11794" width="17" style="1" customWidth="1"/>
    <col min="11795" max="11795" width="13.54296875" style="1" customWidth="1"/>
    <col min="11796" max="11796" width="17" style="1" customWidth="1"/>
    <col min="11797" max="12032" width="8.7265625" style="1"/>
    <col min="12033" max="12033" width="39.453125" style="1" customWidth="1"/>
    <col min="12034" max="12034" width="9.1796875" style="1" customWidth="1"/>
    <col min="12035" max="12035" width="9.54296875" style="1" bestFit="1" customWidth="1"/>
    <col min="12036" max="12036" width="9.1796875" style="1" customWidth="1"/>
    <col min="12037" max="12037" width="9.453125" style="1" customWidth="1"/>
    <col min="12038" max="12038" width="9.54296875" style="1" bestFit="1" customWidth="1"/>
    <col min="12039" max="12039" width="9.1796875" style="1" customWidth="1"/>
    <col min="12040" max="12040" width="9.453125" style="1" customWidth="1"/>
    <col min="12041" max="12042" width="9.1796875" style="1" customWidth="1"/>
    <col min="12043" max="12043" width="10.81640625" style="1" customWidth="1"/>
    <col min="12044" max="12048" width="9.1796875" style="1" customWidth="1"/>
    <col min="12049" max="12049" width="13.54296875" style="1" customWidth="1"/>
    <col min="12050" max="12050" width="17" style="1" customWidth="1"/>
    <col min="12051" max="12051" width="13.54296875" style="1" customWidth="1"/>
    <col min="12052" max="12052" width="17" style="1" customWidth="1"/>
    <col min="12053" max="12288" width="8.7265625" style="1"/>
    <col min="12289" max="12289" width="39.453125" style="1" customWidth="1"/>
    <col min="12290" max="12290" width="9.1796875" style="1" customWidth="1"/>
    <col min="12291" max="12291" width="9.54296875" style="1" bestFit="1" customWidth="1"/>
    <col min="12292" max="12292" width="9.1796875" style="1" customWidth="1"/>
    <col min="12293" max="12293" width="9.453125" style="1" customWidth="1"/>
    <col min="12294" max="12294" width="9.54296875" style="1" bestFit="1" customWidth="1"/>
    <col min="12295" max="12295" width="9.1796875" style="1" customWidth="1"/>
    <col min="12296" max="12296" width="9.453125" style="1" customWidth="1"/>
    <col min="12297" max="12298" width="9.1796875" style="1" customWidth="1"/>
    <col min="12299" max="12299" width="10.81640625" style="1" customWidth="1"/>
    <col min="12300" max="12304" width="9.1796875" style="1" customWidth="1"/>
    <col min="12305" max="12305" width="13.54296875" style="1" customWidth="1"/>
    <col min="12306" max="12306" width="17" style="1" customWidth="1"/>
    <col min="12307" max="12307" width="13.54296875" style="1" customWidth="1"/>
    <col min="12308" max="12308" width="17" style="1" customWidth="1"/>
    <col min="12309" max="12544" width="8.7265625" style="1"/>
    <col min="12545" max="12545" width="39.453125" style="1" customWidth="1"/>
    <col min="12546" max="12546" width="9.1796875" style="1" customWidth="1"/>
    <col min="12547" max="12547" width="9.54296875" style="1" bestFit="1" customWidth="1"/>
    <col min="12548" max="12548" width="9.1796875" style="1" customWidth="1"/>
    <col min="12549" max="12549" width="9.453125" style="1" customWidth="1"/>
    <col min="12550" max="12550" width="9.54296875" style="1" bestFit="1" customWidth="1"/>
    <col min="12551" max="12551" width="9.1796875" style="1" customWidth="1"/>
    <col min="12552" max="12552" width="9.453125" style="1" customWidth="1"/>
    <col min="12553" max="12554" width="9.1796875" style="1" customWidth="1"/>
    <col min="12555" max="12555" width="10.81640625" style="1" customWidth="1"/>
    <col min="12556" max="12560" width="9.1796875" style="1" customWidth="1"/>
    <col min="12561" max="12561" width="13.54296875" style="1" customWidth="1"/>
    <col min="12562" max="12562" width="17" style="1" customWidth="1"/>
    <col min="12563" max="12563" width="13.54296875" style="1" customWidth="1"/>
    <col min="12564" max="12564" width="17" style="1" customWidth="1"/>
    <col min="12565" max="12800" width="8.7265625" style="1"/>
    <col min="12801" max="12801" width="39.453125" style="1" customWidth="1"/>
    <col min="12802" max="12802" width="9.1796875" style="1" customWidth="1"/>
    <col min="12803" max="12803" width="9.54296875" style="1" bestFit="1" customWidth="1"/>
    <col min="12804" max="12804" width="9.1796875" style="1" customWidth="1"/>
    <col min="12805" max="12805" width="9.453125" style="1" customWidth="1"/>
    <col min="12806" max="12806" width="9.54296875" style="1" bestFit="1" customWidth="1"/>
    <col min="12807" max="12807" width="9.1796875" style="1" customWidth="1"/>
    <col min="12808" max="12808" width="9.453125" style="1" customWidth="1"/>
    <col min="12809" max="12810" width="9.1796875" style="1" customWidth="1"/>
    <col min="12811" max="12811" width="10.81640625" style="1" customWidth="1"/>
    <col min="12812" max="12816" width="9.1796875" style="1" customWidth="1"/>
    <col min="12817" max="12817" width="13.54296875" style="1" customWidth="1"/>
    <col min="12818" max="12818" width="17" style="1" customWidth="1"/>
    <col min="12819" max="12819" width="13.54296875" style="1" customWidth="1"/>
    <col min="12820" max="12820" width="17" style="1" customWidth="1"/>
    <col min="12821" max="13056" width="8.7265625" style="1"/>
    <col min="13057" max="13057" width="39.453125" style="1" customWidth="1"/>
    <col min="13058" max="13058" width="9.1796875" style="1" customWidth="1"/>
    <col min="13059" max="13059" width="9.54296875" style="1" bestFit="1" customWidth="1"/>
    <col min="13060" max="13060" width="9.1796875" style="1" customWidth="1"/>
    <col min="13061" max="13061" width="9.453125" style="1" customWidth="1"/>
    <col min="13062" max="13062" width="9.54296875" style="1" bestFit="1" customWidth="1"/>
    <col min="13063" max="13063" width="9.1796875" style="1" customWidth="1"/>
    <col min="13064" max="13064" width="9.453125" style="1" customWidth="1"/>
    <col min="13065" max="13066" width="9.1796875" style="1" customWidth="1"/>
    <col min="13067" max="13067" width="10.81640625" style="1" customWidth="1"/>
    <col min="13068" max="13072" width="9.1796875" style="1" customWidth="1"/>
    <col min="13073" max="13073" width="13.54296875" style="1" customWidth="1"/>
    <col min="13074" max="13074" width="17" style="1" customWidth="1"/>
    <col min="13075" max="13075" width="13.54296875" style="1" customWidth="1"/>
    <col min="13076" max="13076" width="17" style="1" customWidth="1"/>
    <col min="13077" max="13312" width="8.7265625" style="1"/>
    <col min="13313" max="13313" width="39.453125" style="1" customWidth="1"/>
    <col min="13314" max="13314" width="9.1796875" style="1" customWidth="1"/>
    <col min="13315" max="13315" width="9.54296875" style="1" bestFit="1" customWidth="1"/>
    <col min="13316" max="13316" width="9.1796875" style="1" customWidth="1"/>
    <col min="13317" max="13317" width="9.453125" style="1" customWidth="1"/>
    <col min="13318" max="13318" width="9.54296875" style="1" bestFit="1" customWidth="1"/>
    <col min="13319" max="13319" width="9.1796875" style="1" customWidth="1"/>
    <col min="13320" max="13320" width="9.453125" style="1" customWidth="1"/>
    <col min="13321" max="13322" width="9.1796875" style="1" customWidth="1"/>
    <col min="13323" max="13323" width="10.81640625" style="1" customWidth="1"/>
    <col min="13324" max="13328" width="9.1796875" style="1" customWidth="1"/>
    <col min="13329" max="13329" width="13.54296875" style="1" customWidth="1"/>
    <col min="13330" max="13330" width="17" style="1" customWidth="1"/>
    <col min="13331" max="13331" width="13.54296875" style="1" customWidth="1"/>
    <col min="13332" max="13332" width="17" style="1" customWidth="1"/>
    <col min="13333" max="13568" width="8.7265625" style="1"/>
    <col min="13569" max="13569" width="39.453125" style="1" customWidth="1"/>
    <col min="13570" max="13570" width="9.1796875" style="1" customWidth="1"/>
    <col min="13571" max="13571" width="9.54296875" style="1" bestFit="1" customWidth="1"/>
    <col min="13572" max="13572" width="9.1796875" style="1" customWidth="1"/>
    <col min="13573" max="13573" width="9.453125" style="1" customWidth="1"/>
    <col min="13574" max="13574" width="9.54296875" style="1" bestFit="1" customWidth="1"/>
    <col min="13575" max="13575" width="9.1796875" style="1" customWidth="1"/>
    <col min="13576" max="13576" width="9.453125" style="1" customWidth="1"/>
    <col min="13577" max="13578" width="9.1796875" style="1" customWidth="1"/>
    <col min="13579" max="13579" width="10.81640625" style="1" customWidth="1"/>
    <col min="13580" max="13584" width="9.1796875" style="1" customWidth="1"/>
    <col min="13585" max="13585" width="13.54296875" style="1" customWidth="1"/>
    <col min="13586" max="13586" width="17" style="1" customWidth="1"/>
    <col min="13587" max="13587" width="13.54296875" style="1" customWidth="1"/>
    <col min="13588" max="13588" width="17" style="1" customWidth="1"/>
    <col min="13589" max="13824" width="8.7265625" style="1"/>
    <col min="13825" max="13825" width="39.453125" style="1" customWidth="1"/>
    <col min="13826" max="13826" width="9.1796875" style="1" customWidth="1"/>
    <col min="13827" max="13827" width="9.54296875" style="1" bestFit="1" customWidth="1"/>
    <col min="13828" max="13828" width="9.1796875" style="1" customWidth="1"/>
    <col min="13829" max="13829" width="9.453125" style="1" customWidth="1"/>
    <col min="13830" max="13830" width="9.54296875" style="1" bestFit="1" customWidth="1"/>
    <col min="13831" max="13831" width="9.1796875" style="1" customWidth="1"/>
    <col min="13832" max="13832" width="9.453125" style="1" customWidth="1"/>
    <col min="13833" max="13834" width="9.1796875" style="1" customWidth="1"/>
    <col min="13835" max="13835" width="10.81640625" style="1" customWidth="1"/>
    <col min="13836" max="13840" width="9.1796875" style="1" customWidth="1"/>
    <col min="13841" max="13841" width="13.54296875" style="1" customWidth="1"/>
    <col min="13842" max="13842" width="17" style="1" customWidth="1"/>
    <col min="13843" max="13843" width="13.54296875" style="1" customWidth="1"/>
    <col min="13844" max="13844" width="17" style="1" customWidth="1"/>
    <col min="13845" max="14080" width="8.7265625" style="1"/>
    <col min="14081" max="14081" width="39.453125" style="1" customWidth="1"/>
    <col min="14082" max="14082" width="9.1796875" style="1" customWidth="1"/>
    <col min="14083" max="14083" width="9.54296875" style="1" bestFit="1" customWidth="1"/>
    <col min="14084" max="14084" width="9.1796875" style="1" customWidth="1"/>
    <col min="14085" max="14085" width="9.453125" style="1" customWidth="1"/>
    <col min="14086" max="14086" width="9.54296875" style="1" bestFit="1" customWidth="1"/>
    <col min="14087" max="14087" width="9.1796875" style="1" customWidth="1"/>
    <col min="14088" max="14088" width="9.453125" style="1" customWidth="1"/>
    <col min="14089" max="14090" width="9.1796875" style="1" customWidth="1"/>
    <col min="14091" max="14091" width="10.81640625" style="1" customWidth="1"/>
    <col min="14092" max="14096" width="9.1796875" style="1" customWidth="1"/>
    <col min="14097" max="14097" width="13.54296875" style="1" customWidth="1"/>
    <col min="14098" max="14098" width="17" style="1" customWidth="1"/>
    <col min="14099" max="14099" width="13.54296875" style="1" customWidth="1"/>
    <col min="14100" max="14100" width="17" style="1" customWidth="1"/>
    <col min="14101" max="14336" width="8.7265625" style="1"/>
    <col min="14337" max="14337" width="39.453125" style="1" customWidth="1"/>
    <col min="14338" max="14338" width="9.1796875" style="1" customWidth="1"/>
    <col min="14339" max="14339" width="9.54296875" style="1" bestFit="1" customWidth="1"/>
    <col min="14340" max="14340" width="9.1796875" style="1" customWidth="1"/>
    <col min="14341" max="14341" width="9.453125" style="1" customWidth="1"/>
    <col min="14342" max="14342" width="9.54296875" style="1" bestFit="1" customWidth="1"/>
    <col min="14343" max="14343" width="9.1796875" style="1" customWidth="1"/>
    <col min="14344" max="14344" width="9.453125" style="1" customWidth="1"/>
    <col min="14345" max="14346" width="9.1796875" style="1" customWidth="1"/>
    <col min="14347" max="14347" width="10.81640625" style="1" customWidth="1"/>
    <col min="14348" max="14352" width="9.1796875" style="1" customWidth="1"/>
    <col min="14353" max="14353" width="13.54296875" style="1" customWidth="1"/>
    <col min="14354" max="14354" width="17" style="1" customWidth="1"/>
    <col min="14355" max="14355" width="13.54296875" style="1" customWidth="1"/>
    <col min="14356" max="14356" width="17" style="1" customWidth="1"/>
    <col min="14357" max="14592" width="8.7265625" style="1"/>
    <col min="14593" max="14593" width="39.453125" style="1" customWidth="1"/>
    <col min="14594" max="14594" width="9.1796875" style="1" customWidth="1"/>
    <col min="14595" max="14595" width="9.54296875" style="1" bestFit="1" customWidth="1"/>
    <col min="14596" max="14596" width="9.1796875" style="1" customWidth="1"/>
    <col min="14597" max="14597" width="9.453125" style="1" customWidth="1"/>
    <col min="14598" max="14598" width="9.54296875" style="1" bestFit="1" customWidth="1"/>
    <col min="14599" max="14599" width="9.1796875" style="1" customWidth="1"/>
    <col min="14600" max="14600" width="9.453125" style="1" customWidth="1"/>
    <col min="14601" max="14602" width="9.1796875" style="1" customWidth="1"/>
    <col min="14603" max="14603" width="10.81640625" style="1" customWidth="1"/>
    <col min="14604" max="14608" width="9.1796875" style="1" customWidth="1"/>
    <col min="14609" max="14609" width="13.54296875" style="1" customWidth="1"/>
    <col min="14610" max="14610" width="17" style="1" customWidth="1"/>
    <col min="14611" max="14611" width="13.54296875" style="1" customWidth="1"/>
    <col min="14612" max="14612" width="17" style="1" customWidth="1"/>
    <col min="14613" max="14848" width="8.7265625" style="1"/>
    <col min="14849" max="14849" width="39.453125" style="1" customWidth="1"/>
    <col min="14850" max="14850" width="9.1796875" style="1" customWidth="1"/>
    <col min="14851" max="14851" width="9.54296875" style="1" bestFit="1" customWidth="1"/>
    <col min="14852" max="14852" width="9.1796875" style="1" customWidth="1"/>
    <col min="14853" max="14853" width="9.453125" style="1" customWidth="1"/>
    <col min="14854" max="14854" width="9.54296875" style="1" bestFit="1" customWidth="1"/>
    <col min="14855" max="14855" width="9.1796875" style="1" customWidth="1"/>
    <col min="14856" max="14856" width="9.453125" style="1" customWidth="1"/>
    <col min="14857" max="14858" width="9.1796875" style="1" customWidth="1"/>
    <col min="14859" max="14859" width="10.81640625" style="1" customWidth="1"/>
    <col min="14860" max="14864" width="9.1796875" style="1" customWidth="1"/>
    <col min="14865" max="14865" width="13.54296875" style="1" customWidth="1"/>
    <col min="14866" max="14866" width="17" style="1" customWidth="1"/>
    <col min="14867" max="14867" width="13.54296875" style="1" customWidth="1"/>
    <col min="14868" max="14868" width="17" style="1" customWidth="1"/>
    <col min="14869" max="15104" width="8.7265625" style="1"/>
    <col min="15105" max="15105" width="39.453125" style="1" customWidth="1"/>
    <col min="15106" max="15106" width="9.1796875" style="1" customWidth="1"/>
    <col min="15107" max="15107" width="9.54296875" style="1" bestFit="1" customWidth="1"/>
    <col min="15108" max="15108" width="9.1796875" style="1" customWidth="1"/>
    <col min="15109" max="15109" width="9.453125" style="1" customWidth="1"/>
    <col min="15110" max="15110" width="9.54296875" style="1" bestFit="1" customWidth="1"/>
    <col min="15111" max="15111" width="9.1796875" style="1" customWidth="1"/>
    <col min="15112" max="15112" width="9.453125" style="1" customWidth="1"/>
    <col min="15113" max="15114" width="9.1796875" style="1" customWidth="1"/>
    <col min="15115" max="15115" width="10.81640625" style="1" customWidth="1"/>
    <col min="15116" max="15120" width="9.1796875" style="1" customWidth="1"/>
    <col min="15121" max="15121" width="13.54296875" style="1" customWidth="1"/>
    <col min="15122" max="15122" width="17" style="1" customWidth="1"/>
    <col min="15123" max="15123" width="13.54296875" style="1" customWidth="1"/>
    <col min="15124" max="15124" width="17" style="1" customWidth="1"/>
    <col min="15125" max="15360" width="8.7265625" style="1"/>
    <col min="15361" max="15361" width="39.453125" style="1" customWidth="1"/>
    <col min="15362" max="15362" width="9.1796875" style="1" customWidth="1"/>
    <col min="15363" max="15363" width="9.54296875" style="1" bestFit="1" customWidth="1"/>
    <col min="15364" max="15364" width="9.1796875" style="1" customWidth="1"/>
    <col min="15365" max="15365" width="9.453125" style="1" customWidth="1"/>
    <col min="15366" max="15366" width="9.54296875" style="1" bestFit="1" customWidth="1"/>
    <col min="15367" max="15367" width="9.1796875" style="1" customWidth="1"/>
    <col min="15368" max="15368" width="9.453125" style="1" customWidth="1"/>
    <col min="15369" max="15370" width="9.1796875" style="1" customWidth="1"/>
    <col min="15371" max="15371" width="10.81640625" style="1" customWidth="1"/>
    <col min="15372" max="15376" width="9.1796875" style="1" customWidth="1"/>
    <col min="15377" max="15377" width="13.54296875" style="1" customWidth="1"/>
    <col min="15378" max="15378" width="17" style="1" customWidth="1"/>
    <col min="15379" max="15379" width="13.54296875" style="1" customWidth="1"/>
    <col min="15380" max="15380" width="17" style="1" customWidth="1"/>
    <col min="15381" max="15616" width="8.7265625" style="1"/>
    <col min="15617" max="15617" width="39.453125" style="1" customWidth="1"/>
    <col min="15618" max="15618" width="9.1796875" style="1" customWidth="1"/>
    <col min="15619" max="15619" width="9.54296875" style="1" bestFit="1" customWidth="1"/>
    <col min="15620" max="15620" width="9.1796875" style="1" customWidth="1"/>
    <col min="15621" max="15621" width="9.453125" style="1" customWidth="1"/>
    <col min="15622" max="15622" width="9.54296875" style="1" bestFit="1" customWidth="1"/>
    <col min="15623" max="15623" width="9.1796875" style="1" customWidth="1"/>
    <col min="15624" max="15624" width="9.453125" style="1" customWidth="1"/>
    <col min="15625" max="15626" width="9.1796875" style="1" customWidth="1"/>
    <col min="15627" max="15627" width="10.81640625" style="1" customWidth="1"/>
    <col min="15628" max="15632" width="9.1796875" style="1" customWidth="1"/>
    <col min="15633" max="15633" width="13.54296875" style="1" customWidth="1"/>
    <col min="15634" max="15634" width="17" style="1" customWidth="1"/>
    <col min="15635" max="15635" width="13.54296875" style="1" customWidth="1"/>
    <col min="15636" max="15636" width="17" style="1" customWidth="1"/>
    <col min="15637" max="15872" width="8.7265625" style="1"/>
    <col min="15873" max="15873" width="39.453125" style="1" customWidth="1"/>
    <col min="15874" max="15874" width="9.1796875" style="1" customWidth="1"/>
    <col min="15875" max="15875" width="9.54296875" style="1" bestFit="1" customWidth="1"/>
    <col min="15876" max="15876" width="9.1796875" style="1" customWidth="1"/>
    <col min="15877" max="15877" width="9.453125" style="1" customWidth="1"/>
    <col min="15878" max="15878" width="9.54296875" style="1" bestFit="1" customWidth="1"/>
    <col min="15879" max="15879" width="9.1796875" style="1" customWidth="1"/>
    <col min="15880" max="15880" width="9.453125" style="1" customWidth="1"/>
    <col min="15881" max="15882" width="9.1796875" style="1" customWidth="1"/>
    <col min="15883" max="15883" width="10.81640625" style="1" customWidth="1"/>
    <col min="15884" max="15888" width="9.1796875" style="1" customWidth="1"/>
    <col min="15889" max="15889" width="13.54296875" style="1" customWidth="1"/>
    <col min="15890" max="15890" width="17" style="1" customWidth="1"/>
    <col min="15891" max="15891" width="13.54296875" style="1" customWidth="1"/>
    <col min="15892" max="15892" width="17" style="1" customWidth="1"/>
    <col min="15893" max="16128" width="8.7265625" style="1"/>
    <col min="16129" max="16129" width="39.453125" style="1" customWidth="1"/>
    <col min="16130" max="16130" width="9.1796875" style="1" customWidth="1"/>
    <col min="16131" max="16131" width="9.54296875" style="1" bestFit="1" customWidth="1"/>
    <col min="16132" max="16132" width="9.1796875" style="1" customWidth="1"/>
    <col min="16133" max="16133" width="9.453125" style="1" customWidth="1"/>
    <col min="16134" max="16134" width="9.54296875" style="1" bestFit="1" customWidth="1"/>
    <col min="16135" max="16135" width="9.1796875" style="1" customWidth="1"/>
    <col min="16136" max="16136" width="9.453125" style="1" customWidth="1"/>
    <col min="16137" max="16138" width="9.1796875" style="1" customWidth="1"/>
    <col min="16139" max="16139" width="10.81640625" style="1" customWidth="1"/>
    <col min="16140" max="16144" width="9.1796875" style="1" customWidth="1"/>
    <col min="16145" max="16145" width="13.54296875" style="1" customWidth="1"/>
    <col min="16146" max="16146" width="17" style="1" customWidth="1"/>
    <col min="16147" max="16147" width="13.54296875" style="1" customWidth="1"/>
    <col min="16148" max="16148" width="17" style="1" customWidth="1"/>
    <col min="16149" max="16384" width="8.7265625" style="1"/>
  </cols>
  <sheetData>
    <row r="1" spans="1:20" ht="23.25" customHeight="1" x14ac:dyDescent="0.3">
      <c r="A1" s="173" t="s">
        <v>66</v>
      </c>
      <c r="B1" s="174"/>
      <c r="C1" s="174"/>
      <c r="D1" s="174"/>
      <c r="E1" s="174"/>
      <c r="F1" s="174"/>
      <c r="G1" s="174"/>
      <c r="K1" s="145">
        <v>42668</v>
      </c>
    </row>
    <row r="2" spans="1:20" x14ac:dyDescent="0.25">
      <c r="K2" s="88" t="s">
        <v>67</v>
      </c>
    </row>
    <row r="3" spans="1:20" ht="13" thickBot="1" x14ac:dyDescent="0.3">
      <c r="A3" s="175" t="s">
        <v>120</v>
      </c>
    </row>
    <row r="4" spans="1:20" ht="18.75" customHeight="1" x14ac:dyDescent="0.25">
      <c r="A4" s="176" t="s">
        <v>68</v>
      </c>
      <c r="B4" s="177"/>
      <c r="C4" s="176"/>
      <c r="D4" s="178" t="s">
        <v>110</v>
      </c>
      <c r="E4" s="177"/>
      <c r="F4" s="176"/>
      <c r="G4" s="178" t="s">
        <v>111</v>
      </c>
      <c r="H4" s="177"/>
      <c r="I4" s="176"/>
      <c r="J4" s="178" t="s">
        <v>112</v>
      </c>
      <c r="K4" s="177"/>
      <c r="L4" s="87"/>
    </row>
    <row r="5" spans="1:20" ht="18.75" customHeight="1" thickBot="1" x14ac:dyDescent="0.3">
      <c r="A5" s="179" t="s">
        <v>69</v>
      </c>
      <c r="B5" s="180" t="s">
        <v>70</v>
      </c>
      <c r="C5" s="181" t="s">
        <v>71</v>
      </c>
      <c r="D5" s="182" t="s">
        <v>72</v>
      </c>
      <c r="E5" s="180" t="s">
        <v>73</v>
      </c>
      <c r="F5" s="181" t="s">
        <v>71</v>
      </c>
      <c r="G5" s="182" t="s">
        <v>72</v>
      </c>
      <c r="H5" s="180" t="s">
        <v>73</v>
      </c>
      <c r="I5" s="181" t="s">
        <v>71</v>
      </c>
      <c r="J5" s="182" t="s">
        <v>72</v>
      </c>
      <c r="K5" s="180" t="s">
        <v>73</v>
      </c>
      <c r="L5" s="87"/>
    </row>
    <row r="6" spans="1:20" ht="13.5" thickBot="1" x14ac:dyDescent="0.35">
      <c r="A6" s="183" t="s">
        <v>74</v>
      </c>
      <c r="B6" s="184">
        <v>0.15</v>
      </c>
      <c r="C6" s="185">
        <v>88.480003356933594</v>
      </c>
      <c r="D6" s="186">
        <f>IF(C6="NQ","-----",IF(C6&gt;92,100,IF(C6&lt;80,0,(C6-80)*100/(92-80))))</f>
        <v>70.666694641113281</v>
      </c>
      <c r="E6" s="187">
        <f>IF(C6="NQ","-----",$B6*D6)</f>
        <v>10.600004196166992</v>
      </c>
      <c r="F6" s="185">
        <v>87.059997558593807</v>
      </c>
      <c r="G6" s="186">
        <f>IF(F6="NQ","-----",IF(F6&gt;92,100,IF(F6&lt;80,0,(F6-80)*100/(92-80))))</f>
        <v>58.833312988281726</v>
      </c>
      <c r="H6" s="187">
        <f>IF(F6="NQ","-----",$B6*G6)</f>
        <v>8.8249969482422586</v>
      </c>
      <c r="I6" s="185">
        <f>(+$C$6+$F$6)/$A$19</f>
        <v>87.7700004577637</v>
      </c>
      <c r="J6" s="186">
        <f>IF(I6="NQ","-----",IF(I6&gt;92,100,IF(I6&lt;80,0,(I6-80)*100/(92-80))))</f>
        <v>64.750003814697507</v>
      </c>
      <c r="K6" s="187">
        <f>IF(I6="NQ","-----",$B6*J6)</f>
        <v>9.7125005722046254</v>
      </c>
      <c r="L6" s="188"/>
      <c r="N6" s="93"/>
      <c r="O6" s="93"/>
      <c r="P6" s="93"/>
      <c r="Q6" s="93"/>
      <c r="R6" s="93"/>
      <c r="S6" s="93"/>
      <c r="T6" s="93"/>
    </row>
    <row r="7" spans="1:20" x14ac:dyDescent="0.25">
      <c r="A7" s="189" t="s">
        <v>50</v>
      </c>
      <c r="B7" s="190">
        <v>19</v>
      </c>
      <c r="C7" s="185">
        <v>0.37000000476837203</v>
      </c>
      <c r="D7" s="186">
        <v>19</v>
      </c>
      <c r="E7" s="187">
        <v>19</v>
      </c>
      <c r="F7" s="185">
        <v>1.1900000572204601</v>
      </c>
      <c r="G7" s="186">
        <v>19</v>
      </c>
      <c r="H7" s="187">
        <v>19</v>
      </c>
      <c r="I7" s="185">
        <f>(+$C$7+$F$7)/$A$19</f>
        <v>0.78000003099441606</v>
      </c>
      <c r="J7" s="186">
        <v>19</v>
      </c>
      <c r="K7" s="187">
        <v>19</v>
      </c>
      <c r="L7" s="188"/>
    </row>
    <row r="8" spans="1:20" x14ac:dyDescent="0.25">
      <c r="A8" s="189" t="s">
        <v>76</v>
      </c>
      <c r="B8" s="190">
        <v>0.1</v>
      </c>
      <c r="C8" s="191">
        <v>1.8200000524520901</v>
      </c>
      <c r="D8" s="186">
        <f>IF(C8="NQ","-----",IF(C8&lt;0.5,100,IF(C8&gt;1.5,0,(C8-1.5)*100/(1-2))))</f>
        <v>0</v>
      </c>
      <c r="E8" s="187">
        <f>IF(C8="NQ","-----",$B8*D8)</f>
        <v>0</v>
      </c>
      <c r="F8" s="191">
        <v>0.44999998807907099</v>
      </c>
      <c r="G8" s="186">
        <f>IF(F8="NQ","-----",IF(F8&lt;0.5,100,IF(F8&gt;1.5,0,(F8-1.5)*100/(1-2))))</f>
        <v>100</v>
      </c>
      <c r="H8" s="187">
        <f>IF(F8="NQ","-----",$B8*G8)</f>
        <v>10</v>
      </c>
      <c r="I8" s="191">
        <f>(+$C$8+$F$8)/$A$19</f>
        <v>1.1350000202655806</v>
      </c>
      <c r="J8" s="186">
        <f>IF(I8="NQ","-----",IF(I8&lt;0.5,100,IF(I8&gt;1.5,0,(I8-1.5)*100/(1-2))))</f>
        <v>36.499997973441943</v>
      </c>
      <c r="K8" s="187">
        <f>IF(I8="NQ","-----",$B8*J8)</f>
        <v>3.6499997973441944</v>
      </c>
      <c r="L8" s="188"/>
    </row>
    <row r="9" spans="1:20" ht="13" x14ac:dyDescent="0.3">
      <c r="A9" s="192" t="s">
        <v>77</v>
      </c>
      <c r="B9" s="190"/>
      <c r="C9" s="193"/>
      <c r="D9" s="186"/>
      <c r="E9" s="187"/>
      <c r="F9" s="193"/>
      <c r="G9" s="186"/>
      <c r="H9" s="187"/>
      <c r="I9" s="193"/>
      <c r="J9" s="186"/>
      <c r="K9" s="187"/>
      <c r="L9" s="188"/>
    </row>
    <row r="10" spans="1:20" x14ac:dyDescent="0.25">
      <c r="A10" s="189" t="s">
        <v>78</v>
      </c>
      <c r="B10" s="190">
        <v>0.1</v>
      </c>
      <c r="C10" s="194">
        <v>7.9999997979030002E-4</v>
      </c>
      <c r="D10" s="186">
        <f>IF(C10="NQ","-----",IF(C10&lt;0.02,100,IF(C10&gt;0.03,0,(0.03-C10)*100/(0.03-0.02))))</f>
        <v>100</v>
      </c>
      <c r="E10" s="187">
        <f>IF(C10="NQ","-----",$B10*D10)</f>
        <v>10</v>
      </c>
      <c r="F10" s="194">
        <v>7.9999997979030002E-4</v>
      </c>
      <c r="G10" s="186">
        <f>IF(F10="NQ","-----",IF(F10&lt;0.02,100,IF(F10&gt;0.03,0,(0.03-F10)*100/(0.03-0.02))))</f>
        <v>100</v>
      </c>
      <c r="H10" s="187">
        <f>IF(F10="NQ","-----",$B10*G10)</f>
        <v>10</v>
      </c>
      <c r="I10" s="194">
        <f>(+$C$10+$F$10)/$A$19</f>
        <v>7.9999997979030002E-4</v>
      </c>
      <c r="J10" s="186">
        <f>IF(I10="NQ","-----",IF(I10&lt;0.02,100,IF(I10&gt;0.03,0,(0.03-I10)*100/(0.03-0.02))))</f>
        <v>100</v>
      </c>
      <c r="K10" s="187">
        <f>IF(I10="NQ","-----",$B10*J10)</f>
        <v>10</v>
      </c>
      <c r="L10" s="188"/>
    </row>
    <row r="11" spans="1:20" x14ac:dyDescent="0.25">
      <c r="A11" s="189" t="s">
        <v>79</v>
      </c>
      <c r="B11" s="190">
        <v>0.1</v>
      </c>
      <c r="C11" s="194">
        <v>2.0000000949949E-3</v>
      </c>
      <c r="D11" s="186">
        <f>IF(C11="NQ","-----",IF(C11&lt;0.02,100,IF(C11&gt;0.03,0,(0.03-C11)*100/(0.03-0.02))))</f>
        <v>100</v>
      </c>
      <c r="E11" s="187">
        <f>IF(C11="NQ","-----",$B11*D11)</f>
        <v>10</v>
      </c>
      <c r="F11" s="194">
        <v>1.70000002253801E-3</v>
      </c>
      <c r="G11" s="186">
        <f>IF(F11="NQ","-----",IF(F11&lt;0.02,100,IF(F11&gt;0.03,0,(0.03-F11)*100/(0.03-0.02))))</f>
        <v>100</v>
      </c>
      <c r="H11" s="187">
        <f>IF(F11="NQ","-----",$B11*G11)</f>
        <v>10</v>
      </c>
      <c r="I11" s="194">
        <f>(+$C$11+$F$11)/$A$19</f>
        <v>1.8500000587664549E-3</v>
      </c>
      <c r="J11" s="186">
        <f>IF(I11="NQ","-----",IF(I11&lt;0.02,100,IF(I11&gt;0.03,0,(0.03-I11)*100/(0.03-0.02))))</f>
        <v>100</v>
      </c>
      <c r="K11" s="187">
        <f>IF(I11="NQ","-----",$B11*J11)</f>
        <v>10</v>
      </c>
      <c r="L11" s="188"/>
    </row>
    <row r="12" spans="1:20" x14ac:dyDescent="0.25">
      <c r="A12" s="189" t="s">
        <v>80</v>
      </c>
      <c r="B12" s="190">
        <v>0.1</v>
      </c>
      <c r="C12" s="194">
        <v>6.00000028498471E-4</v>
      </c>
      <c r="D12" s="186">
        <f>IF(C12="NQ","-----",IF(C12&lt;0.025,100,IF(C12&gt;0.035,0,(0.035-C12)*100/(0.035-0.025))))</f>
        <v>100</v>
      </c>
      <c r="E12" s="187">
        <f>IF(C12="NQ","-----",$B12*D12)</f>
        <v>10</v>
      </c>
      <c r="F12" s="194">
        <v>6.00000028498471E-4</v>
      </c>
      <c r="G12" s="186">
        <f>IF(F12="NQ","-----",IF(F12&lt;0.025,100,IF(F12&gt;0.035,0,(0.035-F12)*100/(0.035-0.025))))</f>
        <v>100</v>
      </c>
      <c r="H12" s="187">
        <f>IF(F12="NQ","-----",$B12*G12)</f>
        <v>10</v>
      </c>
      <c r="I12" s="194">
        <f>(+$C$12+$F$12)/$A$19</f>
        <v>6.00000028498471E-4</v>
      </c>
      <c r="J12" s="186">
        <f>IF(I12="NQ","-----",IF(I12&lt;0.025,100,IF(I12&gt;0.035,0,(0.035-I12)*100/(0.035-0.025))))</f>
        <v>100</v>
      </c>
      <c r="K12" s="187">
        <f>IF(I12="NQ","-----",$B12*J12)</f>
        <v>10</v>
      </c>
      <c r="L12" s="188"/>
    </row>
    <row r="13" spans="1:20" x14ac:dyDescent="0.25">
      <c r="A13" s="189"/>
      <c r="B13" s="190"/>
      <c r="C13" s="195"/>
      <c r="D13" s="186"/>
      <c r="E13" s="187"/>
      <c r="F13" s="195"/>
      <c r="G13" s="186"/>
      <c r="H13" s="187"/>
      <c r="I13" s="195"/>
      <c r="J13" s="186"/>
      <c r="K13" s="187"/>
      <c r="L13" s="188"/>
    </row>
    <row r="14" spans="1:20" x14ac:dyDescent="0.25">
      <c r="A14" s="189" t="s">
        <v>81</v>
      </c>
      <c r="B14" s="190">
        <v>0.1</v>
      </c>
      <c r="C14" s="196">
        <v>7.7499998951679993E-6</v>
      </c>
      <c r="D14" s="186">
        <f>IF(C14="NQ","-----",IF(C14&lt;0.0005,100,IF(C14&gt;0.005,0,(0.005-C14)*22222.22)))</f>
        <v>100</v>
      </c>
      <c r="E14" s="187">
        <f>IF(C14="NQ","-----",$B14*D14)</f>
        <v>10</v>
      </c>
      <c r="F14" s="196">
        <v>3.6300000374467298E-6</v>
      </c>
      <c r="G14" s="186">
        <f>IF(F14="NQ","-----",IF(F14&lt;0.0005,100,IF(F14&gt;0.005,0,(0.005-F14)*22222.22)))</f>
        <v>100</v>
      </c>
      <c r="H14" s="187">
        <f>IF(F14="NQ","-----",$B14*G14)</f>
        <v>10</v>
      </c>
      <c r="I14" s="196">
        <f>(+$C$14+$F$14)/$A$19</f>
        <v>5.6899999663073644E-6</v>
      </c>
      <c r="J14" s="186">
        <f>IF(I14="NQ","-----",IF(I14&lt;0.0005,100,IF(I14&gt;0.005,0,(0.005-I14)*22222.22)))</f>
        <v>100</v>
      </c>
      <c r="K14" s="187">
        <f>IF(I14="NQ","-----",$B14*J14)</f>
        <v>10</v>
      </c>
      <c r="L14" s="188"/>
    </row>
    <row r="15" spans="1:20" x14ac:dyDescent="0.25">
      <c r="A15" s="189" t="s">
        <v>82</v>
      </c>
      <c r="B15" s="190">
        <v>0.05</v>
      </c>
      <c r="C15" s="191">
        <v>1.0299999713897701</v>
      </c>
      <c r="D15" s="186">
        <f>IF(C15="NQ","-----",IF(C15&lt;1.01,100,(IF(C15&gt;1.2,0,(1.2-C15)*526.32))))</f>
        <v>89.474415058136202</v>
      </c>
      <c r="E15" s="187">
        <f>IF(C15="NQ","-----",$B15*D15)</f>
        <v>4.4737207529068099</v>
      </c>
      <c r="F15" s="191">
        <v>1.0199999809265099</v>
      </c>
      <c r="G15" s="186">
        <f>IF(F15="NQ","-----",IF(F15&lt;1.01,100,(IF(F15&gt;1.2,0,(1.2-F15)*526.32))))</f>
        <v>94.7376100387593</v>
      </c>
      <c r="H15" s="187">
        <f>IF(F15="NQ","-----",$B15*G15)</f>
        <v>4.7368805019379652</v>
      </c>
      <c r="I15" s="191">
        <f>(+$C$15+$F$15)/$A$19</f>
        <v>1.0249999761581399</v>
      </c>
      <c r="J15" s="186">
        <f>IF(I15="NQ","-----",IF(I15&lt;1.01,100,(IF(I15&gt;1.2,0,(1.2-I15)*526.32))))</f>
        <v>92.106012548447808</v>
      </c>
      <c r="K15" s="187">
        <f>IF(I15="NQ","-----",$B15*J15)</f>
        <v>4.6053006274223902</v>
      </c>
      <c r="L15" s="188"/>
    </row>
    <row r="16" spans="1:20" x14ac:dyDescent="0.25">
      <c r="A16" s="189" t="s">
        <v>83</v>
      </c>
      <c r="B16" s="190">
        <v>0.1</v>
      </c>
      <c r="C16" s="191">
        <v>0.34580001831054702</v>
      </c>
      <c r="D16" s="186">
        <f>IF(C16="NQ","-----",IF(C16&lt;=60,100,(IF(C16&gt;=120,0,(120-C16)*1.66667))))</f>
        <v>100</v>
      </c>
      <c r="E16" s="187">
        <f>IF(C16="NQ","-----",$B16*D16)</f>
        <v>10</v>
      </c>
      <c r="F16" s="191">
        <v>0.34580001831054702</v>
      </c>
      <c r="G16" s="186">
        <f>IF(F16="NQ","-----",IF(F16&lt;=60,100,(IF(F16&gt;=120,0,(120-F16)*1.66667))))</f>
        <v>100</v>
      </c>
      <c r="H16" s="187">
        <f>IF(F16="NQ","-----",$B16*G16)</f>
        <v>10</v>
      </c>
      <c r="I16" s="191">
        <f>(+$C$16+$F$16)/$A$19</f>
        <v>0.34580001831054702</v>
      </c>
      <c r="J16" s="186">
        <f>IF(I16="NQ","-----",IF(I16&lt;=60,100,(IF(I16&gt;=120,0,(120-I16)*1.66667))))</f>
        <v>100</v>
      </c>
      <c r="K16" s="187">
        <f>IF(I16="NQ","-----",$B16*J16)</f>
        <v>10</v>
      </c>
      <c r="L16" s="188"/>
    </row>
    <row r="17" spans="1:12" ht="13" thickBot="1" x14ac:dyDescent="0.3">
      <c r="A17" s="197" t="s">
        <v>84</v>
      </c>
      <c r="B17" s="198">
        <v>0.05</v>
      </c>
      <c r="C17" s="191">
        <v>0.20000000298023199</v>
      </c>
      <c r="D17" s="186">
        <f>IF(C17="NQ","-----",IF(C17&lt;=0.2,100,(IF(C17&gt;=1,0,(1-C17)*125))))</f>
        <v>99.999999627470999</v>
      </c>
      <c r="E17" s="187">
        <f>IF(C17="NQ","-----",$B17*D17)</f>
        <v>4.9999999813735503</v>
      </c>
      <c r="F17" s="191">
        <v>0.20000000298023199</v>
      </c>
      <c r="G17" s="186">
        <f>IF(F17="NQ","-----",IF(F17&lt;=0.2,100,(IF(F17&gt;=1,0,(1-F17)*125))))</f>
        <v>99.999999627470999</v>
      </c>
      <c r="H17" s="187">
        <f>IF(F17="NQ","-----",$B17*G17)</f>
        <v>4.9999999813735503</v>
      </c>
      <c r="I17" s="191">
        <f>(+$C$17+$F$17)/$A$19</f>
        <v>0.20000000298023199</v>
      </c>
      <c r="J17" s="186">
        <f>IF(I17="NQ","-----",IF(I17&lt;=0.2,100,(IF(I17&gt;=1,0,(1-I17)*125))))</f>
        <v>99.999999627470999</v>
      </c>
      <c r="K17" s="187">
        <f>IF(I17="NQ","-----",$B17*J17)</f>
        <v>4.9999999813735503</v>
      </c>
      <c r="L17" s="87"/>
    </row>
    <row r="18" spans="1:12" x14ac:dyDescent="0.25">
      <c r="C18" s="199" t="s">
        <v>85</v>
      </c>
      <c r="D18" s="200"/>
      <c r="E18" s="201">
        <f>E19/1</f>
        <v>89.073724930447355</v>
      </c>
      <c r="F18" s="199" t="s">
        <v>85</v>
      </c>
      <c r="G18" s="200"/>
      <c r="H18" s="201">
        <f>H19/1</f>
        <v>97.561877431553768</v>
      </c>
      <c r="I18" s="199" t="s">
        <v>85</v>
      </c>
      <c r="J18" s="200"/>
      <c r="K18" s="201">
        <f>K19/1</f>
        <v>91.967800978344769</v>
      </c>
      <c r="L18" s="188"/>
    </row>
    <row r="19" spans="1:12" ht="13" thickBot="1" x14ac:dyDescent="0.3">
      <c r="A19" s="1">
        <v>2</v>
      </c>
      <c r="C19" s="202" t="s">
        <v>86</v>
      </c>
      <c r="D19" s="203"/>
      <c r="E19" s="204">
        <f>SUM(E6:E8,E10:E17)</f>
        <v>89.073724930447355</v>
      </c>
      <c r="F19" s="202" t="s">
        <v>86</v>
      </c>
      <c r="G19" s="203"/>
      <c r="H19" s="204">
        <f>SUM(H6:H8,H10:H17)</f>
        <v>97.561877431553768</v>
      </c>
      <c r="I19" s="202" t="s">
        <v>86</v>
      </c>
      <c r="J19" s="203"/>
      <c r="K19" s="204">
        <f>SUM(K6:K8,K10:K17)</f>
        <v>91.967800978344769</v>
      </c>
      <c r="L19" s="87"/>
    </row>
    <row r="21" spans="1:12" x14ac:dyDescent="0.25">
      <c r="A21" s="88" t="s">
        <v>113</v>
      </c>
      <c r="C21" s="144">
        <f>(+$E$19)/1</f>
        <v>89.073724930447355</v>
      </c>
    </row>
    <row r="22" spans="1:12" x14ac:dyDescent="0.25">
      <c r="A22" s="88" t="s">
        <v>114</v>
      </c>
      <c r="C22" s="144">
        <f>(+$E$19+$H$19)/2</f>
        <v>93.317801181000561</v>
      </c>
    </row>
    <row r="23" spans="1:12" x14ac:dyDescent="0.25">
      <c r="A23" s="88" t="s">
        <v>115</v>
      </c>
      <c r="C23" s="144">
        <f xml:space="preserve"> $K$19</f>
        <v>91.967800978344769</v>
      </c>
    </row>
    <row r="24" spans="1:12" x14ac:dyDescent="0.25">
      <c r="A24" s="88"/>
      <c r="B24" s="80"/>
      <c r="C24" s="144"/>
    </row>
    <row r="25" spans="1:12" x14ac:dyDescent="0.25">
      <c r="A25" s="88"/>
      <c r="B25" s="80"/>
      <c r="C25" s="144"/>
    </row>
    <row r="26" spans="1:12" x14ac:dyDescent="0.25">
      <c r="A26" s="88"/>
      <c r="B26" s="80"/>
      <c r="C26" s="144"/>
    </row>
    <row r="27" spans="1:12" x14ac:dyDescent="0.25">
      <c r="A27" s="1" t="s">
        <v>87</v>
      </c>
      <c r="F27" s="205"/>
      <c r="G27" s="87"/>
    </row>
    <row r="28" spans="1:12" x14ac:dyDescent="0.25">
      <c r="A28" s="1" t="s">
        <v>88</v>
      </c>
      <c r="F28" s="205"/>
      <c r="G28" s="87"/>
    </row>
    <row r="30" spans="1:12" ht="13" x14ac:dyDescent="0.3">
      <c r="A30" s="93" t="s">
        <v>89</v>
      </c>
    </row>
    <row r="31" spans="1:12" x14ac:dyDescent="0.25">
      <c r="A31" s="1" t="s">
        <v>90</v>
      </c>
    </row>
    <row r="32" spans="1:12" x14ac:dyDescent="0.25">
      <c r="A32" s="1" t="s">
        <v>91</v>
      </c>
    </row>
    <row r="33" spans="1:20" x14ac:dyDescent="0.25">
      <c r="A33" s="1" t="s">
        <v>92</v>
      </c>
    </row>
    <row r="34" spans="1:20" x14ac:dyDescent="0.25">
      <c r="A34" s="1" t="s">
        <v>93</v>
      </c>
    </row>
    <row r="35" spans="1:20" customFormat="1" ht="14.5" x14ac:dyDescent="0.35">
      <c r="B35" s="1"/>
      <c r="C35" s="1"/>
      <c r="D35" s="1"/>
      <c r="E35" s="1"/>
      <c r="F35" s="1"/>
      <c r="G35" s="1"/>
      <c r="H35" s="1"/>
      <c r="I35" s="1"/>
      <c r="J35" s="1"/>
      <c r="K35" s="1"/>
      <c r="L35" s="1"/>
      <c r="M35" s="1"/>
      <c r="N35" s="1"/>
      <c r="O35" s="1"/>
      <c r="P35" s="1"/>
      <c r="Q35" s="1"/>
      <c r="R35" s="1"/>
      <c r="S35" s="1"/>
      <c r="T35" s="1"/>
    </row>
    <row r="36" spans="1:20" hidden="1" x14ac:dyDescent="0.25">
      <c r="A36" s="1" t="s">
        <v>94</v>
      </c>
    </row>
    <row r="37" spans="1:20" x14ac:dyDescent="0.25">
      <c r="A37" s="1" t="s">
        <v>95</v>
      </c>
    </row>
    <row r="38" spans="1:20" x14ac:dyDescent="0.25">
      <c r="A38" s="1" t="s">
        <v>96</v>
      </c>
    </row>
    <row r="39" spans="1:20" x14ac:dyDescent="0.25">
      <c r="A39" s="1" t="s">
        <v>97</v>
      </c>
    </row>
    <row r="40" spans="1:20" customFormat="1" ht="14.5" x14ac:dyDescent="0.35">
      <c r="B40" s="1"/>
      <c r="C40" s="1"/>
      <c r="D40" s="1"/>
      <c r="E40" s="1"/>
      <c r="F40" s="1"/>
      <c r="G40" s="1"/>
      <c r="H40" s="1"/>
      <c r="I40" s="1"/>
      <c r="J40" s="1"/>
      <c r="K40" s="1"/>
      <c r="L40" s="1"/>
      <c r="M40" s="1"/>
      <c r="N40" s="1"/>
      <c r="O40" s="1"/>
      <c r="P40" s="1"/>
      <c r="Q40" s="1"/>
      <c r="R40" s="1"/>
      <c r="S40" s="1"/>
      <c r="T40" s="1"/>
    </row>
    <row r="41" spans="1:20" ht="12.75" hidden="1" customHeight="1" x14ac:dyDescent="0.25">
      <c r="A41" s="1" t="s">
        <v>98</v>
      </c>
    </row>
    <row r="42" spans="1:20" ht="12.75" hidden="1" customHeight="1" x14ac:dyDescent="0.25">
      <c r="A42" s="1" t="s">
        <v>99</v>
      </c>
    </row>
    <row r="43" spans="1:20" ht="12.75" hidden="1" customHeight="1" x14ac:dyDescent="0.25">
      <c r="A43" s="1" t="s">
        <v>100</v>
      </c>
    </row>
    <row r="44" spans="1:20" ht="12.75" hidden="1" customHeight="1" x14ac:dyDescent="0.25"/>
    <row r="45" spans="1:20" ht="12.75" hidden="1" customHeight="1" x14ac:dyDescent="0.25">
      <c r="A45" s="1" t="s">
        <v>101</v>
      </c>
    </row>
    <row r="46" spans="1:20" ht="12.75" hidden="1" customHeight="1" x14ac:dyDescent="0.25">
      <c r="A46" s="1" t="s">
        <v>102</v>
      </c>
    </row>
    <row r="47" spans="1:20" ht="12.75" hidden="1" customHeight="1" x14ac:dyDescent="0.25"/>
    <row r="48" spans="1:20" s="93" customFormat="1" ht="13" x14ac:dyDescent="0.3">
      <c r="A48" s="93" t="s">
        <v>103</v>
      </c>
    </row>
    <row r="49" spans="1:1" s="93" customFormat="1" ht="13" x14ac:dyDescent="0.3">
      <c r="A49" s="93" t="s">
        <v>104</v>
      </c>
    </row>
    <row r="50" spans="1:1" s="93" customFormat="1" ht="13" x14ac:dyDescent="0.3">
      <c r="A50" s="93" t="s">
        <v>105</v>
      </c>
    </row>
    <row r="51" spans="1:1" s="93" customFormat="1" ht="13" x14ac:dyDescent="0.3"/>
    <row r="52" spans="1:1" x14ac:dyDescent="0.25">
      <c r="A52" s="206" t="s">
        <v>106</v>
      </c>
    </row>
    <row r="53" spans="1:1" x14ac:dyDescent="0.25">
      <c r="A53" s="207" t="s">
        <v>107</v>
      </c>
    </row>
    <row r="54" spans="1:1" x14ac:dyDescent="0.25">
      <c r="A54" s="207" t="s">
        <v>108</v>
      </c>
    </row>
  </sheetData>
  <dataConsolidate/>
  <pageMargins left="0.32" right="0.24" top="0.27" bottom="0.2" header="0.21" footer="0.17"/>
  <pageSetup orientation="landscape" r:id="rId1"/>
  <headerFooter alignWithMargins="0"/>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dimension ref="A1:T54"/>
  <sheetViews>
    <sheetView workbookViewId="0">
      <selection activeCell="I4" sqref="I4:K19"/>
    </sheetView>
  </sheetViews>
  <sheetFormatPr defaultRowHeight="12.5" x14ac:dyDescent="0.25"/>
  <cols>
    <col min="1" max="1" width="39.453125" style="1" customWidth="1"/>
    <col min="2" max="2" width="9.1796875" style="1" customWidth="1"/>
    <col min="3" max="3" width="9.54296875" style="1" bestFit="1" customWidth="1"/>
    <col min="4" max="4" width="9.1796875" style="1" customWidth="1"/>
    <col min="5" max="5" width="9.453125" style="1" customWidth="1"/>
    <col min="6" max="6" width="9.54296875" style="1" bestFit="1" customWidth="1"/>
    <col min="7" max="7" width="9.1796875" style="1" customWidth="1"/>
    <col min="8" max="8" width="9.453125" style="1" customWidth="1"/>
    <col min="9" max="10" width="9.1796875" style="1" customWidth="1"/>
    <col min="11" max="11" width="10.81640625" style="1" customWidth="1"/>
    <col min="12" max="16" width="9.1796875" style="1" customWidth="1"/>
    <col min="17" max="17" width="13.54296875" style="1" customWidth="1"/>
    <col min="18" max="18" width="17" style="1" customWidth="1"/>
    <col min="19" max="19" width="13.54296875" style="1" customWidth="1"/>
    <col min="20" max="20" width="17" style="1" customWidth="1"/>
    <col min="21" max="256" width="8.7265625" style="1"/>
    <col min="257" max="257" width="39.453125" style="1" customWidth="1"/>
    <col min="258" max="258" width="9.1796875" style="1" customWidth="1"/>
    <col min="259" max="259" width="9.54296875" style="1" bestFit="1" customWidth="1"/>
    <col min="260" max="260" width="9.1796875" style="1" customWidth="1"/>
    <col min="261" max="261" width="9.453125" style="1" customWidth="1"/>
    <col min="262" max="262" width="9.54296875" style="1" bestFit="1" customWidth="1"/>
    <col min="263" max="263" width="9.1796875" style="1" customWidth="1"/>
    <col min="264" max="264" width="9.453125" style="1" customWidth="1"/>
    <col min="265" max="266" width="9.1796875" style="1" customWidth="1"/>
    <col min="267" max="267" width="10.81640625" style="1" customWidth="1"/>
    <col min="268" max="272" width="9.1796875" style="1" customWidth="1"/>
    <col min="273" max="273" width="13.54296875" style="1" customWidth="1"/>
    <col min="274" max="274" width="17" style="1" customWidth="1"/>
    <col min="275" max="275" width="13.54296875" style="1" customWidth="1"/>
    <col min="276" max="276" width="17" style="1" customWidth="1"/>
    <col min="277" max="512" width="8.7265625" style="1"/>
    <col min="513" max="513" width="39.453125" style="1" customWidth="1"/>
    <col min="514" max="514" width="9.1796875" style="1" customWidth="1"/>
    <col min="515" max="515" width="9.54296875" style="1" bestFit="1" customWidth="1"/>
    <col min="516" max="516" width="9.1796875" style="1" customWidth="1"/>
    <col min="517" max="517" width="9.453125" style="1" customWidth="1"/>
    <col min="518" max="518" width="9.54296875" style="1" bestFit="1" customWidth="1"/>
    <col min="519" max="519" width="9.1796875" style="1" customWidth="1"/>
    <col min="520" max="520" width="9.453125" style="1" customWidth="1"/>
    <col min="521" max="522" width="9.1796875" style="1" customWidth="1"/>
    <col min="523" max="523" width="10.81640625" style="1" customWidth="1"/>
    <col min="524" max="528" width="9.1796875" style="1" customWidth="1"/>
    <col min="529" max="529" width="13.54296875" style="1" customWidth="1"/>
    <col min="530" max="530" width="17" style="1" customWidth="1"/>
    <col min="531" max="531" width="13.54296875" style="1" customWidth="1"/>
    <col min="532" max="532" width="17" style="1" customWidth="1"/>
    <col min="533" max="768" width="8.7265625" style="1"/>
    <col min="769" max="769" width="39.453125" style="1" customWidth="1"/>
    <col min="770" max="770" width="9.1796875" style="1" customWidth="1"/>
    <col min="771" max="771" width="9.54296875" style="1" bestFit="1" customWidth="1"/>
    <col min="772" max="772" width="9.1796875" style="1" customWidth="1"/>
    <col min="773" max="773" width="9.453125" style="1" customWidth="1"/>
    <col min="774" max="774" width="9.54296875" style="1" bestFit="1" customWidth="1"/>
    <col min="775" max="775" width="9.1796875" style="1" customWidth="1"/>
    <col min="776" max="776" width="9.453125" style="1" customWidth="1"/>
    <col min="777" max="778" width="9.1796875" style="1" customWidth="1"/>
    <col min="779" max="779" width="10.81640625" style="1" customWidth="1"/>
    <col min="780" max="784" width="9.1796875" style="1" customWidth="1"/>
    <col min="785" max="785" width="13.54296875" style="1" customWidth="1"/>
    <col min="786" max="786" width="17" style="1" customWidth="1"/>
    <col min="787" max="787" width="13.54296875" style="1" customWidth="1"/>
    <col min="788" max="788" width="17" style="1" customWidth="1"/>
    <col min="789" max="1024" width="8.7265625" style="1"/>
    <col min="1025" max="1025" width="39.453125" style="1" customWidth="1"/>
    <col min="1026" max="1026" width="9.1796875" style="1" customWidth="1"/>
    <col min="1027" max="1027" width="9.54296875" style="1" bestFit="1" customWidth="1"/>
    <col min="1028" max="1028" width="9.1796875" style="1" customWidth="1"/>
    <col min="1029" max="1029" width="9.453125" style="1" customWidth="1"/>
    <col min="1030" max="1030" width="9.54296875" style="1" bestFit="1" customWidth="1"/>
    <col min="1031" max="1031" width="9.1796875" style="1" customWidth="1"/>
    <col min="1032" max="1032" width="9.453125" style="1" customWidth="1"/>
    <col min="1033" max="1034" width="9.1796875" style="1" customWidth="1"/>
    <col min="1035" max="1035" width="10.81640625" style="1" customWidth="1"/>
    <col min="1036" max="1040" width="9.1796875" style="1" customWidth="1"/>
    <col min="1041" max="1041" width="13.54296875" style="1" customWidth="1"/>
    <col min="1042" max="1042" width="17" style="1" customWidth="1"/>
    <col min="1043" max="1043" width="13.54296875" style="1" customWidth="1"/>
    <col min="1044" max="1044" width="17" style="1" customWidth="1"/>
    <col min="1045" max="1280" width="8.7265625" style="1"/>
    <col min="1281" max="1281" width="39.453125" style="1" customWidth="1"/>
    <col min="1282" max="1282" width="9.1796875" style="1" customWidth="1"/>
    <col min="1283" max="1283" width="9.54296875" style="1" bestFit="1" customWidth="1"/>
    <col min="1284" max="1284" width="9.1796875" style="1" customWidth="1"/>
    <col min="1285" max="1285" width="9.453125" style="1" customWidth="1"/>
    <col min="1286" max="1286" width="9.54296875" style="1" bestFit="1" customWidth="1"/>
    <col min="1287" max="1287" width="9.1796875" style="1" customWidth="1"/>
    <col min="1288" max="1288" width="9.453125" style="1" customWidth="1"/>
    <col min="1289" max="1290" width="9.1796875" style="1" customWidth="1"/>
    <col min="1291" max="1291" width="10.81640625" style="1" customWidth="1"/>
    <col min="1292" max="1296" width="9.1796875" style="1" customWidth="1"/>
    <col min="1297" max="1297" width="13.54296875" style="1" customWidth="1"/>
    <col min="1298" max="1298" width="17" style="1" customWidth="1"/>
    <col min="1299" max="1299" width="13.54296875" style="1" customWidth="1"/>
    <col min="1300" max="1300" width="17" style="1" customWidth="1"/>
    <col min="1301" max="1536" width="8.7265625" style="1"/>
    <col min="1537" max="1537" width="39.453125" style="1" customWidth="1"/>
    <col min="1538" max="1538" width="9.1796875" style="1" customWidth="1"/>
    <col min="1539" max="1539" width="9.54296875" style="1" bestFit="1" customWidth="1"/>
    <col min="1540" max="1540" width="9.1796875" style="1" customWidth="1"/>
    <col min="1541" max="1541" width="9.453125" style="1" customWidth="1"/>
    <col min="1542" max="1542" width="9.54296875" style="1" bestFit="1" customWidth="1"/>
    <col min="1543" max="1543" width="9.1796875" style="1" customWidth="1"/>
    <col min="1544" max="1544" width="9.453125" style="1" customWidth="1"/>
    <col min="1545" max="1546" width="9.1796875" style="1" customWidth="1"/>
    <col min="1547" max="1547" width="10.81640625" style="1" customWidth="1"/>
    <col min="1548" max="1552" width="9.1796875" style="1" customWidth="1"/>
    <col min="1553" max="1553" width="13.54296875" style="1" customWidth="1"/>
    <col min="1554" max="1554" width="17" style="1" customWidth="1"/>
    <col min="1555" max="1555" width="13.54296875" style="1" customWidth="1"/>
    <col min="1556" max="1556" width="17" style="1" customWidth="1"/>
    <col min="1557" max="1792" width="8.7265625" style="1"/>
    <col min="1793" max="1793" width="39.453125" style="1" customWidth="1"/>
    <col min="1794" max="1794" width="9.1796875" style="1" customWidth="1"/>
    <col min="1795" max="1795" width="9.54296875" style="1" bestFit="1" customWidth="1"/>
    <col min="1796" max="1796" width="9.1796875" style="1" customWidth="1"/>
    <col min="1797" max="1797" width="9.453125" style="1" customWidth="1"/>
    <col min="1798" max="1798" width="9.54296875" style="1" bestFit="1" customWidth="1"/>
    <col min="1799" max="1799" width="9.1796875" style="1" customWidth="1"/>
    <col min="1800" max="1800" width="9.453125" style="1" customWidth="1"/>
    <col min="1801" max="1802" width="9.1796875" style="1" customWidth="1"/>
    <col min="1803" max="1803" width="10.81640625" style="1" customWidth="1"/>
    <col min="1804" max="1808" width="9.1796875" style="1" customWidth="1"/>
    <col min="1809" max="1809" width="13.54296875" style="1" customWidth="1"/>
    <col min="1810" max="1810" width="17" style="1" customWidth="1"/>
    <col min="1811" max="1811" width="13.54296875" style="1" customWidth="1"/>
    <col min="1812" max="1812" width="17" style="1" customWidth="1"/>
    <col min="1813" max="2048" width="8.7265625" style="1"/>
    <col min="2049" max="2049" width="39.453125" style="1" customWidth="1"/>
    <col min="2050" max="2050" width="9.1796875" style="1" customWidth="1"/>
    <col min="2051" max="2051" width="9.54296875" style="1" bestFit="1" customWidth="1"/>
    <col min="2052" max="2052" width="9.1796875" style="1" customWidth="1"/>
    <col min="2053" max="2053" width="9.453125" style="1" customWidth="1"/>
    <col min="2054" max="2054" width="9.54296875" style="1" bestFit="1" customWidth="1"/>
    <col min="2055" max="2055" width="9.1796875" style="1" customWidth="1"/>
    <col min="2056" max="2056" width="9.453125" style="1" customWidth="1"/>
    <col min="2057" max="2058" width="9.1796875" style="1" customWidth="1"/>
    <col min="2059" max="2059" width="10.81640625" style="1" customWidth="1"/>
    <col min="2060" max="2064" width="9.1796875" style="1" customWidth="1"/>
    <col min="2065" max="2065" width="13.54296875" style="1" customWidth="1"/>
    <col min="2066" max="2066" width="17" style="1" customWidth="1"/>
    <col min="2067" max="2067" width="13.54296875" style="1" customWidth="1"/>
    <col min="2068" max="2068" width="17" style="1" customWidth="1"/>
    <col min="2069" max="2304" width="8.7265625" style="1"/>
    <col min="2305" max="2305" width="39.453125" style="1" customWidth="1"/>
    <col min="2306" max="2306" width="9.1796875" style="1" customWidth="1"/>
    <col min="2307" max="2307" width="9.54296875" style="1" bestFit="1" customWidth="1"/>
    <col min="2308" max="2308" width="9.1796875" style="1" customWidth="1"/>
    <col min="2309" max="2309" width="9.453125" style="1" customWidth="1"/>
    <col min="2310" max="2310" width="9.54296875" style="1" bestFit="1" customWidth="1"/>
    <col min="2311" max="2311" width="9.1796875" style="1" customWidth="1"/>
    <col min="2312" max="2312" width="9.453125" style="1" customWidth="1"/>
    <col min="2313" max="2314" width="9.1796875" style="1" customWidth="1"/>
    <col min="2315" max="2315" width="10.81640625" style="1" customWidth="1"/>
    <col min="2316" max="2320" width="9.1796875" style="1" customWidth="1"/>
    <col min="2321" max="2321" width="13.54296875" style="1" customWidth="1"/>
    <col min="2322" max="2322" width="17" style="1" customWidth="1"/>
    <col min="2323" max="2323" width="13.54296875" style="1" customWidth="1"/>
    <col min="2324" max="2324" width="17" style="1" customWidth="1"/>
    <col min="2325" max="2560" width="8.7265625" style="1"/>
    <col min="2561" max="2561" width="39.453125" style="1" customWidth="1"/>
    <col min="2562" max="2562" width="9.1796875" style="1" customWidth="1"/>
    <col min="2563" max="2563" width="9.54296875" style="1" bestFit="1" customWidth="1"/>
    <col min="2564" max="2564" width="9.1796875" style="1" customWidth="1"/>
    <col min="2565" max="2565" width="9.453125" style="1" customWidth="1"/>
    <col min="2566" max="2566" width="9.54296875" style="1" bestFit="1" customWidth="1"/>
    <col min="2567" max="2567" width="9.1796875" style="1" customWidth="1"/>
    <col min="2568" max="2568" width="9.453125" style="1" customWidth="1"/>
    <col min="2569" max="2570" width="9.1796875" style="1" customWidth="1"/>
    <col min="2571" max="2571" width="10.81640625" style="1" customWidth="1"/>
    <col min="2572" max="2576" width="9.1796875" style="1" customWidth="1"/>
    <col min="2577" max="2577" width="13.54296875" style="1" customWidth="1"/>
    <col min="2578" max="2578" width="17" style="1" customWidth="1"/>
    <col min="2579" max="2579" width="13.54296875" style="1" customWidth="1"/>
    <col min="2580" max="2580" width="17" style="1" customWidth="1"/>
    <col min="2581" max="2816" width="8.7265625" style="1"/>
    <col min="2817" max="2817" width="39.453125" style="1" customWidth="1"/>
    <col min="2818" max="2818" width="9.1796875" style="1" customWidth="1"/>
    <col min="2819" max="2819" width="9.54296875" style="1" bestFit="1" customWidth="1"/>
    <col min="2820" max="2820" width="9.1796875" style="1" customWidth="1"/>
    <col min="2821" max="2821" width="9.453125" style="1" customWidth="1"/>
    <col min="2822" max="2822" width="9.54296875" style="1" bestFit="1" customWidth="1"/>
    <col min="2823" max="2823" width="9.1796875" style="1" customWidth="1"/>
    <col min="2824" max="2824" width="9.453125" style="1" customWidth="1"/>
    <col min="2825" max="2826" width="9.1796875" style="1" customWidth="1"/>
    <col min="2827" max="2827" width="10.81640625" style="1" customWidth="1"/>
    <col min="2828" max="2832" width="9.1796875" style="1" customWidth="1"/>
    <col min="2833" max="2833" width="13.54296875" style="1" customWidth="1"/>
    <col min="2834" max="2834" width="17" style="1" customWidth="1"/>
    <col min="2835" max="2835" width="13.54296875" style="1" customWidth="1"/>
    <col min="2836" max="2836" width="17" style="1" customWidth="1"/>
    <col min="2837" max="3072" width="8.7265625" style="1"/>
    <col min="3073" max="3073" width="39.453125" style="1" customWidth="1"/>
    <col min="3074" max="3074" width="9.1796875" style="1" customWidth="1"/>
    <col min="3075" max="3075" width="9.54296875" style="1" bestFit="1" customWidth="1"/>
    <col min="3076" max="3076" width="9.1796875" style="1" customWidth="1"/>
    <col min="3077" max="3077" width="9.453125" style="1" customWidth="1"/>
    <col min="3078" max="3078" width="9.54296875" style="1" bestFit="1" customWidth="1"/>
    <col min="3079" max="3079" width="9.1796875" style="1" customWidth="1"/>
    <col min="3080" max="3080" width="9.453125" style="1" customWidth="1"/>
    <col min="3081" max="3082" width="9.1796875" style="1" customWidth="1"/>
    <col min="3083" max="3083" width="10.81640625" style="1" customWidth="1"/>
    <col min="3084" max="3088" width="9.1796875" style="1" customWidth="1"/>
    <col min="3089" max="3089" width="13.54296875" style="1" customWidth="1"/>
    <col min="3090" max="3090" width="17" style="1" customWidth="1"/>
    <col min="3091" max="3091" width="13.54296875" style="1" customWidth="1"/>
    <col min="3092" max="3092" width="17" style="1" customWidth="1"/>
    <col min="3093" max="3328" width="8.7265625" style="1"/>
    <col min="3329" max="3329" width="39.453125" style="1" customWidth="1"/>
    <col min="3330" max="3330" width="9.1796875" style="1" customWidth="1"/>
    <col min="3331" max="3331" width="9.54296875" style="1" bestFit="1" customWidth="1"/>
    <col min="3332" max="3332" width="9.1796875" style="1" customWidth="1"/>
    <col min="3333" max="3333" width="9.453125" style="1" customWidth="1"/>
    <col min="3334" max="3334" width="9.54296875" style="1" bestFit="1" customWidth="1"/>
    <col min="3335" max="3335" width="9.1796875" style="1" customWidth="1"/>
    <col min="3336" max="3336" width="9.453125" style="1" customWidth="1"/>
    <col min="3337" max="3338" width="9.1796875" style="1" customWidth="1"/>
    <col min="3339" max="3339" width="10.81640625" style="1" customWidth="1"/>
    <col min="3340" max="3344" width="9.1796875" style="1" customWidth="1"/>
    <col min="3345" max="3345" width="13.54296875" style="1" customWidth="1"/>
    <col min="3346" max="3346" width="17" style="1" customWidth="1"/>
    <col min="3347" max="3347" width="13.54296875" style="1" customWidth="1"/>
    <col min="3348" max="3348" width="17" style="1" customWidth="1"/>
    <col min="3349" max="3584" width="8.7265625" style="1"/>
    <col min="3585" max="3585" width="39.453125" style="1" customWidth="1"/>
    <col min="3586" max="3586" width="9.1796875" style="1" customWidth="1"/>
    <col min="3587" max="3587" width="9.54296875" style="1" bestFit="1" customWidth="1"/>
    <col min="3588" max="3588" width="9.1796875" style="1" customWidth="1"/>
    <col min="3589" max="3589" width="9.453125" style="1" customWidth="1"/>
    <col min="3590" max="3590" width="9.54296875" style="1" bestFit="1" customWidth="1"/>
    <col min="3591" max="3591" width="9.1796875" style="1" customWidth="1"/>
    <col min="3592" max="3592" width="9.453125" style="1" customWidth="1"/>
    <col min="3593" max="3594" width="9.1796875" style="1" customWidth="1"/>
    <col min="3595" max="3595" width="10.81640625" style="1" customWidth="1"/>
    <col min="3596" max="3600" width="9.1796875" style="1" customWidth="1"/>
    <col min="3601" max="3601" width="13.54296875" style="1" customWidth="1"/>
    <col min="3602" max="3602" width="17" style="1" customWidth="1"/>
    <col min="3603" max="3603" width="13.54296875" style="1" customWidth="1"/>
    <col min="3604" max="3604" width="17" style="1" customWidth="1"/>
    <col min="3605" max="3840" width="8.7265625" style="1"/>
    <col min="3841" max="3841" width="39.453125" style="1" customWidth="1"/>
    <col min="3842" max="3842" width="9.1796875" style="1" customWidth="1"/>
    <col min="3843" max="3843" width="9.54296875" style="1" bestFit="1" customWidth="1"/>
    <col min="3844" max="3844" width="9.1796875" style="1" customWidth="1"/>
    <col min="3845" max="3845" width="9.453125" style="1" customWidth="1"/>
    <col min="3846" max="3846" width="9.54296875" style="1" bestFit="1" customWidth="1"/>
    <col min="3847" max="3847" width="9.1796875" style="1" customWidth="1"/>
    <col min="3848" max="3848" width="9.453125" style="1" customWidth="1"/>
    <col min="3849" max="3850" width="9.1796875" style="1" customWidth="1"/>
    <col min="3851" max="3851" width="10.81640625" style="1" customWidth="1"/>
    <col min="3852" max="3856" width="9.1796875" style="1" customWidth="1"/>
    <col min="3857" max="3857" width="13.54296875" style="1" customWidth="1"/>
    <col min="3858" max="3858" width="17" style="1" customWidth="1"/>
    <col min="3859" max="3859" width="13.54296875" style="1" customWidth="1"/>
    <col min="3860" max="3860" width="17" style="1" customWidth="1"/>
    <col min="3861" max="4096" width="8.7265625" style="1"/>
    <col min="4097" max="4097" width="39.453125" style="1" customWidth="1"/>
    <col min="4098" max="4098" width="9.1796875" style="1" customWidth="1"/>
    <col min="4099" max="4099" width="9.54296875" style="1" bestFit="1" customWidth="1"/>
    <col min="4100" max="4100" width="9.1796875" style="1" customWidth="1"/>
    <col min="4101" max="4101" width="9.453125" style="1" customWidth="1"/>
    <col min="4102" max="4102" width="9.54296875" style="1" bestFit="1" customWidth="1"/>
    <col min="4103" max="4103" width="9.1796875" style="1" customWidth="1"/>
    <col min="4104" max="4104" width="9.453125" style="1" customWidth="1"/>
    <col min="4105" max="4106" width="9.1796875" style="1" customWidth="1"/>
    <col min="4107" max="4107" width="10.81640625" style="1" customWidth="1"/>
    <col min="4108" max="4112" width="9.1796875" style="1" customWidth="1"/>
    <col min="4113" max="4113" width="13.54296875" style="1" customWidth="1"/>
    <col min="4114" max="4114" width="17" style="1" customWidth="1"/>
    <col min="4115" max="4115" width="13.54296875" style="1" customWidth="1"/>
    <col min="4116" max="4116" width="17" style="1" customWidth="1"/>
    <col min="4117" max="4352" width="8.7265625" style="1"/>
    <col min="4353" max="4353" width="39.453125" style="1" customWidth="1"/>
    <col min="4354" max="4354" width="9.1796875" style="1" customWidth="1"/>
    <col min="4355" max="4355" width="9.54296875" style="1" bestFit="1" customWidth="1"/>
    <col min="4356" max="4356" width="9.1796875" style="1" customWidth="1"/>
    <col min="4357" max="4357" width="9.453125" style="1" customWidth="1"/>
    <col min="4358" max="4358" width="9.54296875" style="1" bestFit="1" customWidth="1"/>
    <col min="4359" max="4359" width="9.1796875" style="1" customWidth="1"/>
    <col min="4360" max="4360" width="9.453125" style="1" customWidth="1"/>
    <col min="4361" max="4362" width="9.1796875" style="1" customWidth="1"/>
    <col min="4363" max="4363" width="10.81640625" style="1" customWidth="1"/>
    <col min="4364" max="4368" width="9.1796875" style="1" customWidth="1"/>
    <col min="4369" max="4369" width="13.54296875" style="1" customWidth="1"/>
    <col min="4370" max="4370" width="17" style="1" customWidth="1"/>
    <col min="4371" max="4371" width="13.54296875" style="1" customWidth="1"/>
    <col min="4372" max="4372" width="17" style="1" customWidth="1"/>
    <col min="4373" max="4608" width="8.7265625" style="1"/>
    <col min="4609" max="4609" width="39.453125" style="1" customWidth="1"/>
    <col min="4610" max="4610" width="9.1796875" style="1" customWidth="1"/>
    <col min="4611" max="4611" width="9.54296875" style="1" bestFit="1" customWidth="1"/>
    <col min="4612" max="4612" width="9.1796875" style="1" customWidth="1"/>
    <col min="4613" max="4613" width="9.453125" style="1" customWidth="1"/>
    <col min="4614" max="4614" width="9.54296875" style="1" bestFit="1" customWidth="1"/>
    <col min="4615" max="4615" width="9.1796875" style="1" customWidth="1"/>
    <col min="4616" max="4616" width="9.453125" style="1" customWidth="1"/>
    <col min="4617" max="4618" width="9.1796875" style="1" customWidth="1"/>
    <col min="4619" max="4619" width="10.81640625" style="1" customWidth="1"/>
    <col min="4620" max="4624" width="9.1796875" style="1" customWidth="1"/>
    <col min="4625" max="4625" width="13.54296875" style="1" customWidth="1"/>
    <col min="4626" max="4626" width="17" style="1" customWidth="1"/>
    <col min="4627" max="4627" width="13.54296875" style="1" customWidth="1"/>
    <col min="4628" max="4628" width="17" style="1" customWidth="1"/>
    <col min="4629" max="4864" width="8.7265625" style="1"/>
    <col min="4865" max="4865" width="39.453125" style="1" customWidth="1"/>
    <col min="4866" max="4866" width="9.1796875" style="1" customWidth="1"/>
    <col min="4867" max="4867" width="9.54296875" style="1" bestFit="1" customWidth="1"/>
    <col min="4868" max="4868" width="9.1796875" style="1" customWidth="1"/>
    <col min="4869" max="4869" width="9.453125" style="1" customWidth="1"/>
    <col min="4870" max="4870" width="9.54296875" style="1" bestFit="1" customWidth="1"/>
    <col min="4871" max="4871" width="9.1796875" style="1" customWidth="1"/>
    <col min="4872" max="4872" width="9.453125" style="1" customWidth="1"/>
    <col min="4873" max="4874" width="9.1796875" style="1" customWidth="1"/>
    <col min="4875" max="4875" width="10.81640625" style="1" customWidth="1"/>
    <col min="4876" max="4880" width="9.1796875" style="1" customWidth="1"/>
    <col min="4881" max="4881" width="13.54296875" style="1" customWidth="1"/>
    <col min="4882" max="4882" width="17" style="1" customWidth="1"/>
    <col min="4883" max="4883" width="13.54296875" style="1" customWidth="1"/>
    <col min="4884" max="4884" width="17" style="1" customWidth="1"/>
    <col min="4885" max="5120" width="8.7265625" style="1"/>
    <col min="5121" max="5121" width="39.453125" style="1" customWidth="1"/>
    <col min="5122" max="5122" width="9.1796875" style="1" customWidth="1"/>
    <col min="5123" max="5123" width="9.54296875" style="1" bestFit="1" customWidth="1"/>
    <col min="5124" max="5124" width="9.1796875" style="1" customWidth="1"/>
    <col min="5125" max="5125" width="9.453125" style="1" customWidth="1"/>
    <col min="5126" max="5126" width="9.54296875" style="1" bestFit="1" customWidth="1"/>
    <col min="5127" max="5127" width="9.1796875" style="1" customWidth="1"/>
    <col min="5128" max="5128" width="9.453125" style="1" customWidth="1"/>
    <col min="5129" max="5130" width="9.1796875" style="1" customWidth="1"/>
    <col min="5131" max="5131" width="10.81640625" style="1" customWidth="1"/>
    <col min="5132" max="5136" width="9.1796875" style="1" customWidth="1"/>
    <col min="5137" max="5137" width="13.54296875" style="1" customWidth="1"/>
    <col min="5138" max="5138" width="17" style="1" customWidth="1"/>
    <col min="5139" max="5139" width="13.54296875" style="1" customWidth="1"/>
    <col min="5140" max="5140" width="17" style="1" customWidth="1"/>
    <col min="5141" max="5376" width="8.7265625" style="1"/>
    <col min="5377" max="5377" width="39.453125" style="1" customWidth="1"/>
    <col min="5378" max="5378" width="9.1796875" style="1" customWidth="1"/>
    <col min="5379" max="5379" width="9.54296875" style="1" bestFit="1" customWidth="1"/>
    <col min="5380" max="5380" width="9.1796875" style="1" customWidth="1"/>
    <col min="5381" max="5381" width="9.453125" style="1" customWidth="1"/>
    <col min="5382" max="5382" width="9.54296875" style="1" bestFit="1" customWidth="1"/>
    <col min="5383" max="5383" width="9.1796875" style="1" customWidth="1"/>
    <col min="5384" max="5384" width="9.453125" style="1" customWidth="1"/>
    <col min="5385" max="5386" width="9.1796875" style="1" customWidth="1"/>
    <col min="5387" max="5387" width="10.81640625" style="1" customWidth="1"/>
    <col min="5388" max="5392" width="9.1796875" style="1" customWidth="1"/>
    <col min="5393" max="5393" width="13.54296875" style="1" customWidth="1"/>
    <col min="5394" max="5394" width="17" style="1" customWidth="1"/>
    <col min="5395" max="5395" width="13.54296875" style="1" customWidth="1"/>
    <col min="5396" max="5396" width="17" style="1" customWidth="1"/>
    <col min="5397" max="5632" width="8.7265625" style="1"/>
    <col min="5633" max="5633" width="39.453125" style="1" customWidth="1"/>
    <col min="5634" max="5634" width="9.1796875" style="1" customWidth="1"/>
    <col min="5635" max="5635" width="9.54296875" style="1" bestFit="1" customWidth="1"/>
    <col min="5636" max="5636" width="9.1796875" style="1" customWidth="1"/>
    <col min="5637" max="5637" width="9.453125" style="1" customWidth="1"/>
    <col min="5638" max="5638" width="9.54296875" style="1" bestFit="1" customWidth="1"/>
    <col min="5639" max="5639" width="9.1796875" style="1" customWidth="1"/>
    <col min="5640" max="5640" width="9.453125" style="1" customWidth="1"/>
    <col min="5641" max="5642" width="9.1796875" style="1" customWidth="1"/>
    <col min="5643" max="5643" width="10.81640625" style="1" customWidth="1"/>
    <col min="5644" max="5648" width="9.1796875" style="1" customWidth="1"/>
    <col min="5649" max="5649" width="13.54296875" style="1" customWidth="1"/>
    <col min="5650" max="5650" width="17" style="1" customWidth="1"/>
    <col min="5651" max="5651" width="13.54296875" style="1" customWidth="1"/>
    <col min="5652" max="5652" width="17" style="1" customWidth="1"/>
    <col min="5653" max="5888" width="8.7265625" style="1"/>
    <col min="5889" max="5889" width="39.453125" style="1" customWidth="1"/>
    <col min="5890" max="5890" width="9.1796875" style="1" customWidth="1"/>
    <col min="5891" max="5891" width="9.54296875" style="1" bestFit="1" customWidth="1"/>
    <col min="5892" max="5892" width="9.1796875" style="1" customWidth="1"/>
    <col min="5893" max="5893" width="9.453125" style="1" customWidth="1"/>
    <col min="5894" max="5894" width="9.54296875" style="1" bestFit="1" customWidth="1"/>
    <col min="5895" max="5895" width="9.1796875" style="1" customWidth="1"/>
    <col min="5896" max="5896" width="9.453125" style="1" customWidth="1"/>
    <col min="5897" max="5898" width="9.1796875" style="1" customWidth="1"/>
    <col min="5899" max="5899" width="10.81640625" style="1" customWidth="1"/>
    <col min="5900" max="5904" width="9.1796875" style="1" customWidth="1"/>
    <col min="5905" max="5905" width="13.54296875" style="1" customWidth="1"/>
    <col min="5906" max="5906" width="17" style="1" customWidth="1"/>
    <col min="5907" max="5907" width="13.54296875" style="1" customWidth="1"/>
    <col min="5908" max="5908" width="17" style="1" customWidth="1"/>
    <col min="5909" max="6144" width="8.7265625" style="1"/>
    <col min="6145" max="6145" width="39.453125" style="1" customWidth="1"/>
    <col min="6146" max="6146" width="9.1796875" style="1" customWidth="1"/>
    <col min="6147" max="6147" width="9.54296875" style="1" bestFit="1" customWidth="1"/>
    <col min="6148" max="6148" width="9.1796875" style="1" customWidth="1"/>
    <col min="6149" max="6149" width="9.453125" style="1" customWidth="1"/>
    <col min="6150" max="6150" width="9.54296875" style="1" bestFit="1" customWidth="1"/>
    <col min="6151" max="6151" width="9.1796875" style="1" customWidth="1"/>
    <col min="6152" max="6152" width="9.453125" style="1" customWidth="1"/>
    <col min="6153" max="6154" width="9.1796875" style="1" customWidth="1"/>
    <col min="6155" max="6155" width="10.81640625" style="1" customWidth="1"/>
    <col min="6156" max="6160" width="9.1796875" style="1" customWidth="1"/>
    <col min="6161" max="6161" width="13.54296875" style="1" customWidth="1"/>
    <col min="6162" max="6162" width="17" style="1" customWidth="1"/>
    <col min="6163" max="6163" width="13.54296875" style="1" customWidth="1"/>
    <col min="6164" max="6164" width="17" style="1" customWidth="1"/>
    <col min="6165" max="6400" width="8.7265625" style="1"/>
    <col min="6401" max="6401" width="39.453125" style="1" customWidth="1"/>
    <col min="6402" max="6402" width="9.1796875" style="1" customWidth="1"/>
    <col min="6403" max="6403" width="9.54296875" style="1" bestFit="1" customWidth="1"/>
    <col min="6404" max="6404" width="9.1796875" style="1" customWidth="1"/>
    <col min="6405" max="6405" width="9.453125" style="1" customWidth="1"/>
    <col min="6406" max="6406" width="9.54296875" style="1" bestFit="1" customWidth="1"/>
    <col min="6407" max="6407" width="9.1796875" style="1" customWidth="1"/>
    <col min="6408" max="6408" width="9.453125" style="1" customWidth="1"/>
    <col min="6409" max="6410" width="9.1796875" style="1" customWidth="1"/>
    <col min="6411" max="6411" width="10.81640625" style="1" customWidth="1"/>
    <col min="6412" max="6416" width="9.1796875" style="1" customWidth="1"/>
    <col min="6417" max="6417" width="13.54296875" style="1" customWidth="1"/>
    <col min="6418" max="6418" width="17" style="1" customWidth="1"/>
    <col min="6419" max="6419" width="13.54296875" style="1" customWidth="1"/>
    <col min="6420" max="6420" width="17" style="1" customWidth="1"/>
    <col min="6421" max="6656" width="8.7265625" style="1"/>
    <col min="6657" max="6657" width="39.453125" style="1" customWidth="1"/>
    <col min="6658" max="6658" width="9.1796875" style="1" customWidth="1"/>
    <col min="6659" max="6659" width="9.54296875" style="1" bestFit="1" customWidth="1"/>
    <col min="6660" max="6660" width="9.1796875" style="1" customWidth="1"/>
    <col min="6661" max="6661" width="9.453125" style="1" customWidth="1"/>
    <col min="6662" max="6662" width="9.54296875" style="1" bestFit="1" customWidth="1"/>
    <col min="6663" max="6663" width="9.1796875" style="1" customWidth="1"/>
    <col min="6664" max="6664" width="9.453125" style="1" customWidth="1"/>
    <col min="6665" max="6666" width="9.1796875" style="1" customWidth="1"/>
    <col min="6667" max="6667" width="10.81640625" style="1" customWidth="1"/>
    <col min="6668" max="6672" width="9.1796875" style="1" customWidth="1"/>
    <col min="6673" max="6673" width="13.54296875" style="1" customWidth="1"/>
    <col min="6674" max="6674" width="17" style="1" customWidth="1"/>
    <col min="6675" max="6675" width="13.54296875" style="1" customWidth="1"/>
    <col min="6676" max="6676" width="17" style="1" customWidth="1"/>
    <col min="6677" max="6912" width="8.7265625" style="1"/>
    <col min="6913" max="6913" width="39.453125" style="1" customWidth="1"/>
    <col min="6914" max="6914" width="9.1796875" style="1" customWidth="1"/>
    <col min="6915" max="6915" width="9.54296875" style="1" bestFit="1" customWidth="1"/>
    <col min="6916" max="6916" width="9.1796875" style="1" customWidth="1"/>
    <col min="6917" max="6917" width="9.453125" style="1" customWidth="1"/>
    <col min="6918" max="6918" width="9.54296875" style="1" bestFit="1" customWidth="1"/>
    <col min="6919" max="6919" width="9.1796875" style="1" customWidth="1"/>
    <col min="6920" max="6920" width="9.453125" style="1" customWidth="1"/>
    <col min="6921" max="6922" width="9.1796875" style="1" customWidth="1"/>
    <col min="6923" max="6923" width="10.81640625" style="1" customWidth="1"/>
    <col min="6924" max="6928" width="9.1796875" style="1" customWidth="1"/>
    <col min="6929" max="6929" width="13.54296875" style="1" customWidth="1"/>
    <col min="6930" max="6930" width="17" style="1" customWidth="1"/>
    <col min="6931" max="6931" width="13.54296875" style="1" customWidth="1"/>
    <col min="6932" max="6932" width="17" style="1" customWidth="1"/>
    <col min="6933" max="7168" width="8.7265625" style="1"/>
    <col min="7169" max="7169" width="39.453125" style="1" customWidth="1"/>
    <col min="7170" max="7170" width="9.1796875" style="1" customWidth="1"/>
    <col min="7171" max="7171" width="9.54296875" style="1" bestFit="1" customWidth="1"/>
    <col min="7172" max="7172" width="9.1796875" style="1" customWidth="1"/>
    <col min="7173" max="7173" width="9.453125" style="1" customWidth="1"/>
    <col min="7174" max="7174" width="9.54296875" style="1" bestFit="1" customWidth="1"/>
    <col min="7175" max="7175" width="9.1796875" style="1" customWidth="1"/>
    <col min="7176" max="7176" width="9.453125" style="1" customWidth="1"/>
    <col min="7177" max="7178" width="9.1796875" style="1" customWidth="1"/>
    <col min="7179" max="7179" width="10.81640625" style="1" customWidth="1"/>
    <col min="7180" max="7184" width="9.1796875" style="1" customWidth="1"/>
    <col min="7185" max="7185" width="13.54296875" style="1" customWidth="1"/>
    <col min="7186" max="7186" width="17" style="1" customWidth="1"/>
    <col min="7187" max="7187" width="13.54296875" style="1" customWidth="1"/>
    <col min="7188" max="7188" width="17" style="1" customWidth="1"/>
    <col min="7189" max="7424" width="8.7265625" style="1"/>
    <col min="7425" max="7425" width="39.453125" style="1" customWidth="1"/>
    <col min="7426" max="7426" width="9.1796875" style="1" customWidth="1"/>
    <col min="7427" max="7427" width="9.54296875" style="1" bestFit="1" customWidth="1"/>
    <col min="7428" max="7428" width="9.1796875" style="1" customWidth="1"/>
    <col min="7429" max="7429" width="9.453125" style="1" customWidth="1"/>
    <col min="7430" max="7430" width="9.54296875" style="1" bestFit="1" customWidth="1"/>
    <col min="7431" max="7431" width="9.1796875" style="1" customWidth="1"/>
    <col min="7432" max="7432" width="9.453125" style="1" customWidth="1"/>
    <col min="7433" max="7434" width="9.1796875" style="1" customWidth="1"/>
    <col min="7435" max="7435" width="10.81640625" style="1" customWidth="1"/>
    <col min="7436" max="7440" width="9.1796875" style="1" customWidth="1"/>
    <col min="7441" max="7441" width="13.54296875" style="1" customWidth="1"/>
    <col min="7442" max="7442" width="17" style="1" customWidth="1"/>
    <col min="7443" max="7443" width="13.54296875" style="1" customWidth="1"/>
    <col min="7444" max="7444" width="17" style="1" customWidth="1"/>
    <col min="7445" max="7680" width="8.7265625" style="1"/>
    <col min="7681" max="7681" width="39.453125" style="1" customWidth="1"/>
    <col min="7682" max="7682" width="9.1796875" style="1" customWidth="1"/>
    <col min="7683" max="7683" width="9.54296875" style="1" bestFit="1" customWidth="1"/>
    <col min="7684" max="7684" width="9.1796875" style="1" customWidth="1"/>
    <col min="7685" max="7685" width="9.453125" style="1" customWidth="1"/>
    <col min="7686" max="7686" width="9.54296875" style="1" bestFit="1" customWidth="1"/>
    <col min="7687" max="7687" width="9.1796875" style="1" customWidth="1"/>
    <col min="7688" max="7688" width="9.453125" style="1" customWidth="1"/>
    <col min="7689" max="7690" width="9.1796875" style="1" customWidth="1"/>
    <col min="7691" max="7691" width="10.81640625" style="1" customWidth="1"/>
    <col min="7692" max="7696" width="9.1796875" style="1" customWidth="1"/>
    <col min="7697" max="7697" width="13.54296875" style="1" customWidth="1"/>
    <col min="7698" max="7698" width="17" style="1" customWidth="1"/>
    <col min="7699" max="7699" width="13.54296875" style="1" customWidth="1"/>
    <col min="7700" max="7700" width="17" style="1" customWidth="1"/>
    <col min="7701" max="7936" width="8.7265625" style="1"/>
    <col min="7937" max="7937" width="39.453125" style="1" customWidth="1"/>
    <col min="7938" max="7938" width="9.1796875" style="1" customWidth="1"/>
    <col min="7939" max="7939" width="9.54296875" style="1" bestFit="1" customWidth="1"/>
    <col min="7940" max="7940" width="9.1796875" style="1" customWidth="1"/>
    <col min="7941" max="7941" width="9.453125" style="1" customWidth="1"/>
    <col min="7942" max="7942" width="9.54296875" style="1" bestFit="1" customWidth="1"/>
    <col min="7943" max="7943" width="9.1796875" style="1" customWidth="1"/>
    <col min="7944" max="7944" width="9.453125" style="1" customWidth="1"/>
    <col min="7945" max="7946" width="9.1796875" style="1" customWidth="1"/>
    <col min="7947" max="7947" width="10.81640625" style="1" customWidth="1"/>
    <col min="7948" max="7952" width="9.1796875" style="1" customWidth="1"/>
    <col min="7953" max="7953" width="13.54296875" style="1" customWidth="1"/>
    <col min="7954" max="7954" width="17" style="1" customWidth="1"/>
    <col min="7955" max="7955" width="13.54296875" style="1" customWidth="1"/>
    <col min="7956" max="7956" width="17" style="1" customWidth="1"/>
    <col min="7957" max="8192" width="8.7265625" style="1"/>
    <col min="8193" max="8193" width="39.453125" style="1" customWidth="1"/>
    <col min="8194" max="8194" width="9.1796875" style="1" customWidth="1"/>
    <col min="8195" max="8195" width="9.54296875" style="1" bestFit="1" customWidth="1"/>
    <col min="8196" max="8196" width="9.1796875" style="1" customWidth="1"/>
    <col min="8197" max="8197" width="9.453125" style="1" customWidth="1"/>
    <col min="8198" max="8198" width="9.54296875" style="1" bestFit="1" customWidth="1"/>
    <col min="8199" max="8199" width="9.1796875" style="1" customWidth="1"/>
    <col min="8200" max="8200" width="9.453125" style="1" customWidth="1"/>
    <col min="8201" max="8202" width="9.1796875" style="1" customWidth="1"/>
    <col min="8203" max="8203" width="10.81640625" style="1" customWidth="1"/>
    <col min="8204" max="8208" width="9.1796875" style="1" customWidth="1"/>
    <col min="8209" max="8209" width="13.54296875" style="1" customWidth="1"/>
    <col min="8210" max="8210" width="17" style="1" customWidth="1"/>
    <col min="8211" max="8211" width="13.54296875" style="1" customWidth="1"/>
    <col min="8212" max="8212" width="17" style="1" customWidth="1"/>
    <col min="8213" max="8448" width="8.7265625" style="1"/>
    <col min="8449" max="8449" width="39.453125" style="1" customWidth="1"/>
    <col min="8450" max="8450" width="9.1796875" style="1" customWidth="1"/>
    <col min="8451" max="8451" width="9.54296875" style="1" bestFit="1" customWidth="1"/>
    <col min="8452" max="8452" width="9.1796875" style="1" customWidth="1"/>
    <col min="8453" max="8453" width="9.453125" style="1" customWidth="1"/>
    <col min="8454" max="8454" width="9.54296875" style="1" bestFit="1" customWidth="1"/>
    <col min="8455" max="8455" width="9.1796875" style="1" customWidth="1"/>
    <col min="8456" max="8456" width="9.453125" style="1" customWidth="1"/>
    <col min="8457" max="8458" width="9.1796875" style="1" customWidth="1"/>
    <col min="8459" max="8459" width="10.81640625" style="1" customWidth="1"/>
    <col min="8460" max="8464" width="9.1796875" style="1" customWidth="1"/>
    <col min="8465" max="8465" width="13.54296875" style="1" customWidth="1"/>
    <col min="8466" max="8466" width="17" style="1" customWidth="1"/>
    <col min="8467" max="8467" width="13.54296875" style="1" customWidth="1"/>
    <col min="8468" max="8468" width="17" style="1" customWidth="1"/>
    <col min="8469" max="8704" width="8.7265625" style="1"/>
    <col min="8705" max="8705" width="39.453125" style="1" customWidth="1"/>
    <col min="8706" max="8706" width="9.1796875" style="1" customWidth="1"/>
    <col min="8707" max="8707" width="9.54296875" style="1" bestFit="1" customWidth="1"/>
    <col min="8708" max="8708" width="9.1796875" style="1" customWidth="1"/>
    <col min="8709" max="8709" width="9.453125" style="1" customWidth="1"/>
    <col min="8710" max="8710" width="9.54296875" style="1" bestFit="1" customWidth="1"/>
    <col min="8711" max="8711" width="9.1796875" style="1" customWidth="1"/>
    <col min="8712" max="8712" width="9.453125" style="1" customWidth="1"/>
    <col min="8713" max="8714" width="9.1796875" style="1" customWidth="1"/>
    <col min="8715" max="8715" width="10.81640625" style="1" customWidth="1"/>
    <col min="8716" max="8720" width="9.1796875" style="1" customWidth="1"/>
    <col min="8721" max="8721" width="13.54296875" style="1" customWidth="1"/>
    <col min="8722" max="8722" width="17" style="1" customWidth="1"/>
    <col min="8723" max="8723" width="13.54296875" style="1" customWidth="1"/>
    <col min="8724" max="8724" width="17" style="1" customWidth="1"/>
    <col min="8725" max="8960" width="8.7265625" style="1"/>
    <col min="8961" max="8961" width="39.453125" style="1" customWidth="1"/>
    <col min="8962" max="8962" width="9.1796875" style="1" customWidth="1"/>
    <col min="8963" max="8963" width="9.54296875" style="1" bestFit="1" customWidth="1"/>
    <col min="8964" max="8964" width="9.1796875" style="1" customWidth="1"/>
    <col min="8965" max="8965" width="9.453125" style="1" customWidth="1"/>
    <col min="8966" max="8966" width="9.54296875" style="1" bestFit="1" customWidth="1"/>
    <col min="8967" max="8967" width="9.1796875" style="1" customWidth="1"/>
    <col min="8968" max="8968" width="9.453125" style="1" customWidth="1"/>
    <col min="8969" max="8970" width="9.1796875" style="1" customWidth="1"/>
    <col min="8971" max="8971" width="10.81640625" style="1" customWidth="1"/>
    <col min="8972" max="8976" width="9.1796875" style="1" customWidth="1"/>
    <col min="8977" max="8977" width="13.54296875" style="1" customWidth="1"/>
    <col min="8978" max="8978" width="17" style="1" customWidth="1"/>
    <col min="8979" max="8979" width="13.54296875" style="1" customWidth="1"/>
    <col min="8980" max="8980" width="17" style="1" customWidth="1"/>
    <col min="8981" max="9216" width="8.7265625" style="1"/>
    <col min="9217" max="9217" width="39.453125" style="1" customWidth="1"/>
    <col min="9218" max="9218" width="9.1796875" style="1" customWidth="1"/>
    <col min="9219" max="9219" width="9.54296875" style="1" bestFit="1" customWidth="1"/>
    <col min="9220" max="9220" width="9.1796875" style="1" customWidth="1"/>
    <col min="9221" max="9221" width="9.453125" style="1" customWidth="1"/>
    <col min="9222" max="9222" width="9.54296875" style="1" bestFit="1" customWidth="1"/>
    <col min="9223" max="9223" width="9.1796875" style="1" customWidth="1"/>
    <col min="9224" max="9224" width="9.453125" style="1" customWidth="1"/>
    <col min="9225" max="9226" width="9.1796875" style="1" customWidth="1"/>
    <col min="9227" max="9227" width="10.81640625" style="1" customWidth="1"/>
    <col min="9228" max="9232" width="9.1796875" style="1" customWidth="1"/>
    <col min="9233" max="9233" width="13.54296875" style="1" customWidth="1"/>
    <col min="9234" max="9234" width="17" style="1" customWidth="1"/>
    <col min="9235" max="9235" width="13.54296875" style="1" customWidth="1"/>
    <col min="9236" max="9236" width="17" style="1" customWidth="1"/>
    <col min="9237" max="9472" width="8.7265625" style="1"/>
    <col min="9473" max="9473" width="39.453125" style="1" customWidth="1"/>
    <col min="9474" max="9474" width="9.1796875" style="1" customWidth="1"/>
    <col min="9475" max="9475" width="9.54296875" style="1" bestFit="1" customWidth="1"/>
    <col min="9476" max="9476" width="9.1796875" style="1" customWidth="1"/>
    <col min="9477" max="9477" width="9.453125" style="1" customWidth="1"/>
    <col min="9478" max="9478" width="9.54296875" style="1" bestFit="1" customWidth="1"/>
    <col min="9479" max="9479" width="9.1796875" style="1" customWidth="1"/>
    <col min="9480" max="9480" width="9.453125" style="1" customWidth="1"/>
    <col min="9481" max="9482" width="9.1796875" style="1" customWidth="1"/>
    <col min="9483" max="9483" width="10.81640625" style="1" customWidth="1"/>
    <col min="9484" max="9488" width="9.1796875" style="1" customWidth="1"/>
    <col min="9489" max="9489" width="13.54296875" style="1" customWidth="1"/>
    <col min="9490" max="9490" width="17" style="1" customWidth="1"/>
    <col min="9491" max="9491" width="13.54296875" style="1" customWidth="1"/>
    <col min="9492" max="9492" width="17" style="1" customWidth="1"/>
    <col min="9493" max="9728" width="8.7265625" style="1"/>
    <col min="9729" max="9729" width="39.453125" style="1" customWidth="1"/>
    <col min="9730" max="9730" width="9.1796875" style="1" customWidth="1"/>
    <col min="9731" max="9731" width="9.54296875" style="1" bestFit="1" customWidth="1"/>
    <col min="9732" max="9732" width="9.1796875" style="1" customWidth="1"/>
    <col min="9733" max="9733" width="9.453125" style="1" customWidth="1"/>
    <col min="9734" max="9734" width="9.54296875" style="1" bestFit="1" customWidth="1"/>
    <col min="9735" max="9735" width="9.1796875" style="1" customWidth="1"/>
    <col min="9736" max="9736" width="9.453125" style="1" customWidth="1"/>
    <col min="9737" max="9738" width="9.1796875" style="1" customWidth="1"/>
    <col min="9739" max="9739" width="10.81640625" style="1" customWidth="1"/>
    <col min="9740" max="9744" width="9.1796875" style="1" customWidth="1"/>
    <col min="9745" max="9745" width="13.54296875" style="1" customWidth="1"/>
    <col min="9746" max="9746" width="17" style="1" customWidth="1"/>
    <col min="9747" max="9747" width="13.54296875" style="1" customWidth="1"/>
    <col min="9748" max="9748" width="17" style="1" customWidth="1"/>
    <col min="9749" max="9984" width="8.7265625" style="1"/>
    <col min="9985" max="9985" width="39.453125" style="1" customWidth="1"/>
    <col min="9986" max="9986" width="9.1796875" style="1" customWidth="1"/>
    <col min="9987" max="9987" width="9.54296875" style="1" bestFit="1" customWidth="1"/>
    <col min="9988" max="9988" width="9.1796875" style="1" customWidth="1"/>
    <col min="9989" max="9989" width="9.453125" style="1" customWidth="1"/>
    <col min="9990" max="9990" width="9.54296875" style="1" bestFit="1" customWidth="1"/>
    <col min="9991" max="9991" width="9.1796875" style="1" customWidth="1"/>
    <col min="9992" max="9992" width="9.453125" style="1" customWidth="1"/>
    <col min="9993" max="9994" width="9.1796875" style="1" customWidth="1"/>
    <col min="9995" max="9995" width="10.81640625" style="1" customWidth="1"/>
    <col min="9996" max="10000" width="9.1796875" style="1" customWidth="1"/>
    <col min="10001" max="10001" width="13.54296875" style="1" customWidth="1"/>
    <col min="10002" max="10002" width="17" style="1" customWidth="1"/>
    <col min="10003" max="10003" width="13.54296875" style="1" customWidth="1"/>
    <col min="10004" max="10004" width="17" style="1" customWidth="1"/>
    <col min="10005" max="10240" width="8.7265625" style="1"/>
    <col min="10241" max="10241" width="39.453125" style="1" customWidth="1"/>
    <col min="10242" max="10242" width="9.1796875" style="1" customWidth="1"/>
    <col min="10243" max="10243" width="9.54296875" style="1" bestFit="1" customWidth="1"/>
    <col min="10244" max="10244" width="9.1796875" style="1" customWidth="1"/>
    <col min="10245" max="10245" width="9.453125" style="1" customWidth="1"/>
    <col min="10246" max="10246" width="9.54296875" style="1" bestFit="1" customWidth="1"/>
    <col min="10247" max="10247" width="9.1796875" style="1" customWidth="1"/>
    <col min="10248" max="10248" width="9.453125" style="1" customWidth="1"/>
    <col min="10249" max="10250" width="9.1796875" style="1" customWidth="1"/>
    <col min="10251" max="10251" width="10.81640625" style="1" customWidth="1"/>
    <col min="10252" max="10256" width="9.1796875" style="1" customWidth="1"/>
    <col min="10257" max="10257" width="13.54296875" style="1" customWidth="1"/>
    <col min="10258" max="10258" width="17" style="1" customWidth="1"/>
    <col min="10259" max="10259" width="13.54296875" style="1" customWidth="1"/>
    <col min="10260" max="10260" width="17" style="1" customWidth="1"/>
    <col min="10261" max="10496" width="8.7265625" style="1"/>
    <col min="10497" max="10497" width="39.453125" style="1" customWidth="1"/>
    <col min="10498" max="10498" width="9.1796875" style="1" customWidth="1"/>
    <col min="10499" max="10499" width="9.54296875" style="1" bestFit="1" customWidth="1"/>
    <col min="10500" max="10500" width="9.1796875" style="1" customWidth="1"/>
    <col min="10501" max="10501" width="9.453125" style="1" customWidth="1"/>
    <col min="10502" max="10502" width="9.54296875" style="1" bestFit="1" customWidth="1"/>
    <col min="10503" max="10503" width="9.1796875" style="1" customWidth="1"/>
    <col min="10504" max="10504" width="9.453125" style="1" customWidth="1"/>
    <col min="10505" max="10506" width="9.1796875" style="1" customWidth="1"/>
    <col min="10507" max="10507" width="10.81640625" style="1" customWidth="1"/>
    <col min="10508" max="10512" width="9.1796875" style="1" customWidth="1"/>
    <col min="10513" max="10513" width="13.54296875" style="1" customWidth="1"/>
    <col min="10514" max="10514" width="17" style="1" customWidth="1"/>
    <col min="10515" max="10515" width="13.54296875" style="1" customWidth="1"/>
    <col min="10516" max="10516" width="17" style="1" customWidth="1"/>
    <col min="10517" max="10752" width="8.7265625" style="1"/>
    <col min="10753" max="10753" width="39.453125" style="1" customWidth="1"/>
    <col min="10754" max="10754" width="9.1796875" style="1" customWidth="1"/>
    <col min="10755" max="10755" width="9.54296875" style="1" bestFit="1" customWidth="1"/>
    <col min="10756" max="10756" width="9.1796875" style="1" customWidth="1"/>
    <col min="10757" max="10757" width="9.453125" style="1" customWidth="1"/>
    <col min="10758" max="10758" width="9.54296875" style="1" bestFit="1" customWidth="1"/>
    <col min="10759" max="10759" width="9.1796875" style="1" customWidth="1"/>
    <col min="10760" max="10760" width="9.453125" style="1" customWidth="1"/>
    <col min="10761" max="10762" width="9.1796875" style="1" customWidth="1"/>
    <col min="10763" max="10763" width="10.81640625" style="1" customWidth="1"/>
    <col min="10764" max="10768" width="9.1796875" style="1" customWidth="1"/>
    <col min="10769" max="10769" width="13.54296875" style="1" customWidth="1"/>
    <col min="10770" max="10770" width="17" style="1" customWidth="1"/>
    <col min="10771" max="10771" width="13.54296875" style="1" customWidth="1"/>
    <col min="10772" max="10772" width="17" style="1" customWidth="1"/>
    <col min="10773" max="11008" width="8.7265625" style="1"/>
    <col min="11009" max="11009" width="39.453125" style="1" customWidth="1"/>
    <col min="11010" max="11010" width="9.1796875" style="1" customWidth="1"/>
    <col min="11011" max="11011" width="9.54296875" style="1" bestFit="1" customWidth="1"/>
    <col min="11012" max="11012" width="9.1796875" style="1" customWidth="1"/>
    <col min="11013" max="11013" width="9.453125" style="1" customWidth="1"/>
    <col min="11014" max="11014" width="9.54296875" style="1" bestFit="1" customWidth="1"/>
    <col min="11015" max="11015" width="9.1796875" style="1" customWidth="1"/>
    <col min="11016" max="11016" width="9.453125" style="1" customWidth="1"/>
    <col min="11017" max="11018" width="9.1796875" style="1" customWidth="1"/>
    <col min="11019" max="11019" width="10.81640625" style="1" customWidth="1"/>
    <col min="11020" max="11024" width="9.1796875" style="1" customWidth="1"/>
    <col min="11025" max="11025" width="13.54296875" style="1" customWidth="1"/>
    <col min="11026" max="11026" width="17" style="1" customWidth="1"/>
    <col min="11027" max="11027" width="13.54296875" style="1" customWidth="1"/>
    <col min="11028" max="11028" width="17" style="1" customWidth="1"/>
    <col min="11029" max="11264" width="8.7265625" style="1"/>
    <col min="11265" max="11265" width="39.453125" style="1" customWidth="1"/>
    <col min="11266" max="11266" width="9.1796875" style="1" customWidth="1"/>
    <col min="11267" max="11267" width="9.54296875" style="1" bestFit="1" customWidth="1"/>
    <col min="11268" max="11268" width="9.1796875" style="1" customWidth="1"/>
    <col min="11269" max="11269" width="9.453125" style="1" customWidth="1"/>
    <col min="11270" max="11270" width="9.54296875" style="1" bestFit="1" customWidth="1"/>
    <col min="11271" max="11271" width="9.1796875" style="1" customWidth="1"/>
    <col min="11272" max="11272" width="9.453125" style="1" customWidth="1"/>
    <col min="11273" max="11274" width="9.1796875" style="1" customWidth="1"/>
    <col min="11275" max="11275" width="10.81640625" style="1" customWidth="1"/>
    <col min="11276" max="11280" width="9.1796875" style="1" customWidth="1"/>
    <col min="11281" max="11281" width="13.54296875" style="1" customWidth="1"/>
    <col min="11282" max="11282" width="17" style="1" customWidth="1"/>
    <col min="11283" max="11283" width="13.54296875" style="1" customWidth="1"/>
    <col min="11284" max="11284" width="17" style="1" customWidth="1"/>
    <col min="11285" max="11520" width="8.7265625" style="1"/>
    <col min="11521" max="11521" width="39.453125" style="1" customWidth="1"/>
    <col min="11522" max="11522" width="9.1796875" style="1" customWidth="1"/>
    <col min="11523" max="11523" width="9.54296875" style="1" bestFit="1" customWidth="1"/>
    <col min="11524" max="11524" width="9.1796875" style="1" customWidth="1"/>
    <col min="11525" max="11525" width="9.453125" style="1" customWidth="1"/>
    <col min="11526" max="11526" width="9.54296875" style="1" bestFit="1" customWidth="1"/>
    <col min="11527" max="11527" width="9.1796875" style="1" customWidth="1"/>
    <col min="11528" max="11528" width="9.453125" style="1" customWidth="1"/>
    <col min="11529" max="11530" width="9.1796875" style="1" customWidth="1"/>
    <col min="11531" max="11531" width="10.81640625" style="1" customWidth="1"/>
    <col min="11532" max="11536" width="9.1796875" style="1" customWidth="1"/>
    <col min="11537" max="11537" width="13.54296875" style="1" customWidth="1"/>
    <col min="11538" max="11538" width="17" style="1" customWidth="1"/>
    <col min="11539" max="11539" width="13.54296875" style="1" customWidth="1"/>
    <col min="11540" max="11540" width="17" style="1" customWidth="1"/>
    <col min="11541" max="11776" width="8.7265625" style="1"/>
    <col min="11777" max="11777" width="39.453125" style="1" customWidth="1"/>
    <col min="11778" max="11778" width="9.1796875" style="1" customWidth="1"/>
    <col min="11779" max="11779" width="9.54296875" style="1" bestFit="1" customWidth="1"/>
    <col min="11780" max="11780" width="9.1796875" style="1" customWidth="1"/>
    <col min="11781" max="11781" width="9.453125" style="1" customWidth="1"/>
    <col min="11782" max="11782" width="9.54296875" style="1" bestFit="1" customWidth="1"/>
    <col min="11783" max="11783" width="9.1796875" style="1" customWidth="1"/>
    <col min="11784" max="11784" width="9.453125" style="1" customWidth="1"/>
    <col min="11785" max="11786" width="9.1796875" style="1" customWidth="1"/>
    <col min="11787" max="11787" width="10.81640625" style="1" customWidth="1"/>
    <col min="11788" max="11792" width="9.1796875" style="1" customWidth="1"/>
    <col min="11793" max="11793" width="13.54296875" style="1" customWidth="1"/>
    <col min="11794" max="11794" width="17" style="1" customWidth="1"/>
    <col min="11795" max="11795" width="13.54296875" style="1" customWidth="1"/>
    <col min="11796" max="11796" width="17" style="1" customWidth="1"/>
    <col min="11797" max="12032" width="8.7265625" style="1"/>
    <col min="12033" max="12033" width="39.453125" style="1" customWidth="1"/>
    <col min="12034" max="12034" width="9.1796875" style="1" customWidth="1"/>
    <col min="12035" max="12035" width="9.54296875" style="1" bestFit="1" customWidth="1"/>
    <col min="12036" max="12036" width="9.1796875" style="1" customWidth="1"/>
    <col min="12037" max="12037" width="9.453125" style="1" customWidth="1"/>
    <col min="12038" max="12038" width="9.54296875" style="1" bestFit="1" customWidth="1"/>
    <col min="12039" max="12039" width="9.1796875" style="1" customWidth="1"/>
    <col min="12040" max="12040" width="9.453125" style="1" customWidth="1"/>
    <col min="12041" max="12042" width="9.1796875" style="1" customWidth="1"/>
    <col min="12043" max="12043" width="10.81640625" style="1" customWidth="1"/>
    <col min="12044" max="12048" width="9.1796875" style="1" customWidth="1"/>
    <col min="12049" max="12049" width="13.54296875" style="1" customWidth="1"/>
    <col min="12050" max="12050" width="17" style="1" customWidth="1"/>
    <col min="12051" max="12051" width="13.54296875" style="1" customWidth="1"/>
    <col min="12052" max="12052" width="17" style="1" customWidth="1"/>
    <col min="12053" max="12288" width="8.7265625" style="1"/>
    <col min="12289" max="12289" width="39.453125" style="1" customWidth="1"/>
    <col min="12290" max="12290" width="9.1796875" style="1" customWidth="1"/>
    <col min="12291" max="12291" width="9.54296875" style="1" bestFit="1" customWidth="1"/>
    <col min="12292" max="12292" width="9.1796875" style="1" customWidth="1"/>
    <col min="12293" max="12293" width="9.453125" style="1" customWidth="1"/>
    <col min="12294" max="12294" width="9.54296875" style="1" bestFit="1" customWidth="1"/>
    <col min="12295" max="12295" width="9.1796875" style="1" customWidth="1"/>
    <col min="12296" max="12296" width="9.453125" style="1" customWidth="1"/>
    <col min="12297" max="12298" width="9.1796875" style="1" customWidth="1"/>
    <col min="12299" max="12299" width="10.81640625" style="1" customWidth="1"/>
    <col min="12300" max="12304" width="9.1796875" style="1" customWidth="1"/>
    <col min="12305" max="12305" width="13.54296875" style="1" customWidth="1"/>
    <col min="12306" max="12306" width="17" style="1" customWidth="1"/>
    <col min="12307" max="12307" width="13.54296875" style="1" customWidth="1"/>
    <col min="12308" max="12308" width="17" style="1" customWidth="1"/>
    <col min="12309" max="12544" width="8.7265625" style="1"/>
    <col min="12545" max="12545" width="39.453125" style="1" customWidth="1"/>
    <col min="12546" max="12546" width="9.1796875" style="1" customWidth="1"/>
    <col min="12547" max="12547" width="9.54296875" style="1" bestFit="1" customWidth="1"/>
    <col min="12548" max="12548" width="9.1796875" style="1" customWidth="1"/>
    <col min="12549" max="12549" width="9.453125" style="1" customWidth="1"/>
    <col min="12550" max="12550" width="9.54296875" style="1" bestFit="1" customWidth="1"/>
    <col min="12551" max="12551" width="9.1796875" style="1" customWidth="1"/>
    <col min="12552" max="12552" width="9.453125" style="1" customWidth="1"/>
    <col min="12553" max="12554" width="9.1796875" style="1" customWidth="1"/>
    <col min="12555" max="12555" width="10.81640625" style="1" customWidth="1"/>
    <col min="12556" max="12560" width="9.1796875" style="1" customWidth="1"/>
    <col min="12561" max="12561" width="13.54296875" style="1" customWidth="1"/>
    <col min="12562" max="12562" width="17" style="1" customWidth="1"/>
    <col min="12563" max="12563" width="13.54296875" style="1" customWidth="1"/>
    <col min="12564" max="12564" width="17" style="1" customWidth="1"/>
    <col min="12565" max="12800" width="8.7265625" style="1"/>
    <col min="12801" max="12801" width="39.453125" style="1" customWidth="1"/>
    <col min="12802" max="12802" width="9.1796875" style="1" customWidth="1"/>
    <col min="12803" max="12803" width="9.54296875" style="1" bestFit="1" customWidth="1"/>
    <col min="12804" max="12804" width="9.1796875" style="1" customWidth="1"/>
    <col min="12805" max="12805" width="9.453125" style="1" customWidth="1"/>
    <col min="12806" max="12806" width="9.54296875" style="1" bestFit="1" customWidth="1"/>
    <col min="12807" max="12807" width="9.1796875" style="1" customWidth="1"/>
    <col min="12808" max="12808" width="9.453125" style="1" customWidth="1"/>
    <col min="12809" max="12810" width="9.1796875" style="1" customWidth="1"/>
    <col min="12811" max="12811" width="10.81640625" style="1" customWidth="1"/>
    <col min="12812" max="12816" width="9.1796875" style="1" customWidth="1"/>
    <col min="12817" max="12817" width="13.54296875" style="1" customWidth="1"/>
    <col min="12818" max="12818" width="17" style="1" customWidth="1"/>
    <col min="12819" max="12819" width="13.54296875" style="1" customWidth="1"/>
    <col min="12820" max="12820" width="17" style="1" customWidth="1"/>
    <col min="12821" max="13056" width="8.7265625" style="1"/>
    <col min="13057" max="13057" width="39.453125" style="1" customWidth="1"/>
    <col min="13058" max="13058" width="9.1796875" style="1" customWidth="1"/>
    <col min="13059" max="13059" width="9.54296875" style="1" bestFit="1" customWidth="1"/>
    <col min="13060" max="13060" width="9.1796875" style="1" customWidth="1"/>
    <col min="13061" max="13061" width="9.453125" style="1" customWidth="1"/>
    <col min="13062" max="13062" width="9.54296875" style="1" bestFit="1" customWidth="1"/>
    <col min="13063" max="13063" width="9.1796875" style="1" customWidth="1"/>
    <col min="13064" max="13064" width="9.453125" style="1" customWidth="1"/>
    <col min="13065" max="13066" width="9.1796875" style="1" customWidth="1"/>
    <col min="13067" max="13067" width="10.81640625" style="1" customWidth="1"/>
    <col min="13068" max="13072" width="9.1796875" style="1" customWidth="1"/>
    <col min="13073" max="13073" width="13.54296875" style="1" customWidth="1"/>
    <col min="13074" max="13074" width="17" style="1" customWidth="1"/>
    <col min="13075" max="13075" width="13.54296875" style="1" customWidth="1"/>
    <col min="13076" max="13076" width="17" style="1" customWidth="1"/>
    <col min="13077" max="13312" width="8.7265625" style="1"/>
    <col min="13313" max="13313" width="39.453125" style="1" customWidth="1"/>
    <col min="13314" max="13314" width="9.1796875" style="1" customWidth="1"/>
    <col min="13315" max="13315" width="9.54296875" style="1" bestFit="1" customWidth="1"/>
    <col min="13316" max="13316" width="9.1796875" style="1" customWidth="1"/>
    <col min="13317" max="13317" width="9.453125" style="1" customWidth="1"/>
    <col min="13318" max="13318" width="9.54296875" style="1" bestFit="1" customWidth="1"/>
    <col min="13319" max="13319" width="9.1796875" style="1" customWidth="1"/>
    <col min="13320" max="13320" width="9.453125" style="1" customWidth="1"/>
    <col min="13321" max="13322" width="9.1796875" style="1" customWidth="1"/>
    <col min="13323" max="13323" width="10.81640625" style="1" customWidth="1"/>
    <col min="13324" max="13328" width="9.1796875" style="1" customWidth="1"/>
    <col min="13329" max="13329" width="13.54296875" style="1" customWidth="1"/>
    <col min="13330" max="13330" width="17" style="1" customWidth="1"/>
    <col min="13331" max="13331" width="13.54296875" style="1" customWidth="1"/>
    <col min="13332" max="13332" width="17" style="1" customWidth="1"/>
    <col min="13333" max="13568" width="8.7265625" style="1"/>
    <col min="13569" max="13569" width="39.453125" style="1" customWidth="1"/>
    <col min="13570" max="13570" width="9.1796875" style="1" customWidth="1"/>
    <col min="13571" max="13571" width="9.54296875" style="1" bestFit="1" customWidth="1"/>
    <col min="13572" max="13572" width="9.1796875" style="1" customWidth="1"/>
    <col min="13573" max="13573" width="9.453125" style="1" customWidth="1"/>
    <col min="13574" max="13574" width="9.54296875" style="1" bestFit="1" customWidth="1"/>
    <col min="13575" max="13575" width="9.1796875" style="1" customWidth="1"/>
    <col min="13576" max="13576" width="9.453125" style="1" customWidth="1"/>
    <col min="13577" max="13578" width="9.1796875" style="1" customWidth="1"/>
    <col min="13579" max="13579" width="10.81640625" style="1" customWidth="1"/>
    <col min="13580" max="13584" width="9.1796875" style="1" customWidth="1"/>
    <col min="13585" max="13585" width="13.54296875" style="1" customWidth="1"/>
    <col min="13586" max="13586" width="17" style="1" customWidth="1"/>
    <col min="13587" max="13587" width="13.54296875" style="1" customWidth="1"/>
    <col min="13588" max="13588" width="17" style="1" customWidth="1"/>
    <col min="13589" max="13824" width="8.7265625" style="1"/>
    <col min="13825" max="13825" width="39.453125" style="1" customWidth="1"/>
    <col min="13826" max="13826" width="9.1796875" style="1" customWidth="1"/>
    <col min="13827" max="13827" width="9.54296875" style="1" bestFit="1" customWidth="1"/>
    <col min="13828" max="13828" width="9.1796875" style="1" customWidth="1"/>
    <col min="13829" max="13829" width="9.453125" style="1" customWidth="1"/>
    <col min="13830" max="13830" width="9.54296875" style="1" bestFit="1" customWidth="1"/>
    <col min="13831" max="13831" width="9.1796875" style="1" customWidth="1"/>
    <col min="13832" max="13832" width="9.453125" style="1" customWidth="1"/>
    <col min="13833" max="13834" width="9.1796875" style="1" customWidth="1"/>
    <col min="13835" max="13835" width="10.81640625" style="1" customWidth="1"/>
    <col min="13836" max="13840" width="9.1796875" style="1" customWidth="1"/>
    <col min="13841" max="13841" width="13.54296875" style="1" customWidth="1"/>
    <col min="13842" max="13842" width="17" style="1" customWidth="1"/>
    <col min="13843" max="13843" width="13.54296875" style="1" customWidth="1"/>
    <col min="13844" max="13844" width="17" style="1" customWidth="1"/>
    <col min="13845" max="14080" width="8.7265625" style="1"/>
    <col min="14081" max="14081" width="39.453125" style="1" customWidth="1"/>
    <col min="14082" max="14082" width="9.1796875" style="1" customWidth="1"/>
    <col min="14083" max="14083" width="9.54296875" style="1" bestFit="1" customWidth="1"/>
    <col min="14084" max="14084" width="9.1796875" style="1" customWidth="1"/>
    <col min="14085" max="14085" width="9.453125" style="1" customWidth="1"/>
    <col min="14086" max="14086" width="9.54296875" style="1" bestFit="1" customWidth="1"/>
    <col min="14087" max="14087" width="9.1796875" style="1" customWidth="1"/>
    <col min="14088" max="14088" width="9.453125" style="1" customWidth="1"/>
    <col min="14089" max="14090" width="9.1796875" style="1" customWidth="1"/>
    <col min="14091" max="14091" width="10.81640625" style="1" customWidth="1"/>
    <col min="14092" max="14096" width="9.1796875" style="1" customWidth="1"/>
    <col min="14097" max="14097" width="13.54296875" style="1" customWidth="1"/>
    <col min="14098" max="14098" width="17" style="1" customWidth="1"/>
    <col min="14099" max="14099" width="13.54296875" style="1" customWidth="1"/>
    <col min="14100" max="14100" width="17" style="1" customWidth="1"/>
    <col min="14101" max="14336" width="8.7265625" style="1"/>
    <col min="14337" max="14337" width="39.453125" style="1" customWidth="1"/>
    <col min="14338" max="14338" width="9.1796875" style="1" customWidth="1"/>
    <col min="14339" max="14339" width="9.54296875" style="1" bestFit="1" customWidth="1"/>
    <col min="14340" max="14340" width="9.1796875" style="1" customWidth="1"/>
    <col min="14341" max="14341" width="9.453125" style="1" customWidth="1"/>
    <col min="14342" max="14342" width="9.54296875" style="1" bestFit="1" customWidth="1"/>
    <col min="14343" max="14343" width="9.1796875" style="1" customWidth="1"/>
    <col min="14344" max="14344" width="9.453125" style="1" customWidth="1"/>
    <col min="14345" max="14346" width="9.1796875" style="1" customWidth="1"/>
    <col min="14347" max="14347" width="10.81640625" style="1" customWidth="1"/>
    <col min="14348" max="14352" width="9.1796875" style="1" customWidth="1"/>
    <col min="14353" max="14353" width="13.54296875" style="1" customWidth="1"/>
    <col min="14354" max="14354" width="17" style="1" customWidth="1"/>
    <col min="14355" max="14355" width="13.54296875" style="1" customWidth="1"/>
    <col min="14356" max="14356" width="17" style="1" customWidth="1"/>
    <col min="14357" max="14592" width="8.7265625" style="1"/>
    <col min="14593" max="14593" width="39.453125" style="1" customWidth="1"/>
    <col min="14594" max="14594" width="9.1796875" style="1" customWidth="1"/>
    <col min="14595" max="14595" width="9.54296875" style="1" bestFit="1" customWidth="1"/>
    <col min="14596" max="14596" width="9.1796875" style="1" customWidth="1"/>
    <col min="14597" max="14597" width="9.453125" style="1" customWidth="1"/>
    <col min="14598" max="14598" width="9.54296875" style="1" bestFit="1" customWidth="1"/>
    <col min="14599" max="14599" width="9.1796875" style="1" customWidth="1"/>
    <col min="14600" max="14600" width="9.453125" style="1" customWidth="1"/>
    <col min="14601" max="14602" width="9.1796875" style="1" customWidth="1"/>
    <col min="14603" max="14603" width="10.81640625" style="1" customWidth="1"/>
    <col min="14604" max="14608" width="9.1796875" style="1" customWidth="1"/>
    <col min="14609" max="14609" width="13.54296875" style="1" customWidth="1"/>
    <col min="14610" max="14610" width="17" style="1" customWidth="1"/>
    <col min="14611" max="14611" width="13.54296875" style="1" customWidth="1"/>
    <col min="14612" max="14612" width="17" style="1" customWidth="1"/>
    <col min="14613" max="14848" width="8.7265625" style="1"/>
    <col min="14849" max="14849" width="39.453125" style="1" customWidth="1"/>
    <col min="14850" max="14850" width="9.1796875" style="1" customWidth="1"/>
    <col min="14851" max="14851" width="9.54296875" style="1" bestFit="1" customWidth="1"/>
    <col min="14852" max="14852" width="9.1796875" style="1" customWidth="1"/>
    <col min="14853" max="14853" width="9.453125" style="1" customWidth="1"/>
    <col min="14854" max="14854" width="9.54296875" style="1" bestFit="1" customWidth="1"/>
    <col min="14855" max="14855" width="9.1796875" style="1" customWidth="1"/>
    <col min="14856" max="14856" width="9.453125" style="1" customWidth="1"/>
    <col min="14857" max="14858" width="9.1796875" style="1" customWidth="1"/>
    <col min="14859" max="14859" width="10.81640625" style="1" customWidth="1"/>
    <col min="14860" max="14864" width="9.1796875" style="1" customWidth="1"/>
    <col min="14865" max="14865" width="13.54296875" style="1" customWidth="1"/>
    <col min="14866" max="14866" width="17" style="1" customWidth="1"/>
    <col min="14867" max="14867" width="13.54296875" style="1" customWidth="1"/>
    <col min="14868" max="14868" width="17" style="1" customWidth="1"/>
    <col min="14869" max="15104" width="8.7265625" style="1"/>
    <col min="15105" max="15105" width="39.453125" style="1" customWidth="1"/>
    <col min="15106" max="15106" width="9.1796875" style="1" customWidth="1"/>
    <col min="15107" max="15107" width="9.54296875" style="1" bestFit="1" customWidth="1"/>
    <col min="15108" max="15108" width="9.1796875" style="1" customWidth="1"/>
    <col min="15109" max="15109" width="9.453125" style="1" customWidth="1"/>
    <col min="15110" max="15110" width="9.54296875" style="1" bestFit="1" customWidth="1"/>
    <col min="15111" max="15111" width="9.1796875" style="1" customWidth="1"/>
    <col min="15112" max="15112" width="9.453125" style="1" customWidth="1"/>
    <col min="15113" max="15114" width="9.1796875" style="1" customWidth="1"/>
    <col min="15115" max="15115" width="10.81640625" style="1" customWidth="1"/>
    <col min="15116" max="15120" width="9.1796875" style="1" customWidth="1"/>
    <col min="15121" max="15121" width="13.54296875" style="1" customWidth="1"/>
    <col min="15122" max="15122" width="17" style="1" customWidth="1"/>
    <col min="15123" max="15123" width="13.54296875" style="1" customWidth="1"/>
    <col min="15124" max="15124" width="17" style="1" customWidth="1"/>
    <col min="15125" max="15360" width="8.7265625" style="1"/>
    <col min="15361" max="15361" width="39.453125" style="1" customWidth="1"/>
    <col min="15362" max="15362" width="9.1796875" style="1" customWidth="1"/>
    <col min="15363" max="15363" width="9.54296875" style="1" bestFit="1" customWidth="1"/>
    <col min="15364" max="15364" width="9.1796875" style="1" customWidth="1"/>
    <col min="15365" max="15365" width="9.453125" style="1" customWidth="1"/>
    <col min="15366" max="15366" width="9.54296875" style="1" bestFit="1" customWidth="1"/>
    <col min="15367" max="15367" width="9.1796875" style="1" customWidth="1"/>
    <col min="15368" max="15368" width="9.453125" style="1" customWidth="1"/>
    <col min="15369" max="15370" width="9.1796875" style="1" customWidth="1"/>
    <col min="15371" max="15371" width="10.81640625" style="1" customWidth="1"/>
    <col min="15372" max="15376" width="9.1796875" style="1" customWidth="1"/>
    <col min="15377" max="15377" width="13.54296875" style="1" customWidth="1"/>
    <col min="15378" max="15378" width="17" style="1" customWidth="1"/>
    <col min="15379" max="15379" width="13.54296875" style="1" customWidth="1"/>
    <col min="15380" max="15380" width="17" style="1" customWidth="1"/>
    <col min="15381" max="15616" width="8.7265625" style="1"/>
    <col min="15617" max="15617" width="39.453125" style="1" customWidth="1"/>
    <col min="15618" max="15618" width="9.1796875" style="1" customWidth="1"/>
    <col min="15619" max="15619" width="9.54296875" style="1" bestFit="1" customWidth="1"/>
    <col min="15620" max="15620" width="9.1796875" style="1" customWidth="1"/>
    <col min="15621" max="15621" width="9.453125" style="1" customWidth="1"/>
    <col min="15622" max="15622" width="9.54296875" style="1" bestFit="1" customWidth="1"/>
    <col min="15623" max="15623" width="9.1796875" style="1" customWidth="1"/>
    <col min="15624" max="15624" width="9.453125" style="1" customWidth="1"/>
    <col min="15625" max="15626" width="9.1796875" style="1" customWidth="1"/>
    <col min="15627" max="15627" width="10.81640625" style="1" customWidth="1"/>
    <col min="15628" max="15632" width="9.1796875" style="1" customWidth="1"/>
    <col min="15633" max="15633" width="13.54296875" style="1" customWidth="1"/>
    <col min="15634" max="15634" width="17" style="1" customWidth="1"/>
    <col min="15635" max="15635" width="13.54296875" style="1" customWidth="1"/>
    <col min="15636" max="15636" width="17" style="1" customWidth="1"/>
    <col min="15637" max="15872" width="8.7265625" style="1"/>
    <col min="15873" max="15873" width="39.453125" style="1" customWidth="1"/>
    <col min="15874" max="15874" width="9.1796875" style="1" customWidth="1"/>
    <col min="15875" max="15875" width="9.54296875" style="1" bestFit="1" customWidth="1"/>
    <col min="15876" max="15876" width="9.1796875" style="1" customWidth="1"/>
    <col min="15877" max="15877" width="9.453125" style="1" customWidth="1"/>
    <col min="15878" max="15878" width="9.54296875" style="1" bestFit="1" customWidth="1"/>
    <col min="15879" max="15879" width="9.1796875" style="1" customWidth="1"/>
    <col min="15880" max="15880" width="9.453125" style="1" customWidth="1"/>
    <col min="15881" max="15882" width="9.1796875" style="1" customWidth="1"/>
    <col min="15883" max="15883" width="10.81640625" style="1" customWidth="1"/>
    <col min="15884" max="15888" width="9.1796875" style="1" customWidth="1"/>
    <col min="15889" max="15889" width="13.54296875" style="1" customWidth="1"/>
    <col min="15890" max="15890" width="17" style="1" customWidth="1"/>
    <col min="15891" max="15891" width="13.54296875" style="1" customWidth="1"/>
    <col min="15892" max="15892" width="17" style="1" customWidth="1"/>
    <col min="15893" max="16128" width="8.7265625" style="1"/>
    <col min="16129" max="16129" width="39.453125" style="1" customWidth="1"/>
    <col min="16130" max="16130" width="9.1796875" style="1" customWidth="1"/>
    <col min="16131" max="16131" width="9.54296875" style="1" bestFit="1" customWidth="1"/>
    <col min="16132" max="16132" width="9.1796875" style="1" customWidth="1"/>
    <col min="16133" max="16133" width="9.453125" style="1" customWidth="1"/>
    <col min="16134" max="16134" width="9.54296875" style="1" bestFit="1" customWidth="1"/>
    <col min="16135" max="16135" width="9.1796875" style="1" customWidth="1"/>
    <col min="16136" max="16136" width="9.453125" style="1" customWidth="1"/>
    <col min="16137" max="16138" width="9.1796875" style="1" customWidth="1"/>
    <col min="16139" max="16139" width="10.81640625" style="1" customWidth="1"/>
    <col min="16140" max="16144" width="9.1796875" style="1" customWidth="1"/>
    <col min="16145" max="16145" width="13.54296875" style="1" customWidth="1"/>
    <col min="16146" max="16146" width="17" style="1" customWidth="1"/>
    <col min="16147" max="16147" width="13.54296875" style="1" customWidth="1"/>
    <col min="16148" max="16148" width="17" style="1" customWidth="1"/>
    <col min="16149" max="16384" width="8.7265625" style="1"/>
  </cols>
  <sheetData>
    <row r="1" spans="1:20" ht="23.25" customHeight="1" x14ac:dyDescent="0.3">
      <c r="A1" s="173" t="s">
        <v>66</v>
      </c>
      <c r="B1" s="174"/>
      <c r="C1" s="174"/>
      <c r="D1" s="174"/>
      <c r="E1" s="174"/>
      <c r="F1" s="174"/>
      <c r="G1" s="174"/>
      <c r="K1" s="145">
        <v>42668</v>
      </c>
    </row>
    <row r="2" spans="1:20" x14ac:dyDescent="0.25">
      <c r="K2" s="88" t="s">
        <v>67</v>
      </c>
    </row>
    <row r="3" spans="1:20" ht="13" thickBot="1" x14ac:dyDescent="0.3">
      <c r="A3" s="175" t="s">
        <v>119</v>
      </c>
    </row>
    <row r="4" spans="1:20" ht="18.75" customHeight="1" x14ac:dyDescent="0.25">
      <c r="A4" s="176" t="s">
        <v>68</v>
      </c>
      <c r="B4" s="177"/>
      <c r="C4" s="176"/>
      <c r="D4" s="178" t="s">
        <v>110</v>
      </c>
      <c r="E4" s="177"/>
      <c r="F4" s="176"/>
      <c r="G4" s="178" t="s">
        <v>111</v>
      </c>
      <c r="H4" s="177"/>
      <c r="I4" s="176"/>
      <c r="J4" s="178" t="s">
        <v>112</v>
      </c>
      <c r="K4" s="177"/>
      <c r="L4" s="87"/>
    </row>
    <row r="5" spans="1:20" ht="18.75" customHeight="1" thickBot="1" x14ac:dyDescent="0.3">
      <c r="A5" s="179" t="s">
        <v>69</v>
      </c>
      <c r="B5" s="180" t="s">
        <v>70</v>
      </c>
      <c r="C5" s="181" t="s">
        <v>71</v>
      </c>
      <c r="D5" s="182" t="s">
        <v>72</v>
      </c>
      <c r="E5" s="180" t="s">
        <v>73</v>
      </c>
      <c r="F5" s="181" t="s">
        <v>71</v>
      </c>
      <c r="G5" s="182" t="s">
        <v>72</v>
      </c>
      <c r="H5" s="180" t="s">
        <v>73</v>
      </c>
      <c r="I5" s="181" t="s">
        <v>71</v>
      </c>
      <c r="J5" s="182" t="s">
        <v>72</v>
      </c>
      <c r="K5" s="180" t="s">
        <v>73</v>
      </c>
      <c r="L5" s="87"/>
    </row>
    <row r="6" spans="1:20" ht="13.5" thickBot="1" x14ac:dyDescent="0.35">
      <c r="A6" s="183" t="s">
        <v>74</v>
      </c>
      <c r="B6" s="184">
        <v>0.15</v>
      </c>
      <c r="C6" s="185">
        <v>87.730003356933594</v>
      </c>
      <c r="D6" s="186">
        <f>IF(C6="NQ","-----",IF(C6&gt;92,100,IF(C6&lt;80,0,(C6-80)*100/(92-80))))</f>
        <v>64.416694641113281</v>
      </c>
      <c r="E6" s="187">
        <f>IF(C6="NQ","-----",$B6*D6)</f>
        <v>9.6625041961669922</v>
      </c>
      <c r="F6" s="185">
        <v>91.389999389648395</v>
      </c>
      <c r="G6" s="186">
        <f>IF(F6="NQ","-----",IF(F6&gt;92,100,IF(F6&lt;80,0,(F6-80)*100/(92-80))))</f>
        <v>94.916661580403286</v>
      </c>
      <c r="H6" s="187">
        <f>IF(F6="NQ","-----",$B6*G6)</f>
        <v>14.237499237060492</v>
      </c>
      <c r="I6" s="185">
        <f>(+$C$6+$F$6)/$A$19</f>
        <v>89.560001373290987</v>
      </c>
      <c r="J6" s="186">
        <f>IF(I6="NQ","-----",IF(I6&gt;92,100,IF(I6&lt;80,0,(I6-80)*100/(92-80))))</f>
        <v>79.666678110758227</v>
      </c>
      <c r="K6" s="187">
        <f>IF(I6="NQ","-----",$B6*J6)</f>
        <v>11.950001716613734</v>
      </c>
      <c r="L6" s="188"/>
      <c r="N6" s="93"/>
      <c r="O6" s="93"/>
      <c r="P6" s="93"/>
      <c r="Q6" s="93"/>
      <c r="R6" s="93"/>
      <c r="S6" s="93"/>
      <c r="T6" s="93"/>
    </row>
    <row r="7" spans="1:20" x14ac:dyDescent="0.25">
      <c r="A7" s="189" t="s">
        <v>50</v>
      </c>
      <c r="B7" s="190">
        <v>19</v>
      </c>
      <c r="C7" s="185">
        <v>1.4099999666214</v>
      </c>
      <c r="D7" s="186">
        <v>19</v>
      </c>
      <c r="E7" s="187">
        <v>19</v>
      </c>
      <c r="F7" s="185">
        <v>2.9999999329447701E-2</v>
      </c>
      <c r="G7" s="186">
        <v>19</v>
      </c>
      <c r="H7" s="187">
        <v>19</v>
      </c>
      <c r="I7" s="185">
        <f>(+$C$7+$F$7)/$A$19</f>
        <v>0.71999998297542389</v>
      </c>
      <c r="J7" s="186">
        <v>19</v>
      </c>
      <c r="K7" s="187">
        <v>19</v>
      </c>
      <c r="L7" s="188"/>
    </row>
    <row r="8" spans="1:20" x14ac:dyDescent="0.25">
      <c r="A8" s="189" t="s">
        <v>76</v>
      </c>
      <c r="B8" s="190">
        <v>0.1</v>
      </c>
      <c r="C8" s="191">
        <v>0.43999999761581399</v>
      </c>
      <c r="D8" s="186">
        <f>IF(C8="NQ","-----",IF(C8&lt;0.5,100,IF(C8&gt;1.5,0,(C8-1.5)*100/(1-2))))</f>
        <v>100</v>
      </c>
      <c r="E8" s="187">
        <f>IF(C8="NQ","-----",$B8*D8)</f>
        <v>10</v>
      </c>
      <c r="F8" s="191">
        <v>0</v>
      </c>
      <c r="G8" s="186">
        <f>IF(F8="NQ","-----",IF(F8&lt;0.5,100,IF(F8&gt;1.5,0,(F8-1.5)*100/(1-2))))</f>
        <v>100</v>
      </c>
      <c r="H8" s="187">
        <f>IF(F8="NQ","-----",$B8*G8)</f>
        <v>10</v>
      </c>
      <c r="I8" s="191">
        <f>(+$C$8+$F$8)/$A$19</f>
        <v>0.21999999880790699</v>
      </c>
      <c r="J8" s="186">
        <f>IF(I8="NQ","-----",IF(I8&lt;0.5,100,IF(I8&gt;1.5,0,(I8-1.5)*100/(1-2))))</f>
        <v>100</v>
      </c>
      <c r="K8" s="187">
        <f>IF(I8="NQ","-----",$B8*J8)</f>
        <v>10</v>
      </c>
      <c r="L8" s="188"/>
    </row>
    <row r="9" spans="1:20" ht="13" x14ac:dyDescent="0.3">
      <c r="A9" s="192" t="s">
        <v>77</v>
      </c>
      <c r="B9" s="190"/>
      <c r="C9" s="193"/>
      <c r="D9" s="186"/>
      <c r="E9" s="187"/>
      <c r="F9" s="193"/>
      <c r="G9" s="186"/>
      <c r="H9" s="187"/>
      <c r="I9" s="193"/>
      <c r="J9" s="186"/>
      <c r="K9" s="187"/>
      <c r="L9" s="188"/>
    </row>
    <row r="10" spans="1:20" x14ac:dyDescent="0.25">
      <c r="A10" s="189" t="s">
        <v>78</v>
      </c>
      <c r="B10" s="190">
        <v>0.1</v>
      </c>
      <c r="C10" s="194">
        <v>2.0000000949949E-3</v>
      </c>
      <c r="D10" s="186">
        <f>IF(C10="NQ","-----",IF(C10&lt;0.02,100,IF(C10&gt;0.03,0,(0.03-C10)*100/(0.03-0.02))))</f>
        <v>100</v>
      </c>
      <c r="E10" s="187">
        <f>IF(C10="NQ","-----",$B10*D10)</f>
        <v>10</v>
      </c>
      <c r="F10" s="194">
        <v>8.9999998454004504E-4</v>
      </c>
      <c r="G10" s="186">
        <f>IF(F10="NQ","-----",IF(F10&lt;0.02,100,IF(F10&gt;0.03,0,(0.03-F10)*100/(0.03-0.02))))</f>
        <v>100</v>
      </c>
      <c r="H10" s="187">
        <f>IF(F10="NQ","-----",$B10*G10)</f>
        <v>10</v>
      </c>
      <c r="I10" s="194">
        <f>(+$C$10+$F$10)/$A$19</f>
        <v>1.4500000397674726E-3</v>
      </c>
      <c r="J10" s="186">
        <f>IF(I10="NQ","-----",IF(I10&lt;0.02,100,IF(I10&gt;0.03,0,(0.03-I10)*100/(0.03-0.02))))</f>
        <v>100</v>
      </c>
      <c r="K10" s="187">
        <f>IF(I10="NQ","-----",$B10*J10)</f>
        <v>10</v>
      </c>
      <c r="L10" s="188"/>
    </row>
    <row r="11" spans="1:20" x14ac:dyDescent="0.25">
      <c r="A11" s="189" t="s">
        <v>79</v>
      </c>
      <c r="B11" s="190">
        <v>0.1</v>
      </c>
      <c r="C11" s="194">
        <v>3.0000000260770299E-3</v>
      </c>
      <c r="D11" s="186">
        <f>IF(C11="NQ","-----",IF(C11&lt;0.02,100,IF(C11&gt;0.03,0,(0.03-C11)*100/(0.03-0.02))))</f>
        <v>100</v>
      </c>
      <c r="E11" s="187">
        <f>IF(C11="NQ","-----",$B11*D11)</f>
        <v>10</v>
      </c>
      <c r="F11" s="194">
        <v>1.3000000035390299E-3</v>
      </c>
      <c r="G11" s="186">
        <f>IF(F11="NQ","-----",IF(F11&lt;0.02,100,IF(F11&gt;0.03,0,(0.03-F11)*100/(0.03-0.02))))</f>
        <v>100</v>
      </c>
      <c r="H11" s="187">
        <f>IF(F11="NQ","-----",$B11*G11)</f>
        <v>10</v>
      </c>
      <c r="I11" s="194">
        <f>(+$C$11+$F$11)/$A$19</f>
        <v>2.1500000148080298E-3</v>
      </c>
      <c r="J11" s="186">
        <f>IF(I11="NQ","-----",IF(I11&lt;0.02,100,IF(I11&gt;0.03,0,(0.03-I11)*100/(0.03-0.02))))</f>
        <v>100</v>
      </c>
      <c r="K11" s="187">
        <f>IF(I11="NQ","-----",$B11*J11)</f>
        <v>10</v>
      </c>
      <c r="L11" s="188"/>
    </row>
    <row r="12" spans="1:20" x14ac:dyDescent="0.25">
      <c r="A12" s="189" t="s">
        <v>80</v>
      </c>
      <c r="B12" s="190">
        <v>0.1</v>
      </c>
      <c r="C12" s="194">
        <v>1.70000002253801E-3</v>
      </c>
      <c r="D12" s="186">
        <f>IF(C12="NQ","-----",IF(C12&lt;0.025,100,IF(C12&gt;0.035,0,(0.035-C12)*100/(0.035-0.025))))</f>
        <v>100</v>
      </c>
      <c r="E12" s="187">
        <f>IF(C12="NQ","-----",$B12*D12)</f>
        <v>10</v>
      </c>
      <c r="F12" s="194">
        <v>1.70000002253801E-3</v>
      </c>
      <c r="G12" s="186">
        <f>IF(F12="NQ","-----",IF(F12&lt;0.025,100,IF(F12&gt;0.035,0,(0.035-F12)*100/(0.035-0.025))))</f>
        <v>100</v>
      </c>
      <c r="H12" s="187">
        <f>IF(F12="NQ","-----",$B12*G12)</f>
        <v>10</v>
      </c>
      <c r="I12" s="194">
        <f>(+$C$12+$F$12)/$A$19</f>
        <v>1.70000002253801E-3</v>
      </c>
      <c r="J12" s="186">
        <f>IF(I12="NQ","-----",IF(I12&lt;0.025,100,IF(I12&gt;0.035,0,(0.035-I12)*100/(0.035-0.025))))</f>
        <v>100</v>
      </c>
      <c r="K12" s="187">
        <f>IF(I12="NQ","-----",$B12*J12)</f>
        <v>10</v>
      </c>
      <c r="L12" s="188"/>
    </row>
    <row r="13" spans="1:20" x14ac:dyDescent="0.25">
      <c r="A13" s="189"/>
      <c r="B13" s="190"/>
      <c r="C13" s="195"/>
      <c r="D13" s="186"/>
      <c r="E13" s="187"/>
      <c r="F13" s="195"/>
      <c r="G13" s="186"/>
      <c r="H13" s="187"/>
      <c r="I13" s="195"/>
      <c r="J13" s="186"/>
      <c r="K13" s="187"/>
      <c r="L13" s="188"/>
    </row>
    <row r="14" spans="1:20" x14ac:dyDescent="0.25">
      <c r="A14" s="189" t="s">
        <v>81</v>
      </c>
      <c r="B14" s="190">
        <v>0.1</v>
      </c>
      <c r="C14" s="196">
        <v>2.2700000045006201E-5</v>
      </c>
      <c r="D14" s="186">
        <f>IF(C14="NQ","-----",IF(C14&lt;0.0005,100,IF(C14&gt;0.005,0,(0.005-C14)*22222.22)))</f>
        <v>100</v>
      </c>
      <c r="E14" s="187">
        <f>IF(C14="NQ","-----",$B14*D14)</f>
        <v>10</v>
      </c>
      <c r="F14" s="196">
        <v>2.68999997388164E-6</v>
      </c>
      <c r="G14" s="186">
        <f>IF(F14="NQ","-----",IF(F14&lt;0.0005,100,IF(F14&gt;0.005,0,(0.005-F14)*22222.22)))</f>
        <v>100</v>
      </c>
      <c r="H14" s="187">
        <f>IF(F14="NQ","-----",$B14*G14)</f>
        <v>10</v>
      </c>
      <c r="I14" s="196">
        <f>(+$C$14+$F$14)/$A$19</f>
        <v>1.2695000009443921E-5</v>
      </c>
      <c r="J14" s="186">
        <f>IF(I14="NQ","-----",IF(I14&lt;0.0005,100,IF(I14&gt;0.005,0,(0.005-I14)*22222.22)))</f>
        <v>100</v>
      </c>
      <c r="K14" s="187">
        <f>IF(I14="NQ","-----",$B14*J14)</f>
        <v>10</v>
      </c>
      <c r="L14" s="188"/>
    </row>
    <row r="15" spans="1:20" x14ac:dyDescent="0.25">
      <c r="A15" s="189" t="s">
        <v>82</v>
      </c>
      <c r="B15" s="190">
        <v>0.05</v>
      </c>
      <c r="C15" s="191">
        <v>1.0299999713897701</v>
      </c>
      <c r="D15" s="186">
        <f>IF(C15="NQ","-----",IF(C15&lt;1.01,100,(IF(C15&gt;1.2,0,(1.2-C15)*526.32))))</f>
        <v>89.474415058136202</v>
      </c>
      <c r="E15" s="187">
        <f>IF(C15="NQ","-----",$B15*D15)</f>
        <v>4.4737207529068099</v>
      </c>
      <c r="F15" s="191">
        <v>1.0099999904632599</v>
      </c>
      <c r="G15" s="186">
        <f>IF(F15="NQ","-----",IF(F15&lt;1.01,100,(IF(F15&gt;1.2,0,(1.2-F15)*526.32))))</f>
        <v>100</v>
      </c>
      <c r="H15" s="187">
        <f>IF(F15="NQ","-----",$B15*G15)</f>
        <v>5</v>
      </c>
      <c r="I15" s="191">
        <f>(+$C$15+$F$15)/$A$19</f>
        <v>1.019999980926515</v>
      </c>
      <c r="J15" s="186">
        <f>IF(I15="NQ","-----",IF(I15&lt;1.01,100,(IF(I15&gt;1.2,0,(1.2-I15)*526.32))))</f>
        <v>94.737610038756614</v>
      </c>
      <c r="K15" s="187">
        <f>IF(I15="NQ","-----",$B15*J15)</f>
        <v>4.7368805019378311</v>
      </c>
      <c r="L15" s="188"/>
    </row>
    <row r="16" spans="1:20" x14ac:dyDescent="0.25">
      <c r="A16" s="189" t="s">
        <v>83</v>
      </c>
      <c r="B16" s="190">
        <v>0.1</v>
      </c>
      <c r="C16" s="191">
        <v>0.32284000396728502</v>
      </c>
      <c r="D16" s="186">
        <f>IF(C16="NQ","-----",IF(C16&lt;=60,100,(IF(C16&gt;=120,0,(120-C16)*1.66667))))</f>
        <v>100</v>
      </c>
      <c r="E16" s="187">
        <f>IF(C16="NQ","-----",$B16*D16)</f>
        <v>10</v>
      </c>
      <c r="F16" s="191">
        <v>0.32284000396728502</v>
      </c>
      <c r="G16" s="186">
        <f>IF(F16="NQ","-----",IF(F16&lt;=60,100,(IF(F16&gt;=120,0,(120-F16)*1.66667))))</f>
        <v>100</v>
      </c>
      <c r="H16" s="187">
        <f>IF(F16="NQ","-----",$B16*G16)</f>
        <v>10</v>
      </c>
      <c r="I16" s="191">
        <f>(+$C$16+$F$16)/$A$19</f>
        <v>0.32284000396728502</v>
      </c>
      <c r="J16" s="186">
        <f>IF(I16="NQ","-----",IF(I16&lt;=60,100,(IF(I16&gt;=120,0,(120-I16)*1.66667))))</f>
        <v>100</v>
      </c>
      <c r="K16" s="187">
        <f>IF(I16="NQ","-----",$B16*J16)</f>
        <v>10</v>
      </c>
      <c r="L16" s="188"/>
    </row>
    <row r="17" spans="1:12" ht="13" thickBot="1" x14ac:dyDescent="0.3">
      <c r="A17" s="197" t="s">
        <v>84</v>
      </c>
      <c r="B17" s="198">
        <v>0.05</v>
      </c>
      <c r="C17" s="191">
        <v>0.40000000596046398</v>
      </c>
      <c r="D17" s="186">
        <f>IF(C17="NQ","-----",IF(C17&lt;=0.2,100,(IF(C17&gt;=1,0,(1-C17)*125))))</f>
        <v>74.999999254941997</v>
      </c>
      <c r="E17" s="187">
        <f>IF(C17="NQ","-----",$B17*D17)</f>
        <v>3.7499999627471001</v>
      </c>
      <c r="F17" s="191">
        <v>0.40000000596046398</v>
      </c>
      <c r="G17" s="186">
        <f>IF(F17="NQ","-----",IF(F17&lt;=0.2,100,(IF(F17&gt;=1,0,(1-F17)*125))))</f>
        <v>74.999999254941997</v>
      </c>
      <c r="H17" s="187">
        <f>IF(F17="NQ","-----",$B17*G17)</f>
        <v>3.7499999627471001</v>
      </c>
      <c r="I17" s="191">
        <f>(+$C$17+$F$17)/$A$19</f>
        <v>0.40000000596046398</v>
      </c>
      <c r="J17" s="186">
        <f>IF(I17="NQ","-----",IF(I17&lt;=0.2,100,(IF(I17&gt;=1,0,(1-I17)*125))))</f>
        <v>74.999999254941997</v>
      </c>
      <c r="K17" s="187">
        <f>IF(I17="NQ","-----",$B17*J17)</f>
        <v>3.7499999627471001</v>
      </c>
      <c r="L17" s="87"/>
    </row>
    <row r="18" spans="1:12" x14ac:dyDescent="0.25">
      <c r="C18" s="199" t="s">
        <v>85</v>
      </c>
      <c r="D18" s="200"/>
      <c r="E18" s="201">
        <f>E19/1</f>
        <v>96.886224911820904</v>
      </c>
      <c r="F18" s="199" t="s">
        <v>85</v>
      </c>
      <c r="G18" s="200"/>
      <c r="H18" s="201">
        <f>H19/1</f>
        <v>101.98749919980759</v>
      </c>
      <c r="I18" s="199" t="s">
        <v>85</v>
      </c>
      <c r="J18" s="200"/>
      <c r="K18" s="201">
        <f>K19/1</f>
        <v>99.436882181298671</v>
      </c>
      <c r="L18" s="188"/>
    </row>
    <row r="19" spans="1:12" ht="13" thickBot="1" x14ac:dyDescent="0.3">
      <c r="A19" s="1">
        <v>2</v>
      </c>
      <c r="C19" s="202" t="s">
        <v>86</v>
      </c>
      <c r="D19" s="203"/>
      <c r="E19" s="204">
        <f>SUM(E6:E8,E10:E17)</f>
        <v>96.886224911820904</v>
      </c>
      <c r="F19" s="202" t="s">
        <v>86</v>
      </c>
      <c r="G19" s="203"/>
      <c r="H19" s="204">
        <f>SUM(H6:H8,H10:H17)</f>
        <v>101.98749919980759</v>
      </c>
      <c r="I19" s="202" t="s">
        <v>86</v>
      </c>
      <c r="J19" s="203"/>
      <c r="K19" s="204">
        <f>SUM(K6:K8,K10:K17)</f>
        <v>99.436882181298671</v>
      </c>
      <c r="L19" s="87"/>
    </row>
    <row r="21" spans="1:12" x14ac:dyDescent="0.25">
      <c r="A21" s="88" t="s">
        <v>113</v>
      </c>
      <c r="C21" s="144">
        <f>(+$E$19)/1</f>
        <v>96.886224911820904</v>
      </c>
    </row>
    <row r="22" spans="1:12" x14ac:dyDescent="0.25">
      <c r="A22" s="88" t="s">
        <v>114</v>
      </c>
      <c r="C22" s="144">
        <f>(+$E$19+$H$19)/2</f>
        <v>99.436862055814245</v>
      </c>
    </row>
    <row r="23" spans="1:12" x14ac:dyDescent="0.25">
      <c r="A23" s="88" t="s">
        <v>115</v>
      </c>
      <c r="C23" s="144">
        <f xml:space="preserve"> $K$19</f>
        <v>99.436882181298671</v>
      </c>
    </row>
    <row r="24" spans="1:12" x14ac:dyDescent="0.25">
      <c r="A24" s="88"/>
      <c r="B24" s="80"/>
      <c r="C24" s="144"/>
    </row>
    <row r="25" spans="1:12" x14ac:dyDescent="0.25">
      <c r="A25" s="88"/>
      <c r="B25" s="80"/>
      <c r="C25" s="144"/>
    </row>
    <row r="26" spans="1:12" x14ac:dyDescent="0.25">
      <c r="A26" s="88"/>
      <c r="B26" s="80"/>
      <c r="C26" s="144"/>
    </row>
    <row r="27" spans="1:12" x14ac:dyDescent="0.25">
      <c r="A27" s="1" t="s">
        <v>87</v>
      </c>
      <c r="F27" s="205"/>
      <c r="G27" s="87"/>
    </row>
    <row r="28" spans="1:12" x14ac:dyDescent="0.25">
      <c r="A28" s="1" t="s">
        <v>88</v>
      </c>
      <c r="F28" s="205"/>
      <c r="G28" s="87"/>
    </row>
    <row r="30" spans="1:12" ht="13" x14ac:dyDescent="0.3">
      <c r="A30" s="93" t="s">
        <v>89</v>
      </c>
    </row>
    <row r="31" spans="1:12" x14ac:dyDescent="0.25">
      <c r="A31" s="1" t="s">
        <v>90</v>
      </c>
    </row>
    <row r="32" spans="1:12" x14ac:dyDescent="0.25">
      <c r="A32" s="1" t="s">
        <v>91</v>
      </c>
    </row>
    <row r="33" spans="1:20" x14ac:dyDescent="0.25">
      <c r="A33" s="1" t="s">
        <v>92</v>
      </c>
    </row>
    <row r="34" spans="1:20" x14ac:dyDescent="0.25">
      <c r="A34" s="1" t="s">
        <v>93</v>
      </c>
    </row>
    <row r="35" spans="1:20" customFormat="1" ht="14.5" x14ac:dyDescent="0.35">
      <c r="B35" s="1"/>
      <c r="C35" s="1"/>
      <c r="D35" s="1"/>
      <c r="E35" s="1"/>
      <c r="F35" s="1"/>
      <c r="G35" s="1"/>
      <c r="H35" s="1"/>
      <c r="I35" s="1"/>
      <c r="J35" s="1"/>
      <c r="K35" s="1"/>
      <c r="L35" s="1"/>
      <c r="M35" s="1"/>
      <c r="N35" s="1"/>
      <c r="O35" s="1"/>
      <c r="P35" s="1"/>
      <c r="Q35" s="1"/>
      <c r="R35" s="1"/>
      <c r="S35" s="1"/>
      <c r="T35" s="1"/>
    </row>
    <row r="36" spans="1:20" hidden="1" x14ac:dyDescent="0.25">
      <c r="A36" s="1" t="s">
        <v>94</v>
      </c>
    </row>
    <row r="37" spans="1:20" x14ac:dyDescent="0.25">
      <c r="A37" s="1" t="s">
        <v>95</v>
      </c>
    </row>
    <row r="38" spans="1:20" x14ac:dyDescent="0.25">
      <c r="A38" s="1" t="s">
        <v>96</v>
      </c>
    </row>
    <row r="39" spans="1:20" x14ac:dyDescent="0.25">
      <c r="A39" s="1" t="s">
        <v>97</v>
      </c>
    </row>
    <row r="40" spans="1:20" customFormat="1" ht="14.5" x14ac:dyDescent="0.35">
      <c r="B40" s="1"/>
      <c r="C40" s="1"/>
      <c r="D40" s="1"/>
      <c r="E40" s="1"/>
      <c r="F40" s="1"/>
      <c r="G40" s="1"/>
      <c r="H40" s="1"/>
      <c r="I40" s="1"/>
      <c r="J40" s="1"/>
      <c r="K40" s="1"/>
      <c r="L40" s="1"/>
      <c r="M40" s="1"/>
      <c r="N40" s="1"/>
      <c r="O40" s="1"/>
      <c r="P40" s="1"/>
      <c r="Q40" s="1"/>
      <c r="R40" s="1"/>
      <c r="S40" s="1"/>
      <c r="T40" s="1"/>
    </row>
    <row r="41" spans="1:20" ht="12.75" hidden="1" customHeight="1" x14ac:dyDescent="0.25">
      <c r="A41" s="1" t="s">
        <v>98</v>
      </c>
    </row>
    <row r="42" spans="1:20" ht="12.75" hidden="1" customHeight="1" x14ac:dyDescent="0.25">
      <c r="A42" s="1" t="s">
        <v>99</v>
      </c>
    </row>
    <row r="43" spans="1:20" ht="12.75" hidden="1" customHeight="1" x14ac:dyDescent="0.25">
      <c r="A43" s="1" t="s">
        <v>100</v>
      </c>
    </row>
    <row r="44" spans="1:20" ht="12.75" hidden="1" customHeight="1" x14ac:dyDescent="0.25"/>
    <row r="45" spans="1:20" ht="12.75" hidden="1" customHeight="1" x14ac:dyDescent="0.25">
      <c r="A45" s="1" t="s">
        <v>101</v>
      </c>
    </row>
    <row r="46" spans="1:20" ht="12.75" hidden="1" customHeight="1" x14ac:dyDescent="0.25">
      <c r="A46" s="1" t="s">
        <v>102</v>
      </c>
    </row>
    <row r="47" spans="1:20" ht="12.75" hidden="1" customHeight="1" x14ac:dyDescent="0.25"/>
    <row r="48" spans="1:20" s="93" customFormat="1" ht="13" x14ac:dyDescent="0.3">
      <c r="A48" s="93" t="s">
        <v>103</v>
      </c>
    </row>
    <row r="49" spans="1:1" s="93" customFormat="1" ht="13" x14ac:dyDescent="0.3">
      <c r="A49" s="93" t="s">
        <v>104</v>
      </c>
    </row>
    <row r="50" spans="1:1" s="93" customFormat="1" ht="13" x14ac:dyDescent="0.3">
      <c r="A50" s="93" t="s">
        <v>105</v>
      </c>
    </row>
    <row r="51" spans="1:1" s="93" customFormat="1" ht="13" x14ac:dyDescent="0.3"/>
    <row r="52" spans="1:1" x14ac:dyDescent="0.25">
      <c r="A52" s="206" t="s">
        <v>106</v>
      </c>
    </row>
    <row r="53" spans="1:1" x14ac:dyDescent="0.25">
      <c r="A53" s="207" t="s">
        <v>107</v>
      </c>
    </row>
    <row r="54" spans="1:1" x14ac:dyDescent="0.25">
      <c r="A54" s="207" t="s">
        <v>108</v>
      </c>
    </row>
  </sheetData>
  <dataConsolidate/>
  <pageMargins left="0.32" right="0.24" top="0.27" bottom="0.2" header="0.21" footer="0.17"/>
  <pageSetup orientation="landscape"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dimension ref="A1:T54"/>
  <sheetViews>
    <sheetView workbookViewId="0">
      <selection activeCell="I4" sqref="I4:K19"/>
    </sheetView>
  </sheetViews>
  <sheetFormatPr defaultRowHeight="12.5" x14ac:dyDescent="0.25"/>
  <cols>
    <col min="1" max="1" width="39.453125" style="1" customWidth="1"/>
    <col min="2" max="2" width="9.1796875" style="1" customWidth="1"/>
    <col min="3" max="3" width="9.54296875" style="1" bestFit="1" customWidth="1"/>
    <col min="4" max="4" width="9.1796875" style="1" customWidth="1"/>
    <col min="5" max="5" width="9.453125" style="1" customWidth="1"/>
    <col min="6" max="6" width="9.54296875" style="1" bestFit="1" customWidth="1"/>
    <col min="7" max="7" width="9.1796875" style="1" customWidth="1"/>
    <col min="8" max="8" width="9.453125" style="1" customWidth="1"/>
    <col min="9" max="10" width="9.1796875" style="1" customWidth="1"/>
    <col min="11" max="11" width="10.81640625" style="1" customWidth="1"/>
    <col min="12" max="16" width="9.1796875" style="1" customWidth="1"/>
    <col min="17" max="17" width="13.54296875" style="1" customWidth="1"/>
    <col min="18" max="18" width="17" style="1" customWidth="1"/>
    <col min="19" max="19" width="13.54296875" style="1" customWidth="1"/>
    <col min="20" max="20" width="17" style="1" customWidth="1"/>
    <col min="21" max="256" width="8.7265625" style="1"/>
    <col min="257" max="257" width="39.453125" style="1" customWidth="1"/>
    <col min="258" max="258" width="9.1796875" style="1" customWidth="1"/>
    <col min="259" max="259" width="9.54296875" style="1" bestFit="1" customWidth="1"/>
    <col min="260" max="260" width="9.1796875" style="1" customWidth="1"/>
    <col min="261" max="261" width="9.453125" style="1" customWidth="1"/>
    <col min="262" max="262" width="9.54296875" style="1" bestFit="1" customWidth="1"/>
    <col min="263" max="263" width="9.1796875" style="1" customWidth="1"/>
    <col min="264" max="264" width="9.453125" style="1" customWidth="1"/>
    <col min="265" max="266" width="9.1796875" style="1" customWidth="1"/>
    <col min="267" max="267" width="10.81640625" style="1" customWidth="1"/>
    <col min="268" max="272" width="9.1796875" style="1" customWidth="1"/>
    <col min="273" max="273" width="13.54296875" style="1" customWidth="1"/>
    <col min="274" max="274" width="17" style="1" customWidth="1"/>
    <col min="275" max="275" width="13.54296875" style="1" customWidth="1"/>
    <col min="276" max="276" width="17" style="1" customWidth="1"/>
    <col min="277" max="512" width="8.7265625" style="1"/>
    <col min="513" max="513" width="39.453125" style="1" customWidth="1"/>
    <col min="514" max="514" width="9.1796875" style="1" customWidth="1"/>
    <col min="515" max="515" width="9.54296875" style="1" bestFit="1" customWidth="1"/>
    <col min="516" max="516" width="9.1796875" style="1" customWidth="1"/>
    <col min="517" max="517" width="9.453125" style="1" customWidth="1"/>
    <col min="518" max="518" width="9.54296875" style="1" bestFit="1" customWidth="1"/>
    <col min="519" max="519" width="9.1796875" style="1" customWidth="1"/>
    <col min="520" max="520" width="9.453125" style="1" customWidth="1"/>
    <col min="521" max="522" width="9.1796875" style="1" customWidth="1"/>
    <col min="523" max="523" width="10.81640625" style="1" customWidth="1"/>
    <col min="524" max="528" width="9.1796875" style="1" customWidth="1"/>
    <col min="529" max="529" width="13.54296875" style="1" customWidth="1"/>
    <col min="530" max="530" width="17" style="1" customWidth="1"/>
    <col min="531" max="531" width="13.54296875" style="1" customWidth="1"/>
    <col min="532" max="532" width="17" style="1" customWidth="1"/>
    <col min="533" max="768" width="8.7265625" style="1"/>
    <col min="769" max="769" width="39.453125" style="1" customWidth="1"/>
    <col min="770" max="770" width="9.1796875" style="1" customWidth="1"/>
    <col min="771" max="771" width="9.54296875" style="1" bestFit="1" customWidth="1"/>
    <col min="772" max="772" width="9.1796875" style="1" customWidth="1"/>
    <col min="773" max="773" width="9.453125" style="1" customWidth="1"/>
    <col min="774" max="774" width="9.54296875" style="1" bestFit="1" customWidth="1"/>
    <col min="775" max="775" width="9.1796875" style="1" customWidth="1"/>
    <col min="776" max="776" width="9.453125" style="1" customWidth="1"/>
    <col min="777" max="778" width="9.1796875" style="1" customWidth="1"/>
    <col min="779" max="779" width="10.81640625" style="1" customWidth="1"/>
    <col min="780" max="784" width="9.1796875" style="1" customWidth="1"/>
    <col min="785" max="785" width="13.54296875" style="1" customWidth="1"/>
    <col min="786" max="786" width="17" style="1" customWidth="1"/>
    <col min="787" max="787" width="13.54296875" style="1" customWidth="1"/>
    <col min="788" max="788" width="17" style="1" customWidth="1"/>
    <col min="789" max="1024" width="8.7265625" style="1"/>
    <col min="1025" max="1025" width="39.453125" style="1" customWidth="1"/>
    <col min="1026" max="1026" width="9.1796875" style="1" customWidth="1"/>
    <col min="1027" max="1027" width="9.54296875" style="1" bestFit="1" customWidth="1"/>
    <col min="1028" max="1028" width="9.1796875" style="1" customWidth="1"/>
    <col min="1029" max="1029" width="9.453125" style="1" customWidth="1"/>
    <col min="1030" max="1030" width="9.54296875" style="1" bestFit="1" customWidth="1"/>
    <col min="1031" max="1031" width="9.1796875" style="1" customWidth="1"/>
    <col min="1032" max="1032" width="9.453125" style="1" customWidth="1"/>
    <col min="1033" max="1034" width="9.1796875" style="1" customWidth="1"/>
    <col min="1035" max="1035" width="10.81640625" style="1" customWidth="1"/>
    <col min="1036" max="1040" width="9.1796875" style="1" customWidth="1"/>
    <col min="1041" max="1041" width="13.54296875" style="1" customWidth="1"/>
    <col min="1042" max="1042" width="17" style="1" customWidth="1"/>
    <col min="1043" max="1043" width="13.54296875" style="1" customWidth="1"/>
    <col min="1044" max="1044" width="17" style="1" customWidth="1"/>
    <col min="1045" max="1280" width="8.7265625" style="1"/>
    <col min="1281" max="1281" width="39.453125" style="1" customWidth="1"/>
    <col min="1282" max="1282" width="9.1796875" style="1" customWidth="1"/>
    <col min="1283" max="1283" width="9.54296875" style="1" bestFit="1" customWidth="1"/>
    <col min="1284" max="1284" width="9.1796875" style="1" customWidth="1"/>
    <col min="1285" max="1285" width="9.453125" style="1" customWidth="1"/>
    <col min="1286" max="1286" width="9.54296875" style="1" bestFit="1" customWidth="1"/>
    <col min="1287" max="1287" width="9.1796875" style="1" customWidth="1"/>
    <col min="1288" max="1288" width="9.453125" style="1" customWidth="1"/>
    <col min="1289" max="1290" width="9.1796875" style="1" customWidth="1"/>
    <col min="1291" max="1291" width="10.81640625" style="1" customWidth="1"/>
    <col min="1292" max="1296" width="9.1796875" style="1" customWidth="1"/>
    <col min="1297" max="1297" width="13.54296875" style="1" customWidth="1"/>
    <col min="1298" max="1298" width="17" style="1" customWidth="1"/>
    <col min="1299" max="1299" width="13.54296875" style="1" customWidth="1"/>
    <col min="1300" max="1300" width="17" style="1" customWidth="1"/>
    <col min="1301" max="1536" width="8.7265625" style="1"/>
    <col min="1537" max="1537" width="39.453125" style="1" customWidth="1"/>
    <col min="1538" max="1538" width="9.1796875" style="1" customWidth="1"/>
    <col min="1539" max="1539" width="9.54296875" style="1" bestFit="1" customWidth="1"/>
    <col min="1540" max="1540" width="9.1796875" style="1" customWidth="1"/>
    <col min="1541" max="1541" width="9.453125" style="1" customWidth="1"/>
    <col min="1542" max="1542" width="9.54296875" style="1" bestFit="1" customWidth="1"/>
    <col min="1543" max="1543" width="9.1796875" style="1" customWidth="1"/>
    <col min="1544" max="1544" width="9.453125" style="1" customWidth="1"/>
    <col min="1545" max="1546" width="9.1796875" style="1" customWidth="1"/>
    <col min="1547" max="1547" width="10.81640625" style="1" customWidth="1"/>
    <col min="1548" max="1552" width="9.1796875" style="1" customWidth="1"/>
    <col min="1553" max="1553" width="13.54296875" style="1" customWidth="1"/>
    <col min="1554" max="1554" width="17" style="1" customWidth="1"/>
    <col min="1555" max="1555" width="13.54296875" style="1" customWidth="1"/>
    <col min="1556" max="1556" width="17" style="1" customWidth="1"/>
    <col min="1557" max="1792" width="8.7265625" style="1"/>
    <col min="1793" max="1793" width="39.453125" style="1" customWidth="1"/>
    <col min="1794" max="1794" width="9.1796875" style="1" customWidth="1"/>
    <col min="1795" max="1795" width="9.54296875" style="1" bestFit="1" customWidth="1"/>
    <col min="1796" max="1796" width="9.1796875" style="1" customWidth="1"/>
    <col min="1797" max="1797" width="9.453125" style="1" customWidth="1"/>
    <col min="1798" max="1798" width="9.54296875" style="1" bestFit="1" customWidth="1"/>
    <col min="1799" max="1799" width="9.1796875" style="1" customWidth="1"/>
    <col min="1800" max="1800" width="9.453125" style="1" customWidth="1"/>
    <col min="1801" max="1802" width="9.1796875" style="1" customWidth="1"/>
    <col min="1803" max="1803" width="10.81640625" style="1" customWidth="1"/>
    <col min="1804" max="1808" width="9.1796875" style="1" customWidth="1"/>
    <col min="1809" max="1809" width="13.54296875" style="1" customWidth="1"/>
    <col min="1810" max="1810" width="17" style="1" customWidth="1"/>
    <col min="1811" max="1811" width="13.54296875" style="1" customWidth="1"/>
    <col min="1812" max="1812" width="17" style="1" customWidth="1"/>
    <col min="1813" max="2048" width="8.7265625" style="1"/>
    <col min="2049" max="2049" width="39.453125" style="1" customWidth="1"/>
    <col min="2050" max="2050" width="9.1796875" style="1" customWidth="1"/>
    <col min="2051" max="2051" width="9.54296875" style="1" bestFit="1" customWidth="1"/>
    <col min="2052" max="2052" width="9.1796875" style="1" customWidth="1"/>
    <col min="2053" max="2053" width="9.453125" style="1" customWidth="1"/>
    <col min="2054" max="2054" width="9.54296875" style="1" bestFit="1" customWidth="1"/>
    <col min="2055" max="2055" width="9.1796875" style="1" customWidth="1"/>
    <col min="2056" max="2056" width="9.453125" style="1" customWidth="1"/>
    <col min="2057" max="2058" width="9.1796875" style="1" customWidth="1"/>
    <col min="2059" max="2059" width="10.81640625" style="1" customWidth="1"/>
    <col min="2060" max="2064" width="9.1796875" style="1" customWidth="1"/>
    <col min="2065" max="2065" width="13.54296875" style="1" customWidth="1"/>
    <col min="2066" max="2066" width="17" style="1" customWidth="1"/>
    <col min="2067" max="2067" width="13.54296875" style="1" customWidth="1"/>
    <col min="2068" max="2068" width="17" style="1" customWidth="1"/>
    <col min="2069" max="2304" width="8.7265625" style="1"/>
    <col min="2305" max="2305" width="39.453125" style="1" customWidth="1"/>
    <col min="2306" max="2306" width="9.1796875" style="1" customWidth="1"/>
    <col min="2307" max="2307" width="9.54296875" style="1" bestFit="1" customWidth="1"/>
    <col min="2308" max="2308" width="9.1796875" style="1" customWidth="1"/>
    <col min="2309" max="2309" width="9.453125" style="1" customWidth="1"/>
    <col min="2310" max="2310" width="9.54296875" style="1" bestFit="1" customWidth="1"/>
    <col min="2311" max="2311" width="9.1796875" style="1" customWidth="1"/>
    <col min="2312" max="2312" width="9.453125" style="1" customWidth="1"/>
    <col min="2313" max="2314" width="9.1796875" style="1" customWidth="1"/>
    <col min="2315" max="2315" width="10.81640625" style="1" customWidth="1"/>
    <col min="2316" max="2320" width="9.1796875" style="1" customWidth="1"/>
    <col min="2321" max="2321" width="13.54296875" style="1" customWidth="1"/>
    <col min="2322" max="2322" width="17" style="1" customWidth="1"/>
    <col min="2323" max="2323" width="13.54296875" style="1" customWidth="1"/>
    <col min="2324" max="2324" width="17" style="1" customWidth="1"/>
    <col min="2325" max="2560" width="8.7265625" style="1"/>
    <col min="2561" max="2561" width="39.453125" style="1" customWidth="1"/>
    <col min="2562" max="2562" width="9.1796875" style="1" customWidth="1"/>
    <col min="2563" max="2563" width="9.54296875" style="1" bestFit="1" customWidth="1"/>
    <col min="2564" max="2564" width="9.1796875" style="1" customWidth="1"/>
    <col min="2565" max="2565" width="9.453125" style="1" customWidth="1"/>
    <col min="2566" max="2566" width="9.54296875" style="1" bestFit="1" customWidth="1"/>
    <col min="2567" max="2567" width="9.1796875" style="1" customWidth="1"/>
    <col min="2568" max="2568" width="9.453125" style="1" customWidth="1"/>
    <col min="2569" max="2570" width="9.1796875" style="1" customWidth="1"/>
    <col min="2571" max="2571" width="10.81640625" style="1" customWidth="1"/>
    <col min="2572" max="2576" width="9.1796875" style="1" customWidth="1"/>
    <col min="2577" max="2577" width="13.54296875" style="1" customWidth="1"/>
    <col min="2578" max="2578" width="17" style="1" customWidth="1"/>
    <col min="2579" max="2579" width="13.54296875" style="1" customWidth="1"/>
    <col min="2580" max="2580" width="17" style="1" customWidth="1"/>
    <col min="2581" max="2816" width="8.7265625" style="1"/>
    <col min="2817" max="2817" width="39.453125" style="1" customWidth="1"/>
    <col min="2818" max="2818" width="9.1796875" style="1" customWidth="1"/>
    <col min="2819" max="2819" width="9.54296875" style="1" bestFit="1" customWidth="1"/>
    <col min="2820" max="2820" width="9.1796875" style="1" customWidth="1"/>
    <col min="2821" max="2821" width="9.453125" style="1" customWidth="1"/>
    <col min="2822" max="2822" width="9.54296875" style="1" bestFit="1" customWidth="1"/>
    <col min="2823" max="2823" width="9.1796875" style="1" customWidth="1"/>
    <col min="2824" max="2824" width="9.453125" style="1" customWidth="1"/>
    <col min="2825" max="2826" width="9.1796875" style="1" customWidth="1"/>
    <col min="2827" max="2827" width="10.81640625" style="1" customWidth="1"/>
    <col min="2828" max="2832" width="9.1796875" style="1" customWidth="1"/>
    <col min="2833" max="2833" width="13.54296875" style="1" customWidth="1"/>
    <col min="2834" max="2834" width="17" style="1" customWidth="1"/>
    <col min="2835" max="2835" width="13.54296875" style="1" customWidth="1"/>
    <col min="2836" max="2836" width="17" style="1" customWidth="1"/>
    <col min="2837" max="3072" width="8.7265625" style="1"/>
    <col min="3073" max="3073" width="39.453125" style="1" customWidth="1"/>
    <col min="3074" max="3074" width="9.1796875" style="1" customWidth="1"/>
    <col min="3075" max="3075" width="9.54296875" style="1" bestFit="1" customWidth="1"/>
    <col min="3076" max="3076" width="9.1796875" style="1" customWidth="1"/>
    <col min="3077" max="3077" width="9.453125" style="1" customWidth="1"/>
    <col min="3078" max="3078" width="9.54296875" style="1" bestFit="1" customWidth="1"/>
    <col min="3079" max="3079" width="9.1796875" style="1" customWidth="1"/>
    <col min="3080" max="3080" width="9.453125" style="1" customWidth="1"/>
    <col min="3081" max="3082" width="9.1796875" style="1" customWidth="1"/>
    <col min="3083" max="3083" width="10.81640625" style="1" customWidth="1"/>
    <col min="3084" max="3088" width="9.1796875" style="1" customWidth="1"/>
    <col min="3089" max="3089" width="13.54296875" style="1" customWidth="1"/>
    <col min="3090" max="3090" width="17" style="1" customWidth="1"/>
    <col min="3091" max="3091" width="13.54296875" style="1" customWidth="1"/>
    <col min="3092" max="3092" width="17" style="1" customWidth="1"/>
    <col min="3093" max="3328" width="8.7265625" style="1"/>
    <col min="3329" max="3329" width="39.453125" style="1" customWidth="1"/>
    <col min="3330" max="3330" width="9.1796875" style="1" customWidth="1"/>
    <col min="3331" max="3331" width="9.54296875" style="1" bestFit="1" customWidth="1"/>
    <col min="3332" max="3332" width="9.1796875" style="1" customWidth="1"/>
    <col min="3333" max="3333" width="9.453125" style="1" customWidth="1"/>
    <col min="3334" max="3334" width="9.54296875" style="1" bestFit="1" customWidth="1"/>
    <col min="3335" max="3335" width="9.1796875" style="1" customWidth="1"/>
    <col min="3336" max="3336" width="9.453125" style="1" customWidth="1"/>
    <col min="3337" max="3338" width="9.1796875" style="1" customWidth="1"/>
    <col min="3339" max="3339" width="10.81640625" style="1" customWidth="1"/>
    <col min="3340" max="3344" width="9.1796875" style="1" customWidth="1"/>
    <col min="3345" max="3345" width="13.54296875" style="1" customWidth="1"/>
    <col min="3346" max="3346" width="17" style="1" customWidth="1"/>
    <col min="3347" max="3347" width="13.54296875" style="1" customWidth="1"/>
    <col min="3348" max="3348" width="17" style="1" customWidth="1"/>
    <col min="3349" max="3584" width="8.7265625" style="1"/>
    <col min="3585" max="3585" width="39.453125" style="1" customWidth="1"/>
    <col min="3586" max="3586" width="9.1796875" style="1" customWidth="1"/>
    <col min="3587" max="3587" width="9.54296875" style="1" bestFit="1" customWidth="1"/>
    <col min="3588" max="3588" width="9.1796875" style="1" customWidth="1"/>
    <col min="3589" max="3589" width="9.453125" style="1" customWidth="1"/>
    <col min="3590" max="3590" width="9.54296875" style="1" bestFit="1" customWidth="1"/>
    <col min="3591" max="3591" width="9.1796875" style="1" customWidth="1"/>
    <col min="3592" max="3592" width="9.453125" style="1" customWidth="1"/>
    <col min="3593" max="3594" width="9.1796875" style="1" customWidth="1"/>
    <col min="3595" max="3595" width="10.81640625" style="1" customWidth="1"/>
    <col min="3596" max="3600" width="9.1796875" style="1" customWidth="1"/>
    <col min="3601" max="3601" width="13.54296875" style="1" customWidth="1"/>
    <col min="3602" max="3602" width="17" style="1" customWidth="1"/>
    <col min="3603" max="3603" width="13.54296875" style="1" customWidth="1"/>
    <col min="3604" max="3604" width="17" style="1" customWidth="1"/>
    <col min="3605" max="3840" width="8.7265625" style="1"/>
    <col min="3841" max="3841" width="39.453125" style="1" customWidth="1"/>
    <col min="3842" max="3842" width="9.1796875" style="1" customWidth="1"/>
    <col min="3843" max="3843" width="9.54296875" style="1" bestFit="1" customWidth="1"/>
    <col min="3844" max="3844" width="9.1796875" style="1" customWidth="1"/>
    <col min="3845" max="3845" width="9.453125" style="1" customWidth="1"/>
    <col min="3846" max="3846" width="9.54296875" style="1" bestFit="1" customWidth="1"/>
    <col min="3847" max="3847" width="9.1796875" style="1" customWidth="1"/>
    <col min="3848" max="3848" width="9.453125" style="1" customWidth="1"/>
    <col min="3849" max="3850" width="9.1796875" style="1" customWidth="1"/>
    <col min="3851" max="3851" width="10.81640625" style="1" customWidth="1"/>
    <col min="3852" max="3856" width="9.1796875" style="1" customWidth="1"/>
    <col min="3857" max="3857" width="13.54296875" style="1" customWidth="1"/>
    <col min="3858" max="3858" width="17" style="1" customWidth="1"/>
    <col min="3859" max="3859" width="13.54296875" style="1" customWidth="1"/>
    <col min="3860" max="3860" width="17" style="1" customWidth="1"/>
    <col min="3861" max="4096" width="8.7265625" style="1"/>
    <col min="4097" max="4097" width="39.453125" style="1" customWidth="1"/>
    <col min="4098" max="4098" width="9.1796875" style="1" customWidth="1"/>
    <col min="4099" max="4099" width="9.54296875" style="1" bestFit="1" customWidth="1"/>
    <col min="4100" max="4100" width="9.1796875" style="1" customWidth="1"/>
    <col min="4101" max="4101" width="9.453125" style="1" customWidth="1"/>
    <col min="4102" max="4102" width="9.54296875" style="1" bestFit="1" customWidth="1"/>
    <col min="4103" max="4103" width="9.1796875" style="1" customWidth="1"/>
    <col min="4104" max="4104" width="9.453125" style="1" customWidth="1"/>
    <col min="4105" max="4106" width="9.1796875" style="1" customWidth="1"/>
    <col min="4107" max="4107" width="10.81640625" style="1" customWidth="1"/>
    <col min="4108" max="4112" width="9.1796875" style="1" customWidth="1"/>
    <col min="4113" max="4113" width="13.54296875" style="1" customWidth="1"/>
    <col min="4114" max="4114" width="17" style="1" customWidth="1"/>
    <col min="4115" max="4115" width="13.54296875" style="1" customWidth="1"/>
    <col min="4116" max="4116" width="17" style="1" customWidth="1"/>
    <col min="4117" max="4352" width="8.7265625" style="1"/>
    <col min="4353" max="4353" width="39.453125" style="1" customWidth="1"/>
    <col min="4354" max="4354" width="9.1796875" style="1" customWidth="1"/>
    <col min="4355" max="4355" width="9.54296875" style="1" bestFit="1" customWidth="1"/>
    <col min="4356" max="4356" width="9.1796875" style="1" customWidth="1"/>
    <col min="4357" max="4357" width="9.453125" style="1" customWidth="1"/>
    <col min="4358" max="4358" width="9.54296875" style="1" bestFit="1" customWidth="1"/>
    <col min="4359" max="4359" width="9.1796875" style="1" customWidth="1"/>
    <col min="4360" max="4360" width="9.453125" style="1" customWidth="1"/>
    <col min="4361" max="4362" width="9.1796875" style="1" customWidth="1"/>
    <col min="4363" max="4363" width="10.81640625" style="1" customWidth="1"/>
    <col min="4364" max="4368" width="9.1796875" style="1" customWidth="1"/>
    <col min="4369" max="4369" width="13.54296875" style="1" customWidth="1"/>
    <col min="4370" max="4370" width="17" style="1" customWidth="1"/>
    <col min="4371" max="4371" width="13.54296875" style="1" customWidth="1"/>
    <col min="4372" max="4372" width="17" style="1" customWidth="1"/>
    <col min="4373" max="4608" width="8.7265625" style="1"/>
    <col min="4609" max="4609" width="39.453125" style="1" customWidth="1"/>
    <col min="4610" max="4610" width="9.1796875" style="1" customWidth="1"/>
    <col min="4611" max="4611" width="9.54296875" style="1" bestFit="1" customWidth="1"/>
    <col min="4612" max="4612" width="9.1796875" style="1" customWidth="1"/>
    <col min="4613" max="4613" width="9.453125" style="1" customWidth="1"/>
    <col min="4614" max="4614" width="9.54296875" style="1" bestFit="1" customWidth="1"/>
    <col min="4615" max="4615" width="9.1796875" style="1" customWidth="1"/>
    <col min="4616" max="4616" width="9.453125" style="1" customWidth="1"/>
    <col min="4617" max="4618" width="9.1796875" style="1" customWidth="1"/>
    <col min="4619" max="4619" width="10.81640625" style="1" customWidth="1"/>
    <col min="4620" max="4624" width="9.1796875" style="1" customWidth="1"/>
    <col min="4625" max="4625" width="13.54296875" style="1" customWidth="1"/>
    <col min="4626" max="4626" width="17" style="1" customWidth="1"/>
    <col min="4627" max="4627" width="13.54296875" style="1" customWidth="1"/>
    <col min="4628" max="4628" width="17" style="1" customWidth="1"/>
    <col min="4629" max="4864" width="8.7265625" style="1"/>
    <col min="4865" max="4865" width="39.453125" style="1" customWidth="1"/>
    <col min="4866" max="4866" width="9.1796875" style="1" customWidth="1"/>
    <col min="4867" max="4867" width="9.54296875" style="1" bestFit="1" customWidth="1"/>
    <col min="4868" max="4868" width="9.1796875" style="1" customWidth="1"/>
    <col min="4869" max="4869" width="9.453125" style="1" customWidth="1"/>
    <col min="4870" max="4870" width="9.54296875" style="1" bestFit="1" customWidth="1"/>
    <col min="4871" max="4871" width="9.1796875" style="1" customWidth="1"/>
    <col min="4872" max="4872" width="9.453125" style="1" customWidth="1"/>
    <col min="4873" max="4874" width="9.1796875" style="1" customWidth="1"/>
    <col min="4875" max="4875" width="10.81640625" style="1" customWidth="1"/>
    <col min="4876" max="4880" width="9.1796875" style="1" customWidth="1"/>
    <col min="4881" max="4881" width="13.54296875" style="1" customWidth="1"/>
    <col min="4882" max="4882" width="17" style="1" customWidth="1"/>
    <col min="4883" max="4883" width="13.54296875" style="1" customWidth="1"/>
    <col min="4884" max="4884" width="17" style="1" customWidth="1"/>
    <col min="4885" max="5120" width="8.7265625" style="1"/>
    <col min="5121" max="5121" width="39.453125" style="1" customWidth="1"/>
    <col min="5122" max="5122" width="9.1796875" style="1" customWidth="1"/>
    <col min="5123" max="5123" width="9.54296875" style="1" bestFit="1" customWidth="1"/>
    <col min="5124" max="5124" width="9.1796875" style="1" customWidth="1"/>
    <col min="5125" max="5125" width="9.453125" style="1" customWidth="1"/>
    <col min="5126" max="5126" width="9.54296875" style="1" bestFit="1" customWidth="1"/>
    <col min="5127" max="5127" width="9.1796875" style="1" customWidth="1"/>
    <col min="5128" max="5128" width="9.453125" style="1" customWidth="1"/>
    <col min="5129" max="5130" width="9.1796875" style="1" customWidth="1"/>
    <col min="5131" max="5131" width="10.81640625" style="1" customWidth="1"/>
    <col min="5132" max="5136" width="9.1796875" style="1" customWidth="1"/>
    <col min="5137" max="5137" width="13.54296875" style="1" customWidth="1"/>
    <col min="5138" max="5138" width="17" style="1" customWidth="1"/>
    <col min="5139" max="5139" width="13.54296875" style="1" customWidth="1"/>
    <col min="5140" max="5140" width="17" style="1" customWidth="1"/>
    <col min="5141" max="5376" width="8.7265625" style="1"/>
    <col min="5377" max="5377" width="39.453125" style="1" customWidth="1"/>
    <col min="5378" max="5378" width="9.1796875" style="1" customWidth="1"/>
    <col min="5379" max="5379" width="9.54296875" style="1" bestFit="1" customWidth="1"/>
    <col min="5380" max="5380" width="9.1796875" style="1" customWidth="1"/>
    <col min="5381" max="5381" width="9.453125" style="1" customWidth="1"/>
    <col min="5382" max="5382" width="9.54296875" style="1" bestFit="1" customWidth="1"/>
    <col min="5383" max="5383" width="9.1796875" style="1" customWidth="1"/>
    <col min="5384" max="5384" width="9.453125" style="1" customWidth="1"/>
    <col min="5385" max="5386" width="9.1796875" style="1" customWidth="1"/>
    <col min="5387" max="5387" width="10.81640625" style="1" customWidth="1"/>
    <col min="5388" max="5392" width="9.1796875" style="1" customWidth="1"/>
    <col min="5393" max="5393" width="13.54296875" style="1" customWidth="1"/>
    <col min="5394" max="5394" width="17" style="1" customWidth="1"/>
    <col min="5395" max="5395" width="13.54296875" style="1" customWidth="1"/>
    <col min="5396" max="5396" width="17" style="1" customWidth="1"/>
    <col min="5397" max="5632" width="8.7265625" style="1"/>
    <col min="5633" max="5633" width="39.453125" style="1" customWidth="1"/>
    <col min="5634" max="5634" width="9.1796875" style="1" customWidth="1"/>
    <col min="5635" max="5635" width="9.54296875" style="1" bestFit="1" customWidth="1"/>
    <col min="5636" max="5636" width="9.1796875" style="1" customWidth="1"/>
    <col min="5637" max="5637" width="9.453125" style="1" customWidth="1"/>
    <col min="5638" max="5638" width="9.54296875" style="1" bestFit="1" customWidth="1"/>
    <col min="5639" max="5639" width="9.1796875" style="1" customWidth="1"/>
    <col min="5640" max="5640" width="9.453125" style="1" customWidth="1"/>
    <col min="5641" max="5642" width="9.1796875" style="1" customWidth="1"/>
    <col min="5643" max="5643" width="10.81640625" style="1" customWidth="1"/>
    <col min="5644" max="5648" width="9.1796875" style="1" customWidth="1"/>
    <col min="5649" max="5649" width="13.54296875" style="1" customWidth="1"/>
    <col min="5650" max="5650" width="17" style="1" customWidth="1"/>
    <col min="5651" max="5651" width="13.54296875" style="1" customWidth="1"/>
    <col min="5652" max="5652" width="17" style="1" customWidth="1"/>
    <col min="5653" max="5888" width="8.7265625" style="1"/>
    <col min="5889" max="5889" width="39.453125" style="1" customWidth="1"/>
    <col min="5890" max="5890" width="9.1796875" style="1" customWidth="1"/>
    <col min="5891" max="5891" width="9.54296875" style="1" bestFit="1" customWidth="1"/>
    <col min="5892" max="5892" width="9.1796875" style="1" customWidth="1"/>
    <col min="5893" max="5893" width="9.453125" style="1" customWidth="1"/>
    <col min="5894" max="5894" width="9.54296875" style="1" bestFit="1" customWidth="1"/>
    <col min="5895" max="5895" width="9.1796875" style="1" customWidth="1"/>
    <col min="5896" max="5896" width="9.453125" style="1" customWidth="1"/>
    <col min="5897" max="5898" width="9.1796875" style="1" customWidth="1"/>
    <col min="5899" max="5899" width="10.81640625" style="1" customWidth="1"/>
    <col min="5900" max="5904" width="9.1796875" style="1" customWidth="1"/>
    <col min="5905" max="5905" width="13.54296875" style="1" customWidth="1"/>
    <col min="5906" max="5906" width="17" style="1" customWidth="1"/>
    <col min="5907" max="5907" width="13.54296875" style="1" customWidth="1"/>
    <col min="5908" max="5908" width="17" style="1" customWidth="1"/>
    <col min="5909" max="6144" width="8.7265625" style="1"/>
    <col min="6145" max="6145" width="39.453125" style="1" customWidth="1"/>
    <col min="6146" max="6146" width="9.1796875" style="1" customWidth="1"/>
    <col min="6147" max="6147" width="9.54296875" style="1" bestFit="1" customWidth="1"/>
    <col min="6148" max="6148" width="9.1796875" style="1" customWidth="1"/>
    <col min="6149" max="6149" width="9.453125" style="1" customWidth="1"/>
    <col min="6150" max="6150" width="9.54296875" style="1" bestFit="1" customWidth="1"/>
    <col min="6151" max="6151" width="9.1796875" style="1" customWidth="1"/>
    <col min="6152" max="6152" width="9.453125" style="1" customWidth="1"/>
    <col min="6153" max="6154" width="9.1796875" style="1" customWidth="1"/>
    <col min="6155" max="6155" width="10.81640625" style="1" customWidth="1"/>
    <col min="6156" max="6160" width="9.1796875" style="1" customWidth="1"/>
    <col min="6161" max="6161" width="13.54296875" style="1" customWidth="1"/>
    <col min="6162" max="6162" width="17" style="1" customWidth="1"/>
    <col min="6163" max="6163" width="13.54296875" style="1" customWidth="1"/>
    <col min="6164" max="6164" width="17" style="1" customWidth="1"/>
    <col min="6165" max="6400" width="8.7265625" style="1"/>
    <col min="6401" max="6401" width="39.453125" style="1" customWidth="1"/>
    <col min="6402" max="6402" width="9.1796875" style="1" customWidth="1"/>
    <col min="6403" max="6403" width="9.54296875" style="1" bestFit="1" customWidth="1"/>
    <col min="6404" max="6404" width="9.1796875" style="1" customWidth="1"/>
    <col min="6405" max="6405" width="9.453125" style="1" customWidth="1"/>
    <col min="6406" max="6406" width="9.54296875" style="1" bestFit="1" customWidth="1"/>
    <col min="6407" max="6407" width="9.1796875" style="1" customWidth="1"/>
    <col min="6408" max="6408" width="9.453125" style="1" customWidth="1"/>
    <col min="6409" max="6410" width="9.1796875" style="1" customWidth="1"/>
    <col min="6411" max="6411" width="10.81640625" style="1" customWidth="1"/>
    <col min="6412" max="6416" width="9.1796875" style="1" customWidth="1"/>
    <col min="6417" max="6417" width="13.54296875" style="1" customWidth="1"/>
    <col min="6418" max="6418" width="17" style="1" customWidth="1"/>
    <col min="6419" max="6419" width="13.54296875" style="1" customWidth="1"/>
    <col min="6420" max="6420" width="17" style="1" customWidth="1"/>
    <col min="6421" max="6656" width="8.7265625" style="1"/>
    <col min="6657" max="6657" width="39.453125" style="1" customWidth="1"/>
    <col min="6658" max="6658" width="9.1796875" style="1" customWidth="1"/>
    <col min="6659" max="6659" width="9.54296875" style="1" bestFit="1" customWidth="1"/>
    <col min="6660" max="6660" width="9.1796875" style="1" customWidth="1"/>
    <col min="6661" max="6661" width="9.453125" style="1" customWidth="1"/>
    <col min="6662" max="6662" width="9.54296875" style="1" bestFit="1" customWidth="1"/>
    <col min="6663" max="6663" width="9.1796875" style="1" customWidth="1"/>
    <col min="6664" max="6664" width="9.453125" style="1" customWidth="1"/>
    <col min="6665" max="6666" width="9.1796875" style="1" customWidth="1"/>
    <col min="6667" max="6667" width="10.81640625" style="1" customWidth="1"/>
    <col min="6668" max="6672" width="9.1796875" style="1" customWidth="1"/>
    <col min="6673" max="6673" width="13.54296875" style="1" customWidth="1"/>
    <col min="6674" max="6674" width="17" style="1" customWidth="1"/>
    <col min="6675" max="6675" width="13.54296875" style="1" customWidth="1"/>
    <col min="6676" max="6676" width="17" style="1" customWidth="1"/>
    <col min="6677" max="6912" width="8.7265625" style="1"/>
    <col min="6913" max="6913" width="39.453125" style="1" customWidth="1"/>
    <col min="6914" max="6914" width="9.1796875" style="1" customWidth="1"/>
    <col min="6915" max="6915" width="9.54296875" style="1" bestFit="1" customWidth="1"/>
    <col min="6916" max="6916" width="9.1796875" style="1" customWidth="1"/>
    <col min="6917" max="6917" width="9.453125" style="1" customWidth="1"/>
    <col min="6918" max="6918" width="9.54296875" style="1" bestFit="1" customWidth="1"/>
    <col min="6919" max="6919" width="9.1796875" style="1" customWidth="1"/>
    <col min="6920" max="6920" width="9.453125" style="1" customWidth="1"/>
    <col min="6921" max="6922" width="9.1796875" style="1" customWidth="1"/>
    <col min="6923" max="6923" width="10.81640625" style="1" customWidth="1"/>
    <col min="6924" max="6928" width="9.1796875" style="1" customWidth="1"/>
    <col min="6929" max="6929" width="13.54296875" style="1" customWidth="1"/>
    <col min="6930" max="6930" width="17" style="1" customWidth="1"/>
    <col min="6931" max="6931" width="13.54296875" style="1" customWidth="1"/>
    <col min="6932" max="6932" width="17" style="1" customWidth="1"/>
    <col min="6933" max="7168" width="8.7265625" style="1"/>
    <col min="7169" max="7169" width="39.453125" style="1" customWidth="1"/>
    <col min="7170" max="7170" width="9.1796875" style="1" customWidth="1"/>
    <col min="7171" max="7171" width="9.54296875" style="1" bestFit="1" customWidth="1"/>
    <col min="7172" max="7172" width="9.1796875" style="1" customWidth="1"/>
    <col min="7173" max="7173" width="9.453125" style="1" customWidth="1"/>
    <col min="7174" max="7174" width="9.54296875" style="1" bestFit="1" customWidth="1"/>
    <col min="7175" max="7175" width="9.1796875" style="1" customWidth="1"/>
    <col min="7176" max="7176" width="9.453125" style="1" customWidth="1"/>
    <col min="7177" max="7178" width="9.1796875" style="1" customWidth="1"/>
    <col min="7179" max="7179" width="10.81640625" style="1" customWidth="1"/>
    <col min="7180" max="7184" width="9.1796875" style="1" customWidth="1"/>
    <col min="7185" max="7185" width="13.54296875" style="1" customWidth="1"/>
    <col min="7186" max="7186" width="17" style="1" customWidth="1"/>
    <col min="7187" max="7187" width="13.54296875" style="1" customWidth="1"/>
    <col min="7188" max="7188" width="17" style="1" customWidth="1"/>
    <col min="7189" max="7424" width="8.7265625" style="1"/>
    <col min="7425" max="7425" width="39.453125" style="1" customWidth="1"/>
    <col min="7426" max="7426" width="9.1796875" style="1" customWidth="1"/>
    <col min="7427" max="7427" width="9.54296875" style="1" bestFit="1" customWidth="1"/>
    <col min="7428" max="7428" width="9.1796875" style="1" customWidth="1"/>
    <col min="7429" max="7429" width="9.453125" style="1" customWidth="1"/>
    <col min="7430" max="7430" width="9.54296875" style="1" bestFit="1" customWidth="1"/>
    <col min="7431" max="7431" width="9.1796875" style="1" customWidth="1"/>
    <col min="7432" max="7432" width="9.453125" style="1" customWidth="1"/>
    <col min="7433" max="7434" width="9.1796875" style="1" customWidth="1"/>
    <col min="7435" max="7435" width="10.81640625" style="1" customWidth="1"/>
    <col min="7436" max="7440" width="9.1796875" style="1" customWidth="1"/>
    <col min="7441" max="7441" width="13.54296875" style="1" customWidth="1"/>
    <col min="7442" max="7442" width="17" style="1" customWidth="1"/>
    <col min="7443" max="7443" width="13.54296875" style="1" customWidth="1"/>
    <col min="7444" max="7444" width="17" style="1" customWidth="1"/>
    <col min="7445" max="7680" width="8.7265625" style="1"/>
    <col min="7681" max="7681" width="39.453125" style="1" customWidth="1"/>
    <col min="7682" max="7682" width="9.1796875" style="1" customWidth="1"/>
    <col min="7683" max="7683" width="9.54296875" style="1" bestFit="1" customWidth="1"/>
    <col min="7684" max="7684" width="9.1796875" style="1" customWidth="1"/>
    <col min="7685" max="7685" width="9.453125" style="1" customWidth="1"/>
    <col min="7686" max="7686" width="9.54296875" style="1" bestFit="1" customWidth="1"/>
    <col min="7687" max="7687" width="9.1796875" style="1" customWidth="1"/>
    <col min="7688" max="7688" width="9.453125" style="1" customWidth="1"/>
    <col min="7689" max="7690" width="9.1796875" style="1" customWidth="1"/>
    <col min="7691" max="7691" width="10.81640625" style="1" customWidth="1"/>
    <col min="7692" max="7696" width="9.1796875" style="1" customWidth="1"/>
    <col min="7697" max="7697" width="13.54296875" style="1" customWidth="1"/>
    <col min="7698" max="7698" width="17" style="1" customWidth="1"/>
    <col min="7699" max="7699" width="13.54296875" style="1" customWidth="1"/>
    <col min="7700" max="7700" width="17" style="1" customWidth="1"/>
    <col min="7701" max="7936" width="8.7265625" style="1"/>
    <col min="7937" max="7937" width="39.453125" style="1" customWidth="1"/>
    <col min="7938" max="7938" width="9.1796875" style="1" customWidth="1"/>
    <col min="7939" max="7939" width="9.54296875" style="1" bestFit="1" customWidth="1"/>
    <col min="7940" max="7940" width="9.1796875" style="1" customWidth="1"/>
    <col min="7941" max="7941" width="9.453125" style="1" customWidth="1"/>
    <col min="7942" max="7942" width="9.54296875" style="1" bestFit="1" customWidth="1"/>
    <col min="7943" max="7943" width="9.1796875" style="1" customWidth="1"/>
    <col min="7944" max="7944" width="9.453125" style="1" customWidth="1"/>
    <col min="7945" max="7946" width="9.1796875" style="1" customWidth="1"/>
    <col min="7947" max="7947" width="10.81640625" style="1" customWidth="1"/>
    <col min="7948" max="7952" width="9.1796875" style="1" customWidth="1"/>
    <col min="7953" max="7953" width="13.54296875" style="1" customWidth="1"/>
    <col min="7954" max="7954" width="17" style="1" customWidth="1"/>
    <col min="7955" max="7955" width="13.54296875" style="1" customWidth="1"/>
    <col min="7956" max="7956" width="17" style="1" customWidth="1"/>
    <col min="7957" max="8192" width="8.7265625" style="1"/>
    <col min="8193" max="8193" width="39.453125" style="1" customWidth="1"/>
    <col min="8194" max="8194" width="9.1796875" style="1" customWidth="1"/>
    <col min="8195" max="8195" width="9.54296875" style="1" bestFit="1" customWidth="1"/>
    <col min="8196" max="8196" width="9.1796875" style="1" customWidth="1"/>
    <col min="8197" max="8197" width="9.453125" style="1" customWidth="1"/>
    <col min="8198" max="8198" width="9.54296875" style="1" bestFit="1" customWidth="1"/>
    <col min="8199" max="8199" width="9.1796875" style="1" customWidth="1"/>
    <col min="8200" max="8200" width="9.453125" style="1" customWidth="1"/>
    <col min="8201" max="8202" width="9.1796875" style="1" customWidth="1"/>
    <col min="8203" max="8203" width="10.81640625" style="1" customWidth="1"/>
    <col min="8204" max="8208" width="9.1796875" style="1" customWidth="1"/>
    <col min="8209" max="8209" width="13.54296875" style="1" customWidth="1"/>
    <col min="8210" max="8210" width="17" style="1" customWidth="1"/>
    <col min="8211" max="8211" width="13.54296875" style="1" customWidth="1"/>
    <col min="8212" max="8212" width="17" style="1" customWidth="1"/>
    <col min="8213" max="8448" width="8.7265625" style="1"/>
    <col min="8449" max="8449" width="39.453125" style="1" customWidth="1"/>
    <col min="8450" max="8450" width="9.1796875" style="1" customWidth="1"/>
    <col min="8451" max="8451" width="9.54296875" style="1" bestFit="1" customWidth="1"/>
    <col min="8452" max="8452" width="9.1796875" style="1" customWidth="1"/>
    <col min="8453" max="8453" width="9.453125" style="1" customWidth="1"/>
    <col min="8454" max="8454" width="9.54296875" style="1" bestFit="1" customWidth="1"/>
    <col min="8455" max="8455" width="9.1796875" style="1" customWidth="1"/>
    <col min="8456" max="8456" width="9.453125" style="1" customWidth="1"/>
    <col min="8457" max="8458" width="9.1796875" style="1" customWidth="1"/>
    <col min="8459" max="8459" width="10.81640625" style="1" customWidth="1"/>
    <col min="8460" max="8464" width="9.1796875" style="1" customWidth="1"/>
    <col min="8465" max="8465" width="13.54296875" style="1" customWidth="1"/>
    <col min="8466" max="8466" width="17" style="1" customWidth="1"/>
    <col min="8467" max="8467" width="13.54296875" style="1" customWidth="1"/>
    <col min="8468" max="8468" width="17" style="1" customWidth="1"/>
    <col min="8469" max="8704" width="8.7265625" style="1"/>
    <col min="8705" max="8705" width="39.453125" style="1" customWidth="1"/>
    <col min="8706" max="8706" width="9.1796875" style="1" customWidth="1"/>
    <col min="8707" max="8707" width="9.54296875" style="1" bestFit="1" customWidth="1"/>
    <col min="8708" max="8708" width="9.1796875" style="1" customWidth="1"/>
    <col min="8709" max="8709" width="9.453125" style="1" customWidth="1"/>
    <col min="8710" max="8710" width="9.54296875" style="1" bestFit="1" customWidth="1"/>
    <col min="8711" max="8711" width="9.1796875" style="1" customWidth="1"/>
    <col min="8712" max="8712" width="9.453125" style="1" customWidth="1"/>
    <col min="8713" max="8714" width="9.1796875" style="1" customWidth="1"/>
    <col min="8715" max="8715" width="10.81640625" style="1" customWidth="1"/>
    <col min="8716" max="8720" width="9.1796875" style="1" customWidth="1"/>
    <col min="8721" max="8721" width="13.54296875" style="1" customWidth="1"/>
    <col min="8722" max="8722" width="17" style="1" customWidth="1"/>
    <col min="8723" max="8723" width="13.54296875" style="1" customWidth="1"/>
    <col min="8724" max="8724" width="17" style="1" customWidth="1"/>
    <col min="8725" max="8960" width="8.7265625" style="1"/>
    <col min="8961" max="8961" width="39.453125" style="1" customWidth="1"/>
    <col min="8962" max="8962" width="9.1796875" style="1" customWidth="1"/>
    <col min="8963" max="8963" width="9.54296875" style="1" bestFit="1" customWidth="1"/>
    <col min="8964" max="8964" width="9.1796875" style="1" customWidth="1"/>
    <col min="8965" max="8965" width="9.453125" style="1" customWidth="1"/>
    <col min="8966" max="8966" width="9.54296875" style="1" bestFit="1" customWidth="1"/>
    <col min="8967" max="8967" width="9.1796875" style="1" customWidth="1"/>
    <col min="8968" max="8968" width="9.453125" style="1" customWidth="1"/>
    <col min="8969" max="8970" width="9.1796875" style="1" customWidth="1"/>
    <col min="8971" max="8971" width="10.81640625" style="1" customWidth="1"/>
    <col min="8972" max="8976" width="9.1796875" style="1" customWidth="1"/>
    <col min="8977" max="8977" width="13.54296875" style="1" customWidth="1"/>
    <col min="8978" max="8978" width="17" style="1" customWidth="1"/>
    <col min="8979" max="8979" width="13.54296875" style="1" customWidth="1"/>
    <col min="8980" max="8980" width="17" style="1" customWidth="1"/>
    <col min="8981" max="9216" width="8.7265625" style="1"/>
    <col min="9217" max="9217" width="39.453125" style="1" customWidth="1"/>
    <col min="9218" max="9218" width="9.1796875" style="1" customWidth="1"/>
    <col min="9219" max="9219" width="9.54296875" style="1" bestFit="1" customWidth="1"/>
    <col min="9220" max="9220" width="9.1796875" style="1" customWidth="1"/>
    <col min="9221" max="9221" width="9.453125" style="1" customWidth="1"/>
    <col min="9222" max="9222" width="9.54296875" style="1" bestFit="1" customWidth="1"/>
    <col min="9223" max="9223" width="9.1796875" style="1" customWidth="1"/>
    <col min="9224" max="9224" width="9.453125" style="1" customWidth="1"/>
    <col min="9225" max="9226" width="9.1796875" style="1" customWidth="1"/>
    <col min="9227" max="9227" width="10.81640625" style="1" customWidth="1"/>
    <col min="9228" max="9232" width="9.1796875" style="1" customWidth="1"/>
    <col min="9233" max="9233" width="13.54296875" style="1" customWidth="1"/>
    <col min="9234" max="9234" width="17" style="1" customWidth="1"/>
    <col min="9235" max="9235" width="13.54296875" style="1" customWidth="1"/>
    <col min="9236" max="9236" width="17" style="1" customWidth="1"/>
    <col min="9237" max="9472" width="8.7265625" style="1"/>
    <col min="9473" max="9473" width="39.453125" style="1" customWidth="1"/>
    <col min="9474" max="9474" width="9.1796875" style="1" customWidth="1"/>
    <col min="9475" max="9475" width="9.54296875" style="1" bestFit="1" customWidth="1"/>
    <col min="9476" max="9476" width="9.1796875" style="1" customWidth="1"/>
    <col min="9477" max="9477" width="9.453125" style="1" customWidth="1"/>
    <col min="9478" max="9478" width="9.54296875" style="1" bestFit="1" customWidth="1"/>
    <col min="9479" max="9479" width="9.1796875" style="1" customWidth="1"/>
    <col min="9480" max="9480" width="9.453125" style="1" customWidth="1"/>
    <col min="9481" max="9482" width="9.1796875" style="1" customWidth="1"/>
    <col min="9483" max="9483" width="10.81640625" style="1" customWidth="1"/>
    <col min="9484" max="9488" width="9.1796875" style="1" customWidth="1"/>
    <col min="9489" max="9489" width="13.54296875" style="1" customWidth="1"/>
    <col min="9490" max="9490" width="17" style="1" customWidth="1"/>
    <col min="9491" max="9491" width="13.54296875" style="1" customWidth="1"/>
    <col min="9492" max="9492" width="17" style="1" customWidth="1"/>
    <col min="9493" max="9728" width="8.7265625" style="1"/>
    <col min="9729" max="9729" width="39.453125" style="1" customWidth="1"/>
    <col min="9730" max="9730" width="9.1796875" style="1" customWidth="1"/>
    <col min="9731" max="9731" width="9.54296875" style="1" bestFit="1" customWidth="1"/>
    <col min="9732" max="9732" width="9.1796875" style="1" customWidth="1"/>
    <col min="9733" max="9733" width="9.453125" style="1" customWidth="1"/>
    <col min="9734" max="9734" width="9.54296875" style="1" bestFit="1" customWidth="1"/>
    <col min="9735" max="9735" width="9.1796875" style="1" customWidth="1"/>
    <col min="9736" max="9736" width="9.453125" style="1" customWidth="1"/>
    <col min="9737" max="9738" width="9.1796875" style="1" customWidth="1"/>
    <col min="9739" max="9739" width="10.81640625" style="1" customWidth="1"/>
    <col min="9740" max="9744" width="9.1796875" style="1" customWidth="1"/>
    <col min="9745" max="9745" width="13.54296875" style="1" customWidth="1"/>
    <col min="9746" max="9746" width="17" style="1" customWidth="1"/>
    <col min="9747" max="9747" width="13.54296875" style="1" customWidth="1"/>
    <col min="9748" max="9748" width="17" style="1" customWidth="1"/>
    <col min="9749" max="9984" width="8.7265625" style="1"/>
    <col min="9985" max="9985" width="39.453125" style="1" customWidth="1"/>
    <col min="9986" max="9986" width="9.1796875" style="1" customWidth="1"/>
    <col min="9987" max="9987" width="9.54296875" style="1" bestFit="1" customWidth="1"/>
    <col min="9988" max="9988" width="9.1796875" style="1" customWidth="1"/>
    <col min="9989" max="9989" width="9.453125" style="1" customWidth="1"/>
    <col min="9990" max="9990" width="9.54296875" style="1" bestFit="1" customWidth="1"/>
    <col min="9991" max="9991" width="9.1796875" style="1" customWidth="1"/>
    <col min="9992" max="9992" width="9.453125" style="1" customWidth="1"/>
    <col min="9993" max="9994" width="9.1796875" style="1" customWidth="1"/>
    <col min="9995" max="9995" width="10.81640625" style="1" customWidth="1"/>
    <col min="9996" max="10000" width="9.1796875" style="1" customWidth="1"/>
    <col min="10001" max="10001" width="13.54296875" style="1" customWidth="1"/>
    <col min="10002" max="10002" width="17" style="1" customWidth="1"/>
    <col min="10003" max="10003" width="13.54296875" style="1" customWidth="1"/>
    <col min="10004" max="10004" width="17" style="1" customWidth="1"/>
    <col min="10005" max="10240" width="8.7265625" style="1"/>
    <col min="10241" max="10241" width="39.453125" style="1" customWidth="1"/>
    <col min="10242" max="10242" width="9.1796875" style="1" customWidth="1"/>
    <col min="10243" max="10243" width="9.54296875" style="1" bestFit="1" customWidth="1"/>
    <col min="10244" max="10244" width="9.1796875" style="1" customWidth="1"/>
    <col min="10245" max="10245" width="9.453125" style="1" customWidth="1"/>
    <col min="10246" max="10246" width="9.54296875" style="1" bestFit="1" customWidth="1"/>
    <col min="10247" max="10247" width="9.1796875" style="1" customWidth="1"/>
    <col min="10248" max="10248" width="9.453125" style="1" customWidth="1"/>
    <col min="10249" max="10250" width="9.1796875" style="1" customWidth="1"/>
    <col min="10251" max="10251" width="10.81640625" style="1" customWidth="1"/>
    <col min="10252" max="10256" width="9.1796875" style="1" customWidth="1"/>
    <col min="10257" max="10257" width="13.54296875" style="1" customWidth="1"/>
    <col min="10258" max="10258" width="17" style="1" customWidth="1"/>
    <col min="10259" max="10259" width="13.54296875" style="1" customWidth="1"/>
    <col min="10260" max="10260" width="17" style="1" customWidth="1"/>
    <col min="10261" max="10496" width="8.7265625" style="1"/>
    <col min="10497" max="10497" width="39.453125" style="1" customWidth="1"/>
    <col min="10498" max="10498" width="9.1796875" style="1" customWidth="1"/>
    <col min="10499" max="10499" width="9.54296875" style="1" bestFit="1" customWidth="1"/>
    <col min="10500" max="10500" width="9.1796875" style="1" customWidth="1"/>
    <col min="10501" max="10501" width="9.453125" style="1" customWidth="1"/>
    <col min="10502" max="10502" width="9.54296875" style="1" bestFit="1" customWidth="1"/>
    <col min="10503" max="10503" width="9.1796875" style="1" customWidth="1"/>
    <col min="10504" max="10504" width="9.453125" style="1" customWidth="1"/>
    <col min="10505" max="10506" width="9.1796875" style="1" customWidth="1"/>
    <col min="10507" max="10507" width="10.81640625" style="1" customWidth="1"/>
    <col min="10508" max="10512" width="9.1796875" style="1" customWidth="1"/>
    <col min="10513" max="10513" width="13.54296875" style="1" customWidth="1"/>
    <col min="10514" max="10514" width="17" style="1" customWidth="1"/>
    <col min="10515" max="10515" width="13.54296875" style="1" customWidth="1"/>
    <col min="10516" max="10516" width="17" style="1" customWidth="1"/>
    <col min="10517" max="10752" width="8.7265625" style="1"/>
    <col min="10753" max="10753" width="39.453125" style="1" customWidth="1"/>
    <col min="10754" max="10754" width="9.1796875" style="1" customWidth="1"/>
    <col min="10755" max="10755" width="9.54296875" style="1" bestFit="1" customWidth="1"/>
    <col min="10756" max="10756" width="9.1796875" style="1" customWidth="1"/>
    <col min="10757" max="10757" width="9.453125" style="1" customWidth="1"/>
    <col min="10758" max="10758" width="9.54296875" style="1" bestFit="1" customWidth="1"/>
    <col min="10759" max="10759" width="9.1796875" style="1" customWidth="1"/>
    <col min="10760" max="10760" width="9.453125" style="1" customWidth="1"/>
    <col min="10761" max="10762" width="9.1796875" style="1" customWidth="1"/>
    <col min="10763" max="10763" width="10.81640625" style="1" customWidth="1"/>
    <col min="10764" max="10768" width="9.1796875" style="1" customWidth="1"/>
    <col min="10769" max="10769" width="13.54296875" style="1" customWidth="1"/>
    <col min="10770" max="10770" width="17" style="1" customWidth="1"/>
    <col min="10771" max="10771" width="13.54296875" style="1" customWidth="1"/>
    <col min="10772" max="10772" width="17" style="1" customWidth="1"/>
    <col min="10773" max="11008" width="8.7265625" style="1"/>
    <col min="11009" max="11009" width="39.453125" style="1" customWidth="1"/>
    <col min="11010" max="11010" width="9.1796875" style="1" customWidth="1"/>
    <col min="11011" max="11011" width="9.54296875" style="1" bestFit="1" customWidth="1"/>
    <col min="11012" max="11012" width="9.1796875" style="1" customWidth="1"/>
    <col min="11013" max="11013" width="9.453125" style="1" customWidth="1"/>
    <col min="11014" max="11014" width="9.54296875" style="1" bestFit="1" customWidth="1"/>
    <col min="11015" max="11015" width="9.1796875" style="1" customWidth="1"/>
    <col min="11016" max="11016" width="9.453125" style="1" customWidth="1"/>
    <col min="11017" max="11018" width="9.1796875" style="1" customWidth="1"/>
    <col min="11019" max="11019" width="10.81640625" style="1" customWidth="1"/>
    <col min="11020" max="11024" width="9.1796875" style="1" customWidth="1"/>
    <col min="11025" max="11025" width="13.54296875" style="1" customWidth="1"/>
    <col min="11026" max="11026" width="17" style="1" customWidth="1"/>
    <col min="11027" max="11027" width="13.54296875" style="1" customWidth="1"/>
    <col min="11028" max="11028" width="17" style="1" customWidth="1"/>
    <col min="11029" max="11264" width="8.7265625" style="1"/>
    <col min="11265" max="11265" width="39.453125" style="1" customWidth="1"/>
    <col min="11266" max="11266" width="9.1796875" style="1" customWidth="1"/>
    <col min="11267" max="11267" width="9.54296875" style="1" bestFit="1" customWidth="1"/>
    <col min="11268" max="11268" width="9.1796875" style="1" customWidth="1"/>
    <col min="11269" max="11269" width="9.453125" style="1" customWidth="1"/>
    <col min="11270" max="11270" width="9.54296875" style="1" bestFit="1" customWidth="1"/>
    <col min="11271" max="11271" width="9.1796875" style="1" customWidth="1"/>
    <col min="11272" max="11272" width="9.453125" style="1" customWidth="1"/>
    <col min="11273" max="11274" width="9.1796875" style="1" customWidth="1"/>
    <col min="11275" max="11275" width="10.81640625" style="1" customWidth="1"/>
    <col min="11276" max="11280" width="9.1796875" style="1" customWidth="1"/>
    <col min="11281" max="11281" width="13.54296875" style="1" customWidth="1"/>
    <col min="11282" max="11282" width="17" style="1" customWidth="1"/>
    <col min="11283" max="11283" width="13.54296875" style="1" customWidth="1"/>
    <col min="11284" max="11284" width="17" style="1" customWidth="1"/>
    <col min="11285" max="11520" width="8.7265625" style="1"/>
    <col min="11521" max="11521" width="39.453125" style="1" customWidth="1"/>
    <col min="11522" max="11522" width="9.1796875" style="1" customWidth="1"/>
    <col min="11523" max="11523" width="9.54296875" style="1" bestFit="1" customWidth="1"/>
    <col min="11524" max="11524" width="9.1796875" style="1" customWidth="1"/>
    <col min="11525" max="11525" width="9.453125" style="1" customWidth="1"/>
    <col min="11526" max="11526" width="9.54296875" style="1" bestFit="1" customWidth="1"/>
    <col min="11527" max="11527" width="9.1796875" style="1" customWidth="1"/>
    <col min="11528" max="11528" width="9.453125" style="1" customWidth="1"/>
    <col min="11529" max="11530" width="9.1796875" style="1" customWidth="1"/>
    <col min="11531" max="11531" width="10.81640625" style="1" customWidth="1"/>
    <col min="11532" max="11536" width="9.1796875" style="1" customWidth="1"/>
    <col min="11537" max="11537" width="13.54296875" style="1" customWidth="1"/>
    <col min="11538" max="11538" width="17" style="1" customWidth="1"/>
    <col min="11539" max="11539" width="13.54296875" style="1" customWidth="1"/>
    <col min="11540" max="11540" width="17" style="1" customWidth="1"/>
    <col min="11541" max="11776" width="8.7265625" style="1"/>
    <col min="11777" max="11777" width="39.453125" style="1" customWidth="1"/>
    <col min="11778" max="11778" width="9.1796875" style="1" customWidth="1"/>
    <col min="11779" max="11779" width="9.54296875" style="1" bestFit="1" customWidth="1"/>
    <col min="11780" max="11780" width="9.1796875" style="1" customWidth="1"/>
    <col min="11781" max="11781" width="9.453125" style="1" customWidth="1"/>
    <col min="11782" max="11782" width="9.54296875" style="1" bestFit="1" customWidth="1"/>
    <col min="11783" max="11783" width="9.1796875" style="1" customWidth="1"/>
    <col min="11784" max="11784" width="9.453125" style="1" customWidth="1"/>
    <col min="11785" max="11786" width="9.1796875" style="1" customWidth="1"/>
    <col min="11787" max="11787" width="10.81640625" style="1" customWidth="1"/>
    <col min="11788" max="11792" width="9.1796875" style="1" customWidth="1"/>
    <col min="11793" max="11793" width="13.54296875" style="1" customWidth="1"/>
    <col min="11794" max="11794" width="17" style="1" customWidth="1"/>
    <col min="11795" max="11795" width="13.54296875" style="1" customWidth="1"/>
    <col min="11796" max="11796" width="17" style="1" customWidth="1"/>
    <col min="11797" max="12032" width="8.7265625" style="1"/>
    <col min="12033" max="12033" width="39.453125" style="1" customWidth="1"/>
    <col min="12034" max="12034" width="9.1796875" style="1" customWidth="1"/>
    <col min="12035" max="12035" width="9.54296875" style="1" bestFit="1" customWidth="1"/>
    <col min="12036" max="12036" width="9.1796875" style="1" customWidth="1"/>
    <col min="12037" max="12037" width="9.453125" style="1" customWidth="1"/>
    <col min="12038" max="12038" width="9.54296875" style="1" bestFit="1" customWidth="1"/>
    <col min="12039" max="12039" width="9.1796875" style="1" customWidth="1"/>
    <col min="12040" max="12040" width="9.453125" style="1" customWidth="1"/>
    <col min="12041" max="12042" width="9.1796875" style="1" customWidth="1"/>
    <col min="12043" max="12043" width="10.81640625" style="1" customWidth="1"/>
    <col min="12044" max="12048" width="9.1796875" style="1" customWidth="1"/>
    <col min="12049" max="12049" width="13.54296875" style="1" customWidth="1"/>
    <col min="12050" max="12050" width="17" style="1" customWidth="1"/>
    <col min="12051" max="12051" width="13.54296875" style="1" customWidth="1"/>
    <col min="12052" max="12052" width="17" style="1" customWidth="1"/>
    <col min="12053" max="12288" width="8.7265625" style="1"/>
    <col min="12289" max="12289" width="39.453125" style="1" customWidth="1"/>
    <col min="12290" max="12290" width="9.1796875" style="1" customWidth="1"/>
    <col min="12291" max="12291" width="9.54296875" style="1" bestFit="1" customWidth="1"/>
    <col min="12292" max="12292" width="9.1796875" style="1" customWidth="1"/>
    <col min="12293" max="12293" width="9.453125" style="1" customWidth="1"/>
    <col min="12294" max="12294" width="9.54296875" style="1" bestFit="1" customWidth="1"/>
    <col min="12295" max="12295" width="9.1796875" style="1" customWidth="1"/>
    <col min="12296" max="12296" width="9.453125" style="1" customWidth="1"/>
    <col min="12297" max="12298" width="9.1796875" style="1" customWidth="1"/>
    <col min="12299" max="12299" width="10.81640625" style="1" customWidth="1"/>
    <col min="12300" max="12304" width="9.1796875" style="1" customWidth="1"/>
    <col min="12305" max="12305" width="13.54296875" style="1" customWidth="1"/>
    <col min="12306" max="12306" width="17" style="1" customWidth="1"/>
    <col min="12307" max="12307" width="13.54296875" style="1" customWidth="1"/>
    <col min="12308" max="12308" width="17" style="1" customWidth="1"/>
    <col min="12309" max="12544" width="8.7265625" style="1"/>
    <col min="12545" max="12545" width="39.453125" style="1" customWidth="1"/>
    <col min="12546" max="12546" width="9.1796875" style="1" customWidth="1"/>
    <col min="12547" max="12547" width="9.54296875" style="1" bestFit="1" customWidth="1"/>
    <col min="12548" max="12548" width="9.1796875" style="1" customWidth="1"/>
    <col min="12549" max="12549" width="9.453125" style="1" customWidth="1"/>
    <col min="12550" max="12550" width="9.54296875" style="1" bestFit="1" customWidth="1"/>
    <col min="12551" max="12551" width="9.1796875" style="1" customWidth="1"/>
    <col min="12552" max="12552" width="9.453125" style="1" customWidth="1"/>
    <col min="12553" max="12554" width="9.1796875" style="1" customWidth="1"/>
    <col min="12555" max="12555" width="10.81640625" style="1" customWidth="1"/>
    <col min="12556" max="12560" width="9.1796875" style="1" customWidth="1"/>
    <col min="12561" max="12561" width="13.54296875" style="1" customWidth="1"/>
    <col min="12562" max="12562" width="17" style="1" customWidth="1"/>
    <col min="12563" max="12563" width="13.54296875" style="1" customWidth="1"/>
    <col min="12564" max="12564" width="17" style="1" customWidth="1"/>
    <col min="12565" max="12800" width="8.7265625" style="1"/>
    <col min="12801" max="12801" width="39.453125" style="1" customWidth="1"/>
    <col min="12802" max="12802" width="9.1796875" style="1" customWidth="1"/>
    <col min="12803" max="12803" width="9.54296875" style="1" bestFit="1" customWidth="1"/>
    <col min="12804" max="12804" width="9.1796875" style="1" customWidth="1"/>
    <col min="12805" max="12805" width="9.453125" style="1" customWidth="1"/>
    <col min="12806" max="12806" width="9.54296875" style="1" bestFit="1" customWidth="1"/>
    <col min="12807" max="12807" width="9.1796875" style="1" customWidth="1"/>
    <col min="12808" max="12808" width="9.453125" style="1" customWidth="1"/>
    <col min="12809" max="12810" width="9.1796875" style="1" customWidth="1"/>
    <col min="12811" max="12811" width="10.81640625" style="1" customWidth="1"/>
    <col min="12812" max="12816" width="9.1796875" style="1" customWidth="1"/>
    <col min="12817" max="12817" width="13.54296875" style="1" customWidth="1"/>
    <col min="12818" max="12818" width="17" style="1" customWidth="1"/>
    <col min="12819" max="12819" width="13.54296875" style="1" customWidth="1"/>
    <col min="12820" max="12820" width="17" style="1" customWidth="1"/>
    <col min="12821" max="13056" width="8.7265625" style="1"/>
    <col min="13057" max="13057" width="39.453125" style="1" customWidth="1"/>
    <col min="13058" max="13058" width="9.1796875" style="1" customWidth="1"/>
    <col min="13059" max="13059" width="9.54296875" style="1" bestFit="1" customWidth="1"/>
    <col min="13060" max="13060" width="9.1796875" style="1" customWidth="1"/>
    <col min="13061" max="13061" width="9.453125" style="1" customWidth="1"/>
    <col min="13062" max="13062" width="9.54296875" style="1" bestFit="1" customWidth="1"/>
    <col min="13063" max="13063" width="9.1796875" style="1" customWidth="1"/>
    <col min="13064" max="13064" width="9.453125" style="1" customWidth="1"/>
    <col min="13065" max="13066" width="9.1796875" style="1" customWidth="1"/>
    <col min="13067" max="13067" width="10.81640625" style="1" customWidth="1"/>
    <col min="13068" max="13072" width="9.1796875" style="1" customWidth="1"/>
    <col min="13073" max="13073" width="13.54296875" style="1" customWidth="1"/>
    <col min="13074" max="13074" width="17" style="1" customWidth="1"/>
    <col min="13075" max="13075" width="13.54296875" style="1" customWidth="1"/>
    <col min="13076" max="13076" width="17" style="1" customWidth="1"/>
    <col min="13077" max="13312" width="8.7265625" style="1"/>
    <col min="13313" max="13313" width="39.453125" style="1" customWidth="1"/>
    <col min="13314" max="13314" width="9.1796875" style="1" customWidth="1"/>
    <col min="13315" max="13315" width="9.54296875" style="1" bestFit="1" customWidth="1"/>
    <col min="13316" max="13316" width="9.1796875" style="1" customWidth="1"/>
    <col min="13317" max="13317" width="9.453125" style="1" customWidth="1"/>
    <col min="13318" max="13318" width="9.54296875" style="1" bestFit="1" customWidth="1"/>
    <col min="13319" max="13319" width="9.1796875" style="1" customWidth="1"/>
    <col min="13320" max="13320" width="9.453125" style="1" customWidth="1"/>
    <col min="13321" max="13322" width="9.1796875" style="1" customWidth="1"/>
    <col min="13323" max="13323" width="10.81640625" style="1" customWidth="1"/>
    <col min="13324" max="13328" width="9.1796875" style="1" customWidth="1"/>
    <col min="13329" max="13329" width="13.54296875" style="1" customWidth="1"/>
    <col min="13330" max="13330" width="17" style="1" customWidth="1"/>
    <col min="13331" max="13331" width="13.54296875" style="1" customWidth="1"/>
    <col min="13332" max="13332" width="17" style="1" customWidth="1"/>
    <col min="13333" max="13568" width="8.7265625" style="1"/>
    <col min="13569" max="13569" width="39.453125" style="1" customWidth="1"/>
    <col min="13570" max="13570" width="9.1796875" style="1" customWidth="1"/>
    <col min="13571" max="13571" width="9.54296875" style="1" bestFit="1" customWidth="1"/>
    <col min="13572" max="13572" width="9.1796875" style="1" customWidth="1"/>
    <col min="13573" max="13573" width="9.453125" style="1" customWidth="1"/>
    <col min="13574" max="13574" width="9.54296875" style="1" bestFit="1" customWidth="1"/>
    <col min="13575" max="13575" width="9.1796875" style="1" customWidth="1"/>
    <col min="13576" max="13576" width="9.453125" style="1" customWidth="1"/>
    <col min="13577" max="13578" width="9.1796875" style="1" customWidth="1"/>
    <col min="13579" max="13579" width="10.81640625" style="1" customWidth="1"/>
    <col min="13580" max="13584" width="9.1796875" style="1" customWidth="1"/>
    <col min="13585" max="13585" width="13.54296875" style="1" customWidth="1"/>
    <col min="13586" max="13586" width="17" style="1" customWidth="1"/>
    <col min="13587" max="13587" width="13.54296875" style="1" customWidth="1"/>
    <col min="13588" max="13588" width="17" style="1" customWidth="1"/>
    <col min="13589" max="13824" width="8.7265625" style="1"/>
    <col min="13825" max="13825" width="39.453125" style="1" customWidth="1"/>
    <col min="13826" max="13826" width="9.1796875" style="1" customWidth="1"/>
    <col min="13827" max="13827" width="9.54296875" style="1" bestFit="1" customWidth="1"/>
    <col min="13828" max="13828" width="9.1796875" style="1" customWidth="1"/>
    <col min="13829" max="13829" width="9.453125" style="1" customWidth="1"/>
    <col min="13830" max="13830" width="9.54296875" style="1" bestFit="1" customWidth="1"/>
    <col min="13831" max="13831" width="9.1796875" style="1" customWidth="1"/>
    <col min="13832" max="13832" width="9.453125" style="1" customWidth="1"/>
    <col min="13833" max="13834" width="9.1796875" style="1" customWidth="1"/>
    <col min="13835" max="13835" width="10.81640625" style="1" customWidth="1"/>
    <col min="13836" max="13840" width="9.1796875" style="1" customWidth="1"/>
    <col min="13841" max="13841" width="13.54296875" style="1" customWidth="1"/>
    <col min="13842" max="13842" width="17" style="1" customWidth="1"/>
    <col min="13843" max="13843" width="13.54296875" style="1" customWidth="1"/>
    <col min="13844" max="13844" width="17" style="1" customWidth="1"/>
    <col min="13845" max="14080" width="8.7265625" style="1"/>
    <col min="14081" max="14081" width="39.453125" style="1" customWidth="1"/>
    <col min="14082" max="14082" width="9.1796875" style="1" customWidth="1"/>
    <col min="14083" max="14083" width="9.54296875" style="1" bestFit="1" customWidth="1"/>
    <col min="14084" max="14084" width="9.1796875" style="1" customWidth="1"/>
    <col min="14085" max="14085" width="9.453125" style="1" customWidth="1"/>
    <col min="14086" max="14086" width="9.54296875" style="1" bestFit="1" customWidth="1"/>
    <col min="14087" max="14087" width="9.1796875" style="1" customWidth="1"/>
    <col min="14088" max="14088" width="9.453125" style="1" customWidth="1"/>
    <col min="14089" max="14090" width="9.1796875" style="1" customWidth="1"/>
    <col min="14091" max="14091" width="10.81640625" style="1" customWidth="1"/>
    <col min="14092" max="14096" width="9.1796875" style="1" customWidth="1"/>
    <col min="14097" max="14097" width="13.54296875" style="1" customWidth="1"/>
    <col min="14098" max="14098" width="17" style="1" customWidth="1"/>
    <col min="14099" max="14099" width="13.54296875" style="1" customWidth="1"/>
    <col min="14100" max="14100" width="17" style="1" customWidth="1"/>
    <col min="14101" max="14336" width="8.7265625" style="1"/>
    <col min="14337" max="14337" width="39.453125" style="1" customWidth="1"/>
    <col min="14338" max="14338" width="9.1796875" style="1" customWidth="1"/>
    <col min="14339" max="14339" width="9.54296875" style="1" bestFit="1" customWidth="1"/>
    <col min="14340" max="14340" width="9.1796875" style="1" customWidth="1"/>
    <col min="14341" max="14341" width="9.453125" style="1" customWidth="1"/>
    <col min="14342" max="14342" width="9.54296875" style="1" bestFit="1" customWidth="1"/>
    <col min="14343" max="14343" width="9.1796875" style="1" customWidth="1"/>
    <col min="14344" max="14344" width="9.453125" style="1" customWidth="1"/>
    <col min="14345" max="14346" width="9.1796875" style="1" customWidth="1"/>
    <col min="14347" max="14347" width="10.81640625" style="1" customWidth="1"/>
    <col min="14348" max="14352" width="9.1796875" style="1" customWidth="1"/>
    <col min="14353" max="14353" width="13.54296875" style="1" customWidth="1"/>
    <col min="14354" max="14354" width="17" style="1" customWidth="1"/>
    <col min="14355" max="14355" width="13.54296875" style="1" customWidth="1"/>
    <col min="14356" max="14356" width="17" style="1" customWidth="1"/>
    <col min="14357" max="14592" width="8.7265625" style="1"/>
    <col min="14593" max="14593" width="39.453125" style="1" customWidth="1"/>
    <col min="14594" max="14594" width="9.1796875" style="1" customWidth="1"/>
    <col min="14595" max="14595" width="9.54296875" style="1" bestFit="1" customWidth="1"/>
    <col min="14596" max="14596" width="9.1796875" style="1" customWidth="1"/>
    <col min="14597" max="14597" width="9.453125" style="1" customWidth="1"/>
    <col min="14598" max="14598" width="9.54296875" style="1" bestFit="1" customWidth="1"/>
    <col min="14599" max="14599" width="9.1796875" style="1" customWidth="1"/>
    <col min="14600" max="14600" width="9.453125" style="1" customWidth="1"/>
    <col min="14601" max="14602" width="9.1796875" style="1" customWidth="1"/>
    <col min="14603" max="14603" width="10.81640625" style="1" customWidth="1"/>
    <col min="14604" max="14608" width="9.1796875" style="1" customWidth="1"/>
    <col min="14609" max="14609" width="13.54296875" style="1" customWidth="1"/>
    <col min="14610" max="14610" width="17" style="1" customWidth="1"/>
    <col min="14611" max="14611" width="13.54296875" style="1" customWidth="1"/>
    <col min="14612" max="14612" width="17" style="1" customWidth="1"/>
    <col min="14613" max="14848" width="8.7265625" style="1"/>
    <col min="14849" max="14849" width="39.453125" style="1" customWidth="1"/>
    <col min="14850" max="14850" width="9.1796875" style="1" customWidth="1"/>
    <col min="14851" max="14851" width="9.54296875" style="1" bestFit="1" customWidth="1"/>
    <col min="14852" max="14852" width="9.1796875" style="1" customWidth="1"/>
    <col min="14853" max="14853" width="9.453125" style="1" customWidth="1"/>
    <col min="14854" max="14854" width="9.54296875" style="1" bestFit="1" customWidth="1"/>
    <col min="14855" max="14855" width="9.1796875" style="1" customWidth="1"/>
    <col min="14856" max="14856" width="9.453125" style="1" customWidth="1"/>
    <col min="14857" max="14858" width="9.1796875" style="1" customWidth="1"/>
    <col min="14859" max="14859" width="10.81640625" style="1" customWidth="1"/>
    <col min="14860" max="14864" width="9.1796875" style="1" customWidth="1"/>
    <col min="14865" max="14865" width="13.54296875" style="1" customWidth="1"/>
    <col min="14866" max="14866" width="17" style="1" customWidth="1"/>
    <col min="14867" max="14867" width="13.54296875" style="1" customWidth="1"/>
    <col min="14868" max="14868" width="17" style="1" customWidth="1"/>
    <col min="14869" max="15104" width="8.7265625" style="1"/>
    <col min="15105" max="15105" width="39.453125" style="1" customWidth="1"/>
    <col min="15106" max="15106" width="9.1796875" style="1" customWidth="1"/>
    <col min="15107" max="15107" width="9.54296875" style="1" bestFit="1" customWidth="1"/>
    <col min="15108" max="15108" width="9.1796875" style="1" customWidth="1"/>
    <col min="15109" max="15109" width="9.453125" style="1" customWidth="1"/>
    <col min="15110" max="15110" width="9.54296875" style="1" bestFit="1" customWidth="1"/>
    <col min="15111" max="15111" width="9.1796875" style="1" customWidth="1"/>
    <col min="15112" max="15112" width="9.453125" style="1" customWidth="1"/>
    <col min="15113" max="15114" width="9.1796875" style="1" customWidth="1"/>
    <col min="15115" max="15115" width="10.81640625" style="1" customWidth="1"/>
    <col min="15116" max="15120" width="9.1796875" style="1" customWidth="1"/>
    <col min="15121" max="15121" width="13.54296875" style="1" customWidth="1"/>
    <col min="15122" max="15122" width="17" style="1" customWidth="1"/>
    <col min="15123" max="15123" width="13.54296875" style="1" customWidth="1"/>
    <col min="15124" max="15124" width="17" style="1" customWidth="1"/>
    <col min="15125" max="15360" width="8.7265625" style="1"/>
    <col min="15361" max="15361" width="39.453125" style="1" customWidth="1"/>
    <col min="15362" max="15362" width="9.1796875" style="1" customWidth="1"/>
    <col min="15363" max="15363" width="9.54296875" style="1" bestFit="1" customWidth="1"/>
    <col min="15364" max="15364" width="9.1796875" style="1" customWidth="1"/>
    <col min="15365" max="15365" width="9.453125" style="1" customWidth="1"/>
    <col min="15366" max="15366" width="9.54296875" style="1" bestFit="1" customWidth="1"/>
    <col min="15367" max="15367" width="9.1796875" style="1" customWidth="1"/>
    <col min="15368" max="15368" width="9.453125" style="1" customWidth="1"/>
    <col min="15369" max="15370" width="9.1796875" style="1" customWidth="1"/>
    <col min="15371" max="15371" width="10.81640625" style="1" customWidth="1"/>
    <col min="15372" max="15376" width="9.1796875" style="1" customWidth="1"/>
    <col min="15377" max="15377" width="13.54296875" style="1" customWidth="1"/>
    <col min="15378" max="15378" width="17" style="1" customWidth="1"/>
    <col min="15379" max="15379" width="13.54296875" style="1" customWidth="1"/>
    <col min="15380" max="15380" width="17" style="1" customWidth="1"/>
    <col min="15381" max="15616" width="8.7265625" style="1"/>
    <col min="15617" max="15617" width="39.453125" style="1" customWidth="1"/>
    <col min="15618" max="15618" width="9.1796875" style="1" customWidth="1"/>
    <col min="15619" max="15619" width="9.54296875" style="1" bestFit="1" customWidth="1"/>
    <col min="15620" max="15620" width="9.1796875" style="1" customWidth="1"/>
    <col min="15621" max="15621" width="9.453125" style="1" customWidth="1"/>
    <col min="15622" max="15622" width="9.54296875" style="1" bestFit="1" customWidth="1"/>
    <col min="15623" max="15623" width="9.1796875" style="1" customWidth="1"/>
    <col min="15624" max="15624" width="9.453125" style="1" customWidth="1"/>
    <col min="15625" max="15626" width="9.1796875" style="1" customWidth="1"/>
    <col min="15627" max="15627" width="10.81640625" style="1" customWidth="1"/>
    <col min="15628" max="15632" width="9.1796875" style="1" customWidth="1"/>
    <col min="15633" max="15633" width="13.54296875" style="1" customWidth="1"/>
    <col min="15634" max="15634" width="17" style="1" customWidth="1"/>
    <col min="15635" max="15635" width="13.54296875" style="1" customWidth="1"/>
    <col min="15636" max="15636" width="17" style="1" customWidth="1"/>
    <col min="15637" max="15872" width="8.7265625" style="1"/>
    <col min="15873" max="15873" width="39.453125" style="1" customWidth="1"/>
    <col min="15874" max="15874" width="9.1796875" style="1" customWidth="1"/>
    <col min="15875" max="15875" width="9.54296875" style="1" bestFit="1" customWidth="1"/>
    <col min="15876" max="15876" width="9.1796875" style="1" customWidth="1"/>
    <col min="15877" max="15877" width="9.453125" style="1" customWidth="1"/>
    <col min="15878" max="15878" width="9.54296875" style="1" bestFit="1" customWidth="1"/>
    <col min="15879" max="15879" width="9.1796875" style="1" customWidth="1"/>
    <col min="15880" max="15880" width="9.453125" style="1" customWidth="1"/>
    <col min="15881" max="15882" width="9.1796875" style="1" customWidth="1"/>
    <col min="15883" max="15883" width="10.81640625" style="1" customWidth="1"/>
    <col min="15884" max="15888" width="9.1796875" style="1" customWidth="1"/>
    <col min="15889" max="15889" width="13.54296875" style="1" customWidth="1"/>
    <col min="15890" max="15890" width="17" style="1" customWidth="1"/>
    <col min="15891" max="15891" width="13.54296875" style="1" customWidth="1"/>
    <col min="15892" max="15892" width="17" style="1" customWidth="1"/>
    <col min="15893" max="16128" width="8.7265625" style="1"/>
    <col min="16129" max="16129" width="39.453125" style="1" customWidth="1"/>
    <col min="16130" max="16130" width="9.1796875" style="1" customWidth="1"/>
    <col min="16131" max="16131" width="9.54296875" style="1" bestFit="1" customWidth="1"/>
    <col min="16132" max="16132" width="9.1796875" style="1" customWidth="1"/>
    <col min="16133" max="16133" width="9.453125" style="1" customWidth="1"/>
    <col min="16134" max="16134" width="9.54296875" style="1" bestFit="1" customWidth="1"/>
    <col min="16135" max="16135" width="9.1796875" style="1" customWidth="1"/>
    <col min="16136" max="16136" width="9.453125" style="1" customWidth="1"/>
    <col min="16137" max="16138" width="9.1796875" style="1" customWidth="1"/>
    <col min="16139" max="16139" width="10.81640625" style="1" customWidth="1"/>
    <col min="16140" max="16144" width="9.1796875" style="1" customWidth="1"/>
    <col min="16145" max="16145" width="13.54296875" style="1" customWidth="1"/>
    <col min="16146" max="16146" width="17" style="1" customWidth="1"/>
    <col min="16147" max="16147" width="13.54296875" style="1" customWidth="1"/>
    <col min="16148" max="16148" width="17" style="1" customWidth="1"/>
    <col min="16149" max="16384" width="8.7265625" style="1"/>
  </cols>
  <sheetData>
    <row r="1" spans="1:20" ht="23.25" customHeight="1" x14ac:dyDescent="0.3">
      <c r="A1" s="173" t="s">
        <v>66</v>
      </c>
      <c r="B1" s="174"/>
      <c r="C1" s="174"/>
      <c r="D1" s="174"/>
      <c r="E1" s="174"/>
      <c r="F1" s="174"/>
      <c r="G1" s="174"/>
      <c r="K1" s="145">
        <v>42668</v>
      </c>
    </row>
    <row r="2" spans="1:20" x14ac:dyDescent="0.25">
      <c r="K2" s="88" t="s">
        <v>67</v>
      </c>
    </row>
    <row r="3" spans="1:20" ht="13" thickBot="1" x14ac:dyDescent="0.3">
      <c r="A3" s="175" t="s">
        <v>109</v>
      </c>
    </row>
    <row r="4" spans="1:20" ht="18.75" customHeight="1" x14ac:dyDescent="0.25">
      <c r="A4" s="176" t="s">
        <v>68</v>
      </c>
      <c r="B4" s="177"/>
      <c r="C4" s="176"/>
      <c r="D4" s="178" t="s">
        <v>110</v>
      </c>
      <c r="E4" s="177"/>
      <c r="F4" s="176"/>
      <c r="G4" s="178" t="s">
        <v>111</v>
      </c>
      <c r="H4" s="177"/>
      <c r="I4" s="176"/>
      <c r="J4" s="178" t="s">
        <v>112</v>
      </c>
      <c r="K4" s="177"/>
      <c r="L4" s="87"/>
    </row>
    <row r="5" spans="1:20" ht="18.75" customHeight="1" thickBot="1" x14ac:dyDescent="0.3">
      <c r="A5" s="179" t="s">
        <v>69</v>
      </c>
      <c r="B5" s="180" t="s">
        <v>70</v>
      </c>
      <c r="C5" s="181" t="s">
        <v>71</v>
      </c>
      <c r="D5" s="182" t="s">
        <v>72</v>
      </c>
      <c r="E5" s="180" t="s">
        <v>73</v>
      </c>
      <c r="F5" s="181" t="s">
        <v>71</v>
      </c>
      <c r="G5" s="182" t="s">
        <v>72</v>
      </c>
      <c r="H5" s="180" t="s">
        <v>73</v>
      </c>
      <c r="I5" s="181" t="s">
        <v>71</v>
      </c>
      <c r="J5" s="182" t="s">
        <v>72</v>
      </c>
      <c r="K5" s="180" t="s">
        <v>73</v>
      </c>
      <c r="L5" s="87"/>
    </row>
    <row r="6" spans="1:20" ht="13.5" thickBot="1" x14ac:dyDescent="0.35">
      <c r="A6" s="183" t="s">
        <v>74</v>
      </c>
      <c r="B6" s="184">
        <v>0.15</v>
      </c>
      <c r="C6" s="185">
        <v>88.419998168945298</v>
      </c>
      <c r="D6" s="186">
        <f>IF(C6="NQ","-----",IF(C6&gt;92,100,IF(C6&lt;80,0,(C6-80)*100/(92-80))))</f>
        <v>70.166651407877495</v>
      </c>
      <c r="E6" s="187">
        <f>IF(C6="NQ","-----",$B6*D6)</f>
        <v>10.524997711181625</v>
      </c>
      <c r="F6" s="185">
        <v>91.379997253417997</v>
      </c>
      <c r="G6" s="186">
        <f>IF(F6="NQ","-----",IF(F6&gt;92,100,IF(F6&lt;80,0,(F6-80)*100/(92-80))))</f>
        <v>94.833310445149962</v>
      </c>
      <c r="H6" s="187">
        <f>IF(F6="NQ","-----",$B6*G6)</f>
        <v>14.224996566772495</v>
      </c>
      <c r="I6" s="185">
        <f>(+$C$6+$F$6)/$A$19</f>
        <v>89.899997711181641</v>
      </c>
      <c r="J6" s="186">
        <f>IF(I6="NQ","-----",IF(I6&gt;92,100,IF(I6&lt;80,0,(I6-80)*100/(92-80))))</f>
        <v>82.499980926513672</v>
      </c>
      <c r="K6" s="187">
        <f>IF(I6="NQ","-----",$B6*J6)</f>
        <v>12.374997138977051</v>
      </c>
      <c r="L6" s="188"/>
      <c r="N6" s="93"/>
      <c r="O6" s="93"/>
      <c r="P6" s="93"/>
      <c r="Q6" s="93"/>
      <c r="R6" s="93"/>
      <c r="S6" s="93"/>
      <c r="T6" s="93"/>
    </row>
    <row r="7" spans="1:20" x14ac:dyDescent="0.25">
      <c r="A7" s="189" t="s">
        <v>50</v>
      </c>
      <c r="B7" s="190">
        <v>19</v>
      </c>
      <c r="C7" s="185">
        <v>1.3099999427795399</v>
      </c>
      <c r="D7" s="186">
        <v>19</v>
      </c>
      <c r="E7" s="187">
        <v>19</v>
      </c>
      <c r="F7" s="185">
        <v>0</v>
      </c>
      <c r="G7" s="186">
        <v>19</v>
      </c>
      <c r="H7" s="187">
        <v>19</v>
      </c>
      <c r="I7" s="185">
        <f>(+$C$7+$F$7)/$A$19</f>
        <v>0.65499997138976995</v>
      </c>
      <c r="J7" s="186">
        <v>19</v>
      </c>
      <c r="K7" s="187">
        <v>19</v>
      </c>
      <c r="L7" s="188"/>
    </row>
    <row r="8" spans="1:20" x14ac:dyDescent="0.25">
      <c r="A8" s="189" t="s">
        <v>76</v>
      </c>
      <c r="B8" s="190">
        <v>0.1</v>
      </c>
      <c r="C8" s="191">
        <v>0.93000000715255704</v>
      </c>
      <c r="D8" s="186">
        <f>IF(C8="NQ","-----",IF(C8&lt;0.5,100,IF(C8&gt;1.5,0,(C8-1.5)*100/(1-2))))</f>
        <v>56.999999284744298</v>
      </c>
      <c r="E8" s="187">
        <f>IF(C8="NQ","-----",$B8*D8)</f>
        <v>5.6999999284744298</v>
      </c>
      <c r="F8" s="191">
        <v>0</v>
      </c>
      <c r="G8" s="186">
        <f>IF(F8="NQ","-----",IF(F8&lt;0.5,100,IF(F8&gt;1.5,0,(F8-1.5)*100/(1-2))))</f>
        <v>100</v>
      </c>
      <c r="H8" s="187">
        <f>IF(F8="NQ","-----",$B8*G8)</f>
        <v>10</v>
      </c>
      <c r="I8" s="191">
        <f>(+$C$8+$F$8)/$A$19</f>
        <v>0.46500000357627852</v>
      </c>
      <c r="J8" s="186">
        <f>IF(I8="NQ","-----",IF(I8&lt;0.5,100,IF(I8&gt;1.5,0,(I8-1.5)*100/(1-2))))</f>
        <v>100</v>
      </c>
      <c r="K8" s="187">
        <f>IF(I8="NQ","-----",$B8*J8)</f>
        <v>10</v>
      </c>
      <c r="L8" s="188"/>
    </row>
    <row r="9" spans="1:20" ht="13" x14ac:dyDescent="0.3">
      <c r="A9" s="192" t="s">
        <v>77</v>
      </c>
      <c r="B9" s="190"/>
      <c r="C9" s="193"/>
      <c r="D9" s="186"/>
      <c r="E9" s="187"/>
      <c r="F9" s="193"/>
      <c r="G9" s="186"/>
      <c r="H9" s="187"/>
      <c r="I9" s="193"/>
      <c r="J9" s="186"/>
      <c r="K9" s="187"/>
      <c r="L9" s="188"/>
    </row>
    <row r="10" spans="1:20" x14ac:dyDescent="0.25">
      <c r="A10" s="189" t="s">
        <v>78</v>
      </c>
      <c r="B10" s="190">
        <v>0.1</v>
      </c>
      <c r="C10" s="194">
        <v>3.1000000890344399E-3</v>
      </c>
      <c r="D10" s="186">
        <f>IF(C10="NQ","-----",IF(C10&lt;0.02,100,IF(C10&gt;0.03,0,(0.03-C10)*100/(0.03-0.02))))</f>
        <v>100</v>
      </c>
      <c r="E10" s="187">
        <f>IF(C10="NQ","-----",$B10*D10)</f>
        <v>10</v>
      </c>
      <c r="F10" s="194">
        <v>1.0999999940395401E-3</v>
      </c>
      <c r="G10" s="186">
        <f>IF(F10="NQ","-----",IF(F10&lt;0.02,100,IF(F10&gt;0.03,0,(0.03-F10)*100/(0.03-0.02))))</f>
        <v>100</v>
      </c>
      <c r="H10" s="187">
        <f>IF(F10="NQ","-----",$B10*G10)</f>
        <v>10</v>
      </c>
      <c r="I10" s="194">
        <f>(+$C$10+$F$10)/$A$19</f>
        <v>2.1000000415369899E-3</v>
      </c>
      <c r="J10" s="186">
        <f>IF(I10="NQ","-----",IF(I10&lt;0.02,100,IF(I10&gt;0.03,0,(0.03-I10)*100/(0.03-0.02))))</f>
        <v>100</v>
      </c>
      <c r="K10" s="187">
        <f>IF(I10="NQ","-----",$B10*J10)</f>
        <v>10</v>
      </c>
      <c r="L10" s="188"/>
    </row>
    <row r="11" spans="1:20" x14ac:dyDescent="0.25">
      <c r="A11" s="189" t="s">
        <v>79</v>
      </c>
      <c r="B11" s="190">
        <v>0.1</v>
      </c>
      <c r="C11" s="194">
        <v>3.8000000640749901E-3</v>
      </c>
      <c r="D11" s="186">
        <f>IF(C11="NQ","-----",IF(C11&lt;0.02,100,IF(C11&gt;0.03,0,(0.03-C11)*100/(0.03-0.02))))</f>
        <v>100</v>
      </c>
      <c r="E11" s="187">
        <f>IF(C11="NQ","-----",$B11*D11)</f>
        <v>10</v>
      </c>
      <c r="F11" s="194">
        <v>1.5000000130385199E-3</v>
      </c>
      <c r="G11" s="186">
        <f>IF(F11="NQ","-----",IF(F11&lt;0.02,100,IF(F11&gt;0.03,0,(0.03-F11)*100/(0.03-0.02))))</f>
        <v>100</v>
      </c>
      <c r="H11" s="187">
        <f>IF(F11="NQ","-----",$B11*G11)</f>
        <v>10</v>
      </c>
      <c r="I11" s="194">
        <f>(+$C$11+$F$11)/$A$19</f>
        <v>2.650000038556755E-3</v>
      </c>
      <c r="J11" s="186">
        <f>IF(I11="NQ","-----",IF(I11&lt;0.02,100,IF(I11&gt;0.03,0,(0.03-I11)*100/(0.03-0.02))))</f>
        <v>100</v>
      </c>
      <c r="K11" s="187">
        <f>IF(I11="NQ","-----",$B11*J11)</f>
        <v>10</v>
      </c>
      <c r="L11" s="188"/>
    </row>
    <row r="12" spans="1:20" x14ac:dyDescent="0.25">
      <c r="A12" s="189" t="s">
        <v>80</v>
      </c>
      <c r="B12" s="190">
        <v>0.1</v>
      </c>
      <c r="C12" s="194">
        <v>1.70000002253801E-3</v>
      </c>
      <c r="D12" s="186">
        <f>IF(C12="NQ","-----",IF(C12&lt;0.025,100,IF(C12&gt;0.035,0,(0.035-C12)*100/(0.035-0.025))))</f>
        <v>100</v>
      </c>
      <c r="E12" s="187">
        <f>IF(C12="NQ","-----",$B12*D12)</f>
        <v>10</v>
      </c>
      <c r="F12" s="194">
        <v>1.70000002253801E-3</v>
      </c>
      <c r="G12" s="186">
        <f>IF(F12="NQ","-----",IF(F12&lt;0.025,100,IF(F12&gt;0.035,0,(0.035-F12)*100/(0.035-0.025))))</f>
        <v>100</v>
      </c>
      <c r="H12" s="187">
        <f>IF(F12="NQ","-----",$B12*G12)</f>
        <v>10</v>
      </c>
      <c r="I12" s="194">
        <f>(+$C$12+$F$12)/$A$19</f>
        <v>1.70000002253801E-3</v>
      </c>
      <c r="J12" s="186">
        <f>IF(I12="NQ","-----",IF(I12&lt;0.025,100,IF(I12&gt;0.035,0,(0.035-I12)*100/(0.035-0.025))))</f>
        <v>100</v>
      </c>
      <c r="K12" s="187">
        <f>IF(I12="NQ","-----",$B12*J12)</f>
        <v>10</v>
      </c>
      <c r="L12" s="188"/>
    </row>
    <row r="13" spans="1:20" x14ac:dyDescent="0.25">
      <c r="A13" s="189"/>
      <c r="B13" s="190"/>
      <c r="C13" s="195"/>
      <c r="D13" s="186"/>
      <c r="E13" s="187"/>
      <c r="F13" s="195"/>
      <c r="G13" s="186"/>
      <c r="H13" s="187"/>
      <c r="I13" s="195"/>
      <c r="J13" s="186"/>
      <c r="K13" s="187"/>
      <c r="L13" s="188"/>
    </row>
    <row r="14" spans="1:20" x14ac:dyDescent="0.25">
      <c r="A14" s="189" t="s">
        <v>81</v>
      </c>
      <c r="B14" s="190">
        <v>0.1</v>
      </c>
      <c r="C14" s="196">
        <v>9.7800002549774894E-6</v>
      </c>
      <c r="D14" s="186">
        <f>IF(C14="NQ","-----",IF(C14&lt;0.0005,100,IF(C14&gt;0.005,0,(0.005-C14)*22222.22)))</f>
        <v>100</v>
      </c>
      <c r="E14" s="187">
        <f>IF(C14="NQ","-----",$B14*D14)</f>
        <v>10</v>
      </c>
      <c r="F14" s="196">
        <v>9.9999999747524292E-7</v>
      </c>
      <c r="G14" s="186">
        <f>IF(F14="NQ","-----",IF(F14&lt;0.0005,100,IF(F14&gt;0.005,0,(0.005-F14)*22222.22)))</f>
        <v>100</v>
      </c>
      <c r="H14" s="187">
        <f>IF(F14="NQ","-----",$B14*G14)</f>
        <v>10</v>
      </c>
      <c r="I14" s="196">
        <f>(+$C$14+$F$14)/$A$19</f>
        <v>5.3900001262263661E-6</v>
      </c>
      <c r="J14" s="186">
        <f>IF(I14="NQ","-----",IF(I14&lt;0.0005,100,IF(I14&gt;0.005,0,(0.005-I14)*22222.22)))</f>
        <v>100</v>
      </c>
      <c r="K14" s="187">
        <f>IF(I14="NQ","-----",$B14*J14)</f>
        <v>10</v>
      </c>
      <c r="L14" s="188"/>
    </row>
    <row r="15" spans="1:20" x14ac:dyDescent="0.25">
      <c r="A15" s="189" t="s">
        <v>82</v>
      </c>
      <c r="B15" s="190">
        <v>0.05</v>
      </c>
      <c r="C15" s="191">
        <v>1.0099999904632599</v>
      </c>
      <c r="D15" s="186">
        <f>IF(C15="NQ","-----",IF(C15&lt;1.01,100,(IF(C15&gt;1.2,0,(1.2-C15)*526.32))))</f>
        <v>100</v>
      </c>
      <c r="E15" s="187">
        <f>IF(C15="NQ","-----",$B15*D15)</f>
        <v>5</v>
      </c>
      <c r="F15" s="191">
        <v>1.0099999904632599</v>
      </c>
      <c r="G15" s="186">
        <f>IF(F15="NQ","-----",IF(F15&lt;1.01,100,(IF(F15&gt;1.2,0,(1.2-F15)*526.32))))</f>
        <v>100</v>
      </c>
      <c r="H15" s="187">
        <f>IF(F15="NQ","-----",$B15*G15)</f>
        <v>5</v>
      </c>
      <c r="I15" s="191">
        <f>(+$C$15+$F$15)/$A$19</f>
        <v>1.0099999904632599</v>
      </c>
      <c r="J15" s="186">
        <f>IF(I15="NQ","-----",IF(I15&lt;1.01,100,(IF(I15&gt;1.2,0,(1.2-I15)*526.32))))</f>
        <v>100</v>
      </c>
      <c r="K15" s="187">
        <f>IF(I15="NQ","-----",$B15*J15)</f>
        <v>5</v>
      </c>
      <c r="L15" s="188"/>
    </row>
    <row r="16" spans="1:20" x14ac:dyDescent="0.25">
      <c r="A16" s="189" t="s">
        <v>83</v>
      </c>
      <c r="B16" s="190">
        <v>0.1</v>
      </c>
      <c r="C16" s="191">
        <v>0.333250007629395</v>
      </c>
      <c r="D16" s="186">
        <f>IF(C16="NQ","-----",IF(C16&lt;=60,100,(IF(C16&gt;=120,0,(120-C16)*1.66667))))</f>
        <v>100</v>
      </c>
      <c r="E16" s="187">
        <f>IF(C16="NQ","-----",$B16*D16)</f>
        <v>10</v>
      </c>
      <c r="F16" s="191">
        <v>0.333250007629395</v>
      </c>
      <c r="G16" s="186">
        <f>IF(F16="NQ","-----",IF(F16&lt;=60,100,(IF(F16&gt;=120,0,(120-F16)*1.66667))))</f>
        <v>100</v>
      </c>
      <c r="H16" s="187">
        <f>IF(F16="NQ","-----",$B16*G16)</f>
        <v>10</v>
      </c>
      <c r="I16" s="191">
        <f>(+$C$16+$F$16)/$A$19</f>
        <v>0.333250007629395</v>
      </c>
      <c r="J16" s="186">
        <f>IF(I16="NQ","-----",IF(I16&lt;=60,100,(IF(I16&gt;=120,0,(120-I16)*1.66667))))</f>
        <v>100</v>
      </c>
      <c r="K16" s="187">
        <f>IF(I16="NQ","-----",$B16*J16)</f>
        <v>10</v>
      </c>
      <c r="L16" s="188"/>
    </row>
    <row r="17" spans="1:12" ht="13" thickBot="1" x14ac:dyDescent="0.3">
      <c r="A17" s="197" t="s">
        <v>84</v>
      </c>
      <c r="B17" s="198">
        <v>0.05</v>
      </c>
      <c r="C17" s="191">
        <v>0.18999999761581399</v>
      </c>
      <c r="D17" s="186">
        <f>IF(C17="NQ","-----",IF(C17&lt;=0.2,100,(IF(C17&gt;=1,0,(1-C17)*125))))</f>
        <v>100</v>
      </c>
      <c r="E17" s="187">
        <f>IF(C17="NQ","-----",$B17*D17)</f>
        <v>5</v>
      </c>
      <c r="F17" s="191">
        <v>0.18999999761581399</v>
      </c>
      <c r="G17" s="186">
        <f>IF(F17="NQ","-----",IF(F17&lt;=0.2,100,(IF(F17&gt;=1,0,(1-F17)*125))))</f>
        <v>100</v>
      </c>
      <c r="H17" s="187">
        <f>IF(F17="NQ","-----",$B17*G17)</f>
        <v>5</v>
      </c>
      <c r="I17" s="191">
        <f>(+$C$17+$F$17)/$A$19</f>
        <v>0.18999999761581399</v>
      </c>
      <c r="J17" s="186">
        <f>IF(I17="NQ","-----",IF(I17&lt;=0.2,100,(IF(I17&gt;=1,0,(1-I17)*125))))</f>
        <v>100</v>
      </c>
      <c r="K17" s="187">
        <f>IF(I17="NQ","-----",$B17*J17)</f>
        <v>5</v>
      </c>
      <c r="L17" s="87"/>
    </row>
    <row r="18" spans="1:12" x14ac:dyDescent="0.25">
      <c r="C18" s="199" t="s">
        <v>85</v>
      </c>
      <c r="D18" s="200"/>
      <c r="E18" s="201">
        <f>E19/1</f>
        <v>95.224997639656053</v>
      </c>
      <c r="F18" s="199" t="s">
        <v>85</v>
      </c>
      <c r="G18" s="200"/>
      <c r="H18" s="201">
        <f>H19/1</f>
        <v>103.22499656677249</v>
      </c>
      <c r="I18" s="199" t="s">
        <v>85</v>
      </c>
      <c r="J18" s="200"/>
      <c r="K18" s="201">
        <f>K19/1</f>
        <v>101.37499713897705</v>
      </c>
      <c r="L18" s="188"/>
    </row>
    <row r="19" spans="1:12" ht="13" thickBot="1" x14ac:dyDescent="0.3">
      <c r="A19" s="1">
        <v>2</v>
      </c>
      <c r="C19" s="202" t="s">
        <v>86</v>
      </c>
      <c r="D19" s="203"/>
      <c r="E19" s="204">
        <f>SUM(E6:E8,E10:E17)</f>
        <v>95.224997639656053</v>
      </c>
      <c r="F19" s="202" t="s">
        <v>86</v>
      </c>
      <c r="G19" s="203"/>
      <c r="H19" s="204">
        <f>SUM(H6:H8,H10:H17)</f>
        <v>103.22499656677249</v>
      </c>
      <c r="I19" s="202" t="s">
        <v>86</v>
      </c>
      <c r="J19" s="203"/>
      <c r="K19" s="204">
        <f>SUM(K6:K8,K10:K17)</f>
        <v>101.37499713897705</v>
      </c>
      <c r="L19" s="87"/>
    </row>
    <row r="21" spans="1:12" x14ac:dyDescent="0.25">
      <c r="A21" s="88" t="s">
        <v>113</v>
      </c>
      <c r="C21" s="144">
        <f>(+$E$19)/1</f>
        <v>95.224997639656053</v>
      </c>
    </row>
    <row r="22" spans="1:12" x14ac:dyDescent="0.25">
      <c r="A22" s="88" t="s">
        <v>114</v>
      </c>
      <c r="C22" s="144">
        <f>(+$E$19+$H$19)/2</f>
        <v>99.224997103214264</v>
      </c>
    </row>
    <row r="23" spans="1:12" x14ac:dyDescent="0.25">
      <c r="A23" s="88" t="s">
        <v>115</v>
      </c>
      <c r="C23" s="144">
        <f xml:space="preserve"> $K$19</f>
        <v>101.37499713897705</v>
      </c>
    </row>
    <row r="24" spans="1:12" x14ac:dyDescent="0.25">
      <c r="A24" s="88"/>
      <c r="B24" s="80"/>
      <c r="C24" s="144"/>
    </row>
    <row r="25" spans="1:12" x14ac:dyDescent="0.25">
      <c r="A25" s="88"/>
      <c r="B25" s="80"/>
      <c r="C25" s="144"/>
    </row>
    <row r="26" spans="1:12" x14ac:dyDescent="0.25">
      <c r="A26" s="88"/>
      <c r="B26" s="80"/>
      <c r="C26" s="144"/>
    </row>
    <row r="27" spans="1:12" x14ac:dyDescent="0.25">
      <c r="A27" s="1" t="s">
        <v>87</v>
      </c>
      <c r="F27" s="205"/>
      <c r="G27" s="87"/>
    </row>
    <row r="28" spans="1:12" x14ac:dyDescent="0.25">
      <c r="A28" s="1" t="s">
        <v>88</v>
      </c>
      <c r="F28" s="205"/>
      <c r="G28" s="87"/>
    </row>
    <row r="30" spans="1:12" ht="13" x14ac:dyDescent="0.3">
      <c r="A30" s="93" t="s">
        <v>89</v>
      </c>
    </row>
    <row r="31" spans="1:12" x14ac:dyDescent="0.25">
      <c r="A31" s="1" t="s">
        <v>90</v>
      </c>
    </row>
    <row r="32" spans="1:12" x14ac:dyDescent="0.25">
      <c r="A32" s="1" t="s">
        <v>91</v>
      </c>
    </row>
    <row r="33" spans="1:20" x14ac:dyDescent="0.25">
      <c r="A33" s="1" t="s">
        <v>92</v>
      </c>
    </row>
    <row r="34" spans="1:20" x14ac:dyDescent="0.25">
      <c r="A34" s="1" t="s">
        <v>93</v>
      </c>
    </row>
    <row r="35" spans="1:20" customFormat="1" ht="14.5" x14ac:dyDescent="0.35">
      <c r="B35" s="1"/>
      <c r="C35" s="1"/>
      <c r="D35" s="1"/>
      <c r="E35" s="1"/>
      <c r="F35" s="1"/>
      <c r="G35" s="1"/>
      <c r="H35" s="1"/>
      <c r="I35" s="1"/>
      <c r="J35" s="1"/>
      <c r="K35" s="1"/>
      <c r="L35" s="1"/>
      <c r="M35" s="1"/>
      <c r="N35" s="1"/>
      <c r="O35" s="1"/>
      <c r="P35" s="1"/>
      <c r="Q35" s="1"/>
      <c r="R35" s="1"/>
      <c r="S35" s="1"/>
      <c r="T35" s="1"/>
    </row>
    <row r="36" spans="1:20" hidden="1" x14ac:dyDescent="0.25">
      <c r="A36" s="1" t="s">
        <v>94</v>
      </c>
    </row>
    <row r="37" spans="1:20" x14ac:dyDescent="0.25">
      <c r="A37" s="1" t="s">
        <v>95</v>
      </c>
    </row>
    <row r="38" spans="1:20" x14ac:dyDescent="0.25">
      <c r="A38" s="1" t="s">
        <v>96</v>
      </c>
    </row>
    <row r="39" spans="1:20" x14ac:dyDescent="0.25">
      <c r="A39" s="1" t="s">
        <v>97</v>
      </c>
    </row>
    <row r="40" spans="1:20" customFormat="1" ht="14.5" x14ac:dyDescent="0.35">
      <c r="B40" s="1"/>
      <c r="C40" s="1"/>
      <c r="D40" s="1"/>
      <c r="E40" s="1"/>
      <c r="F40" s="1"/>
      <c r="G40" s="1"/>
      <c r="H40" s="1"/>
      <c r="I40" s="1"/>
      <c r="J40" s="1"/>
      <c r="K40" s="1"/>
      <c r="L40" s="1"/>
      <c r="M40" s="1"/>
      <c r="N40" s="1"/>
      <c r="O40" s="1"/>
      <c r="P40" s="1"/>
      <c r="Q40" s="1"/>
      <c r="R40" s="1"/>
      <c r="S40" s="1"/>
      <c r="T40" s="1"/>
    </row>
    <row r="41" spans="1:20" ht="12.75" hidden="1" customHeight="1" x14ac:dyDescent="0.25">
      <c r="A41" s="1" t="s">
        <v>98</v>
      </c>
    </row>
    <row r="42" spans="1:20" ht="12.75" hidden="1" customHeight="1" x14ac:dyDescent="0.25">
      <c r="A42" s="1" t="s">
        <v>99</v>
      </c>
    </row>
    <row r="43" spans="1:20" ht="12.75" hidden="1" customHeight="1" x14ac:dyDescent="0.25">
      <c r="A43" s="1" t="s">
        <v>100</v>
      </c>
    </row>
    <row r="44" spans="1:20" ht="12.75" hidden="1" customHeight="1" x14ac:dyDescent="0.25"/>
    <row r="45" spans="1:20" ht="12.75" hidden="1" customHeight="1" x14ac:dyDescent="0.25">
      <c r="A45" s="1" t="s">
        <v>101</v>
      </c>
    </row>
    <row r="46" spans="1:20" ht="12.75" hidden="1" customHeight="1" x14ac:dyDescent="0.25">
      <c r="A46" s="1" t="s">
        <v>102</v>
      </c>
    </row>
    <row r="47" spans="1:20" ht="12.75" hidden="1" customHeight="1" x14ac:dyDescent="0.25"/>
    <row r="48" spans="1:20" s="93" customFormat="1" ht="13" x14ac:dyDescent="0.3">
      <c r="A48" s="93" t="s">
        <v>103</v>
      </c>
    </row>
    <row r="49" spans="1:1" s="93" customFormat="1" ht="13" x14ac:dyDescent="0.3">
      <c r="A49" s="93" t="s">
        <v>104</v>
      </c>
    </row>
    <row r="50" spans="1:1" s="93" customFormat="1" ht="13" x14ac:dyDescent="0.3">
      <c r="A50" s="93" t="s">
        <v>105</v>
      </c>
    </row>
    <row r="51" spans="1:1" s="93" customFormat="1" ht="13" x14ac:dyDescent="0.3"/>
    <row r="52" spans="1:1" x14ac:dyDescent="0.25">
      <c r="A52" s="206" t="s">
        <v>106</v>
      </c>
    </row>
    <row r="53" spans="1:1" x14ac:dyDescent="0.25">
      <c r="A53" s="207" t="s">
        <v>107</v>
      </c>
    </row>
    <row r="54" spans="1:1" x14ac:dyDescent="0.25">
      <c r="A54" s="207" t="s">
        <v>108</v>
      </c>
    </row>
  </sheetData>
  <dataConsolidate/>
  <pageMargins left="0.32" right="0.24" top="0.27" bottom="0.2" header="0.21" footer="0.17"/>
  <pageSetup orientation="landscape" r:id="rId1"/>
  <headerFooter alignWithMargins="0"/>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U11"/>
  <sheetViews>
    <sheetView workbookViewId="0">
      <selection activeCell="C10" sqref="C10"/>
    </sheetView>
  </sheetViews>
  <sheetFormatPr defaultRowHeight="12.5" x14ac:dyDescent="0.25"/>
  <cols>
    <col min="1" max="16384" width="8.7265625" style="1"/>
  </cols>
  <sheetData>
    <row r="1" spans="1:21" x14ac:dyDescent="0.25">
      <c r="A1" s="1" t="s">
        <v>47</v>
      </c>
      <c r="B1" s="1" t="s">
        <v>118</v>
      </c>
    </row>
    <row r="3" spans="1:21" x14ac:dyDescent="0.25">
      <c r="B3" s="146">
        <v>2011</v>
      </c>
      <c r="C3" s="146">
        <v>2012</v>
      </c>
      <c r="D3" s="146">
        <v>2013</v>
      </c>
      <c r="E3" s="146">
        <v>2014</v>
      </c>
      <c r="F3" s="146">
        <v>2015</v>
      </c>
      <c r="G3" s="146">
        <v>2016</v>
      </c>
      <c r="P3" s="146">
        <v>2011</v>
      </c>
      <c r="Q3" s="146">
        <v>2012</v>
      </c>
      <c r="R3" s="146">
        <v>2013</v>
      </c>
      <c r="S3" s="146">
        <v>2014</v>
      </c>
      <c r="T3" s="146">
        <v>2015</v>
      </c>
      <c r="U3" s="146">
        <v>2016</v>
      </c>
    </row>
    <row r="4" spans="1:21" x14ac:dyDescent="0.25">
      <c r="A4" s="146" t="s">
        <v>110</v>
      </c>
      <c r="B4" s="147"/>
      <c r="C4" s="147"/>
      <c r="D4" s="147">
        <v>0.20000000298023199</v>
      </c>
      <c r="E4" s="147">
        <v>0</v>
      </c>
      <c r="F4" s="147">
        <v>0</v>
      </c>
      <c r="G4" s="147">
        <v>0</v>
      </c>
      <c r="O4" s="146"/>
      <c r="P4" s="147"/>
      <c r="Q4" s="147"/>
      <c r="R4" s="147"/>
      <c r="S4" s="147"/>
      <c r="T4" s="147"/>
      <c r="U4" s="147"/>
    </row>
    <row r="5" spans="1:21" x14ac:dyDescent="0.25">
      <c r="A5" s="146" t="s">
        <v>111</v>
      </c>
      <c r="B5" s="147"/>
      <c r="C5" s="147"/>
      <c r="D5" s="147">
        <v>0.18999999761581399</v>
      </c>
      <c r="E5" s="147">
        <v>0</v>
      </c>
      <c r="F5" s="147">
        <v>0</v>
      </c>
      <c r="G5" s="147">
        <v>0</v>
      </c>
      <c r="O5" s="146"/>
      <c r="P5" s="147"/>
      <c r="Q5" s="147"/>
      <c r="R5" s="147"/>
      <c r="S5" s="147"/>
      <c r="T5" s="147"/>
      <c r="U5" s="147"/>
    </row>
    <row r="6" spans="1:21" x14ac:dyDescent="0.25">
      <c r="A6" s="146"/>
      <c r="B6" s="147"/>
      <c r="C6" s="147"/>
      <c r="D6" s="147"/>
      <c r="E6" s="147"/>
      <c r="F6" s="147"/>
      <c r="G6" s="147"/>
      <c r="O6" s="146"/>
      <c r="P6" s="147"/>
      <c r="Q6" s="147"/>
      <c r="R6" s="147"/>
      <c r="S6" s="147"/>
      <c r="T6" s="147"/>
      <c r="U6" s="147"/>
    </row>
    <row r="9" spans="1:21" x14ac:dyDescent="0.25">
      <c r="A9" s="1" t="s">
        <v>42</v>
      </c>
      <c r="B9" s="1">
        <v>0</v>
      </c>
      <c r="C9" s="1">
        <v>0</v>
      </c>
      <c r="D9" s="1">
        <v>0</v>
      </c>
      <c r="E9" s="1">
        <v>0</v>
      </c>
      <c r="F9" s="1">
        <v>0</v>
      </c>
      <c r="G9" s="1">
        <v>0</v>
      </c>
    </row>
    <row r="10" spans="1:21" x14ac:dyDescent="0.25">
      <c r="A10" s="1" t="s">
        <v>43</v>
      </c>
      <c r="B10" s="1">
        <v>0</v>
      </c>
      <c r="C10" s="1">
        <v>0</v>
      </c>
      <c r="D10" s="1">
        <v>0</v>
      </c>
      <c r="E10" s="1">
        <v>0</v>
      </c>
      <c r="F10" s="1">
        <v>0</v>
      </c>
      <c r="G10" s="1">
        <v>0</v>
      </c>
    </row>
    <row r="11" spans="1:21" x14ac:dyDescent="0.25">
      <c r="A11" s="1" t="s">
        <v>44</v>
      </c>
      <c r="B11" s="1">
        <v>0</v>
      </c>
      <c r="C11" s="1">
        <v>0</v>
      </c>
      <c r="D11" s="1">
        <v>0</v>
      </c>
      <c r="E11" s="1">
        <v>0</v>
      </c>
      <c r="F11" s="1">
        <v>0</v>
      </c>
      <c r="G11" s="1">
        <v>0</v>
      </c>
    </row>
  </sheetData>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U11"/>
  <sheetViews>
    <sheetView zoomScale="75" workbookViewId="0">
      <selection activeCell="N19" sqref="N19:O19"/>
    </sheetView>
  </sheetViews>
  <sheetFormatPr defaultRowHeight="12.5" x14ac:dyDescent="0.25"/>
  <cols>
    <col min="1" max="7" width="12.7265625" style="1" customWidth="1"/>
    <col min="8" max="256" width="8.7265625" style="1"/>
    <col min="257" max="263" width="12.7265625" style="1" customWidth="1"/>
    <col min="264" max="512" width="8.7265625" style="1"/>
    <col min="513" max="519" width="12.7265625" style="1" customWidth="1"/>
    <col min="520" max="768" width="8.7265625" style="1"/>
    <col min="769" max="775" width="12.7265625" style="1" customWidth="1"/>
    <col min="776" max="1024" width="8.7265625" style="1"/>
    <col min="1025" max="1031" width="12.7265625" style="1" customWidth="1"/>
    <col min="1032" max="1280" width="8.7265625" style="1"/>
    <col min="1281" max="1287" width="12.7265625" style="1" customWidth="1"/>
    <col min="1288" max="1536" width="8.7265625" style="1"/>
    <col min="1537" max="1543" width="12.7265625" style="1" customWidth="1"/>
    <col min="1544" max="1792" width="8.7265625" style="1"/>
    <col min="1793" max="1799" width="12.7265625" style="1" customWidth="1"/>
    <col min="1800" max="2048" width="8.7265625" style="1"/>
    <col min="2049" max="2055" width="12.7265625" style="1" customWidth="1"/>
    <col min="2056" max="2304" width="8.7265625" style="1"/>
    <col min="2305" max="2311" width="12.7265625" style="1" customWidth="1"/>
    <col min="2312" max="2560" width="8.7265625" style="1"/>
    <col min="2561" max="2567" width="12.7265625" style="1" customWidth="1"/>
    <col min="2568" max="2816" width="8.7265625" style="1"/>
    <col min="2817" max="2823" width="12.7265625" style="1" customWidth="1"/>
    <col min="2824" max="3072" width="8.7265625" style="1"/>
    <col min="3073" max="3079" width="12.7265625" style="1" customWidth="1"/>
    <col min="3080" max="3328" width="8.7265625" style="1"/>
    <col min="3329" max="3335" width="12.7265625" style="1" customWidth="1"/>
    <col min="3336" max="3584" width="8.7265625" style="1"/>
    <col min="3585" max="3591" width="12.7265625" style="1" customWidth="1"/>
    <col min="3592" max="3840" width="8.7265625" style="1"/>
    <col min="3841" max="3847" width="12.7265625" style="1" customWidth="1"/>
    <col min="3848" max="4096" width="8.7265625" style="1"/>
    <col min="4097" max="4103" width="12.7265625" style="1" customWidth="1"/>
    <col min="4104" max="4352" width="8.7265625" style="1"/>
    <col min="4353" max="4359" width="12.7265625" style="1" customWidth="1"/>
    <col min="4360" max="4608" width="8.7265625" style="1"/>
    <col min="4609" max="4615" width="12.7265625" style="1" customWidth="1"/>
    <col min="4616" max="4864" width="8.7265625" style="1"/>
    <col min="4865" max="4871" width="12.7265625" style="1" customWidth="1"/>
    <col min="4872" max="5120" width="8.7265625" style="1"/>
    <col min="5121" max="5127" width="12.7265625" style="1" customWidth="1"/>
    <col min="5128" max="5376" width="8.7265625" style="1"/>
    <col min="5377" max="5383" width="12.7265625" style="1" customWidth="1"/>
    <col min="5384" max="5632" width="8.7265625" style="1"/>
    <col min="5633" max="5639" width="12.7265625" style="1" customWidth="1"/>
    <col min="5640" max="5888" width="8.7265625" style="1"/>
    <col min="5889" max="5895" width="12.7265625" style="1" customWidth="1"/>
    <col min="5896" max="6144" width="8.7265625" style="1"/>
    <col min="6145" max="6151" width="12.7265625" style="1" customWidth="1"/>
    <col min="6152" max="6400" width="8.7265625" style="1"/>
    <col min="6401" max="6407" width="12.7265625" style="1" customWidth="1"/>
    <col min="6408" max="6656" width="8.7265625" style="1"/>
    <col min="6657" max="6663" width="12.7265625" style="1" customWidth="1"/>
    <col min="6664" max="6912" width="8.7265625" style="1"/>
    <col min="6913" max="6919" width="12.7265625" style="1" customWidth="1"/>
    <col min="6920" max="7168" width="8.7265625" style="1"/>
    <col min="7169" max="7175" width="12.7265625" style="1" customWidth="1"/>
    <col min="7176" max="7424" width="8.7265625" style="1"/>
    <col min="7425" max="7431" width="12.7265625" style="1" customWidth="1"/>
    <col min="7432" max="7680" width="8.7265625" style="1"/>
    <col min="7681" max="7687" width="12.7265625" style="1" customWidth="1"/>
    <col min="7688" max="7936" width="8.7265625" style="1"/>
    <col min="7937" max="7943" width="12.7265625" style="1" customWidth="1"/>
    <col min="7944" max="8192" width="8.7265625" style="1"/>
    <col min="8193" max="8199" width="12.7265625" style="1" customWidth="1"/>
    <col min="8200" max="8448" width="8.7265625" style="1"/>
    <col min="8449" max="8455" width="12.7265625" style="1" customWidth="1"/>
    <col min="8456" max="8704" width="8.7265625" style="1"/>
    <col min="8705" max="8711" width="12.7265625" style="1" customWidth="1"/>
    <col min="8712" max="8960" width="8.7265625" style="1"/>
    <col min="8961" max="8967" width="12.7265625" style="1" customWidth="1"/>
    <col min="8968" max="9216" width="8.7265625" style="1"/>
    <col min="9217" max="9223" width="12.7265625" style="1" customWidth="1"/>
    <col min="9224" max="9472" width="8.7265625" style="1"/>
    <col min="9473" max="9479" width="12.7265625" style="1" customWidth="1"/>
    <col min="9480" max="9728" width="8.7265625" style="1"/>
    <col min="9729" max="9735" width="12.7265625" style="1" customWidth="1"/>
    <col min="9736" max="9984" width="8.7265625" style="1"/>
    <col min="9985" max="9991" width="12.7265625" style="1" customWidth="1"/>
    <col min="9992" max="10240" width="8.7265625" style="1"/>
    <col min="10241" max="10247" width="12.7265625" style="1" customWidth="1"/>
    <col min="10248" max="10496" width="8.7265625" style="1"/>
    <col min="10497" max="10503" width="12.7265625" style="1" customWidth="1"/>
    <col min="10504" max="10752" width="8.7265625" style="1"/>
    <col min="10753" max="10759" width="12.7265625" style="1" customWidth="1"/>
    <col min="10760" max="11008" width="8.7265625" style="1"/>
    <col min="11009" max="11015" width="12.7265625" style="1" customWidth="1"/>
    <col min="11016" max="11264" width="8.7265625" style="1"/>
    <col min="11265" max="11271" width="12.7265625" style="1" customWidth="1"/>
    <col min="11272" max="11520" width="8.7265625" style="1"/>
    <col min="11521" max="11527" width="12.7265625" style="1" customWidth="1"/>
    <col min="11528" max="11776" width="8.7265625" style="1"/>
    <col min="11777" max="11783" width="12.7265625" style="1" customWidth="1"/>
    <col min="11784" max="12032" width="8.7265625" style="1"/>
    <col min="12033" max="12039" width="12.7265625" style="1" customWidth="1"/>
    <col min="12040" max="12288" width="8.7265625" style="1"/>
    <col min="12289" max="12295" width="12.7265625" style="1" customWidth="1"/>
    <col min="12296" max="12544" width="8.7265625" style="1"/>
    <col min="12545" max="12551" width="12.7265625" style="1" customWidth="1"/>
    <col min="12552" max="12800" width="8.7265625" style="1"/>
    <col min="12801" max="12807" width="12.7265625" style="1" customWidth="1"/>
    <col min="12808" max="13056" width="8.7265625" style="1"/>
    <col min="13057" max="13063" width="12.7265625" style="1" customWidth="1"/>
    <col min="13064" max="13312" width="8.7265625" style="1"/>
    <col min="13313" max="13319" width="12.7265625" style="1" customWidth="1"/>
    <col min="13320" max="13568" width="8.7265625" style="1"/>
    <col min="13569" max="13575" width="12.7265625" style="1" customWidth="1"/>
    <col min="13576" max="13824" width="8.7265625" style="1"/>
    <col min="13825" max="13831" width="12.7265625" style="1" customWidth="1"/>
    <col min="13832" max="14080" width="8.7265625" style="1"/>
    <col min="14081" max="14087" width="12.7265625" style="1" customWidth="1"/>
    <col min="14088" max="14336" width="8.7265625" style="1"/>
    <col min="14337" max="14343" width="12.7265625" style="1" customWidth="1"/>
    <col min="14344" max="14592" width="8.7265625" style="1"/>
    <col min="14593" max="14599" width="12.7265625" style="1" customWidth="1"/>
    <col min="14600" max="14848" width="8.7265625" style="1"/>
    <col min="14849" max="14855" width="12.7265625" style="1" customWidth="1"/>
    <col min="14856" max="15104" width="8.7265625" style="1"/>
    <col min="15105" max="15111" width="12.7265625" style="1" customWidth="1"/>
    <col min="15112" max="15360" width="8.7265625" style="1"/>
    <col min="15361" max="15367" width="12.7265625" style="1" customWidth="1"/>
    <col min="15368" max="15616" width="8.7265625" style="1"/>
    <col min="15617" max="15623" width="12.7265625" style="1" customWidth="1"/>
    <col min="15624" max="15872" width="8.7265625" style="1"/>
    <col min="15873" max="15879" width="12.7265625" style="1" customWidth="1"/>
    <col min="15880" max="16128" width="8.7265625" style="1"/>
    <col min="16129" max="16135" width="12.7265625" style="1" customWidth="1"/>
    <col min="16136" max="16384" width="8.7265625" style="1"/>
  </cols>
  <sheetData>
    <row r="1" spans="1:21" ht="13" x14ac:dyDescent="0.3">
      <c r="A1" s="93" t="s">
        <v>48</v>
      </c>
      <c r="B1" s="93" t="s">
        <v>118</v>
      </c>
      <c r="C1" s="93"/>
      <c r="D1" s="93"/>
      <c r="I1" s="1" t="s">
        <v>49</v>
      </c>
    </row>
    <row r="2" spans="1:21" x14ac:dyDescent="0.25">
      <c r="A2" s="148"/>
    </row>
    <row r="3" spans="1:21" x14ac:dyDescent="0.25">
      <c r="A3" s="149"/>
      <c r="B3" s="148">
        <v>2011</v>
      </c>
      <c r="C3" s="148">
        <v>2012</v>
      </c>
      <c r="D3" s="148">
        <v>2013</v>
      </c>
      <c r="E3" s="148">
        <v>2014</v>
      </c>
      <c r="F3" s="148">
        <v>2015</v>
      </c>
      <c r="G3" s="149">
        <v>2016</v>
      </c>
      <c r="P3" s="1">
        <v>2011</v>
      </c>
      <c r="Q3" s="1">
        <v>2012</v>
      </c>
      <c r="R3" s="1">
        <v>2013</v>
      </c>
      <c r="S3" s="1">
        <v>2014</v>
      </c>
      <c r="T3" s="1">
        <v>2015</v>
      </c>
      <c r="U3" s="1">
        <v>2016</v>
      </c>
    </row>
    <row r="4" spans="1:21" x14ac:dyDescent="0.25">
      <c r="A4" s="149" t="s">
        <v>110</v>
      </c>
      <c r="B4" s="150"/>
      <c r="C4" s="150"/>
      <c r="D4" s="150">
        <v>0.95460000011371404</v>
      </c>
      <c r="E4" s="150">
        <v>0.28674999612121599</v>
      </c>
      <c r="F4" s="150">
        <v>0.83990000166522805</v>
      </c>
      <c r="G4" s="150">
        <v>0.36186000943416702</v>
      </c>
      <c r="P4" s="150"/>
      <c r="Q4" s="150"/>
      <c r="R4" s="150"/>
      <c r="S4" s="150"/>
      <c r="T4" s="150"/>
      <c r="U4" s="150"/>
    </row>
    <row r="5" spans="1:21" x14ac:dyDescent="0.25">
      <c r="A5" s="1" t="s">
        <v>111</v>
      </c>
      <c r="B5" s="150"/>
      <c r="C5" s="150"/>
      <c r="D5" s="150">
        <v>3.6999999906584001E-2</v>
      </c>
      <c r="E5" s="150">
        <v>0.13431000138552901</v>
      </c>
      <c r="F5" s="150">
        <v>9.9529999033620697E-2</v>
      </c>
      <c r="G5" s="150">
        <v>3.6999999906584001E-2</v>
      </c>
      <c r="P5" s="150"/>
      <c r="Q5" s="150"/>
      <c r="R5" s="150"/>
      <c r="S5" s="150"/>
      <c r="T5" s="150"/>
      <c r="U5" s="150"/>
    </row>
    <row r="6" spans="1:21" x14ac:dyDescent="0.25">
      <c r="B6" s="150"/>
      <c r="C6" s="150"/>
      <c r="D6" s="150"/>
      <c r="E6" s="150"/>
      <c r="F6" s="150"/>
      <c r="G6" s="150"/>
      <c r="P6" s="150"/>
      <c r="Q6" s="150"/>
      <c r="R6" s="150"/>
      <c r="S6" s="150"/>
      <c r="T6" s="150"/>
      <c r="U6" s="150"/>
    </row>
    <row r="7" spans="1:21" x14ac:dyDescent="0.25">
      <c r="A7" s="1" t="s">
        <v>124</v>
      </c>
      <c r="B7" s="151">
        <v>19</v>
      </c>
      <c r="C7" s="151">
        <v>19</v>
      </c>
      <c r="D7" s="151">
        <v>19</v>
      </c>
      <c r="E7" s="151">
        <v>19</v>
      </c>
      <c r="F7" s="151">
        <v>19</v>
      </c>
      <c r="G7" s="151">
        <v>19</v>
      </c>
    </row>
    <row r="9" spans="1:21" x14ac:dyDescent="0.25">
      <c r="B9" s="1">
        <v>3.6999999999999998E-2</v>
      </c>
      <c r="C9" s="1">
        <v>3.6999999999999998E-2</v>
      </c>
      <c r="D9" s="1">
        <v>3.6999999999999998E-2</v>
      </c>
      <c r="E9" s="1">
        <v>3.6999999999999998E-2</v>
      </c>
      <c r="F9" s="1">
        <v>3.6999999999999998E-2</v>
      </c>
      <c r="G9" s="1">
        <v>3.6999999999999998E-2</v>
      </c>
    </row>
    <row r="10" spans="1:21" x14ac:dyDescent="0.25">
      <c r="B10" s="1">
        <v>0.23</v>
      </c>
      <c r="C10" s="1">
        <v>0.17599999999999999</v>
      </c>
      <c r="D10" s="1">
        <v>0.11600000000000001</v>
      </c>
      <c r="E10" s="1">
        <v>0.124</v>
      </c>
      <c r="F10" s="1">
        <v>0.17100000000000001</v>
      </c>
      <c r="G10" s="1">
        <v>0.17100000000000001</v>
      </c>
    </row>
    <row r="11" spans="1:21" x14ac:dyDescent="0.25">
      <c r="B11" s="1">
        <v>2.16</v>
      </c>
      <c r="C11" s="1">
        <v>2.08</v>
      </c>
      <c r="D11" s="1">
        <v>1.44</v>
      </c>
      <c r="E11" s="1">
        <v>1.31</v>
      </c>
      <c r="F11" s="1">
        <v>1.6</v>
      </c>
      <c r="G11" s="1">
        <v>1.6</v>
      </c>
    </row>
  </sheetData>
  <pageMargins left="0.78740157499999996" right="0.78740157499999996" top="0.984251969" bottom="0.984251969" header="0.5" footer="0.5"/>
  <pageSetup paperSize="9" scale="9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U11"/>
  <sheetViews>
    <sheetView zoomScale="70" zoomScaleNormal="70" workbookViewId="0">
      <selection activeCell="B4" sqref="B4"/>
    </sheetView>
  </sheetViews>
  <sheetFormatPr defaultColWidth="12.7265625" defaultRowHeight="12.5" x14ac:dyDescent="0.25"/>
  <cols>
    <col min="1" max="16384" width="12.7265625" style="1"/>
  </cols>
  <sheetData>
    <row r="1" spans="1:21" ht="13" x14ac:dyDescent="0.3">
      <c r="A1" s="93" t="s">
        <v>17</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2.6300001144409202</v>
      </c>
      <c r="E4" s="1">
        <v>0.94999998807907104</v>
      </c>
      <c r="F4" s="1">
        <v>0</v>
      </c>
      <c r="G4" s="1">
        <v>0.93000000715255704</v>
      </c>
    </row>
    <row r="5" spans="1:21" x14ac:dyDescent="0.25">
      <c r="A5" s="1" t="s">
        <v>111</v>
      </c>
      <c r="D5" s="1">
        <v>0.92000001668930098</v>
      </c>
      <c r="E5" s="1">
        <v>0</v>
      </c>
      <c r="F5" s="1">
        <v>0</v>
      </c>
      <c r="G5" s="1">
        <v>0</v>
      </c>
    </row>
    <row r="9" spans="1:21" x14ac:dyDescent="0.25">
      <c r="A9" s="1" t="s">
        <v>42</v>
      </c>
      <c r="E9" s="1">
        <v>0</v>
      </c>
      <c r="F9" s="1">
        <v>0</v>
      </c>
      <c r="G9" s="1">
        <v>0</v>
      </c>
    </row>
    <row r="10" spans="1:21" x14ac:dyDescent="0.25">
      <c r="A10" s="1" t="s">
        <v>43</v>
      </c>
      <c r="E10" s="1">
        <v>0</v>
      </c>
      <c r="F10" s="1">
        <v>0</v>
      </c>
      <c r="G10" s="1">
        <v>0</v>
      </c>
    </row>
    <row r="11" spans="1:21" x14ac:dyDescent="0.25">
      <c r="A11" s="1" t="s">
        <v>44</v>
      </c>
      <c r="E11" s="1">
        <v>0.9</v>
      </c>
      <c r="F11" s="1">
        <v>0.91</v>
      </c>
      <c r="G11" s="1">
        <v>0.91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K21"/>
  <sheetViews>
    <sheetView topLeftCell="A19" workbookViewId="0">
      <selection activeCell="H68" sqref="H68"/>
    </sheetView>
  </sheetViews>
  <sheetFormatPr defaultRowHeight="12.5" x14ac:dyDescent="0.25"/>
  <cols>
    <col min="1" max="16384" width="8.7265625" style="1"/>
  </cols>
  <sheetData>
    <row r="2" spans="1:11" x14ac:dyDescent="0.25">
      <c r="A2" s="1" t="s">
        <v>51</v>
      </c>
      <c r="B2" s="1" t="s">
        <v>110</v>
      </c>
      <c r="C2" s="1" t="s">
        <v>111</v>
      </c>
      <c r="D2" s="1" t="s">
        <v>116</v>
      </c>
      <c r="E2" s="1" t="s">
        <v>117</v>
      </c>
    </row>
    <row r="4" spans="1:11" x14ac:dyDescent="0.25">
      <c r="A4" s="1">
        <v>2011</v>
      </c>
      <c r="B4" s="1">
        <v>19</v>
      </c>
      <c r="C4" s="1">
        <v>19</v>
      </c>
      <c r="D4" s="1">
        <v>19</v>
      </c>
      <c r="E4" s="1" t="e">
        <v>#VALUE!</v>
      </c>
    </row>
    <row r="5" spans="1:11" x14ac:dyDescent="0.25">
      <c r="A5" s="1">
        <v>2012</v>
      </c>
      <c r="B5" s="1">
        <v>19</v>
      </c>
      <c r="C5" s="1">
        <v>19</v>
      </c>
      <c r="D5" s="1">
        <v>19</v>
      </c>
      <c r="E5" s="1" t="e">
        <v>#VALUE!</v>
      </c>
    </row>
    <row r="6" spans="1:11" x14ac:dyDescent="0.25">
      <c r="A6" s="1">
        <v>2013</v>
      </c>
      <c r="B6" s="1">
        <v>86.298062511128094</v>
      </c>
      <c r="C6" s="1">
        <v>102.31250188872218</v>
      </c>
      <c r="D6" s="1">
        <v>94.305282199925131</v>
      </c>
      <c r="E6" s="1">
        <v>93.136882545632076</v>
      </c>
    </row>
    <row r="7" spans="1:11" x14ac:dyDescent="0.25">
      <c r="A7" s="1">
        <v>2014</v>
      </c>
      <c r="B7" s="1">
        <v>89.073724930447355</v>
      </c>
      <c r="C7" s="1">
        <v>97.561877431553768</v>
      </c>
      <c r="D7" s="1">
        <v>93.317801181000561</v>
      </c>
      <c r="E7" s="1">
        <v>91.967800978344769</v>
      </c>
    </row>
    <row r="8" spans="1:11" x14ac:dyDescent="0.25">
      <c r="A8" s="1">
        <v>2015</v>
      </c>
      <c r="B8" s="1">
        <v>96.886224911820904</v>
      </c>
      <c r="C8" s="1">
        <v>101.98749919980759</v>
      </c>
      <c r="D8" s="1">
        <v>99.436862055814245</v>
      </c>
      <c r="E8" s="1">
        <v>99.436882181298671</v>
      </c>
    </row>
    <row r="9" spans="1:11" x14ac:dyDescent="0.25">
      <c r="A9" s="1">
        <v>2016</v>
      </c>
      <c r="B9" s="1">
        <v>95.224997639656053</v>
      </c>
      <c r="C9" s="1">
        <v>103.22499656677249</v>
      </c>
      <c r="D9" s="1">
        <v>99.224997103214264</v>
      </c>
      <c r="E9" s="1">
        <v>101.37499713897705</v>
      </c>
    </row>
    <row r="15" spans="1:11" x14ac:dyDescent="0.25">
      <c r="A15" s="146">
        <v>2011</v>
      </c>
      <c r="B15" s="147" t="e">
        <v>#VALUE!</v>
      </c>
      <c r="C15" s="147">
        <v>19</v>
      </c>
      <c r="D15" s="147" t="e">
        <v>#VALUE!</v>
      </c>
      <c r="E15" s="147" t="e">
        <v>#VALUE!</v>
      </c>
      <c r="F15" s="147" t="e">
        <v>#VALUE!</v>
      </c>
      <c r="G15" s="147" t="e">
        <v>#VALUE!</v>
      </c>
      <c r="H15" s="147" t="e">
        <v>#VALUE!</v>
      </c>
      <c r="I15" s="147" t="e">
        <v>#VALUE!</v>
      </c>
      <c r="J15" s="147" t="e">
        <v>#VALUE!</v>
      </c>
      <c r="K15" s="147" t="e">
        <v>#VALUE!</v>
      </c>
    </row>
    <row r="16" spans="1:11" x14ac:dyDescent="0.25">
      <c r="A16" s="146">
        <v>2012</v>
      </c>
      <c r="B16" s="147" t="e">
        <v>#VALUE!</v>
      </c>
      <c r="C16" s="147">
        <v>19</v>
      </c>
      <c r="D16" s="147" t="e">
        <v>#VALUE!</v>
      </c>
      <c r="E16" s="147" t="e">
        <v>#VALUE!</v>
      </c>
      <c r="F16" s="147" t="e">
        <v>#VALUE!</v>
      </c>
      <c r="G16" s="147" t="e">
        <v>#VALUE!</v>
      </c>
      <c r="H16" s="147" t="e">
        <v>#VALUE!</v>
      </c>
      <c r="I16" s="147" t="e">
        <v>#VALUE!</v>
      </c>
      <c r="J16" s="147" t="e">
        <v>#VALUE!</v>
      </c>
      <c r="K16" s="147" t="e">
        <v>#VALUE!</v>
      </c>
    </row>
    <row r="17" spans="1:11" x14ac:dyDescent="0.25">
      <c r="A17" s="146">
        <v>2013</v>
      </c>
      <c r="B17" s="147">
        <v>10.700001716613752</v>
      </c>
      <c r="C17" s="147">
        <v>19</v>
      </c>
      <c r="D17" s="147">
        <v>3.7000003457069464</v>
      </c>
      <c r="E17" s="147">
        <v>10</v>
      </c>
      <c r="F17" s="147">
        <v>10</v>
      </c>
      <c r="G17" s="147">
        <v>10</v>
      </c>
      <c r="H17" s="147">
        <v>10</v>
      </c>
      <c r="I17" s="147">
        <v>4.7368805019378311</v>
      </c>
      <c r="J17" s="147">
        <v>10</v>
      </c>
      <c r="K17" s="147">
        <v>4.9999999813735503</v>
      </c>
    </row>
    <row r="18" spans="1:11" x14ac:dyDescent="0.25">
      <c r="A18" s="146">
        <v>2014</v>
      </c>
      <c r="B18" s="147">
        <v>9.7125005722046254</v>
      </c>
      <c r="C18" s="147">
        <v>19</v>
      </c>
      <c r="D18" s="147">
        <v>3.6499997973441944</v>
      </c>
      <c r="E18" s="147">
        <v>10</v>
      </c>
      <c r="F18" s="147">
        <v>10</v>
      </c>
      <c r="G18" s="147">
        <v>10</v>
      </c>
      <c r="H18" s="147">
        <v>10</v>
      </c>
      <c r="I18" s="147">
        <v>4.6053006274223902</v>
      </c>
      <c r="J18" s="147">
        <v>10</v>
      </c>
      <c r="K18" s="147">
        <v>4.9999999813735503</v>
      </c>
    </row>
    <row r="19" spans="1:11" x14ac:dyDescent="0.25">
      <c r="A19" s="146">
        <v>2015</v>
      </c>
      <c r="B19" s="147">
        <v>11.950001716613734</v>
      </c>
      <c r="C19" s="147">
        <v>19</v>
      </c>
      <c r="D19" s="147">
        <v>10</v>
      </c>
      <c r="E19" s="147">
        <v>10</v>
      </c>
      <c r="F19" s="147">
        <v>10</v>
      </c>
      <c r="G19" s="147">
        <v>10</v>
      </c>
      <c r="H19" s="147">
        <v>10</v>
      </c>
      <c r="I19" s="147">
        <v>4.7368805019378311</v>
      </c>
      <c r="J19" s="147">
        <v>10</v>
      </c>
      <c r="K19" s="147">
        <v>3.7499999627471001</v>
      </c>
    </row>
    <row r="20" spans="1:11" x14ac:dyDescent="0.25">
      <c r="A20" s="146">
        <v>2016</v>
      </c>
      <c r="B20" s="147">
        <v>12.374997138977051</v>
      </c>
      <c r="C20" s="147">
        <v>19</v>
      </c>
      <c r="D20" s="147">
        <v>10</v>
      </c>
      <c r="E20" s="147">
        <v>10</v>
      </c>
      <c r="F20" s="147">
        <v>10</v>
      </c>
      <c r="G20" s="147">
        <v>10</v>
      </c>
      <c r="H20" s="147">
        <v>10</v>
      </c>
      <c r="I20" s="147">
        <v>5</v>
      </c>
      <c r="J20" s="147">
        <v>10</v>
      </c>
      <c r="K20" s="147">
        <v>5</v>
      </c>
    </row>
    <row r="21" spans="1:11" x14ac:dyDescent="0.25">
      <c r="B21" s="146" t="s">
        <v>12</v>
      </c>
      <c r="C21" s="146" t="s">
        <v>15</v>
      </c>
      <c r="D21" s="146" t="s">
        <v>16</v>
      </c>
      <c r="E21" s="146" t="s">
        <v>18</v>
      </c>
      <c r="F21" s="146" t="s">
        <v>19</v>
      </c>
      <c r="G21" s="146" t="s">
        <v>20</v>
      </c>
      <c r="H21" s="146" t="s">
        <v>48</v>
      </c>
      <c r="I21" s="146" t="s">
        <v>21</v>
      </c>
      <c r="J21" s="146" t="s">
        <v>46</v>
      </c>
      <c r="K21" s="146" t="s">
        <v>24</v>
      </c>
    </row>
  </sheetData>
  <pageMargins left="0.78740157499999996" right="0.78740157499999996" top="0.984251969" bottom="0.984251969" header="0.4921259845" footer="0.492125984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P45"/>
  <sheetViews>
    <sheetView showGridLines="0" workbookViewId="0">
      <selection activeCell="G5" sqref="G5"/>
    </sheetView>
  </sheetViews>
  <sheetFormatPr defaultRowHeight="12.5" x14ac:dyDescent="0.25"/>
  <cols>
    <col min="1" max="5" width="9.1796875" style="1" customWidth="1"/>
    <col min="6" max="6" width="9.54296875" style="1" bestFit="1" customWidth="1"/>
    <col min="7" max="7" width="9.26953125" style="1" customWidth="1"/>
    <col min="8" max="8" width="9.1796875" style="1" customWidth="1"/>
    <col min="9" max="13" width="10.7265625" style="1" customWidth="1"/>
    <col min="14" max="14" width="9.1796875" style="1" customWidth="1"/>
    <col min="15" max="15" width="12.7265625" style="1" customWidth="1"/>
    <col min="16" max="256" width="8.7265625" style="1"/>
    <col min="257" max="261" width="9.1796875" style="1" customWidth="1"/>
    <col min="262" max="262" width="9.54296875" style="1" bestFit="1" customWidth="1"/>
    <col min="263" max="263" width="9.26953125" style="1" customWidth="1"/>
    <col min="264" max="264" width="9.1796875" style="1" customWidth="1"/>
    <col min="265" max="269" width="10.7265625" style="1" customWidth="1"/>
    <col min="270" max="270" width="9.1796875" style="1" customWidth="1"/>
    <col min="271" max="271" width="12.7265625" style="1" customWidth="1"/>
    <col min="272" max="512" width="8.7265625" style="1"/>
    <col min="513" max="517" width="9.1796875" style="1" customWidth="1"/>
    <col min="518" max="518" width="9.54296875" style="1" bestFit="1" customWidth="1"/>
    <col min="519" max="519" width="9.26953125" style="1" customWidth="1"/>
    <col min="520" max="520" width="9.1796875" style="1" customWidth="1"/>
    <col min="521" max="525" width="10.7265625" style="1" customWidth="1"/>
    <col min="526" max="526" width="9.1796875" style="1" customWidth="1"/>
    <col min="527" max="527" width="12.7265625" style="1" customWidth="1"/>
    <col min="528" max="768" width="8.7265625" style="1"/>
    <col min="769" max="773" width="9.1796875" style="1" customWidth="1"/>
    <col min="774" max="774" width="9.54296875" style="1" bestFit="1" customWidth="1"/>
    <col min="775" max="775" width="9.26953125" style="1" customWidth="1"/>
    <col min="776" max="776" width="9.1796875" style="1" customWidth="1"/>
    <col min="777" max="781" width="10.7265625" style="1" customWidth="1"/>
    <col min="782" max="782" width="9.1796875" style="1" customWidth="1"/>
    <col min="783" max="783" width="12.7265625" style="1" customWidth="1"/>
    <col min="784" max="1024" width="8.7265625" style="1"/>
    <col min="1025" max="1029" width="9.1796875" style="1" customWidth="1"/>
    <col min="1030" max="1030" width="9.54296875" style="1" bestFit="1" customWidth="1"/>
    <col min="1031" max="1031" width="9.26953125" style="1" customWidth="1"/>
    <col min="1032" max="1032" width="9.1796875" style="1" customWidth="1"/>
    <col min="1033" max="1037" width="10.7265625" style="1" customWidth="1"/>
    <col min="1038" max="1038" width="9.1796875" style="1" customWidth="1"/>
    <col min="1039" max="1039" width="12.7265625" style="1" customWidth="1"/>
    <col min="1040" max="1280" width="8.7265625" style="1"/>
    <col min="1281" max="1285" width="9.1796875" style="1" customWidth="1"/>
    <col min="1286" max="1286" width="9.54296875" style="1" bestFit="1" customWidth="1"/>
    <col min="1287" max="1287" width="9.26953125" style="1" customWidth="1"/>
    <col min="1288" max="1288" width="9.1796875" style="1" customWidth="1"/>
    <col min="1289" max="1293" width="10.7265625" style="1" customWidth="1"/>
    <col min="1294" max="1294" width="9.1796875" style="1" customWidth="1"/>
    <col min="1295" max="1295" width="12.7265625" style="1" customWidth="1"/>
    <col min="1296" max="1536" width="8.7265625" style="1"/>
    <col min="1537" max="1541" width="9.1796875" style="1" customWidth="1"/>
    <col min="1542" max="1542" width="9.54296875" style="1" bestFit="1" customWidth="1"/>
    <col min="1543" max="1543" width="9.26953125" style="1" customWidth="1"/>
    <col min="1544" max="1544" width="9.1796875" style="1" customWidth="1"/>
    <col min="1545" max="1549" width="10.7265625" style="1" customWidth="1"/>
    <col min="1550" max="1550" width="9.1796875" style="1" customWidth="1"/>
    <col min="1551" max="1551" width="12.7265625" style="1" customWidth="1"/>
    <col min="1552" max="1792" width="8.7265625" style="1"/>
    <col min="1793" max="1797" width="9.1796875" style="1" customWidth="1"/>
    <col min="1798" max="1798" width="9.54296875" style="1" bestFit="1" customWidth="1"/>
    <col min="1799" max="1799" width="9.26953125" style="1" customWidth="1"/>
    <col min="1800" max="1800" width="9.1796875" style="1" customWidth="1"/>
    <col min="1801" max="1805" width="10.7265625" style="1" customWidth="1"/>
    <col min="1806" max="1806" width="9.1796875" style="1" customWidth="1"/>
    <col min="1807" max="1807" width="12.7265625" style="1" customWidth="1"/>
    <col min="1808" max="2048" width="8.7265625" style="1"/>
    <col min="2049" max="2053" width="9.1796875" style="1" customWidth="1"/>
    <col min="2054" max="2054" width="9.54296875" style="1" bestFit="1" customWidth="1"/>
    <col min="2055" max="2055" width="9.26953125" style="1" customWidth="1"/>
    <col min="2056" max="2056" width="9.1796875" style="1" customWidth="1"/>
    <col min="2057" max="2061" width="10.7265625" style="1" customWidth="1"/>
    <col min="2062" max="2062" width="9.1796875" style="1" customWidth="1"/>
    <col min="2063" max="2063" width="12.7265625" style="1" customWidth="1"/>
    <col min="2064" max="2304" width="8.7265625" style="1"/>
    <col min="2305" max="2309" width="9.1796875" style="1" customWidth="1"/>
    <col min="2310" max="2310" width="9.54296875" style="1" bestFit="1" customWidth="1"/>
    <col min="2311" max="2311" width="9.26953125" style="1" customWidth="1"/>
    <col min="2312" max="2312" width="9.1796875" style="1" customWidth="1"/>
    <col min="2313" max="2317" width="10.7265625" style="1" customWidth="1"/>
    <col min="2318" max="2318" width="9.1796875" style="1" customWidth="1"/>
    <col min="2319" max="2319" width="12.7265625" style="1" customWidth="1"/>
    <col min="2320" max="2560" width="8.7265625" style="1"/>
    <col min="2561" max="2565" width="9.1796875" style="1" customWidth="1"/>
    <col min="2566" max="2566" width="9.54296875" style="1" bestFit="1" customWidth="1"/>
    <col min="2567" max="2567" width="9.26953125" style="1" customWidth="1"/>
    <col min="2568" max="2568" width="9.1796875" style="1" customWidth="1"/>
    <col min="2569" max="2573" width="10.7265625" style="1" customWidth="1"/>
    <col min="2574" max="2574" width="9.1796875" style="1" customWidth="1"/>
    <col min="2575" max="2575" width="12.7265625" style="1" customWidth="1"/>
    <col min="2576" max="2816" width="8.7265625" style="1"/>
    <col min="2817" max="2821" width="9.1796875" style="1" customWidth="1"/>
    <col min="2822" max="2822" width="9.54296875" style="1" bestFit="1" customWidth="1"/>
    <col min="2823" max="2823" width="9.26953125" style="1" customWidth="1"/>
    <col min="2824" max="2824" width="9.1796875" style="1" customWidth="1"/>
    <col min="2825" max="2829" width="10.7265625" style="1" customWidth="1"/>
    <col min="2830" max="2830" width="9.1796875" style="1" customWidth="1"/>
    <col min="2831" max="2831" width="12.7265625" style="1" customWidth="1"/>
    <col min="2832" max="3072" width="8.7265625" style="1"/>
    <col min="3073" max="3077" width="9.1796875" style="1" customWidth="1"/>
    <col min="3078" max="3078" width="9.54296875" style="1" bestFit="1" customWidth="1"/>
    <col min="3079" max="3079" width="9.26953125" style="1" customWidth="1"/>
    <col min="3080" max="3080" width="9.1796875" style="1" customWidth="1"/>
    <col min="3081" max="3085" width="10.7265625" style="1" customWidth="1"/>
    <col min="3086" max="3086" width="9.1796875" style="1" customWidth="1"/>
    <col min="3087" max="3087" width="12.7265625" style="1" customWidth="1"/>
    <col min="3088" max="3328" width="8.7265625" style="1"/>
    <col min="3329" max="3333" width="9.1796875" style="1" customWidth="1"/>
    <col min="3334" max="3334" width="9.54296875" style="1" bestFit="1" customWidth="1"/>
    <col min="3335" max="3335" width="9.26953125" style="1" customWidth="1"/>
    <col min="3336" max="3336" width="9.1796875" style="1" customWidth="1"/>
    <col min="3337" max="3341" width="10.7265625" style="1" customWidth="1"/>
    <col min="3342" max="3342" width="9.1796875" style="1" customWidth="1"/>
    <col min="3343" max="3343" width="12.7265625" style="1" customWidth="1"/>
    <col min="3344" max="3584" width="8.7265625" style="1"/>
    <col min="3585" max="3589" width="9.1796875" style="1" customWidth="1"/>
    <col min="3590" max="3590" width="9.54296875" style="1" bestFit="1" customWidth="1"/>
    <col min="3591" max="3591" width="9.26953125" style="1" customWidth="1"/>
    <col min="3592" max="3592" width="9.1796875" style="1" customWidth="1"/>
    <col min="3593" max="3597" width="10.7265625" style="1" customWidth="1"/>
    <col min="3598" max="3598" width="9.1796875" style="1" customWidth="1"/>
    <col min="3599" max="3599" width="12.7265625" style="1" customWidth="1"/>
    <col min="3600" max="3840" width="8.7265625" style="1"/>
    <col min="3841" max="3845" width="9.1796875" style="1" customWidth="1"/>
    <col min="3846" max="3846" width="9.54296875" style="1" bestFit="1" customWidth="1"/>
    <col min="3847" max="3847" width="9.26953125" style="1" customWidth="1"/>
    <col min="3848" max="3848" width="9.1796875" style="1" customWidth="1"/>
    <col min="3849" max="3853" width="10.7265625" style="1" customWidth="1"/>
    <col min="3854" max="3854" width="9.1796875" style="1" customWidth="1"/>
    <col min="3855" max="3855" width="12.7265625" style="1" customWidth="1"/>
    <col min="3856" max="4096" width="8.7265625" style="1"/>
    <col min="4097" max="4101" width="9.1796875" style="1" customWidth="1"/>
    <col min="4102" max="4102" width="9.54296875" style="1" bestFit="1" customWidth="1"/>
    <col min="4103" max="4103" width="9.26953125" style="1" customWidth="1"/>
    <col min="4104" max="4104" width="9.1796875" style="1" customWidth="1"/>
    <col min="4105" max="4109" width="10.7265625" style="1" customWidth="1"/>
    <col min="4110" max="4110" width="9.1796875" style="1" customWidth="1"/>
    <col min="4111" max="4111" width="12.7265625" style="1" customWidth="1"/>
    <col min="4112" max="4352" width="8.7265625" style="1"/>
    <col min="4353" max="4357" width="9.1796875" style="1" customWidth="1"/>
    <col min="4358" max="4358" width="9.54296875" style="1" bestFit="1" customWidth="1"/>
    <col min="4359" max="4359" width="9.26953125" style="1" customWidth="1"/>
    <col min="4360" max="4360" width="9.1796875" style="1" customWidth="1"/>
    <col min="4361" max="4365" width="10.7265625" style="1" customWidth="1"/>
    <col min="4366" max="4366" width="9.1796875" style="1" customWidth="1"/>
    <col min="4367" max="4367" width="12.7265625" style="1" customWidth="1"/>
    <col min="4368" max="4608" width="8.7265625" style="1"/>
    <col min="4609" max="4613" width="9.1796875" style="1" customWidth="1"/>
    <col min="4614" max="4614" width="9.54296875" style="1" bestFit="1" customWidth="1"/>
    <col min="4615" max="4615" width="9.26953125" style="1" customWidth="1"/>
    <col min="4616" max="4616" width="9.1796875" style="1" customWidth="1"/>
    <col min="4617" max="4621" width="10.7265625" style="1" customWidth="1"/>
    <col min="4622" max="4622" width="9.1796875" style="1" customWidth="1"/>
    <col min="4623" max="4623" width="12.7265625" style="1" customWidth="1"/>
    <col min="4624" max="4864" width="8.7265625" style="1"/>
    <col min="4865" max="4869" width="9.1796875" style="1" customWidth="1"/>
    <col min="4870" max="4870" width="9.54296875" style="1" bestFit="1" customWidth="1"/>
    <col min="4871" max="4871" width="9.26953125" style="1" customWidth="1"/>
    <col min="4872" max="4872" width="9.1796875" style="1" customWidth="1"/>
    <col min="4873" max="4877" width="10.7265625" style="1" customWidth="1"/>
    <col min="4878" max="4878" width="9.1796875" style="1" customWidth="1"/>
    <col min="4879" max="4879" width="12.7265625" style="1" customWidth="1"/>
    <col min="4880" max="5120" width="8.7265625" style="1"/>
    <col min="5121" max="5125" width="9.1796875" style="1" customWidth="1"/>
    <col min="5126" max="5126" width="9.54296875" style="1" bestFit="1" customWidth="1"/>
    <col min="5127" max="5127" width="9.26953125" style="1" customWidth="1"/>
    <col min="5128" max="5128" width="9.1796875" style="1" customWidth="1"/>
    <col min="5129" max="5133" width="10.7265625" style="1" customWidth="1"/>
    <col min="5134" max="5134" width="9.1796875" style="1" customWidth="1"/>
    <col min="5135" max="5135" width="12.7265625" style="1" customWidth="1"/>
    <col min="5136" max="5376" width="8.7265625" style="1"/>
    <col min="5377" max="5381" width="9.1796875" style="1" customWidth="1"/>
    <col min="5382" max="5382" width="9.54296875" style="1" bestFit="1" customWidth="1"/>
    <col min="5383" max="5383" width="9.26953125" style="1" customWidth="1"/>
    <col min="5384" max="5384" width="9.1796875" style="1" customWidth="1"/>
    <col min="5385" max="5389" width="10.7265625" style="1" customWidth="1"/>
    <col min="5390" max="5390" width="9.1796875" style="1" customWidth="1"/>
    <col min="5391" max="5391" width="12.7265625" style="1" customWidth="1"/>
    <col min="5392" max="5632" width="8.7265625" style="1"/>
    <col min="5633" max="5637" width="9.1796875" style="1" customWidth="1"/>
    <col min="5638" max="5638" width="9.54296875" style="1" bestFit="1" customWidth="1"/>
    <col min="5639" max="5639" width="9.26953125" style="1" customWidth="1"/>
    <col min="5640" max="5640" width="9.1796875" style="1" customWidth="1"/>
    <col min="5641" max="5645" width="10.7265625" style="1" customWidth="1"/>
    <col min="5646" max="5646" width="9.1796875" style="1" customWidth="1"/>
    <col min="5647" max="5647" width="12.7265625" style="1" customWidth="1"/>
    <col min="5648" max="5888" width="8.7265625" style="1"/>
    <col min="5889" max="5893" width="9.1796875" style="1" customWidth="1"/>
    <col min="5894" max="5894" width="9.54296875" style="1" bestFit="1" customWidth="1"/>
    <col min="5895" max="5895" width="9.26953125" style="1" customWidth="1"/>
    <col min="5896" max="5896" width="9.1796875" style="1" customWidth="1"/>
    <col min="5897" max="5901" width="10.7265625" style="1" customWidth="1"/>
    <col min="5902" max="5902" width="9.1796875" style="1" customWidth="1"/>
    <col min="5903" max="5903" width="12.7265625" style="1" customWidth="1"/>
    <col min="5904" max="6144" width="8.7265625" style="1"/>
    <col min="6145" max="6149" width="9.1796875" style="1" customWidth="1"/>
    <col min="6150" max="6150" width="9.54296875" style="1" bestFit="1" customWidth="1"/>
    <col min="6151" max="6151" width="9.26953125" style="1" customWidth="1"/>
    <col min="6152" max="6152" width="9.1796875" style="1" customWidth="1"/>
    <col min="6153" max="6157" width="10.7265625" style="1" customWidth="1"/>
    <col min="6158" max="6158" width="9.1796875" style="1" customWidth="1"/>
    <col min="6159" max="6159" width="12.7265625" style="1" customWidth="1"/>
    <col min="6160" max="6400" width="8.7265625" style="1"/>
    <col min="6401" max="6405" width="9.1796875" style="1" customWidth="1"/>
    <col min="6406" max="6406" width="9.54296875" style="1" bestFit="1" customWidth="1"/>
    <col min="6407" max="6407" width="9.26953125" style="1" customWidth="1"/>
    <col min="6408" max="6408" width="9.1796875" style="1" customWidth="1"/>
    <col min="6409" max="6413" width="10.7265625" style="1" customWidth="1"/>
    <col min="6414" max="6414" width="9.1796875" style="1" customWidth="1"/>
    <col min="6415" max="6415" width="12.7265625" style="1" customWidth="1"/>
    <col min="6416" max="6656" width="8.7265625" style="1"/>
    <col min="6657" max="6661" width="9.1796875" style="1" customWidth="1"/>
    <col min="6662" max="6662" width="9.54296875" style="1" bestFit="1" customWidth="1"/>
    <col min="6663" max="6663" width="9.26953125" style="1" customWidth="1"/>
    <col min="6664" max="6664" width="9.1796875" style="1" customWidth="1"/>
    <col min="6665" max="6669" width="10.7265625" style="1" customWidth="1"/>
    <col min="6670" max="6670" width="9.1796875" style="1" customWidth="1"/>
    <col min="6671" max="6671" width="12.7265625" style="1" customWidth="1"/>
    <col min="6672" max="6912" width="8.7265625" style="1"/>
    <col min="6913" max="6917" width="9.1796875" style="1" customWidth="1"/>
    <col min="6918" max="6918" width="9.54296875" style="1" bestFit="1" customWidth="1"/>
    <col min="6919" max="6919" width="9.26953125" style="1" customWidth="1"/>
    <col min="6920" max="6920" width="9.1796875" style="1" customWidth="1"/>
    <col min="6921" max="6925" width="10.7265625" style="1" customWidth="1"/>
    <col min="6926" max="6926" width="9.1796875" style="1" customWidth="1"/>
    <col min="6927" max="6927" width="12.7265625" style="1" customWidth="1"/>
    <col min="6928" max="7168" width="8.7265625" style="1"/>
    <col min="7169" max="7173" width="9.1796875" style="1" customWidth="1"/>
    <col min="7174" max="7174" width="9.54296875" style="1" bestFit="1" customWidth="1"/>
    <col min="7175" max="7175" width="9.26953125" style="1" customWidth="1"/>
    <col min="7176" max="7176" width="9.1796875" style="1" customWidth="1"/>
    <col min="7177" max="7181" width="10.7265625" style="1" customWidth="1"/>
    <col min="7182" max="7182" width="9.1796875" style="1" customWidth="1"/>
    <col min="7183" max="7183" width="12.7265625" style="1" customWidth="1"/>
    <col min="7184" max="7424" width="8.7265625" style="1"/>
    <col min="7425" max="7429" width="9.1796875" style="1" customWidth="1"/>
    <col min="7430" max="7430" width="9.54296875" style="1" bestFit="1" customWidth="1"/>
    <col min="7431" max="7431" width="9.26953125" style="1" customWidth="1"/>
    <col min="7432" max="7432" width="9.1796875" style="1" customWidth="1"/>
    <col min="7433" max="7437" width="10.7265625" style="1" customWidth="1"/>
    <col min="7438" max="7438" width="9.1796875" style="1" customWidth="1"/>
    <col min="7439" max="7439" width="12.7265625" style="1" customWidth="1"/>
    <col min="7440" max="7680" width="8.7265625" style="1"/>
    <col min="7681" max="7685" width="9.1796875" style="1" customWidth="1"/>
    <col min="7686" max="7686" width="9.54296875" style="1" bestFit="1" customWidth="1"/>
    <col min="7687" max="7687" width="9.26953125" style="1" customWidth="1"/>
    <col min="7688" max="7688" width="9.1796875" style="1" customWidth="1"/>
    <col min="7689" max="7693" width="10.7265625" style="1" customWidth="1"/>
    <col min="7694" max="7694" width="9.1796875" style="1" customWidth="1"/>
    <col min="7695" max="7695" width="12.7265625" style="1" customWidth="1"/>
    <col min="7696" max="7936" width="8.7265625" style="1"/>
    <col min="7937" max="7941" width="9.1796875" style="1" customWidth="1"/>
    <col min="7942" max="7942" width="9.54296875" style="1" bestFit="1" customWidth="1"/>
    <col min="7943" max="7943" width="9.26953125" style="1" customWidth="1"/>
    <col min="7944" max="7944" width="9.1796875" style="1" customWidth="1"/>
    <col min="7945" max="7949" width="10.7265625" style="1" customWidth="1"/>
    <col min="7950" max="7950" width="9.1796875" style="1" customWidth="1"/>
    <col min="7951" max="7951" width="12.7265625" style="1" customWidth="1"/>
    <col min="7952" max="8192" width="8.7265625" style="1"/>
    <col min="8193" max="8197" width="9.1796875" style="1" customWidth="1"/>
    <col min="8198" max="8198" width="9.54296875" style="1" bestFit="1" customWidth="1"/>
    <col min="8199" max="8199" width="9.26953125" style="1" customWidth="1"/>
    <col min="8200" max="8200" width="9.1796875" style="1" customWidth="1"/>
    <col min="8201" max="8205" width="10.7265625" style="1" customWidth="1"/>
    <col min="8206" max="8206" width="9.1796875" style="1" customWidth="1"/>
    <col min="8207" max="8207" width="12.7265625" style="1" customWidth="1"/>
    <col min="8208" max="8448" width="8.7265625" style="1"/>
    <col min="8449" max="8453" width="9.1796875" style="1" customWidth="1"/>
    <col min="8454" max="8454" width="9.54296875" style="1" bestFit="1" customWidth="1"/>
    <col min="8455" max="8455" width="9.26953125" style="1" customWidth="1"/>
    <col min="8456" max="8456" width="9.1796875" style="1" customWidth="1"/>
    <col min="8457" max="8461" width="10.7265625" style="1" customWidth="1"/>
    <col min="8462" max="8462" width="9.1796875" style="1" customWidth="1"/>
    <col min="8463" max="8463" width="12.7265625" style="1" customWidth="1"/>
    <col min="8464" max="8704" width="8.7265625" style="1"/>
    <col min="8705" max="8709" width="9.1796875" style="1" customWidth="1"/>
    <col min="8710" max="8710" width="9.54296875" style="1" bestFit="1" customWidth="1"/>
    <col min="8711" max="8711" width="9.26953125" style="1" customWidth="1"/>
    <col min="8712" max="8712" width="9.1796875" style="1" customWidth="1"/>
    <col min="8713" max="8717" width="10.7265625" style="1" customWidth="1"/>
    <col min="8718" max="8718" width="9.1796875" style="1" customWidth="1"/>
    <col min="8719" max="8719" width="12.7265625" style="1" customWidth="1"/>
    <col min="8720" max="8960" width="8.7265625" style="1"/>
    <col min="8961" max="8965" width="9.1796875" style="1" customWidth="1"/>
    <col min="8966" max="8966" width="9.54296875" style="1" bestFit="1" customWidth="1"/>
    <col min="8967" max="8967" width="9.26953125" style="1" customWidth="1"/>
    <col min="8968" max="8968" width="9.1796875" style="1" customWidth="1"/>
    <col min="8969" max="8973" width="10.7265625" style="1" customWidth="1"/>
    <col min="8974" max="8974" width="9.1796875" style="1" customWidth="1"/>
    <col min="8975" max="8975" width="12.7265625" style="1" customWidth="1"/>
    <col min="8976" max="9216" width="8.7265625" style="1"/>
    <col min="9217" max="9221" width="9.1796875" style="1" customWidth="1"/>
    <col min="9222" max="9222" width="9.54296875" style="1" bestFit="1" customWidth="1"/>
    <col min="9223" max="9223" width="9.26953125" style="1" customWidth="1"/>
    <col min="9224" max="9224" width="9.1796875" style="1" customWidth="1"/>
    <col min="9225" max="9229" width="10.7265625" style="1" customWidth="1"/>
    <col min="9230" max="9230" width="9.1796875" style="1" customWidth="1"/>
    <col min="9231" max="9231" width="12.7265625" style="1" customWidth="1"/>
    <col min="9232" max="9472" width="8.7265625" style="1"/>
    <col min="9473" max="9477" width="9.1796875" style="1" customWidth="1"/>
    <col min="9478" max="9478" width="9.54296875" style="1" bestFit="1" customWidth="1"/>
    <col min="9479" max="9479" width="9.26953125" style="1" customWidth="1"/>
    <col min="9480" max="9480" width="9.1796875" style="1" customWidth="1"/>
    <col min="9481" max="9485" width="10.7265625" style="1" customWidth="1"/>
    <col min="9486" max="9486" width="9.1796875" style="1" customWidth="1"/>
    <col min="9487" max="9487" width="12.7265625" style="1" customWidth="1"/>
    <col min="9488" max="9728" width="8.7265625" style="1"/>
    <col min="9729" max="9733" width="9.1796875" style="1" customWidth="1"/>
    <col min="9734" max="9734" width="9.54296875" style="1" bestFit="1" customWidth="1"/>
    <col min="9735" max="9735" width="9.26953125" style="1" customWidth="1"/>
    <col min="9736" max="9736" width="9.1796875" style="1" customWidth="1"/>
    <col min="9737" max="9741" width="10.7265625" style="1" customWidth="1"/>
    <col min="9742" max="9742" width="9.1796875" style="1" customWidth="1"/>
    <col min="9743" max="9743" width="12.7265625" style="1" customWidth="1"/>
    <col min="9744" max="9984" width="8.7265625" style="1"/>
    <col min="9985" max="9989" width="9.1796875" style="1" customWidth="1"/>
    <col min="9990" max="9990" width="9.54296875" style="1" bestFit="1" customWidth="1"/>
    <col min="9991" max="9991" width="9.26953125" style="1" customWidth="1"/>
    <col min="9992" max="9992" width="9.1796875" style="1" customWidth="1"/>
    <col min="9993" max="9997" width="10.7265625" style="1" customWidth="1"/>
    <col min="9998" max="9998" width="9.1796875" style="1" customWidth="1"/>
    <col min="9999" max="9999" width="12.7265625" style="1" customWidth="1"/>
    <col min="10000" max="10240" width="8.7265625" style="1"/>
    <col min="10241" max="10245" width="9.1796875" style="1" customWidth="1"/>
    <col min="10246" max="10246" width="9.54296875" style="1" bestFit="1" customWidth="1"/>
    <col min="10247" max="10247" width="9.26953125" style="1" customWidth="1"/>
    <col min="10248" max="10248" width="9.1796875" style="1" customWidth="1"/>
    <col min="10249" max="10253" width="10.7265625" style="1" customWidth="1"/>
    <col min="10254" max="10254" width="9.1796875" style="1" customWidth="1"/>
    <col min="10255" max="10255" width="12.7265625" style="1" customWidth="1"/>
    <col min="10256" max="10496" width="8.7265625" style="1"/>
    <col min="10497" max="10501" width="9.1796875" style="1" customWidth="1"/>
    <col min="10502" max="10502" width="9.54296875" style="1" bestFit="1" customWidth="1"/>
    <col min="10503" max="10503" width="9.26953125" style="1" customWidth="1"/>
    <col min="10504" max="10504" width="9.1796875" style="1" customWidth="1"/>
    <col min="10505" max="10509" width="10.7265625" style="1" customWidth="1"/>
    <col min="10510" max="10510" width="9.1796875" style="1" customWidth="1"/>
    <col min="10511" max="10511" width="12.7265625" style="1" customWidth="1"/>
    <col min="10512" max="10752" width="8.7265625" style="1"/>
    <col min="10753" max="10757" width="9.1796875" style="1" customWidth="1"/>
    <col min="10758" max="10758" width="9.54296875" style="1" bestFit="1" customWidth="1"/>
    <col min="10759" max="10759" width="9.26953125" style="1" customWidth="1"/>
    <col min="10760" max="10760" width="9.1796875" style="1" customWidth="1"/>
    <col min="10761" max="10765" width="10.7265625" style="1" customWidth="1"/>
    <col min="10766" max="10766" width="9.1796875" style="1" customWidth="1"/>
    <col min="10767" max="10767" width="12.7265625" style="1" customWidth="1"/>
    <col min="10768" max="11008" width="8.7265625" style="1"/>
    <col min="11009" max="11013" width="9.1796875" style="1" customWidth="1"/>
    <col min="11014" max="11014" width="9.54296875" style="1" bestFit="1" customWidth="1"/>
    <col min="11015" max="11015" width="9.26953125" style="1" customWidth="1"/>
    <col min="11016" max="11016" width="9.1796875" style="1" customWidth="1"/>
    <col min="11017" max="11021" width="10.7265625" style="1" customWidth="1"/>
    <col min="11022" max="11022" width="9.1796875" style="1" customWidth="1"/>
    <col min="11023" max="11023" width="12.7265625" style="1" customWidth="1"/>
    <col min="11024" max="11264" width="8.7265625" style="1"/>
    <col min="11265" max="11269" width="9.1796875" style="1" customWidth="1"/>
    <col min="11270" max="11270" width="9.54296875" style="1" bestFit="1" customWidth="1"/>
    <col min="11271" max="11271" width="9.26953125" style="1" customWidth="1"/>
    <col min="11272" max="11272" width="9.1796875" style="1" customWidth="1"/>
    <col min="11273" max="11277" width="10.7265625" style="1" customWidth="1"/>
    <col min="11278" max="11278" width="9.1796875" style="1" customWidth="1"/>
    <col min="11279" max="11279" width="12.7265625" style="1" customWidth="1"/>
    <col min="11280" max="11520" width="8.7265625" style="1"/>
    <col min="11521" max="11525" width="9.1796875" style="1" customWidth="1"/>
    <col min="11526" max="11526" width="9.54296875" style="1" bestFit="1" customWidth="1"/>
    <col min="11527" max="11527" width="9.26953125" style="1" customWidth="1"/>
    <col min="11528" max="11528" width="9.1796875" style="1" customWidth="1"/>
    <col min="11529" max="11533" width="10.7265625" style="1" customWidth="1"/>
    <col min="11534" max="11534" width="9.1796875" style="1" customWidth="1"/>
    <col min="11535" max="11535" width="12.7265625" style="1" customWidth="1"/>
    <col min="11536" max="11776" width="8.7265625" style="1"/>
    <col min="11777" max="11781" width="9.1796875" style="1" customWidth="1"/>
    <col min="11782" max="11782" width="9.54296875" style="1" bestFit="1" customWidth="1"/>
    <col min="11783" max="11783" width="9.26953125" style="1" customWidth="1"/>
    <col min="11784" max="11784" width="9.1796875" style="1" customWidth="1"/>
    <col min="11785" max="11789" width="10.7265625" style="1" customWidth="1"/>
    <col min="11790" max="11790" width="9.1796875" style="1" customWidth="1"/>
    <col min="11791" max="11791" width="12.7265625" style="1" customWidth="1"/>
    <col min="11792" max="12032" width="8.7265625" style="1"/>
    <col min="12033" max="12037" width="9.1796875" style="1" customWidth="1"/>
    <col min="12038" max="12038" width="9.54296875" style="1" bestFit="1" customWidth="1"/>
    <col min="12039" max="12039" width="9.26953125" style="1" customWidth="1"/>
    <col min="12040" max="12040" width="9.1796875" style="1" customWidth="1"/>
    <col min="12041" max="12045" width="10.7265625" style="1" customWidth="1"/>
    <col min="12046" max="12046" width="9.1796875" style="1" customWidth="1"/>
    <col min="12047" max="12047" width="12.7265625" style="1" customWidth="1"/>
    <col min="12048" max="12288" width="8.7265625" style="1"/>
    <col min="12289" max="12293" width="9.1796875" style="1" customWidth="1"/>
    <col min="12294" max="12294" width="9.54296875" style="1" bestFit="1" customWidth="1"/>
    <col min="12295" max="12295" width="9.26953125" style="1" customWidth="1"/>
    <col min="12296" max="12296" width="9.1796875" style="1" customWidth="1"/>
    <col min="12297" max="12301" width="10.7265625" style="1" customWidth="1"/>
    <col min="12302" max="12302" width="9.1796875" style="1" customWidth="1"/>
    <col min="12303" max="12303" width="12.7265625" style="1" customWidth="1"/>
    <col min="12304" max="12544" width="8.7265625" style="1"/>
    <col min="12545" max="12549" width="9.1796875" style="1" customWidth="1"/>
    <col min="12550" max="12550" width="9.54296875" style="1" bestFit="1" customWidth="1"/>
    <col min="12551" max="12551" width="9.26953125" style="1" customWidth="1"/>
    <col min="12552" max="12552" width="9.1796875" style="1" customWidth="1"/>
    <col min="12553" max="12557" width="10.7265625" style="1" customWidth="1"/>
    <col min="12558" max="12558" width="9.1796875" style="1" customWidth="1"/>
    <col min="12559" max="12559" width="12.7265625" style="1" customWidth="1"/>
    <col min="12560" max="12800" width="8.7265625" style="1"/>
    <col min="12801" max="12805" width="9.1796875" style="1" customWidth="1"/>
    <col min="12806" max="12806" width="9.54296875" style="1" bestFit="1" customWidth="1"/>
    <col min="12807" max="12807" width="9.26953125" style="1" customWidth="1"/>
    <col min="12808" max="12808" width="9.1796875" style="1" customWidth="1"/>
    <col min="12809" max="12813" width="10.7265625" style="1" customWidth="1"/>
    <col min="12814" max="12814" width="9.1796875" style="1" customWidth="1"/>
    <col min="12815" max="12815" width="12.7265625" style="1" customWidth="1"/>
    <col min="12816" max="13056" width="8.7265625" style="1"/>
    <col min="13057" max="13061" width="9.1796875" style="1" customWidth="1"/>
    <col min="13062" max="13062" width="9.54296875" style="1" bestFit="1" customWidth="1"/>
    <col min="13063" max="13063" width="9.26953125" style="1" customWidth="1"/>
    <col min="13064" max="13064" width="9.1796875" style="1" customWidth="1"/>
    <col min="13065" max="13069" width="10.7265625" style="1" customWidth="1"/>
    <col min="13070" max="13070" width="9.1796875" style="1" customWidth="1"/>
    <col min="13071" max="13071" width="12.7265625" style="1" customWidth="1"/>
    <col min="13072" max="13312" width="8.7265625" style="1"/>
    <col min="13313" max="13317" width="9.1796875" style="1" customWidth="1"/>
    <col min="13318" max="13318" width="9.54296875" style="1" bestFit="1" customWidth="1"/>
    <col min="13319" max="13319" width="9.26953125" style="1" customWidth="1"/>
    <col min="13320" max="13320" width="9.1796875" style="1" customWidth="1"/>
    <col min="13321" max="13325" width="10.7265625" style="1" customWidth="1"/>
    <col min="13326" max="13326" width="9.1796875" style="1" customWidth="1"/>
    <col min="13327" max="13327" width="12.7265625" style="1" customWidth="1"/>
    <col min="13328" max="13568" width="8.7265625" style="1"/>
    <col min="13569" max="13573" width="9.1796875" style="1" customWidth="1"/>
    <col min="13574" max="13574" width="9.54296875" style="1" bestFit="1" customWidth="1"/>
    <col min="13575" max="13575" width="9.26953125" style="1" customWidth="1"/>
    <col min="13576" max="13576" width="9.1796875" style="1" customWidth="1"/>
    <col min="13577" max="13581" width="10.7265625" style="1" customWidth="1"/>
    <col min="13582" max="13582" width="9.1796875" style="1" customWidth="1"/>
    <col min="13583" max="13583" width="12.7265625" style="1" customWidth="1"/>
    <col min="13584" max="13824" width="8.7265625" style="1"/>
    <col min="13825" max="13829" width="9.1796875" style="1" customWidth="1"/>
    <col min="13830" max="13830" width="9.54296875" style="1" bestFit="1" customWidth="1"/>
    <col min="13831" max="13831" width="9.26953125" style="1" customWidth="1"/>
    <col min="13832" max="13832" width="9.1796875" style="1" customWidth="1"/>
    <col min="13833" max="13837" width="10.7265625" style="1" customWidth="1"/>
    <col min="13838" max="13838" width="9.1796875" style="1" customWidth="1"/>
    <col min="13839" max="13839" width="12.7265625" style="1" customWidth="1"/>
    <col min="13840" max="14080" width="8.7265625" style="1"/>
    <col min="14081" max="14085" width="9.1796875" style="1" customWidth="1"/>
    <col min="14086" max="14086" width="9.54296875" style="1" bestFit="1" customWidth="1"/>
    <col min="14087" max="14087" width="9.26953125" style="1" customWidth="1"/>
    <col min="14088" max="14088" width="9.1796875" style="1" customWidth="1"/>
    <col min="14089" max="14093" width="10.7265625" style="1" customWidth="1"/>
    <col min="14094" max="14094" width="9.1796875" style="1" customWidth="1"/>
    <col min="14095" max="14095" width="12.7265625" style="1" customWidth="1"/>
    <col min="14096" max="14336" width="8.7265625" style="1"/>
    <col min="14337" max="14341" width="9.1796875" style="1" customWidth="1"/>
    <col min="14342" max="14342" width="9.54296875" style="1" bestFit="1" customWidth="1"/>
    <col min="14343" max="14343" width="9.26953125" style="1" customWidth="1"/>
    <col min="14344" max="14344" width="9.1796875" style="1" customWidth="1"/>
    <col min="14345" max="14349" width="10.7265625" style="1" customWidth="1"/>
    <col min="14350" max="14350" width="9.1796875" style="1" customWidth="1"/>
    <col min="14351" max="14351" width="12.7265625" style="1" customWidth="1"/>
    <col min="14352" max="14592" width="8.7265625" style="1"/>
    <col min="14593" max="14597" width="9.1796875" style="1" customWidth="1"/>
    <col min="14598" max="14598" width="9.54296875" style="1" bestFit="1" customWidth="1"/>
    <col min="14599" max="14599" width="9.26953125" style="1" customWidth="1"/>
    <col min="14600" max="14600" width="9.1796875" style="1" customWidth="1"/>
    <col min="14601" max="14605" width="10.7265625" style="1" customWidth="1"/>
    <col min="14606" max="14606" width="9.1796875" style="1" customWidth="1"/>
    <col min="14607" max="14607" width="12.7265625" style="1" customWidth="1"/>
    <col min="14608" max="14848" width="8.7265625" style="1"/>
    <col min="14849" max="14853" width="9.1796875" style="1" customWidth="1"/>
    <col min="14854" max="14854" width="9.54296875" style="1" bestFit="1" customWidth="1"/>
    <col min="14855" max="14855" width="9.26953125" style="1" customWidth="1"/>
    <col min="14856" max="14856" width="9.1796875" style="1" customWidth="1"/>
    <col min="14857" max="14861" width="10.7265625" style="1" customWidth="1"/>
    <col min="14862" max="14862" width="9.1796875" style="1" customWidth="1"/>
    <col min="14863" max="14863" width="12.7265625" style="1" customWidth="1"/>
    <col min="14864" max="15104" width="8.7265625" style="1"/>
    <col min="15105" max="15109" width="9.1796875" style="1" customWidth="1"/>
    <col min="15110" max="15110" width="9.54296875" style="1" bestFit="1" customWidth="1"/>
    <col min="15111" max="15111" width="9.26953125" style="1" customWidth="1"/>
    <col min="15112" max="15112" width="9.1796875" style="1" customWidth="1"/>
    <col min="15113" max="15117" width="10.7265625" style="1" customWidth="1"/>
    <col min="15118" max="15118" width="9.1796875" style="1" customWidth="1"/>
    <col min="15119" max="15119" width="12.7265625" style="1" customWidth="1"/>
    <col min="15120" max="15360" width="8.7265625" style="1"/>
    <col min="15361" max="15365" width="9.1796875" style="1" customWidth="1"/>
    <col min="15366" max="15366" width="9.54296875" style="1" bestFit="1" customWidth="1"/>
    <col min="15367" max="15367" width="9.26953125" style="1" customWidth="1"/>
    <col min="15368" max="15368" width="9.1796875" style="1" customWidth="1"/>
    <col min="15369" max="15373" width="10.7265625" style="1" customWidth="1"/>
    <col min="15374" max="15374" width="9.1796875" style="1" customWidth="1"/>
    <col min="15375" max="15375" width="12.7265625" style="1" customWidth="1"/>
    <col min="15376" max="15616" width="8.7265625" style="1"/>
    <col min="15617" max="15621" width="9.1796875" style="1" customWidth="1"/>
    <col min="15622" max="15622" width="9.54296875" style="1" bestFit="1" customWidth="1"/>
    <col min="15623" max="15623" width="9.26953125" style="1" customWidth="1"/>
    <col min="15624" max="15624" width="9.1796875" style="1" customWidth="1"/>
    <col min="15625" max="15629" width="10.7265625" style="1" customWidth="1"/>
    <col min="15630" max="15630" width="9.1796875" style="1" customWidth="1"/>
    <col min="15631" max="15631" width="12.7265625" style="1" customWidth="1"/>
    <col min="15632" max="15872" width="8.7265625" style="1"/>
    <col min="15873" max="15877" width="9.1796875" style="1" customWidth="1"/>
    <col min="15878" max="15878" width="9.54296875" style="1" bestFit="1" customWidth="1"/>
    <col min="15879" max="15879" width="9.26953125" style="1" customWidth="1"/>
    <col min="15880" max="15880" width="9.1796875" style="1" customWidth="1"/>
    <col min="15881" max="15885" width="10.7265625" style="1" customWidth="1"/>
    <col min="15886" max="15886" width="9.1796875" style="1" customWidth="1"/>
    <col min="15887" max="15887" width="12.7265625" style="1" customWidth="1"/>
    <col min="15888" max="16128" width="8.7265625" style="1"/>
    <col min="16129" max="16133" width="9.1796875" style="1" customWidth="1"/>
    <col min="16134" max="16134" width="9.54296875" style="1" bestFit="1" customWidth="1"/>
    <col min="16135" max="16135" width="9.26953125" style="1" customWidth="1"/>
    <col min="16136" max="16136" width="9.1796875" style="1" customWidth="1"/>
    <col min="16137" max="16141" width="10.7265625" style="1" customWidth="1"/>
    <col min="16142" max="16142" width="9.1796875" style="1" customWidth="1"/>
    <col min="16143" max="16143" width="12.7265625" style="1" customWidth="1"/>
    <col min="16144" max="16384" width="8.7265625" style="1"/>
  </cols>
  <sheetData>
    <row r="2" spans="1:16" ht="15.5" x14ac:dyDescent="0.35">
      <c r="A2" s="2" t="s">
        <v>58</v>
      </c>
      <c r="B2" s="3"/>
      <c r="C2" s="3"/>
      <c r="D2" s="3"/>
      <c r="E2" s="3"/>
      <c r="F2" s="3"/>
      <c r="G2" s="3"/>
      <c r="H2" s="3"/>
      <c r="I2" s="3"/>
      <c r="J2" s="3"/>
      <c r="K2" s="3"/>
      <c r="L2" s="3"/>
      <c r="M2" s="3"/>
      <c r="N2" s="4"/>
      <c r="O2" s="3"/>
      <c r="P2" s="3"/>
    </row>
    <row r="3" spans="1:16" s="6" customFormat="1" ht="13" thickBot="1" x14ac:dyDescent="0.3">
      <c r="A3" s="5"/>
      <c r="N3" s="7"/>
      <c r="O3" s="7"/>
    </row>
    <row r="4" spans="1:16" ht="38" thickBot="1" x14ac:dyDescent="0.3">
      <c r="A4" s="8" t="s">
        <v>0</v>
      </c>
      <c r="B4" s="9" t="s">
        <v>1</v>
      </c>
      <c r="C4" s="10" t="s">
        <v>2</v>
      </c>
      <c r="D4" s="11" t="s">
        <v>3</v>
      </c>
      <c r="E4" s="12" t="s">
        <v>4</v>
      </c>
      <c r="F4" s="13" t="s">
        <v>5</v>
      </c>
      <c r="G4" s="14" t="s">
        <v>6</v>
      </c>
      <c r="H4" s="15" t="s">
        <v>7</v>
      </c>
      <c r="I4" s="16" t="s">
        <v>1</v>
      </c>
      <c r="J4" s="10" t="s">
        <v>8</v>
      </c>
      <c r="K4" s="17" t="s">
        <v>9</v>
      </c>
      <c r="L4" s="10" t="s">
        <v>10</v>
      </c>
      <c r="M4" s="18" t="s">
        <v>11</v>
      </c>
      <c r="N4" s="19"/>
      <c r="O4" s="20"/>
      <c r="P4" s="20"/>
    </row>
    <row r="5" spans="1:16" ht="13.5" thickBot="1" x14ac:dyDescent="0.35">
      <c r="A5" s="21" t="s">
        <v>12</v>
      </c>
      <c r="B5" s="22">
        <v>87.165000915527344</v>
      </c>
      <c r="C5" s="23">
        <v>82.910003662109403</v>
      </c>
      <c r="D5" s="24">
        <v>78.80999755859375</v>
      </c>
      <c r="E5" s="25">
        <v>1</v>
      </c>
      <c r="F5" s="26">
        <v>88.449996948242202</v>
      </c>
      <c r="G5" s="27" t="s">
        <v>53</v>
      </c>
      <c r="H5" s="28">
        <v>99</v>
      </c>
      <c r="I5" s="160"/>
      <c r="J5" s="30"/>
      <c r="K5" s="30"/>
      <c r="L5" s="72"/>
      <c r="M5" s="31"/>
      <c r="N5" s="32"/>
      <c r="O5" s="20"/>
      <c r="P5" s="20"/>
    </row>
    <row r="6" spans="1:16" ht="13.5" thickBot="1" x14ac:dyDescent="0.35">
      <c r="A6" s="155" t="s">
        <v>12</v>
      </c>
      <c r="B6" s="156">
        <v>87.165000915527344</v>
      </c>
      <c r="C6" s="157">
        <v>82.910003662109403</v>
      </c>
      <c r="D6" s="158">
        <v>78.80999755859375</v>
      </c>
      <c r="E6" s="37">
        <v>2</v>
      </c>
      <c r="F6" s="38">
        <v>89.209999084472699</v>
      </c>
      <c r="G6" s="159" t="s">
        <v>54</v>
      </c>
      <c r="H6" s="44">
        <v>99</v>
      </c>
      <c r="I6" s="160"/>
      <c r="J6" s="19"/>
      <c r="K6" s="19"/>
      <c r="L6" s="152"/>
      <c r="M6" s="42"/>
      <c r="N6" s="32"/>
      <c r="O6" s="20"/>
      <c r="P6" s="20"/>
    </row>
    <row r="7" spans="1:16" ht="13.5" thickBot="1" x14ac:dyDescent="0.35">
      <c r="A7" s="33" t="s">
        <v>13</v>
      </c>
      <c r="B7" s="34"/>
      <c r="C7" s="35"/>
      <c r="D7" s="36"/>
      <c r="E7" s="73"/>
      <c r="F7" s="153"/>
      <c r="G7" s="39"/>
      <c r="H7" s="40"/>
      <c r="I7" s="40"/>
      <c r="J7" s="46"/>
      <c r="K7" s="46"/>
      <c r="L7" s="47"/>
      <c r="M7" s="48"/>
      <c r="N7" s="7"/>
      <c r="O7" s="20"/>
      <c r="P7" s="20"/>
    </row>
    <row r="8" spans="1:16" ht="13.5" thickBot="1" x14ac:dyDescent="0.35">
      <c r="A8" s="43" t="s">
        <v>14</v>
      </c>
      <c r="B8" s="22">
        <v>1.7400000095367449</v>
      </c>
      <c r="C8" s="23">
        <v>3.9000000953674299</v>
      </c>
      <c r="D8" s="24">
        <v>7.1849999427795401</v>
      </c>
      <c r="E8" s="25">
        <v>1</v>
      </c>
      <c r="F8" s="26">
        <v>0.75</v>
      </c>
      <c r="G8" s="27" t="s">
        <v>55</v>
      </c>
      <c r="H8" s="44">
        <v>99</v>
      </c>
      <c r="I8" s="160"/>
      <c r="J8" s="30"/>
      <c r="K8" s="30"/>
      <c r="L8" s="72"/>
      <c r="M8" s="31"/>
      <c r="N8" s="20"/>
      <c r="O8" s="20"/>
      <c r="P8" s="20"/>
    </row>
    <row r="9" spans="1:16" ht="13.5" thickBot="1" x14ac:dyDescent="0.35">
      <c r="A9" s="43" t="s">
        <v>14</v>
      </c>
      <c r="B9" s="156">
        <v>1.7400000095367449</v>
      </c>
      <c r="C9" s="157">
        <v>3.9000000953674299</v>
      </c>
      <c r="D9" s="158">
        <v>7.1849999427795401</v>
      </c>
      <c r="E9" s="37">
        <v>2</v>
      </c>
      <c r="F9" s="38">
        <v>0.52999997138977095</v>
      </c>
      <c r="G9" s="159" t="s">
        <v>56</v>
      </c>
      <c r="H9" s="44">
        <v>99</v>
      </c>
      <c r="I9" s="160"/>
      <c r="J9" s="19"/>
      <c r="K9" s="19"/>
      <c r="L9" s="152"/>
      <c r="M9" s="42"/>
      <c r="N9" s="20"/>
      <c r="O9" s="20"/>
      <c r="P9" s="20"/>
    </row>
    <row r="10" spans="1:16" ht="13.5" thickBot="1" x14ac:dyDescent="0.35">
      <c r="A10" s="33" t="s">
        <v>13</v>
      </c>
      <c r="B10" s="34"/>
      <c r="C10" s="35"/>
      <c r="D10" s="36"/>
      <c r="E10" s="73"/>
      <c r="F10" s="153"/>
      <c r="G10" s="39"/>
      <c r="H10" s="45"/>
      <c r="I10" s="40"/>
      <c r="J10" s="46"/>
      <c r="K10" s="46"/>
      <c r="L10" s="47"/>
      <c r="M10" s="48"/>
      <c r="N10" s="20"/>
      <c r="O10" s="20"/>
      <c r="P10" s="20"/>
    </row>
    <row r="11" spans="1:16" ht="13.5" thickBot="1" x14ac:dyDescent="0.35">
      <c r="A11" s="49" t="s">
        <v>15</v>
      </c>
      <c r="B11" s="22">
        <v>0.82499998807907104</v>
      </c>
      <c r="C11" s="23">
        <v>2.1800000667571999</v>
      </c>
      <c r="D11" s="24">
        <v>3.7450000047683698</v>
      </c>
      <c r="E11" s="25">
        <v>1</v>
      </c>
      <c r="F11" s="26">
        <v>0.83999997377395597</v>
      </c>
      <c r="G11" s="27" t="s">
        <v>55</v>
      </c>
      <c r="H11" s="29">
        <v>99</v>
      </c>
      <c r="I11" s="29"/>
      <c r="J11" s="154"/>
      <c r="K11" s="30"/>
      <c r="L11" s="72"/>
      <c r="M11" s="31"/>
      <c r="N11" s="20"/>
      <c r="O11" s="20"/>
      <c r="P11" s="20"/>
    </row>
    <row r="12" spans="1:16" ht="13.5" thickBot="1" x14ac:dyDescent="0.35">
      <c r="A12" s="43" t="s">
        <v>15</v>
      </c>
      <c r="B12" s="156">
        <v>0.82499998807907104</v>
      </c>
      <c r="C12" s="157">
        <v>2.1800000667571999</v>
      </c>
      <c r="D12" s="158">
        <v>3.7450000047683698</v>
      </c>
      <c r="E12" s="37">
        <v>2</v>
      </c>
      <c r="F12" s="38">
        <v>0.58999997377395597</v>
      </c>
      <c r="G12" s="159" t="s">
        <v>56</v>
      </c>
      <c r="H12" s="41">
        <v>99</v>
      </c>
      <c r="I12" s="161"/>
      <c r="J12" s="19"/>
      <c r="K12" s="19"/>
      <c r="L12" s="152"/>
      <c r="M12" s="42"/>
      <c r="N12" s="20"/>
      <c r="O12" s="20"/>
      <c r="P12" s="20"/>
    </row>
    <row r="13" spans="1:16" ht="13.5" thickBot="1" x14ac:dyDescent="0.35">
      <c r="A13" s="33" t="s">
        <v>13</v>
      </c>
      <c r="B13" s="34"/>
      <c r="C13" s="35"/>
      <c r="D13" s="36"/>
      <c r="E13" s="73"/>
      <c r="F13" s="153"/>
      <c r="G13" s="39"/>
      <c r="H13" s="45"/>
      <c r="I13" s="40"/>
      <c r="J13" s="46"/>
      <c r="K13" s="46"/>
      <c r="L13" s="47"/>
      <c r="M13" s="48"/>
      <c r="N13" s="7"/>
      <c r="O13" s="20"/>
      <c r="P13" s="20"/>
    </row>
    <row r="14" spans="1:16" ht="13.5" thickBot="1" x14ac:dyDescent="0.35">
      <c r="A14" s="43" t="s">
        <v>16</v>
      </c>
      <c r="B14" s="22">
        <v>0</v>
      </c>
      <c r="C14" s="23">
        <v>0.33000001311302202</v>
      </c>
      <c r="D14" s="24">
        <v>0.7199999988079071</v>
      </c>
      <c r="E14" s="25">
        <v>1</v>
      </c>
      <c r="F14" s="26">
        <v>0.58999997377395597</v>
      </c>
      <c r="G14" s="27">
        <v>0</v>
      </c>
      <c r="H14" s="50">
        <v>99</v>
      </c>
      <c r="I14" s="29"/>
      <c r="J14" s="30"/>
      <c r="K14" s="162"/>
      <c r="L14" s="72"/>
      <c r="M14" s="31"/>
      <c r="N14" s="51"/>
      <c r="O14" s="20"/>
      <c r="P14" s="20"/>
    </row>
    <row r="15" spans="1:16" ht="13.5" thickBot="1" x14ac:dyDescent="0.35">
      <c r="A15" s="43" t="s">
        <v>16</v>
      </c>
      <c r="B15" s="156">
        <v>0</v>
      </c>
      <c r="C15" s="157">
        <v>0.33000001311302202</v>
      </c>
      <c r="D15" s="158">
        <v>0.7199999988079071</v>
      </c>
      <c r="E15" s="37">
        <v>2</v>
      </c>
      <c r="F15" s="38">
        <v>0</v>
      </c>
      <c r="G15" s="159">
        <v>0</v>
      </c>
      <c r="H15" s="163">
        <v>99</v>
      </c>
      <c r="I15" s="161"/>
      <c r="J15" s="19"/>
      <c r="K15" s="19"/>
      <c r="L15" s="152"/>
      <c r="M15" s="42"/>
      <c r="N15" s="51"/>
      <c r="O15" s="20"/>
      <c r="P15" s="20"/>
    </row>
    <row r="16" spans="1:16" ht="13.5" thickBot="1" x14ac:dyDescent="0.35">
      <c r="A16" s="52"/>
      <c r="B16" s="34"/>
      <c r="C16" s="35"/>
      <c r="D16" s="36"/>
      <c r="E16" s="73"/>
      <c r="F16" s="153"/>
      <c r="G16" s="39"/>
      <c r="H16" s="53"/>
      <c r="I16" s="40"/>
      <c r="J16" s="46"/>
      <c r="K16" s="46"/>
      <c r="L16" s="47"/>
      <c r="M16" s="48"/>
      <c r="N16" s="20"/>
      <c r="O16" s="20"/>
      <c r="P16" s="20"/>
    </row>
    <row r="17" spans="1:16" ht="13.5" thickBot="1" x14ac:dyDescent="0.35">
      <c r="A17" s="43" t="s">
        <v>17</v>
      </c>
      <c r="B17" s="22">
        <v>0</v>
      </c>
      <c r="C17" s="23">
        <v>0.37000000476837203</v>
      </c>
      <c r="D17" s="24">
        <v>0.94500002264976501</v>
      </c>
      <c r="E17" s="25">
        <v>1</v>
      </c>
      <c r="F17" s="26">
        <v>0.58999997377395597</v>
      </c>
      <c r="G17" s="27">
        <v>0</v>
      </c>
      <c r="H17" s="50">
        <v>99</v>
      </c>
      <c r="I17" s="29"/>
      <c r="J17" s="30"/>
      <c r="K17" s="162"/>
      <c r="L17" s="72"/>
      <c r="M17" s="31"/>
      <c r="N17" s="51"/>
      <c r="O17" s="20"/>
      <c r="P17" s="20"/>
    </row>
    <row r="18" spans="1:16" ht="13.5" thickBot="1" x14ac:dyDescent="0.35">
      <c r="A18" s="43" t="s">
        <v>17</v>
      </c>
      <c r="B18" s="156">
        <v>0</v>
      </c>
      <c r="C18" s="157">
        <v>0.37000000476837203</v>
      </c>
      <c r="D18" s="158">
        <v>0.94500002264976501</v>
      </c>
      <c r="E18" s="37">
        <v>2</v>
      </c>
      <c r="F18" s="38">
        <v>0</v>
      </c>
      <c r="G18" s="159">
        <v>0</v>
      </c>
      <c r="H18" s="163">
        <v>99</v>
      </c>
      <c r="I18" s="161"/>
      <c r="J18" s="19"/>
      <c r="K18" s="19"/>
      <c r="L18" s="152"/>
      <c r="M18" s="42"/>
      <c r="N18" s="51"/>
      <c r="O18" s="20"/>
      <c r="P18" s="20"/>
    </row>
    <row r="19" spans="1:16" ht="13.5" thickBot="1" x14ac:dyDescent="0.35">
      <c r="A19" s="52"/>
      <c r="B19" s="34"/>
      <c r="C19" s="35"/>
      <c r="D19" s="36"/>
      <c r="E19" s="73"/>
      <c r="F19" s="153"/>
      <c r="G19" s="39"/>
      <c r="H19" s="53"/>
      <c r="I19" s="40"/>
      <c r="J19" s="46"/>
      <c r="K19" s="46"/>
      <c r="L19" s="47"/>
      <c r="M19" s="48"/>
      <c r="N19" s="20"/>
      <c r="O19" s="20"/>
      <c r="P19" s="20"/>
    </row>
    <row r="20" spans="1:16" ht="13.5" thickBot="1" x14ac:dyDescent="0.35">
      <c r="A20" s="43" t="s">
        <v>18</v>
      </c>
      <c r="B20" s="54">
        <v>0</v>
      </c>
      <c r="C20" s="55">
        <v>0</v>
      </c>
      <c r="D20" s="56">
        <v>3.9999998989515001E-4</v>
      </c>
      <c r="E20" s="25">
        <v>1</v>
      </c>
      <c r="F20" s="57">
        <v>3.1000000890344399E-3</v>
      </c>
      <c r="G20" s="27" t="s">
        <v>55</v>
      </c>
      <c r="H20" s="44">
        <v>99</v>
      </c>
      <c r="I20" s="29"/>
      <c r="J20" s="30"/>
      <c r="K20" s="30"/>
      <c r="L20" s="164"/>
      <c r="M20" s="31"/>
      <c r="N20" s="20"/>
      <c r="O20" s="20"/>
      <c r="P20" s="20"/>
    </row>
    <row r="21" spans="1:16" ht="13.5" thickBot="1" x14ac:dyDescent="0.35">
      <c r="A21" s="43" t="s">
        <v>18</v>
      </c>
      <c r="B21" s="165">
        <v>0</v>
      </c>
      <c r="C21" s="166">
        <v>0</v>
      </c>
      <c r="D21" s="167">
        <v>3.9999998989515001E-4</v>
      </c>
      <c r="E21" s="37">
        <v>2</v>
      </c>
      <c r="F21" s="59">
        <v>1.0999999940395401E-3</v>
      </c>
      <c r="G21" s="159" t="s">
        <v>53</v>
      </c>
      <c r="H21" s="44">
        <v>99</v>
      </c>
      <c r="I21" s="41"/>
      <c r="J21" s="19"/>
      <c r="K21" s="19"/>
      <c r="L21" s="164"/>
      <c r="M21" s="42"/>
      <c r="N21" s="20"/>
      <c r="O21" s="20"/>
      <c r="P21" s="20"/>
    </row>
    <row r="22" spans="1:16" ht="13.5" thickBot="1" x14ac:dyDescent="0.35">
      <c r="A22" s="58"/>
      <c r="B22" s="34"/>
      <c r="C22" s="35"/>
      <c r="D22" s="36"/>
      <c r="E22" s="73"/>
      <c r="F22" s="74"/>
      <c r="G22" s="39"/>
      <c r="H22" s="60"/>
      <c r="I22" s="40"/>
      <c r="J22" s="46"/>
      <c r="K22" s="46"/>
      <c r="L22" s="47"/>
      <c r="M22" s="48"/>
      <c r="N22" s="20"/>
      <c r="O22" s="20"/>
      <c r="P22" s="20"/>
    </row>
    <row r="23" spans="1:16" ht="13.5" thickBot="1" x14ac:dyDescent="0.35">
      <c r="A23" s="43" t="s">
        <v>19</v>
      </c>
      <c r="B23" s="54">
        <v>0</v>
      </c>
      <c r="C23" s="55">
        <v>0</v>
      </c>
      <c r="D23" s="56">
        <v>0</v>
      </c>
      <c r="E23" s="25">
        <v>1</v>
      </c>
      <c r="F23" s="57">
        <v>3.8000000640749901E-3</v>
      </c>
      <c r="G23" s="27" t="s">
        <v>53</v>
      </c>
      <c r="H23" s="50">
        <v>99</v>
      </c>
      <c r="I23" s="29"/>
      <c r="J23" s="30"/>
      <c r="K23" s="30"/>
      <c r="L23" s="164"/>
      <c r="M23" s="31"/>
      <c r="N23" s="20"/>
      <c r="O23" s="20"/>
      <c r="P23" s="20"/>
    </row>
    <row r="24" spans="1:16" ht="13.5" thickBot="1" x14ac:dyDescent="0.35">
      <c r="A24" s="43" t="s">
        <v>19</v>
      </c>
      <c r="B24" s="165">
        <v>0</v>
      </c>
      <c r="C24" s="166">
        <v>0</v>
      </c>
      <c r="D24" s="167">
        <v>0</v>
      </c>
      <c r="E24" s="37">
        <v>2</v>
      </c>
      <c r="F24" s="59">
        <v>1.5000000130385199E-3</v>
      </c>
      <c r="G24" s="159" t="s">
        <v>54</v>
      </c>
      <c r="H24" s="163">
        <v>99</v>
      </c>
      <c r="I24" s="41"/>
      <c r="J24" s="19"/>
      <c r="K24" s="19"/>
      <c r="L24" s="164"/>
      <c r="M24" s="42"/>
      <c r="N24" s="20"/>
      <c r="O24" s="20"/>
      <c r="P24" s="20"/>
    </row>
    <row r="25" spans="1:16" ht="13.5" thickBot="1" x14ac:dyDescent="0.35">
      <c r="A25" s="58"/>
      <c r="B25" s="34"/>
      <c r="C25" s="35"/>
      <c r="D25" s="36"/>
      <c r="E25" s="73"/>
      <c r="F25" s="74"/>
      <c r="G25" s="39"/>
      <c r="H25" s="61"/>
      <c r="I25" s="40"/>
      <c r="J25" s="46"/>
      <c r="K25" s="46"/>
      <c r="L25" s="47"/>
      <c r="M25" s="48"/>
      <c r="N25" s="20"/>
      <c r="O25" s="20"/>
      <c r="P25" s="20"/>
    </row>
    <row r="26" spans="1:16" ht="13.5" thickBot="1" x14ac:dyDescent="0.35">
      <c r="A26" s="43" t="s">
        <v>20</v>
      </c>
      <c r="B26" s="54">
        <v>0</v>
      </c>
      <c r="C26" s="55">
        <v>0</v>
      </c>
      <c r="D26" s="56">
        <v>3.9999998989515001E-4</v>
      </c>
      <c r="E26" s="25">
        <v>1</v>
      </c>
      <c r="F26" s="57">
        <v>1.70000002253801E-3</v>
      </c>
      <c r="G26" s="27" t="s">
        <v>53</v>
      </c>
      <c r="H26" s="44">
        <v>44</v>
      </c>
      <c r="I26" s="29"/>
      <c r="J26" s="30"/>
      <c r="K26" s="30"/>
      <c r="L26" s="164"/>
      <c r="M26" s="31"/>
      <c r="N26" s="20"/>
      <c r="O26" s="20"/>
      <c r="P26" s="20"/>
    </row>
    <row r="27" spans="1:16" ht="13.5" thickBot="1" x14ac:dyDescent="0.35">
      <c r="A27" s="58"/>
      <c r="B27" s="34"/>
      <c r="C27" s="35"/>
      <c r="D27" s="36"/>
      <c r="E27" s="73"/>
      <c r="F27" s="74"/>
      <c r="G27" s="39"/>
      <c r="H27" s="62"/>
      <c r="I27" s="40"/>
      <c r="J27" s="46"/>
      <c r="K27" s="46"/>
      <c r="L27" s="47"/>
      <c r="M27" s="48"/>
      <c r="N27" s="20"/>
      <c r="O27" s="20"/>
      <c r="P27" s="20"/>
    </row>
    <row r="28" spans="1:16" ht="13.5" thickBot="1" x14ac:dyDescent="0.35">
      <c r="A28" s="43" t="s">
        <v>21</v>
      </c>
      <c r="B28" s="63">
        <v>1</v>
      </c>
      <c r="C28" s="64">
        <v>1.0099999904632599</v>
      </c>
      <c r="D28" s="65">
        <v>1.0700000524520901</v>
      </c>
      <c r="E28" s="25">
        <v>1</v>
      </c>
      <c r="F28" s="66">
        <v>1.0199999809265099</v>
      </c>
      <c r="G28" s="27" t="s">
        <v>54</v>
      </c>
      <c r="H28" s="50">
        <v>96</v>
      </c>
      <c r="I28" s="29"/>
      <c r="J28" s="30"/>
      <c r="K28" s="162"/>
      <c r="L28" s="72"/>
      <c r="M28" s="31"/>
      <c r="N28" s="20"/>
      <c r="O28" s="20"/>
      <c r="P28" s="20"/>
    </row>
    <row r="29" spans="1:16" ht="13.5" thickBot="1" x14ac:dyDescent="0.35">
      <c r="A29" s="43" t="s">
        <v>21</v>
      </c>
      <c r="B29" s="69">
        <v>1</v>
      </c>
      <c r="C29" s="70">
        <v>1.0099999904632599</v>
      </c>
      <c r="D29" s="71">
        <v>1.0700000524520901</v>
      </c>
      <c r="E29" s="37">
        <v>2</v>
      </c>
      <c r="F29" s="67">
        <v>1.0099999904632599</v>
      </c>
      <c r="G29" s="159">
        <v>0</v>
      </c>
      <c r="H29" s="163">
        <v>96</v>
      </c>
      <c r="I29" s="41"/>
      <c r="J29" s="171"/>
      <c r="K29" s="19"/>
      <c r="L29" s="152"/>
      <c r="M29" s="42"/>
      <c r="N29" s="20"/>
      <c r="O29" s="20"/>
      <c r="P29" s="20"/>
    </row>
    <row r="30" spans="1:16" ht="13.5" thickBot="1" x14ac:dyDescent="0.35">
      <c r="A30" s="58"/>
      <c r="B30" s="34"/>
      <c r="C30" s="35"/>
      <c r="D30" s="36"/>
      <c r="E30" s="73"/>
      <c r="F30" s="169"/>
      <c r="G30" s="39"/>
      <c r="H30" s="61"/>
      <c r="I30" s="40"/>
      <c r="J30" s="46"/>
      <c r="K30" s="46"/>
      <c r="L30" s="47"/>
      <c r="M30" s="48"/>
      <c r="N30" s="20"/>
      <c r="O30" s="20"/>
      <c r="P30" s="20"/>
    </row>
    <row r="31" spans="1:16" ht="13.5" thickBot="1" x14ac:dyDescent="0.35">
      <c r="A31" s="43" t="s">
        <v>22</v>
      </c>
      <c r="B31" s="63">
        <v>0.3517000007629395</v>
      </c>
      <c r="C31" s="64">
        <v>0.51632999420166004</v>
      </c>
      <c r="D31" s="65">
        <v>0.81600502014160159</v>
      </c>
      <c r="E31" s="25">
        <v>1</v>
      </c>
      <c r="F31" s="66">
        <v>0.33952999114990201</v>
      </c>
      <c r="G31" s="27" t="s">
        <v>54</v>
      </c>
      <c r="H31" s="50">
        <v>99</v>
      </c>
      <c r="I31" s="160"/>
      <c r="J31" s="30"/>
      <c r="K31" s="30"/>
      <c r="L31" s="72"/>
      <c r="M31" s="31"/>
      <c r="N31" s="20"/>
      <c r="O31" s="20"/>
      <c r="P31" s="20"/>
    </row>
    <row r="32" spans="1:16" ht="13.5" thickBot="1" x14ac:dyDescent="0.35">
      <c r="A32" s="43" t="s">
        <v>22</v>
      </c>
      <c r="B32" s="69">
        <v>0.3517000007629395</v>
      </c>
      <c r="C32" s="70">
        <v>0.51632999420166004</v>
      </c>
      <c r="D32" s="71">
        <v>0.81600502014160159</v>
      </c>
      <c r="E32" s="37">
        <v>2</v>
      </c>
      <c r="F32" s="67">
        <v>0.33952999114990201</v>
      </c>
      <c r="G32" s="159" t="s">
        <v>54</v>
      </c>
      <c r="H32" s="163">
        <v>99</v>
      </c>
      <c r="I32" s="160"/>
      <c r="J32" s="19"/>
      <c r="K32" s="19"/>
      <c r="L32" s="152"/>
      <c r="M32" s="42"/>
      <c r="N32" s="20"/>
      <c r="O32" s="20"/>
      <c r="P32" s="20"/>
    </row>
    <row r="33" spans="1:16" ht="13.5" thickBot="1" x14ac:dyDescent="0.35">
      <c r="A33" s="68" t="s">
        <v>23</v>
      </c>
      <c r="B33" s="34"/>
      <c r="C33" s="35"/>
      <c r="D33" s="36"/>
      <c r="E33" s="73"/>
      <c r="F33" s="74"/>
      <c r="G33" s="39"/>
      <c r="H33" s="61"/>
      <c r="I33" s="40"/>
      <c r="J33" s="46"/>
      <c r="K33" s="46"/>
      <c r="L33" s="47"/>
      <c r="M33" s="48"/>
      <c r="N33" s="20"/>
      <c r="O33" s="20"/>
      <c r="P33" s="20"/>
    </row>
    <row r="34" spans="1:16" ht="13.5" thickBot="1" x14ac:dyDescent="0.35">
      <c r="A34" s="43" t="s">
        <v>24</v>
      </c>
      <c r="B34" s="69">
        <v>0.109999999403954</v>
      </c>
      <c r="C34" s="70">
        <v>0.37999999523162797</v>
      </c>
      <c r="D34" s="71">
        <v>0.68000000715255704</v>
      </c>
      <c r="E34" s="25">
        <v>1</v>
      </c>
      <c r="F34" s="66">
        <v>0.18999999761581399</v>
      </c>
      <c r="G34" s="27">
        <v>0</v>
      </c>
      <c r="H34" s="28">
        <v>45</v>
      </c>
      <c r="I34" s="29"/>
      <c r="J34" s="154"/>
      <c r="K34" s="30"/>
      <c r="L34" s="72"/>
      <c r="M34" s="31"/>
      <c r="N34" s="20"/>
      <c r="O34" s="20"/>
      <c r="P34" s="20"/>
    </row>
    <row r="35" spans="1:16" ht="13.5" thickBot="1" x14ac:dyDescent="0.35">
      <c r="A35" s="58"/>
      <c r="B35" s="34"/>
      <c r="C35" s="35"/>
      <c r="D35" s="36"/>
      <c r="E35" s="73"/>
      <c r="F35" s="74"/>
      <c r="G35" s="39"/>
      <c r="H35" s="62"/>
      <c r="I35" s="40"/>
      <c r="J35" s="46"/>
      <c r="K35" s="46"/>
      <c r="L35" s="47"/>
      <c r="M35" s="48"/>
      <c r="N35" s="20"/>
      <c r="O35" s="20"/>
      <c r="P35" s="20"/>
    </row>
    <row r="36" spans="1:16" ht="13.5" thickBot="1" x14ac:dyDescent="0.35">
      <c r="A36" s="49" t="s">
        <v>25</v>
      </c>
      <c r="B36" s="63">
        <v>0.15999999642372101</v>
      </c>
      <c r="C36" s="64">
        <v>0.62000000476837203</v>
      </c>
      <c r="D36" s="65">
        <v>1.2300000190734901</v>
      </c>
      <c r="E36" s="25">
        <v>1</v>
      </c>
      <c r="F36" s="66">
        <v>0.15999999642372101</v>
      </c>
      <c r="G36" s="27" t="s">
        <v>56</v>
      </c>
      <c r="H36" s="28">
        <v>45</v>
      </c>
      <c r="I36" s="160"/>
      <c r="J36" s="30"/>
      <c r="K36" s="30"/>
      <c r="L36" s="72"/>
      <c r="M36" s="31"/>
      <c r="N36" s="20"/>
      <c r="O36" s="20"/>
      <c r="P36" s="20"/>
    </row>
    <row r="37" spans="1:16" ht="13.5" thickBot="1" x14ac:dyDescent="0.35">
      <c r="A37" s="58"/>
      <c r="B37" s="34"/>
      <c r="C37" s="35"/>
      <c r="D37" s="36"/>
      <c r="E37" s="73"/>
      <c r="F37" s="74"/>
      <c r="G37" s="39"/>
      <c r="H37" s="62"/>
      <c r="I37" s="40"/>
      <c r="J37" s="46"/>
      <c r="K37" s="46"/>
      <c r="L37" s="47"/>
      <c r="M37" s="48"/>
      <c r="N37" s="20"/>
      <c r="O37" s="20"/>
      <c r="P37" s="20"/>
    </row>
    <row r="38" spans="1:16" ht="13.5" thickBot="1" x14ac:dyDescent="0.35">
      <c r="A38" s="75"/>
      <c r="B38" s="76"/>
      <c r="C38" s="76"/>
      <c r="D38" s="76"/>
      <c r="E38" s="77"/>
      <c r="F38" s="77"/>
      <c r="G38" s="77"/>
      <c r="H38" s="77"/>
      <c r="I38" s="77"/>
      <c r="J38" s="77"/>
      <c r="K38" s="77"/>
      <c r="L38" s="77"/>
      <c r="M38" s="77"/>
      <c r="N38" s="78"/>
      <c r="O38" s="78"/>
    </row>
    <row r="39" spans="1:16" ht="13.5" thickBot="1" x14ac:dyDescent="0.35">
      <c r="B39" s="79"/>
      <c r="C39" s="79"/>
      <c r="D39" s="79"/>
      <c r="E39" s="80"/>
      <c r="F39" s="80"/>
      <c r="G39" s="80"/>
      <c r="H39" s="81" t="s">
        <v>26</v>
      </c>
      <c r="I39" s="82">
        <v>0.47619047619047616</v>
      </c>
      <c r="J39" s="83">
        <v>0.14285714285714285</v>
      </c>
      <c r="K39" s="84">
        <v>0.14285714285714285</v>
      </c>
      <c r="L39" s="85">
        <v>0.23809523809523808</v>
      </c>
      <c r="M39" s="86">
        <v>0</v>
      </c>
      <c r="N39" s="87"/>
      <c r="O39" s="88"/>
    </row>
    <row r="40" spans="1:16" ht="13" x14ac:dyDescent="0.3">
      <c r="B40" s="79"/>
      <c r="C40" s="79"/>
      <c r="D40" s="79"/>
      <c r="E40" s="80"/>
      <c r="F40" s="80"/>
      <c r="G40" s="80"/>
      <c r="H40" s="81"/>
      <c r="I40" s="89"/>
      <c r="J40" s="89"/>
      <c r="K40" s="89"/>
      <c r="L40" s="90"/>
      <c r="M40" s="89"/>
      <c r="N40" s="87"/>
      <c r="O40" s="88"/>
    </row>
    <row r="41" spans="1:16" ht="13" x14ac:dyDescent="0.3">
      <c r="B41" s="79"/>
      <c r="C41" s="79"/>
      <c r="D41" s="79"/>
      <c r="E41" s="80"/>
      <c r="F41" s="80"/>
      <c r="G41" s="80"/>
      <c r="H41" s="81"/>
      <c r="I41" s="89"/>
      <c r="J41" s="89"/>
      <c r="K41" s="89"/>
      <c r="L41" s="90"/>
      <c r="M41" s="89"/>
      <c r="N41" s="87"/>
      <c r="O41" s="88"/>
    </row>
    <row r="42" spans="1:16" x14ac:dyDescent="0.25">
      <c r="F42" s="1" t="s">
        <v>57</v>
      </c>
      <c r="I42" s="91"/>
      <c r="J42" s="91"/>
      <c r="K42" s="91"/>
      <c r="L42" s="92"/>
      <c r="M42" s="170">
        <v>42668</v>
      </c>
      <c r="P42" s="88"/>
    </row>
    <row r="43" spans="1:16" x14ac:dyDescent="0.25">
      <c r="I43" s="91"/>
      <c r="J43" s="91"/>
      <c r="K43" s="91"/>
      <c r="L43" s="92"/>
      <c r="M43" s="91"/>
    </row>
    <row r="44" spans="1:16" ht="13" x14ac:dyDescent="0.3">
      <c r="A44" s="93"/>
      <c r="J44" s="93"/>
      <c r="O44" s="88"/>
    </row>
    <row r="45" spans="1:16" x14ac:dyDescent="0.25">
      <c r="L45" s="94"/>
    </row>
  </sheetData>
  <dataConsolidate/>
  <conditionalFormatting sqref="G28:G29 G31:G32 G34 G36 G5:G6 G8:G9 G11:G12 G17:G18 G20:G21 G23:G24 G26">
    <cfRule type="cellIs" priority="4" stopIfTrue="1" operator="equal">
      <formula>0</formula>
    </cfRule>
    <cfRule type="cellIs" dxfId="15" priority="5" stopIfTrue="1" operator="between">
      <formula>"+"</formula>
      <formula>"++"</formula>
    </cfRule>
    <cfRule type="cellIs" dxfId="14" priority="6" stopIfTrue="1" operator="between">
      <formula>"-"</formula>
      <formula>"--"</formula>
    </cfRule>
  </conditionalFormatting>
  <conditionalFormatting sqref="G14:G15">
    <cfRule type="cellIs" priority="1" stopIfTrue="1" operator="equal">
      <formula>0</formula>
    </cfRule>
    <cfRule type="cellIs" dxfId="13" priority="2" stopIfTrue="1" operator="between">
      <formula>"+"</formula>
      <formula>"++"</formula>
    </cfRule>
    <cfRule type="cellIs" dxfId="12" priority="3" stopIfTrue="1" operator="between">
      <formula>"-"</formula>
      <formula>"--"</formula>
    </cfRule>
  </conditionalFormatting>
  <pageMargins left="0.53" right="0.4" top="0.98425196850393704" bottom="0.98425196850393704" header="0.51181102362204722" footer="0.51181102362204722"/>
  <pageSetup paperSize="9" scale="9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P45"/>
  <sheetViews>
    <sheetView showGridLines="0" workbookViewId="0">
      <selection activeCell="G5" sqref="G5"/>
    </sheetView>
  </sheetViews>
  <sheetFormatPr defaultRowHeight="12.5" x14ac:dyDescent="0.25"/>
  <cols>
    <col min="1" max="5" width="9.1796875" style="1" customWidth="1"/>
    <col min="6" max="6" width="9.54296875" style="1" bestFit="1" customWidth="1"/>
    <col min="7" max="7" width="9.26953125" style="1" customWidth="1"/>
    <col min="8" max="8" width="9.1796875" style="1" customWidth="1"/>
    <col min="9" max="13" width="10.7265625" style="1" customWidth="1"/>
    <col min="14" max="14" width="9.1796875" style="1" customWidth="1"/>
    <col min="15" max="15" width="12.7265625" style="1" customWidth="1"/>
    <col min="16" max="256" width="8.7265625" style="1"/>
    <col min="257" max="261" width="9.1796875" style="1" customWidth="1"/>
    <col min="262" max="262" width="9.54296875" style="1" bestFit="1" customWidth="1"/>
    <col min="263" max="263" width="9.26953125" style="1" customWidth="1"/>
    <col min="264" max="264" width="9.1796875" style="1" customWidth="1"/>
    <col min="265" max="269" width="10.7265625" style="1" customWidth="1"/>
    <col min="270" max="270" width="9.1796875" style="1" customWidth="1"/>
    <col min="271" max="271" width="12.7265625" style="1" customWidth="1"/>
    <col min="272" max="512" width="8.7265625" style="1"/>
    <col min="513" max="517" width="9.1796875" style="1" customWidth="1"/>
    <col min="518" max="518" width="9.54296875" style="1" bestFit="1" customWidth="1"/>
    <col min="519" max="519" width="9.26953125" style="1" customWidth="1"/>
    <col min="520" max="520" width="9.1796875" style="1" customWidth="1"/>
    <col min="521" max="525" width="10.7265625" style="1" customWidth="1"/>
    <col min="526" max="526" width="9.1796875" style="1" customWidth="1"/>
    <col min="527" max="527" width="12.7265625" style="1" customWidth="1"/>
    <col min="528" max="768" width="8.7265625" style="1"/>
    <col min="769" max="773" width="9.1796875" style="1" customWidth="1"/>
    <col min="774" max="774" width="9.54296875" style="1" bestFit="1" customWidth="1"/>
    <col min="775" max="775" width="9.26953125" style="1" customWidth="1"/>
    <col min="776" max="776" width="9.1796875" style="1" customWidth="1"/>
    <col min="777" max="781" width="10.7265625" style="1" customWidth="1"/>
    <col min="782" max="782" width="9.1796875" style="1" customWidth="1"/>
    <col min="783" max="783" width="12.7265625" style="1" customWidth="1"/>
    <col min="784" max="1024" width="8.7265625" style="1"/>
    <col min="1025" max="1029" width="9.1796875" style="1" customWidth="1"/>
    <col min="1030" max="1030" width="9.54296875" style="1" bestFit="1" customWidth="1"/>
    <col min="1031" max="1031" width="9.26953125" style="1" customWidth="1"/>
    <col min="1032" max="1032" width="9.1796875" style="1" customWidth="1"/>
    <col min="1033" max="1037" width="10.7265625" style="1" customWidth="1"/>
    <col min="1038" max="1038" width="9.1796875" style="1" customWidth="1"/>
    <col min="1039" max="1039" width="12.7265625" style="1" customWidth="1"/>
    <col min="1040" max="1280" width="8.7265625" style="1"/>
    <col min="1281" max="1285" width="9.1796875" style="1" customWidth="1"/>
    <col min="1286" max="1286" width="9.54296875" style="1" bestFit="1" customWidth="1"/>
    <col min="1287" max="1287" width="9.26953125" style="1" customWidth="1"/>
    <col min="1288" max="1288" width="9.1796875" style="1" customWidth="1"/>
    <col min="1289" max="1293" width="10.7265625" style="1" customWidth="1"/>
    <col min="1294" max="1294" width="9.1796875" style="1" customWidth="1"/>
    <col min="1295" max="1295" width="12.7265625" style="1" customWidth="1"/>
    <col min="1296" max="1536" width="8.7265625" style="1"/>
    <col min="1537" max="1541" width="9.1796875" style="1" customWidth="1"/>
    <col min="1542" max="1542" width="9.54296875" style="1" bestFit="1" customWidth="1"/>
    <col min="1543" max="1543" width="9.26953125" style="1" customWidth="1"/>
    <col min="1544" max="1544" width="9.1796875" style="1" customWidth="1"/>
    <col min="1545" max="1549" width="10.7265625" style="1" customWidth="1"/>
    <col min="1550" max="1550" width="9.1796875" style="1" customWidth="1"/>
    <col min="1551" max="1551" width="12.7265625" style="1" customWidth="1"/>
    <col min="1552" max="1792" width="8.7265625" style="1"/>
    <col min="1793" max="1797" width="9.1796875" style="1" customWidth="1"/>
    <col min="1798" max="1798" width="9.54296875" style="1" bestFit="1" customWidth="1"/>
    <col min="1799" max="1799" width="9.26953125" style="1" customWidth="1"/>
    <col min="1800" max="1800" width="9.1796875" style="1" customWidth="1"/>
    <col min="1801" max="1805" width="10.7265625" style="1" customWidth="1"/>
    <col min="1806" max="1806" width="9.1796875" style="1" customWidth="1"/>
    <col min="1807" max="1807" width="12.7265625" style="1" customWidth="1"/>
    <col min="1808" max="2048" width="8.7265625" style="1"/>
    <col min="2049" max="2053" width="9.1796875" style="1" customWidth="1"/>
    <col min="2054" max="2054" width="9.54296875" style="1" bestFit="1" customWidth="1"/>
    <col min="2055" max="2055" width="9.26953125" style="1" customWidth="1"/>
    <col min="2056" max="2056" width="9.1796875" style="1" customWidth="1"/>
    <col min="2057" max="2061" width="10.7265625" style="1" customWidth="1"/>
    <col min="2062" max="2062" width="9.1796875" style="1" customWidth="1"/>
    <col min="2063" max="2063" width="12.7265625" style="1" customWidth="1"/>
    <col min="2064" max="2304" width="8.7265625" style="1"/>
    <col min="2305" max="2309" width="9.1796875" style="1" customWidth="1"/>
    <col min="2310" max="2310" width="9.54296875" style="1" bestFit="1" customWidth="1"/>
    <col min="2311" max="2311" width="9.26953125" style="1" customWidth="1"/>
    <col min="2312" max="2312" width="9.1796875" style="1" customWidth="1"/>
    <col min="2313" max="2317" width="10.7265625" style="1" customWidth="1"/>
    <col min="2318" max="2318" width="9.1796875" style="1" customWidth="1"/>
    <col min="2319" max="2319" width="12.7265625" style="1" customWidth="1"/>
    <col min="2320" max="2560" width="8.7265625" style="1"/>
    <col min="2561" max="2565" width="9.1796875" style="1" customWidth="1"/>
    <col min="2566" max="2566" width="9.54296875" style="1" bestFit="1" customWidth="1"/>
    <col min="2567" max="2567" width="9.26953125" style="1" customWidth="1"/>
    <col min="2568" max="2568" width="9.1796875" style="1" customWidth="1"/>
    <col min="2569" max="2573" width="10.7265625" style="1" customWidth="1"/>
    <col min="2574" max="2574" width="9.1796875" style="1" customWidth="1"/>
    <col min="2575" max="2575" width="12.7265625" style="1" customWidth="1"/>
    <col min="2576" max="2816" width="8.7265625" style="1"/>
    <col min="2817" max="2821" width="9.1796875" style="1" customWidth="1"/>
    <col min="2822" max="2822" width="9.54296875" style="1" bestFit="1" customWidth="1"/>
    <col min="2823" max="2823" width="9.26953125" style="1" customWidth="1"/>
    <col min="2824" max="2824" width="9.1796875" style="1" customWidth="1"/>
    <col min="2825" max="2829" width="10.7265625" style="1" customWidth="1"/>
    <col min="2830" max="2830" width="9.1796875" style="1" customWidth="1"/>
    <col min="2831" max="2831" width="12.7265625" style="1" customWidth="1"/>
    <col min="2832" max="3072" width="8.7265625" style="1"/>
    <col min="3073" max="3077" width="9.1796875" style="1" customWidth="1"/>
    <col min="3078" max="3078" width="9.54296875" style="1" bestFit="1" customWidth="1"/>
    <col min="3079" max="3079" width="9.26953125" style="1" customWidth="1"/>
    <col min="3080" max="3080" width="9.1796875" style="1" customWidth="1"/>
    <col min="3081" max="3085" width="10.7265625" style="1" customWidth="1"/>
    <col min="3086" max="3086" width="9.1796875" style="1" customWidth="1"/>
    <col min="3087" max="3087" width="12.7265625" style="1" customWidth="1"/>
    <col min="3088" max="3328" width="8.7265625" style="1"/>
    <col min="3329" max="3333" width="9.1796875" style="1" customWidth="1"/>
    <col min="3334" max="3334" width="9.54296875" style="1" bestFit="1" customWidth="1"/>
    <col min="3335" max="3335" width="9.26953125" style="1" customWidth="1"/>
    <col min="3336" max="3336" width="9.1796875" style="1" customWidth="1"/>
    <col min="3337" max="3341" width="10.7265625" style="1" customWidth="1"/>
    <col min="3342" max="3342" width="9.1796875" style="1" customWidth="1"/>
    <col min="3343" max="3343" width="12.7265625" style="1" customWidth="1"/>
    <col min="3344" max="3584" width="8.7265625" style="1"/>
    <col min="3585" max="3589" width="9.1796875" style="1" customWidth="1"/>
    <col min="3590" max="3590" width="9.54296875" style="1" bestFit="1" customWidth="1"/>
    <col min="3591" max="3591" width="9.26953125" style="1" customWidth="1"/>
    <col min="3592" max="3592" width="9.1796875" style="1" customWidth="1"/>
    <col min="3593" max="3597" width="10.7265625" style="1" customWidth="1"/>
    <col min="3598" max="3598" width="9.1796875" style="1" customWidth="1"/>
    <col min="3599" max="3599" width="12.7265625" style="1" customWidth="1"/>
    <col min="3600" max="3840" width="8.7265625" style="1"/>
    <col min="3841" max="3845" width="9.1796875" style="1" customWidth="1"/>
    <col min="3846" max="3846" width="9.54296875" style="1" bestFit="1" customWidth="1"/>
    <col min="3847" max="3847" width="9.26953125" style="1" customWidth="1"/>
    <col min="3848" max="3848" width="9.1796875" style="1" customWidth="1"/>
    <col min="3849" max="3853" width="10.7265625" style="1" customWidth="1"/>
    <col min="3854" max="3854" width="9.1796875" style="1" customWidth="1"/>
    <col min="3855" max="3855" width="12.7265625" style="1" customWidth="1"/>
    <col min="3856" max="4096" width="8.7265625" style="1"/>
    <col min="4097" max="4101" width="9.1796875" style="1" customWidth="1"/>
    <col min="4102" max="4102" width="9.54296875" style="1" bestFit="1" customWidth="1"/>
    <col min="4103" max="4103" width="9.26953125" style="1" customWidth="1"/>
    <col min="4104" max="4104" width="9.1796875" style="1" customWidth="1"/>
    <col min="4105" max="4109" width="10.7265625" style="1" customWidth="1"/>
    <col min="4110" max="4110" width="9.1796875" style="1" customWidth="1"/>
    <col min="4111" max="4111" width="12.7265625" style="1" customWidth="1"/>
    <col min="4112" max="4352" width="8.7265625" style="1"/>
    <col min="4353" max="4357" width="9.1796875" style="1" customWidth="1"/>
    <col min="4358" max="4358" width="9.54296875" style="1" bestFit="1" customWidth="1"/>
    <col min="4359" max="4359" width="9.26953125" style="1" customWidth="1"/>
    <col min="4360" max="4360" width="9.1796875" style="1" customWidth="1"/>
    <col min="4361" max="4365" width="10.7265625" style="1" customWidth="1"/>
    <col min="4366" max="4366" width="9.1796875" style="1" customWidth="1"/>
    <col min="4367" max="4367" width="12.7265625" style="1" customWidth="1"/>
    <col min="4368" max="4608" width="8.7265625" style="1"/>
    <col min="4609" max="4613" width="9.1796875" style="1" customWidth="1"/>
    <col min="4614" max="4614" width="9.54296875" style="1" bestFit="1" customWidth="1"/>
    <col min="4615" max="4615" width="9.26953125" style="1" customWidth="1"/>
    <col min="4616" max="4616" width="9.1796875" style="1" customWidth="1"/>
    <col min="4617" max="4621" width="10.7265625" style="1" customWidth="1"/>
    <col min="4622" max="4622" width="9.1796875" style="1" customWidth="1"/>
    <col min="4623" max="4623" width="12.7265625" style="1" customWidth="1"/>
    <col min="4624" max="4864" width="8.7265625" style="1"/>
    <col min="4865" max="4869" width="9.1796875" style="1" customWidth="1"/>
    <col min="4870" max="4870" width="9.54296875" style="1" bestFit="1" customWidth="1"/>
    <col min="4871" max="4871" width="9.26953125" style="1" customWidth="1"/>
    <col min="4872" max="4872" width="9.1796875" style="1" customWidth="1"/>
    <col min="4873" max="4877" width="10.7265625" style="1" customWidth="1"/>
    <col min="4878" max="4878" width="9.1796875" style="1" customWidth="1"/>
    <col min="4879" max="4879" width="12.7265625" style="1" customWidth="1"/>
    <col min="4880" max="5120" width="8.7265625" style="1"/>
    <col min="5121" max="5125" width="9.1796875" style="1" customWidth="1"/>
    <col min="5126" max="5126" width="9.54296875" style="1" bestFit="1" customWidth="1"/>
    <col min="5127" max="5127" width="9.26953125" style="1" customWidth="1"/>
    <col min="5128" max="5128" width="9.1796875" style="1" customWidth="1"/>
    <col min="5129" max="5133" width="10.7265625" style="1" customWidth="1"/>
    <col min="5134" max="5134" width="9.1796875" style="1" customWidth="1"/>
    <col min="5135" max="5135" width="12.7265625" style="1" customWidth="1"/>
    <col min="5136" max="5376" width="8.7265625" style="1"/>
    <col min="5377" max="5381" width="9.1796875" style="1" customWidth="1"/>
    <col min="5382" max="5382" width="9.54296875" style="1" bestFit="1" customWidth="1"/>
    <col min="5383" max="5383" width="9.26953125" style="1" customWidth="1"/>
    <col min="5384" max="5384" width="9.1796875" style="1" customWidth="1"/>
    <col min="5385" max="5389" width="10.7265625" style="1" customWidth="1"/>
    <col min="5390" max="5390" width="9.1796875" style="1" customWidth="1"/>
    <col min="5391" max="5391" width="12.7265625" style="1" customWidth="1"/>
    <col min="5392" max="5632" width="8.7265625" style="1"/>
    <col min="5633" max="5637" width="9.1796875" style="1" customWidth="1"/>
    <col min="5638" max="5638" width="9.54296875" style="1" bestFit="1" customWidth="1"/>
    <col min="5639" max="5639" width="9.26953125" style="1" customWidth="1"/>
    <col min="5640" max="5640" width="9.1796875" style="1" customWidth="1"/>
    <col min="5641" max="5645" width="10.7265625" style="1" customWidth="1"/>
    <col min="5646" max="5646" width="9.1796875" style="1" customWidth="1"/>
    <col min="5647" max="5647" width="12.7265625" style="1" customWidth="1"/>
    <col min="5648" max="5888" width="8.7265625" style="1"/>
    <col min="5889" max="5893" width="9.1796875" style="1" customWidth="1"/>
    <col min="5894" max="5894" width="9.54296875" style="1" bestFit="1" customWidth="1"/>
    <col min="5895" max="5895" width="9.26953125" style="1" customWidth="1"/>
    <col min="5896" max="5896" width="9.1796875" style="1" customWidth="1"/>
    <col min="5897" max="5901" width="10.7265625" style="1" customWidth="1"/>
    <col min="5902" max="5902" width="9.1796875" style="1" customWidth="1"/>
    <col min="5903" max="5903" width="12.7265625" style="1" customWidth="1"/>
    <col min="5904" max="6144" width="8.7265625" style="1"/>
    <col min="6145" max="6149" width="9.1796875" style="1" customWidth="1"/>
    <col min="6150" max="6150" width="9.54296875" style="1" bestFit="1" customWidth="1"/>
    <col min="6151" max="6151" width="9.26953125" style="1" customWidth="1"/>
    <col min="6152" max="6152" width="9.1796875" style="1" customWidth="1"/>
    <col min="6153" max="6157" width="10.7265625" style="1" customWidth="1"/>
    <col min="6158" max="6158" width="9.1796875" style="1" customWidth="1"/>
    <col min="6159" max="6159" width="12.7265625" style="1" customWidth="1"/>
    <col min="6160" max="6400" width="8.7265625" style="1"/>
    <col min="6401" max="6405" width="9.1796875" style="1" customWidth="1"/>
    <col min="6406" max="6406" width="9.54296875" style="1" bestFit="1" customWidth="1"/>
    <col min="6407" max="6407" width="9.26953125" style="1" customWidth="1"/>
    <col min="6408" max="6408" width="9.1796875" style="1" customWidth="1"/>
    <col min="6409" max="6413" width="10.7265625" style="1" customWidth="1"/>
    <col min="6414" max="6414" width="9.1796875" style="1" customWidth="1"/>
    <col min="6415" max="6415" width="12.7265625" style="1" customWidth="1"/>
    <col min="6416" max="6656" width="8.7265625" style="1"/>
    <col min="6657" max="6661" width="9.1796875" style="1" customWidth="1"/>
    <col min="6662" max="6662" width="9.54296875" style="1" bestFit="1" customWidth="1"/>
    <col min="6663" max="6663" width="9.26953125" style="1" customWidth="1"/>
    <col min="6664" max="6664" width="9.1796875" style="1" customWidth="1"/>
    <col min="6665" max="6669" width="10.7265625" style="1" customWidth="1"/>
    <col min="6670" max="6670" width="9.1796875" style="1" customWidth="1"/>
    <col min="6671" max="6671" width="12.7265625" style="1" customWidth="1"/>
    <col min="6672" max="6912" width="8.7265625" style="1"/>
    <col min="6913" max="6917" width="9.1796875" style="1" customWidth="1"/>
    <col min="6918" max="6918" width="9.54296875" style="1" bestFit="1" customWidth="1"/>
    <col min="6919" max="6919" width="9.26953125" style="1" customWidth="1"/>
    <col min="6920" max="6920" width="9.1796875" style="1" customWidth="1"/>
    <col min="6921" max="6925" width="10.7265625" style="1" customWidth="1"/>
    <col min="6926" max="6926" width="9.1796875" style="1" customWidth="1"/>
    <col min="6927" max="6927" width="12.7265625" style="1" customWidth="1"/>
    <col min="6928" max="7168" width="8.7265625" style="1"/>
    <col min="7169" max="7173" width="9.1796875" style="1" customWidth="1"/>
    <col min="7174" max="7174" width="9.54296875" style="1" bestFit="1" customWidth="1"/>
    <col min="7175" max="7175" width="9.26953125" style="1" customWidth="1"/>
    <col min="7176" max="7176" width="9.1796875" style="1" customWidth="1"/>
    <col min="7177" max="7181" width="10.7265625" style="1" customWidth="1"/>
    <col min="7182" max="7182" width="9.1796875" style="1" customWidth="1"/>
    <col min="7183" max="7183" width="12.7265625" style="1" customWidth="1"/>
    <col min="7184" max="7424" width="8.7265625" style="1"/>
    <col min="7425" max="7429" width="9.1796875" style="1" customWidth="1"/>
    <col min="7430" max="7430" width="9.54296875" style="1" bestFit="1" customWidth="1"/>
    <col min="7431" max="7431" width="9.26953125" style="1" customWidth="1"/>
    <col min="7432" max="7432" width="9.1796875" style="1" customWidth="1"/>
    <col min="7433" max="7437" width="10.7265625" style="1" customWidth="1"/>
    <col min="7438" max="7438" width="9.1796875" style="1" customWidth="1"/>
    <col min="7439" max="7439" width="12.7265625" style="1" customWidth="1"/>
    <col min="7440" max="7680" width="8.7265625" style="1"/>
    <col min="7681" max="7685" width="9.1796875" style="1" customWidth="1"/>
    <col min="7686" max="7686" width="9.54296875" style="1" bestFit="1" customWidth="1"/>
    <col min="7687" max="7687" width="9.26953125" style="1" customWidth="1"/>
    <col min="7688" max="7688" width="9.1796875" style="1" customWidth="1"/>
    <col min="7689" max="7693" width="10.7265625" style="1" customWidth="1"/>
    <col min="7694" max="7694" width="9.1796875" style="1" customWidth="1"/>
    <col min="7695" max="7695" width="12.7265625" style="1" customWidth="1"/>
    <col min="7696" max="7936" width="8.7265625" style="1"/>
    <col min="7937" max="7941" width="9.1796875" style="1" customWidth="1"/>
    <col min="7942" max="7942" width="9.54296875" style="1" bestFit="1" customWidth="1"/>
    <col min="7943" max="7943" width="9.26953125" style="1" customWidth="1"/>
    <col min="7944" max="7944" width="9.1796875" style="1" customWidth="1"/>
    <col min="7945" max="7949" width="10.7265625" style="1" customWidth="1"/>
    <col min="7950" max="7950" width="9.1796875" style="1" customWidth="1"/>
    <col min="7951" max="7951" width="12.7265625" style="1" customWidth="1"/>
    <col min="7952" max="8192" width="8.7265625" style="1"/>
    <col min="8193" max="8197" width="9.1796875" style="1" customWidth="1"/>
    <col min="8198" max="8198" width="9.54296875" style="1" bestFit="1" customWidth="1"/>
    <col min="8199" max="8199" width="9.26953125" style="1" customWidth="1"/>
    <col min="8200" max="8200" width="9.1796875" style="1" customWidth="1"/>
    <col min="8201" max="8205" width="10.7265625" style="1" customWidth="1"/>
    <col min="8206" max="8206" width="9.1796875" style="1" customWidth="1"/>
    <col min="8207" max="8207" width="12.7265625" style="1" customWidth="1"/>
    <col min="8208" max="8448" width="8.7265625" style="1"/>
    <col min="8449" max="8453" width="9.1796875" style="1" customWidth="1"/>
    <col min="8454" max="8454" width="9.54296875" style="1" bestFit="1" customWidth="1"/>
    <col min="8455" max="8455" width="9.26953125" style="1" customWidth="1"/>
    <col min="8456" max="8456" width="9.1796875" style="1" customWidth="1"/>
    <col min="8457" max="8461" width="10.7265625" style="1" customWidth="1"/>
    <col min="8462" max="8462" width="9.1796875" style="1" customWidth="1"/>
    <col min="8463" max="8463" width="12.7265625" style="1" customWidth="1"/>
    <col min="8464" max="8704" width="8.7265625" style="1"/>
    <col min="8705" max="8709" width="9.1796875" style="1" customWidth="1"/>
    <col min="8710" max="8710" width="9.54296875" style="1" bestFit="1" customWidth="1"/>
    <col min="8711" max="8711" width="9.26953125" style="1" customWidth="1"/>
    <col min="8712" max="8712" width="9.1796875" style="1" customWidth="1"/>
    <col min="8713" max="8717" width="10.7265625" style="1" customWidth="1"/>
    <col min="8718" max="8718" width="9.1796875" style="1" customWidth="1"/>
    <col min="8719" max="8719" width="12.7265625" style="1" customWidth="1"/>
    <col min="8720" max="8960" width="8.7265625" style="1"/>
    <col min="8961" max="8965" width="9.1796875" style="1" customWidth="1"/>
    <col min="8966" max="8966" width="9.54296875" style="1" bestFit="1" customWidth="1"/>
    <col min="8967" max="8967" width="9.26953125" style="1" customWidth="1"/>
    <col min="8968" max="8968" width="9.1796875" style="1" customWidth="1"/>
    <col min="8969" max="8973" width="10.7265625" style="1" customWidth="1"/>
    <col min="8974" max="8974" width="9.1796875" style="1" customWidth="1"/>
    <col min="8975" max="8975" width="12.7265625" style="1" customWidth="1"/>
    <col min="8976" max="9216" width="8.7265625" style="1"/>
    <col min="9217" max="9221" width="9.1796875" style="1" customWidth="1"/>
    <col min="9222" max="9222" width="9.54296875" style="1" bestFit="1" customWidth="1"/>
    <col min="9223" max="9223" width="9.26953125" style="1" customWidth="1"/>
    <col min="9224" max="9224" width="9.1796875" style="1" customWidth="1"/>
    <col min="9225" max="9229" width="10.7265625" style="1" customWidth="1"/>
    <col min="9230" max="9230" width="9.1796875" style="1" customWidth="1"/>
    <col min="9231" max="9231" width="12.7265625" style="1" customWidth="1"/>
    <col min="9232" max="9472" width="8.7265625" style="1"/>
    <col min="9473" max="9477" width="9.1796875" style="1" customWidth="1"/>
    <col min="9478" max="9478" width="9.54296875" style="1" bestFit="1" customWidth="1"/>
    <col min="9479" max="9479" width="9.26953125" style="1" customWidth="1"/>
    <col min="9480" max="9480" width="9.1796875" style="1" customWidth="1"/>
    <col min="9481" max="9485" width="10.7265625" style="1" customWidth="1"/>
    <col min="9486" max="9486" width="9.1796875" style="1" customWidth="1"/>
    <col min="9487" max="9487" width="12.7265625" style="1" customWidth="1"/>
    <col min="9488" max="9728" width="8.7265625" style="1"/>
    <col min="9729" max="9733" width="9.1796875" style="1" customWidth="1"/>
    <col min="9734" max="9734" width="9.54296875" style="1" bestFit="1" customWidth="1"/>
    <col min="9735" max="9735" width="9.26953125" style="1" customWidth="1"/>
    <col min="9736" max="9736" width="9.1796875" style="1" customWidth="1"/>
    <col min="9737" max="9741" width="10.7265625" style="1" customWidth="1"/>
    <col min="9742" max="9742" width="9.1796875" style="1" customWidth="1"/>
    <col min="9743" max="9743" width="12.7265625" style="1" customWidth="1"/>
    <col min="9744" max="9984" width="8.7265625" style="1"/>
    <col min="9985" max="9989" width="9.1796875" style="1" customWidth="1"/>
    <col min="9990" max="9990" width="9.54296875" style="1" bestFit="1" customWidth="1"/>
    <col min="9991" max="9991" width="9.26953125" style="1" customWidth="1"/>
    <col min="9992" max="9992" width="9.1796875" style="1" customWidth="1"/>
    <col min="9993" max="9997" width="10.7265625" style="1" customWidth="1"/>
    <col min="9998" max="9998" width="9.1796875" style="1" customWidth="1"/>
    <col min="9999" max="9999" width="12.7265625" style="1" customWidth="1"/>
    <col min="10000" max="10240" width="8.7265625" style="1"/>
    <col min="10241" max="10245" width="9.1796875" style="1" customWidth="1"/>
    <col min="10246" max="10246" width="9.54296875" style="1" bestFit="1" customWidth="1"/>
    <col min="10247" max="10247" width="9.26953125" style="1" customWidth="1"/>
    <col min="10248" max="10248" width="9.1796875" style="1" customWidth="1"/>
    <col min="10249" max="10253" width="10.7265625" style="1" customWidth="1"/>
    <col min="10254" max="10254" width="9.1796875" style="1" customWidth="1"/>
    <col min="10255" max="10255" width="12.7265625" style="1" customWidth="1"/>
    <col min="10256" max="10496" width="8.7265625" style="1"/>
    <col min="10497" max="10501" width="9.1796875" style="1" customWidth="1"/>
    <col min="10502" max="10502" width="9.54296875" style="1" bestFit="1" customWidth="1"/>
    <col min="10503" max="10503" width="9.26953125" style="1" customWidth="1"/>
    <col min="10504" max="10504" width="9.1796875" style="1" customWidth="1"/>
    <col min="10505" max="10509" width="10.7265625" style="1" customWidth="1"/>
    <col min="10510" max="10510" width="9.1796875" style="1" customWidth="1"/>
    <col min="10511" max="10511" width="12.7265625" style="1" customWidth="1"/>
    <col min="10512" max="10752" width="8.7265625" style="1"/>
    <col min="10753" max="10757" width="9.1796875" style="1" customWidth="1"/>
    <col min="10758" max="10758" width="9.54296875" style="1" bestFit="1" customWidth="1"/>
    <col min="10759" max="10759" width="9.26953125" style="1" customWidth="1"/>
    <col min="10760" max="10760" width="9.1796875" style="1" customWidth="1"/>
    <col min="10761" max="10765" width="10.7265625" style="1" customWidth="1"/>
    <col min="10766" max="10766" width="9.1796875" style="1" customWidth="1"/>
    <col min="10767" max="10767" width="12.7265625" style="1" customWidth="1"/>
    <col min="10768" max="11008" width="8.7265625" style="1"/>
    <col min="11009" max="11013" width="9.1796875" style="1" customWidth="1"/>
    <col min="11014" max="11014" width="9.54296875" style="1" bestFit="1" customWidth="1"/>
    <col min="11015" max="11015" width="9.26953125" style="1" customWidth="1"/>
    <col min="11016" max="11016" width="9.1796875" style="1" customWidth="1"/>
    <col min="11017" max="11021" width="10.7265625" style="1" customWidth="1"/>
    <col min="11022" max="11022" width="9.1796875" style="1" customWidth="1"/>
    <col min="11023" max="11023" width="12.7265625" style="1" customWidth="1"/>
    <col min="11024" max="11264" width="8.7265625" style="1"/>
    <col min="11265" max="11269" width="9.1796875" style="1" customWidth="1"/>
    <col min="11270" max="11270" width="9.54296875" style="1" bestFit="1" customWidth="1"/>
    <col min="11271" max="11271" width="9.26953125" style="1" customWidth="1"/>
    <col min="11272" max="11272" width="9.1796875" style="1" customWidth="1"/>
    <col min="11273" max="11277" width="10.7265625" style="1" customWidth="1"/>
    <col min="11278" max="11278" width="9.1796875" style="1" customWidth="1"/>
    <col min="11279" max="11279" width="12.7265625" style="1" customWidth="1"/>
    <col min="11280" max="11520" width="8.7265625" style="1"/>
    <col min="11521" max="11525" width="9.1796875" style="1" customWidth="1"/>
    <col min="11526" max="11526" width="9.54296875" style="1" bestFit="1" customWidth="1"/>
    <col min="11527" max="11527" width="9.26953125" style="1" customWidth="1"/>
    <col min="11528" max="11528" width="9.1796875" style="1" customWidth="1"/>
    <col min="11529" max="11533" width="10.7265625" style="1" customWidth="1"/>
    <col min="11534" max="11534" width="9.1796875" style="1" customWidth="1"/>
    <col min="11535" max="11535" width="12.7265625" style="1" customWidth="1"/>
    <col min="11536" max="11776" width="8.7265625" style="1"/>
    <col min="11777" max="11781" width="9.1796875" style="1" customWidth="1"/>
    <col min="11782" max="11782" width="9.54296875" style="1" bestFit="1" customWidth="1"/>
    <col min="11783" max="11783" width="9.26953125" style="1" customWidth="1"/>
    <col min="11784" max="11784" width="9.1796875" style="1" customWidth="1"/>
    <col min="11785" max="11789" width="10.7265625" style="1" customWidth="1"/>
    <col min="11790" max="11790" width="9.1796875" style="1" customWidth="1"/>
    <col min="11791" max="11791" width="12.7265625" style="1" customWidth="1"/>
    <col min="11792" max="12032" width="8.7265625" style="1"/>
    <col min="12033" max="12037" width="9.1796875" style="1" customWidth="1"/>
    <col min="12038" max="12038" width="9.54296875" style="1" bestFit="1" customWidth="1"/>
    <col min="12039" max="12039" width="9.26953125" style="1" customWidth="1"/>
    <col min="12040" max="12040" width="9.1796875" style="1" customWidth="1"/>
    <col min="12041" max="12045" width="10.7265625" style="1" customWidth="1"/>
    <col min="12046" max="12046" width="9.1796875" style="1" customWidth="1"/>
    <col min="12047" max="12047" width="12.7265625" style="1" customWidth="1"/>
    <col min="12048" max="12288" width="8.7265625" style="1"/>
    <col min="12289" max="12293" width="9.1796875" style="1" customWidth="1"/>
    <col min="12294" max="12294" width="9.54296875" style="1" bestFit="1" customWidth="1"/>
    <col min="12295" max="12295" width="9.26953125" style="1" customWidth="1"/>
    <col min="12296" max="12296" width="9.1796875" style="1" customWidth="1"/>
    <col min="12297" max="12301" width="10.7265625" style="1" customWidth="1"/>
    <col min="12302" max="12302" width="9.1796875" style="1" customWidth="1"/>
    <col min="12303" max="12303" width="12.7265625" style="1" customWidth="1"/>
    <col min="12304" max="12544" width="8.7265625" style="1"/>
    <col min="12545" max="12549" width="9.1796875" style="1" customWidth="1"/>
    <col min="12550" max="12550" width="9.54296875" style="1" bestFit="1" customWidth="1"/>
    <col min="12551" max="12551" width="9.26953125" style="1" customWidth="1"/>
    <col min="12552" max="12552" width="9.1796875" style="1" customWidth="1"/>
    <col min="12553" max="12557" width="10.7265625" style="1" customWidth="1"/>
    <col min="12558" max="12558" width="9.1796875" style="1" customWidth="1"/>
    <col min="12559" max="12559" width="12.7265625" style="1" customWidth="1"/>
    <col min="12560" max="12800" width="8.7265625" style="1"/>
    <col min="12801" max="12805" width="9.1796875" style="1" customWidth="1"/>
    <col min="12806" max="12806" width="9.54296875" style="1" bestFit="1" customWidth="1"/>
    <col min="12807" max="12807" width="9.26953125" style="1" customWidth="1"/>
    <col min="12808" max="12808" width="9.1796875" style="1" customWidth="1"/>
    <col min="12809" max="12813" width="10.7265625" style="1" customWidth="1"/>
    <col min="12814" max="12814" width="9.1796875" style="1" customWidth="1"/>
    <col min="12815" max="12815" width="12.7265625" style="1" customWidth="1"/>
    <col min="12816" max="13056" width="8.7265625" style="1"/>
    <col min="13057" max="13061" width="9.1796875" style="1" customWidth="1"/>
    <col min="13062" max="13062" width="9.54296875" style="1" bestFit="1" customWidth="1"/>
    <col min="13063" max="13063" width="9.26953125" style="1" customWidth="1"/>
    <col min="13064" max="13064" width="9.1796875" style="1" customWidth="1"/>
    <col min="13065" max="13069" width="10.7265625" style="1" customWidth="1"/>
    <col min="13070" max="13070" width="9.1796875" style="1" customWidth="1"/>
    <col min="13071" max="13071" width="12.7265625" style="1" customWidth="1"/>
    <col min="13072" max="13312" width="8.7265625" style="1"/>
    <col min="13313" max="13317" width="9.1796875" style="1" customWidth="1"/>
    <col min="13318" max="13318" width="9.54296875" style="1" bestFit="1" customWidth="1"/>
    <col min="13319" max="13319" width="9.26953125" style="1" customWidth="1"/>
    <col min="13320" max="13320" width="9.1796875" style="1" customWidth="1"/>
    <col min="13321" max="13325" width="10.7265625" style="1" customWidth="1"/>
    <col min="13326" max="13326" width="9.1796875" style="1" customWidth="1"/>
    <col min="13327" max="13327" width="12.7265625" style="1" customWidth="1"/>
    <col min="13328" max="13568" width="8.7265625" style="1"/>
    <col min="13569" max="13573" width="9.1796875" style="1" customWidth="1"/>
    <col min="13574" max="13574" width="9.54296875" style="1" bestFit="1" customWidth="1"/>
    <col min="13575" max="13575" width="9.26953125" style="1" customWidth="1"/>
    <col min="13576" max="13576" width="9.1796875" style="1" customWidth="1"/>
    <col min="13577" max="13581" width="10.7265625" style="1" customWidth="1"/>
    <col min="13582" max="13582" width="9.1796875" style="1" customWidth="1"/>
    <col min="13583" max="13583" width="12.7265625" style="1" customWidth="1"/>
    <col min="13584" max="13824" width="8.7265625" style="1"/>
    <col min="13825" max="13829" width="9.1796875" style="1" customWidth="1"/>
    <col min="13830" max="13830" width="9.54296875" style="1" bestFit="1" customWidth="1"/>
    <col min="13831" max="13831" width="9.26953125" style="1" customWidth="1"/>
    <col min="13832" max="13832" width="9.1796875" style="1" customWidth="1"/>
    <col min="13833" max="13837" width="10.7265625" style="1" customWidth="1"/>
    <col min="13838" max="13838" width="9.1796875" style="1" customWidth="1"/>
    <col min="13839" max="13839" width="12.7265625" style="1" customWidth="1"/>
    <col min="13840" max="14080" width="8.7265625" style="1"/>
    <col min="14081" max="14085" width="9.1796875" style="1" customWidth="1"/>
    <col min="14086" max="14086" width="9.54296875" style="1" bestFit="1" customWidth="1"/>
    <col min="14087" max="14087" width="9.26953125" style="1" customWidth="1"/>
    <col min="14088" max="14088" width="9.1796875" style="1" customWidth="1"/>
    <col min="14089" max="14093" width="10.7265625" style="1" customWidth="1"/>
    <col min="14094" max="14094" width="9.1796875" style="1" customWidth="1"/>
    <col min="14095" max="14095" width="12.7265625" style="1" customWidth="1"/>
    <col min="14096" max="14336" width="8.7265625" style="1"/>
    <col min="14337" max="14341" width="9.1796875" style="1" customWidth="1"/>
    <col min="14342" max="14342" width="9.54296875" style="1" bestFit="1" customWidth="1"/>
    <col min="14343" max="14343" width="9.26953125" style="1" customWidth="1"/>
    <col min="14344" max="14344" width="9.1796875" style="1" customWidth="1"/>
    <col min="14345" max="14349" width="10.7265625" style="1" customWidth="1"/>
    <col min="14350" max="14350" width="9.1796875" style="1" customWidth="1"/>
    <col min="14351" max="14351" width="12.7265625" style="1" customWidth="1"/>
    <col min="14352" max="14592" width="8.7265625" style="1"/>
    <col min="14593" max="14597" width="9.1796875" style="1" customWidth="1"/>
    <col min="14598" max="14598" width="9.54296875" style="1" bestFit="1" customWidth="1"/>
    <col min="14599" max="14599" width="9.26953125" style="1" customWidth="1"/>
    <col min="14600" max="14600" width="9.1796875" style="1" customWidth="1"/>
    <col min="14601" max="14605" width="10.7265625" style="1" customWidth="1"/>
    <col min="14606" max="14606" width="9.1796875" style="1" customWidth="1"/>
    <col min="14607" max="14607" width="12.7265625" style="1" customWidth="1"/>
    <col min="14608" max="14848" width="8.7265625" style="1"/>
    <col min="14849" max="14853" width="9.1796875" style="1" customWidth="1"/>
    <col min="14854" max="14854" width="9.54296875" style="1" bestFit="1" customWidth="1"/>
    <col min="14855" max="14855" width="9.26953125" style="1" customWidth="1"/>
    <col min="14856" max="14856" width="9.1796875" style="1" customWidth="1"/>
    <col min="14857" max="14861" width="10.7265625" style="1" customWidth="1"/>
    <col min="14862" max="14862" width="9.1796875" style="1" customWidth="1"/>
    <col min="14863" max="14863" width="12.7265625" style="1" customWidth="1"/>
    <col min="14864" max="15104" width="8.7265625" style="1"/>
    <col min="15105" max="15109" width="9.1796875" style="1" customWidth="1"/>
    <col min="15110" max="15110" width="9.54296875" style="1" bestFit="1" customWidth="1"/>
    <col min="15111" max="15111" width="9.26953125" style="1" customWidth="1"/>
    <col min="15112" max="15112" width="9.1796875" style="1" customWidth="1"/>
    <col min="15113" max="15117" width="10.7265625" style="1" customWidth="1"/>
    <col min="15118" max="15118" width="9.1796875" style="1" customWidth="1"/>
    <col min="15119" max="15119" width="12.7265625" style="1" customWidth="1"/>
    <col min="15120" max="15360" width="8.7265625" style="1"/>
    <col min="15361" max="15365" width="9.1796875" style="1" customWidth="1"/>
    <col min="15366" max="15366" width="9.54296875" style="1" bestFit="1" customWidth="1"/>
    <col min="15367" max="15367" width="9.26953125" style="1" customWidth="1"/>
    <col min="15368" max="15368" width="9.1796875" style="1" customWidth="1"/>
    <col min="15369" max="15373" width="10.7265625" style="1" customWidth="1"/>
    <col min="15374" max="15374" width="9.1796875" style="1" customWidth="1"/>
    <col min="15375" max="15375" width="12.7265625" style="1" customWidth="1"/>
    <col min="15376" max="15616" width="8.7265625" style="1"/>
    <col min="15617" max="15621" width="9.1796875" style="1" customWidth="1"/>
    <col min="15622" max="15622" width="9.54296875" style="1" bestFit="1" customWidth="1"/>
    <col min="15623" max="15623" width="9.26953125" style="1" customWidth="1"/>
    <col min="15624" max="15624" width="9.1796875" style="1" customWidth="1"/>
    <col min="15625" max="15629" width="10.7265625" style="1" customWidth="1"/>
    <col min="15630" max="15630" width="9.1796875" style="1" customWidth="1"/>
    <col min="15631" max="15631" width="12.7265625" style="1" customWidth="1"/>
    <col min="15632" max="15872" width="8.7265625" style="1"/>
    <col min="15873" max="15877" width="9.1796875" style="1" customWidth="1"/>
    <col min="15878" max="15878" width="9.54296875" style="1" bestFit="1" customWidth="1"/>
    <col min="15879" max="15879" width="9.26953125" style="1" customWidth="1"/>
    <col min="15880" max="15880" width="9.1796875" style="1" customWidth="1"/>
    <col min="15881" max="15885" width="10.7265625" style="1" customWidth="1"/>
    <col min="15886" max="15886" width="9.1796875" style="1" customWidth="1"/>
    <col min="15887" max="15887" width="12.7265625" style="1" customWidth="1"/>
    <col min="15888" max="16128" width="8.7265625" style="1"/>
    <col min="16129" max="16133" width="9.1796875" style="1" customWidth="1"/>
    <col min="16134" max="16134" width="9.54296875" style="1" bestFit="1" customWidth="1"/>
    <col min="16135" max="16135" width="9.26953125" style="1" customWidth="1"/>
    <col min="16136" max="16136" width="9.1796875" style="1" customWidth="1"/>
    <col min="16137" max="16141" width="10.7265625" style="1" customWidth="1"/>
    <col min="16142" max="16142" width="9.1796875" style="1" customWidth="1"/>
    <col min="16143" max="16143" width="12.7265625" style="1" customWidth="1"/>
    <col min="16144" max="16384" width="8.7265625" style="1"/>
  </cols>
  <sheetData>
    <row r="2" spans="1:16" ht="15.5" x14ac:dyDescent="0.35">
      <c r="A2" s="2" t="s">
        <v>59</v>
      </c>
      <c r="B2" s="3"/>
      <c r="C2" s="3"/>
      <c r="D2" s="3"/>
      <c r="E2" s="3"/>
      <c r="F2" s="3"/>
      <c r="G2" s="3"/>
      <c r="H2" s="3"/>
      <c r="I2" s="3"/>
      <c r="J2" s="3"/>
      <c r="K2" s="3"/>
      <c r="L2" s="3"/>
      <c r="M2" s="3"/>
      <c r="N2" s="4"/>
      <c r="O2" s="3"/>
      <c r="P2" s="3"/>
    </row>
    <row r="3" spans="1:16" s="6" customFormat="1" ht="13" thickBot="1" x14ac:dyDescent="0.3">
      <c r="A3" s="5"/>
      <c r="N3" s="7"/>
      <c r="O3" s="7"/>
    </row>
    <row r="4" spans="1:16" ht="38" thickBot="1" x14ac:dyDescent="0.3">
      <c r="A4" s="8" t="s">
        <v>0</v>
      </c>
      <c r="B4" s="9" t="s">
        <v>1</v>
      </c>
      <c r="C4" s="10" t="s">
        <v>2</v>
      </c>
      <c r="D4" s="11" t="s">
        <v>3</v>
      </c>
      <c r="E4" s="12" t="s">
        <v>4</v>
      </c>
      <c r="F4" s="13" t="s">
        <v>5</v>
      </c>
      <c r="G4" s="14" t="s">
        <v>6</v>
      </c>
      <c r="H4" s="15" t="s">
        <v>7</v>
      </c>
      <c r="I4" s="16" t="s">
        <v>1</v>
      </c>
      <c r="J4" s="10" t="s">
        <v>8</v>
      </c>
      <c r="K4" s="17" t="s">
        <v>9</v>
      </c>
      <c r="L4" s="10" t="s">
        <v>10</v>
      </c>
      <c r="M4" s="18" t="s">
        <v>11</v>
      </c>
      <c r="N4" s="19"/>
      <c r="O4" s="20"/>
      <c r="P4" s="20"/>
    </row>
    <row r="5" spans="1:16" ht="13.5" thickBot="1" x14ac:dyDescent="0.35">
      <c r="A5" s="21" t="s">
        <v>12</v>
      </c>
      <c r="B5" s="22">
        <v>89.764999389648452</v>
      </c>
      <c r="C5" s="23">
        <v>89.209999084472699</v>
      </c>
      <c r="D5" s="24">
        <v>88.82999801635745</v>
      </c>
      <c r="E5" s="25">
        <v>1</v>
      </c>
      <c r="F5" s="26">
        <v>88.449996948242202</v>
      </c>
      <c r="G5" s="27" t="s">
        <v>53</v>
      </c>
      <c r="H5" s="28">
        <v>3</v>
      </c>
      <c r="I5" s="29"/>
      <c r="J5" s="30"/>
      <c r="K5" s="30"/>
      <c r="L5" s="164"/>
      <c r="M5" s="31"/>
      <c r="N5" s="32"/>
      <c r="O5" s="20"/>
      <c r="P5" s="20"/>
    </row>
    <row r="6" spans="1:16" ht="13.5" thickBot="1" x14ac:dyDescent="0.35">
      <c r="A6" s="155" t="s">
        <v>12</v>
      </c>
      <c r="B6" s="156">
        <v>89.764999389648452</v>
      </c>
      <c r="C6" s="157">
        <v>89.209999084472699</v>
      </c>
      <c r="D6" s="158">
        <v>88.82999801635745</v>
      </c>
      <c r="E6" s="37">
        <v>2</v>
      </c>
      <c r="F6" s="38">
        <v>89.209999084472699</v>
      </c>
      <c r="G6" s="159" t="s">
        <v>54</v>
      </c>
      <c r="H6" s="44">
        <v>3</v>
      </c>
      <c r="I6" s="41"/>
      <c r="J6" s="171"/>
      <c r="K6" s="19"/>
      <c r="L6" s="72"/>
      <c r="M6" s="42"/>
      <c r="N6" s="32"/>
      <c r="O6" s="20"/>
      <c r="P6" s="20"/>
    </row>
    <row r="7" spans="1:16" ht="13.5" thickBot="1" x14ac:dyDescent="0.35">
      <c r="A7" s="33" t="s">
        <v>13</v>
      </c>
      <c r="B7" s="34"/>
      <c r="C7" s="35"/>
      <c r="D7" s="36"/>
      <c r="E7" s="73"/>
      <c r="F7" s="153"/>
      <c r="G7" s="39"/>
      <c r="H7" s="40"/>
      <c r="I7" s="40"/>
      <c r="J7" s="46"/>
      <c r="K7" s="46"/>
      <c r="L7" s="47"/>
      <c r="M7" s="48"/>
      <c r="N7" s="7"/>
      <c r="O7" s="20"/>
      <c r="P7" s="20"/>
    </row>
    <row r="8" spans="1:16" ht="13.5" thickBot="1" x14ac:dyDescent="0.35">
      <c r="A8" s="43" t="s">
        <v>14</v>
      </c>
      <c r="B8" s="22">
        <v>0.63999998569488548</v>
      </c>
      <c r="C8" s="23">
        <v>0.75</v>
      </c>
      <c r="D8" s="24">
        <v>1.144999980926515</v>
      </c>
      <c r="E8" s="25">
        <v>1</v>
      </c>
      <c r="F8" s="26">
        <v>0.75</v>
      </c>
      <c r="G8" s="27" t="s">
        <v>55</v>
      </c>
      <c r="H8" s="44">
        <v>3</v>
      </c>
      <c r="I8" s="29"/>
      <c r="J8" s="154"/>
      <c r="K8" s="30"/>
      <c r="L8" s="72"/>
      <c r="M8" s="31"/>
      <c r="N8" s="20"/>
      <c r="O8" s="20"/>
      <c r="P8" s="20"/>
    </row>
    <row r="9" spans="1:16" ht="13.5" thickBot="1" x14ac:dyDescent="0.35">
      <c r="A9" s="43" t="s">
        <v>14</v>
      </c>
      <c r="B9" s="156">
        <v>0.63999998569488548</v>
      </c>
      <c r="C9" s="157">
        <v>0.75</v>
      </c>
      <c r="D9" s="158">
        <v>1.144999980926515</v>
      </c>
      <c r="E9" s="37">
        <v>2</v>
      </c>
      <c r="F9" s="38">
        <v>0.52999997138977095</v>
      </c>
      <c r="G9" s="159" t="s">
        <v>56</v>
      </c>
      <c r="H9" s="44">
        <v>3</v>
      </c>
      <c r="I9" s="161"/>
      <c r="J9" s="19"/>
      <c r="K9" s="19"/>
      <c r="L9" s="152"/>
      <c r="M9" s="42"/>
      <c r="N9" s="20"/>
      <c r="O9" s="20"/>
      <c r="P9" s="20"/>
    </row>
    <row r="10" spans="1:16" ht="13.5" thickBot="1" x14ac:dyDescent="0.35">
      <c r="A10" s="33" t="s">
        <v>13</v>
      </c>
      <c r="B10" s="34"/>
      <c r="C10" s="35"/>
      <c r="D10" s="36"/>
      <c r="E10" s="73"/>
      <c r="F10" s="153"/>
      <c r="G10" s="39"/>
      <c r="H10" s="45"/>
      <c r="I10" s="40"/>
      <c r="J10" s="46"/>
      <c r="K10" s="46"/>
      <c r="L10" s="47"/>
      <c r="M10" s="48"/>
      <c r="N10" s="20"/>
      <c r="O10" s="20"/>
      <c r="P10" s="20"/>
    </row>
    <row r="11" spans="1:16" ht="13.5" thickBot="1" x14ac:dyDescent="0.35">
      <c r="A11" s="49" t="s">
        <v>15</v>
      </c>
      <c r="B11" s="22">
        <v>0.71499997377395597</v>
      </c>
      <c r="C11" s="23">
        <v>0.83999997377395597</v>
      </c>
      <c r="D11" s="24">
        <v>0.875</v>
      </c>
      <c r="E11" s="25">
        <v>1</v>
      </c>
      <c r="F11" s="26">
        <v>0.83999997377395597</v>
      </c>
      <c r="G11" s="27" t="s">
        <v>55</v>
      </c>
      <c r="H11" s="29">
        <v>3</v>
      </c>
      <c r="I11" s="29"/>
      <c r="J11" s="154"/>
      <c r="K11" s="30"/>
      <c r="L11" s="72"/>
      <c r="M11" s="31"/>
      <c r="N11" s="20"/>
      <c r="O11" s="20"/>
      <c r="P11" s="20"/>
    </row>
    <row r="12" spans="1:16" ht="13.5" thickBot="1" x14ac:dyDescent="0.35">
      <c r="A12" s="43" t="s">
        <v>15</v>
      </c>
      <c r="B12" s="156">
        <v>0.71499997377395597</v>
      </c>
      <c r="C12" s="157">
        <v>0.83999997377395597</v>
      </c>
      <c r="D12" s="158">
        <v>0.875</v>
      </c>
      <c r="E12" s="37">
        <v>2</v>
      </c>
      <c r="F12" s="38">
        <v>0.58999997377395597</v>
      </c>
      <c r="G12" s="159" t="s">
        <v>56</v>
      </c>
      <c r="H12" s="41">
        <v>3</v>
      </c>
      <c r="I12" s="161"/>
      <c r="J12" s="19"/>
      <c r="K12" s="19"/>
      <c r="L12" s="152"/>
      <c r="M12" s="42"/>
      <c r="N12" s="20"/>
      <c r="O12" s="20"/>
      <c r="P12" s="20"/>
    </row>
    <row r="13" spans="1:16" ht="13.5" thickBot="1" x14ac:dyDescent="0.35">
      <c r="A13" s="33" t="s">
        <v>13</v>
      </c>
      <c r="B13" s="34"/>
      <c r="C13" s="35"/>
      <c r="D13" s="36"/>
      <c r="E13" s="73"/>
      <c r="F13" s="153"/>
      <c r="G13" s="39"/>
      <c r="H13" s="45"/>
      <c r="I13" s="40"/>
      <c r="J13" s="46"/>
      <c r="K13" s="46"/>
      <c r="L13" s="47"/>
      <c r="M13" s="48"/>
      <c r="N13" s="7"/>
      <c r="O13" s="20"/>
      <c r="P13" s="20"/>
    </row>
    <row r="14" spans="1:16" ht="13.5" thickBot="1" x14ac:dyDescent="0.35">
      <c r="A14" s="43" t="s">
        <v>16</v>
      </c>
      <c r="B14" s="22">
        <v>0</v>
      </c>
      <c r="C14" s="23">
        <v>0</v>
      </c>
      <c r="D14" s="24">
        <v>0.29499998688697798</v>
      </c>
      <c r="E14" s="25">
        <v>1</v>
      </c>
      <c r="F14" s="26">
        <v>0.58999997377395597</v>
      </c>
      <c r="G14" s="27">
        <v>0</v>
      </c>
      <c r="H14" s="50">
        <v>3</v>
      </c>
      <c r="I14" s="29"/>
      <c r="J14" s="30"/>
      <c r="K14" s="30"/>
      <c r="L14" s="164"/>
      <c r="M14" s="31"/>
      <c r="N14" s="51"/>
      <c r="O14" s="20"/>
      <c r="P14" s="20"/>
    </row>
    <row r="15" spans="1:16" ht="13.5" thickBot="1" x14ac:dyDescent="0.35">
      <c r="A15" s="43" t="s">
        <v>16</v>
      </c>
      <c r="B15" s="156">
        <v>0</v>
      </c>
      <c r="C15" s="157">
        <v>0</v>
      </c>
      <c r="D15" s="158">
        <v>0.29499998688697798</v>
      </c>
      <c r="E15" s="37">
        <v>2</v>
      </c>
      <c r="F15" s="38">
        <v>0</v>
      </c>
      <c r="G15" s="159">
        <v>0</v>
      </c>
      <c r="H15" s="163">
        <v>3</v>
      </c>
      <c r="I15" s="161"/>
      <c r="J15" s="19"/>
      <c r="K15" s="19"/>
      <c r="L15" s="72"/>
      <c r="M15" s="42"/>
      <c r="N15" s="51"/>
      <c r="O15" s="20"/>
      <c r="P15" s="20"/>
    </row>
    <row r="16" spans="1:16" ht="13.5" thickBot="1" x14ac:dyDescent="0.35">
      <c r="A16" s="52"/>
      <c r="B16" s="34"/>
      <c r="C16" s="35"/>
      <c r="D16" s="36"/>
      <c r="E16" s="73"/>
      <c r="F16" s="153"/>
      <c r="G16" s="39"/>
      <c r="H16" s="53"/>
      <c r="I16" s="40"/>
      <c r="J16" s="46"/>
      <c r="K16" s="46"/>
      <c r="L16" s="47"/>
      <c r="M16" s="48"/>
      <c r="N16" s="20"/>
      <c r="O16" s="20"/>
      <c r="P16" s="20"/>
    </row>
    <row r="17" spans="1:16" ht="13.5" thickBot="1" x14ac:dyDescent="0.35">
      <c r="A17" s="43" t="s">
        <v>17</v>
      </c>
      <c r="B17" s="22">
        <v>0</v>
      </c>
      <c r="C17" s="23">
        <v>0</v>
      </c>
      <c r="D17" s="24">
        <v>0.29499998688697798</v>
      </c>
      <c r="E17" s="25">
        <v>1</v>
      </c>
      <c r="F17" s="26">
        <v>0.58999997377395597</v>
      </c>
      <c r="G17" s="27">
        <v>0</v>
      </c>
      <c r="H17" s="50">
        <v>3</v>
      </c>
      <c r="I17" s="29"/>
      <c r="J17" s="30"/>
      <c r="K17" s="30"/>
      <c r="L17" s="164"/>
      <c r="M17" s="31"/>
      <c r="N17" s="51"/>
      <c r="O17" s="20"/>
      <c r="P17" s="20"/>
    </row>
    <row r="18" spans="1:16" ht="13.5" thickBot="1" x14ac:dyDescent="0.35">
      <c r="A18" s="43" t="s">
        <v>17</v>
      </c>
      <c r="B18" s="156">
        <v>0</v>
      </c>
      <c r="C18" s="157">
        <v>0</v>
      </c>
      <c r="D18" s="158">
        <v>0.29499998688697798</v>
      </c>
      <c r="E18" s="37">
        <v>2</v>
      </c>
      <c r="F18" s="38">
        <v>0</v>
      </c>
      <c r="G18" s="159">
        <v>0</v>
      </c>
      <c r="H18" s="163">
        <v>3</v>
      </c>
      <c r="I18" s="161"/>
      <c r="J18" s="19"/>
      <c r="K18" s="19"/>
      <c r="L18" s="72"/>
      <c r="M18" s="42"/>
      <c r="N18" s="51"/>
      <c r="O18" s="20"/>
      <c r="P18" s="20"/>
    </row>
    <row r="19" spans="1:16" ht="13.5" thickBot="1" x14ac:dyDescent="0.35">
      <c r="A19" s="52"/>
      <c r="B19" s="34"/>
      <c r="C19" s="35"/>
      <c r="D19" s="36"/>
      <c r="E19" s="73"/>
      <c r="F19" s="153"/>
      <c r="G19" s="39"/>
      <c r="H19" s="53"/>
      <c r="I19" s="40"/>
      <c r="J19" s="46"/>
      <c r="K19" s="46"/>
      <c r="L19" s="47"/>
      <c r="M19" s="48"/>
      <c r="N19" s="20"/>
      <c r="O19" s="20"/>
      <c r="P19" s="20"/>
    </row>
    <row r="20" spans="1:16" ht="13.5" thickBot="1" x14ac:dyDescent="0.35">
      <c r="A20" s="43" t="s">
        <v>18</v>
      </c>
      <c r="B20" s="54">
        <v>5.4999999701977004E-4</v>
      </c>
      <c r="C20" s="55">
        <v>1.0999999940395401E-3</v>
      </c>
      <c r="D20" s="56">
        <v>2.1000000415369903E-3</v>
      </c>
      <c r="E20" s="25">
        <v>1</v>
      </c>
      <c r="F20" s="57">
        <v>3.1000000890344399E-3</v>
      </c>
      <c r="G20" s="27" t="s">
        <v>55</v>
      </c>
      <c r="H20" s="44">
        <v>3</v>
      </c>
      <c r="I20" s="29"/>
      <c r="J20" s="30"/>
      <c r="K20" s="30"/>
      <c r="L20" s="164"/>
      <c r="M20" s="31"/>
      <c r="N20" s="20"/>
      <c r="O20" s="20"/>
      <c r="P20" s="20"/>
    </row>
    <row r="21" spans="1:16" ht="13.5" thickBot="1" x14ac:dyDescent="0.35">
      <c r="A21" s="43" t="s">
        <v>18</v>
      </c>
      <c r="B21" s="165">
        <v>5.4999999701977004E-4</v>
      </c>
      <c r="C21" s="166">
        <v>1.0999999940395401E-3</v>
      </c>
      <c r="D21" s="167">
        <v>2.1000000415369903E-3</v>
      </c>
      <c r="E21" s="37">
        <v>2</v>
      </c>
      <c r="F21" s="59">
        <v>1.0999999940395401E-3</v>
      </c>
      <c r="G21" s="159" t="s">
        <v>53</v>
      </c>
      <c r="H21" s="44">
        <v>3</v>
      </c>
      <c r="I21" s="41"/>
      <c r="J21" s="171"/>
      <c r="K21" s="19"/>
      <c r="L21" s="72"/>
      <c r="M21" s="42"/>
      <c r="N21" s="20"/>
      <c r="O21" s="20"/>
      <c r="P21" s="20"/>
    </row>
    <row r="22" spans="1:16" ht="13.5" thickBot="1" x14ac:dyDescent="0.35">
      <c r="A22" s="58"/>
      <c r="B22" s="34"/>
      <c r="C22" s="35"/>
      <c r="D22" s="36"/>
      <c r="E22" s="73"/>
      <c r="F22" s="74"/>
      <c r="G22" s="39"/>
      <c r="H22" s="60"/>
      <c r="I22" s="40"/>
      <c r="J22" s="46"/>
      <c r="K22" s="46"/>
      <c r="L22" s="47"/>
      <c r="M22" s="48"/>
      <c r="N22" s="20"/>
      <c r="O22" s="20"/>
      <c r="P22" s="20"/>
    </row>
    <row r="23" spans="1:16" ht="13.5" thickBot="1" x14ac:dyDescent="0.35">
      <c r="A23" s="43" t="s">
        <v>19</v>
      </c>
      <c r="B23" s="54">
        <v>7.5000000651925997E-4</v>
      </c>
      <c r="C23" s="55">
        <v>1.5000000130385199E-3</v>
      </c>
      <c r="D23" s="56">
        <v>2.650000038556755E-3</v>
      </c>
      <c r="E23" s="25">
        <v>1</v>
      </c>
      <c r="F23" s="57">
        <v>3.8000000640749901E-3</v>
      </c>
      <c r="G23" s="27" t="s">
        <v>53</v>
      </c>
      <c r="H23" s="50">
        <v>3</v>
      </c>
      <c r="I23" s="29"/>
      <c r="J23" s="30"/>
      <c r="K23" s="30"/>
      <c r="L23" s="164"/>
      <c r="M23" s="31"/>
      <c r="N23" s="20"/>
      <c r="O23" s="20"/>
      <c r="P23" s="20"/>
    </row>
    <row r="24" spans="1:16" ht="13.5" thickBot="1" x14ac:dyDescent="0.35">
      <c r="A24" s="43" t="s">
        <v>19</v>
      </c>
      <c r="B24" s="165">
        <v>7.5000000651925997E-4</v>
      </c>
      <c r="C24" s="166">
        <v>1.5000000130385199E-3</v>
      </c>
      <c r="D24" s="167">
        <v>2.650000038556755E-3</v>
      </c>
      <c r="E24" s="37">
        <v>2</v>
      </c>
      <c r="F24" s="59">
        <v>1.5000000130385199E-3</v>
      </c>
      <c r="G24" s="159" t="s">
        <v>54</v>
      </c>
      <c r="H24" s="163">
        <v>3</v>
      </c>
      <c r="I24" s="41"/>
      <c r="J24" s="171"/>
      <c r="K24" s="19"/>
      <c r="L24" s="72"/>
      <c r="M24" s="42"/>
      <c r="N24" s="20"/>
      <c r="O24" s="20"/>
      <c r="P24" s="20"/>
    </row>
    <row r="25" spans="1:16" ht="13.5" thickBot="1" x14ac:dyDescent="0.35">
      <c r="A25" s="58"/>
      <c r="B25" s="34"/>
      <c r="C25" s="35"/>
      <c r="D25" s="36"/>
      <c r="E25" s="73"/>
      <c r="F25" s="74"/>
      <c r="G25" s="39"/>
      <c r="H25" s="61"/>
      <c r="I25" s="40"/>
      <c r="J25" s="46"/>
      <c r="K25" s="46"/>
      <c r="L25" s="47"/>
      <c r="M25" s="48"/>
      <c r="N25" s="20"/>
      <c r="O25" s="20"/>
      <c r="P25" s="20"/>
    </row>
    <row r="26" spans="1:16" ht="13.5" thickBot="1" x14ac:dyDescent="0.35">
      <c r="A26" s="43" t="s">
        <v>20</v>
      </c>
      <c r="B26" s="54">
        <v>1.1750000412575901E-3</v>
      </c>
      <c r="C26" s="55">
        <v>1.3500000350177301E-3</v>
      </c>
      <c r="D26" s="56">
        <v>1.5250000287778699E-3</v>
      </c>
      <c r="E26" s="25">
        <v>1</v>
      </c>
      <c r="F26" s="57">
        <v>1.70000002253801E-3</v>
      </c>
      <c r="G26" s="27" t="s">
        <v>53</v>
      </c>
      <c r="H26" s="44">
        <v>2</v>
      </c>
      <c r="I26" s="29"/>
      <c r="J26" s="30"/>
      <c r="K26" s="30"/>
      <c r="L26" s="164"/>
      <c r="M26" s="31"/>
      <c r="N26" s="20"/>
      <c r="O26" s="20"/>
      <c r="P26" s="20"/>
    </row>
    <row r="27" spans="1:16" ht="13.5" thickBot="1" x14ac:dyDescent="0.35">
      <c r="A27" s="58"/>
      <c r="B27" s="34"/>
      <c r="C27" s="35"/>
      <c r="D27" s="36"/>
      <c r="E27" s="73"/>
      <c r="F27" s="74"/>
      <c r="G27" s="39"/>
      <c r="H27" s="62"/>
      <c r="I27" s="40"/>
      <c r="J27" s="46"/>
      <c r="K27" s="46"/>
      <c r="L27" s="47"/>
      <c r="M27" s="48"/>
      <c r="N27" s="20"/>
      <c r="O27" s="20"/>
      <c r="P27" s="20"/>
    </row>
    <row r="28" spans="1:16" ht="13.5" thickBot="1" x14ac:dyDescent="0.35">
      <c r="A28" s="43" t="s">
        <v>21</v>
      </c>
      <c r="B28" s="63">
        <v>1.00499999523163</v>
      </c>
      <c r="C28" s="64">
        <v>1.0099999904632599</v>
      </c>
      <c r="D28" s="65">
        <v>1.0149999856948848</v>
      </c>
      <c r="E28" s="25">
        <v>1</v>
      </c>
      <c r="F28" s="66">
        <v>1.0199999809265099</v>
      </c>
      <c r="G28" s="27" t="s">
        <v>54</v>
      </c>
      <c r="H28" s="50">
        <v>3</v>
      </c>
      <c r="I28" s="29"/>
      <c r="J28" s="30"/>
      <c r="K28" s="30"/>
      <c r="L28" s="164"/>
      <c r="M28" s="31"/>
      <c r="N28" s="20"/>
      <c r="O28" s="20"/>
      <c r="P28" s="20"/>
    </row>
    <row r="29" spans="1:16" ht="13.5" thickBot="1" x14ac:dyDescent="0.35">
      <c r="A29" s="43" t="s">
        <v>21</v>
      </c>
      <c r="B29" s="69">
        <v>1.00499999523163</v>
      </c>
      <c r="C29" s="70">
        <v>1.0099999904632599</v>
      </c>
      <c r="D29" s="71">
        <v>1.0149999856948848</v>
      </c>
      <c r="E29" s="37">
        <v>2</v>
      </c>
      <c r="F29" s="67">
        <v>1.0099999904632599</v>
      </c>
      <c r="G29" s="159">
        <v>0</v>
      </c>
      <c r="H29" s="163">
        <v>3</v>
      </c>
      <c r="I29" s="41"/>
      <c r="J29" s="171"/>
      <c r="K29" s="19"/>
      <c r="L29" s="72"/>
      <c r="M29" s="42"/>
      <c r="N29" s="20"/>
      <c r="O29" s="20"/>
      <c r="P29" s="20"/>
    </row>
    <row r="30" spans="1:16" ht="13.5" thickBot="1" x14ac:dyDescent="0.35">
      <c r="A30" s="58"/>
      <c r="B30" s="34"/>
      <c r="C30" s="35"/>
      <c r="D30" s="36"/>
      <c r="E30" s="73"/>
      <c r="F30" s="169"/>
      <c r="G30" s="39"/>
      <c r="H30" s="61"/>
      <c r="I30" s="40"/>
      <c r="J30" s="46"/>
      <c r="K30" s="46"/>
      <c r="L30" s="47"/>
      <c r="M30" s="48"/>
      <c r="N30" s="20"/>
      <c r="O30" s="20"/>
      <c r="P30" s="20"/>
    </row>
    <row r="31" spans="1:16" ht="13.5" thickBot="1" x14ac:dyDescent="0.35">
      <c r="A31" s="43" t="s">
        <v>22</v>
      </c>
      <c r="B31" s="63">
        <v>0.307889995574951</v>
      </c>
      <c r="C31" s="64">
        <v>0.33952999114990201</v>
      </c>
      <c r="D31" s="65">
        <v>0.33952999114990201</v>
      </c>
      <c r="E31" s="25">
        <v>1</v>
      </c>
      <c r="F31" s="66">
        <v>0.33952999114990201</v>
      </c>
      <c r="G31" s="27" t="s">
        <v>54</v>
      </c>
      <c r="H31" s="50">
        <v>3</v>
      </c>
      <c r="I31" s="29"/>
      <c r="J31" s="154"/>
      <c r="K31" s="30"/>
      <c r="L31" s="72"/>
      <c r="M31" s="31"/>
      <c r="N31" s="20"/>
      <c r="O31" s="20"/>
      <c r="P31" s="20"/>
    </row>
    <row r="32" spans="1:16" ht="13.5" thickBot="1" x14ac:dyDescent="0.35">
      <c r="A32" s="43" t="s">
        <v>22</v>
      </c>
      <c r="B32" s="69">
        <v>0.307889995574951</v>
      </c>
      <c r="C32" s="70">
        <v>0.33952999114990201</v>
      </c>
      <c r="D32" s="71">
        <v>0.33952999114990201</v>
      </c>
      <c r="E32" s="37">
        <v>2</v>
      </c>
      <c r="F32" s="67">
        <v>0.33952999114990201</v>
      </c>
      <c r="G32" s="159" t="s">
        <v>54</v>
      </c>
      <c r="H32" s="163">
        <v>3</v>
      </c>
      <c r="I32" s="41"/>
      <c r="J32" s="154"/>
      <c r="K32" s="19"/>
      <c r="L32" s="152"/>
      <c r="M32" s="42"/>
      <c r="N32" s="20"/>
      <c r="O32" s="20"/>
      <c r="P32" s="20"/>
    </row>
    <row r="33" spans="1:16" ht="13.5" thickBot="1" x14ac:dyDescent="0.35">
      <c r="A33" s="68" t="s">
        <v>23</v>
      </c>
      <c r="B33" s="34"/>
      <c r="C33" s="35"/>
      <c r="D33" s="36"/>
      <c r="E33" s="73"/>
      <c r="F33" s="74"/>
      <c r="G33" s="39"/>
      <c r="H33" s="61"/>
      <c r="I33" s="40"/>
      <c r="J33" s="46"/>
      <c r="K33" s="46"/>
      <c r="L33" s="47"/>
      <c r="M33" s="48"/>
      <c r="N33" s="20"/>
      <c r="O33" s="20"/>
      <c r="P33" s="20"/>
    </row>
    <row r="34" spans="1:16" ht="13.5" thickBot="1" x14ac:dyDescent="0.35">
      <c r="A34" s="43" t="s">
        <v>24</v>
      </c>
      <c r="B34" s="69">
        <v>0.30249999463558175</v>
      </c>
      <c r="C34" s="70">
        <v>0.41499999165534951</v>
      </c>
      <c r="D34" s="71">
        <v>0.52749998867511727</v>
      </c>
      <c r="E34" s="25">
        <v>1</v>
      </c>
      <c r="F34" s="66">
        <v>0.18999999761581399</v>
      </c>
      <c r="G34" s="27">
        <v>0</v>
      </c>
      <c r="H34" s="28">
        <v>2</v>
      </c>
      <c r="I34" s="160"/>
      <c r="J34" s="30"/>
      <c r="K34" s="30"/>
      <c r="L34" s="72"/>
      <c r="M34" s="31"/>
      <c r="N34" s="20"/>
      <c r="O34" s="20"/>
      <c r="P34" s="20"/>
    </row>
    <row r="35" spans="1:16" ht="13.5" thickBot="1" x14ac:dyDescent="0.35">
      <c r="A35" s="58"/>
      <c r="B35" s="34"/>
      <c r="C35" s="35"/>
      <c r="D35" s="36"/>
      <c r="E35" s="73"/>
      <c r="F35" s="74"/>
      <c r="G35" s="39"/>
      <c r="H35" s="62"/>
      <c r="I35" s="40"/>
      <c r="J35" s="46"/>
      <c r="K35" s="46"/>
      <c r="L35" s="47"/>
      <c r="M35" s="48"/>
      <c r="N35" s="20"/>
      <c r="O35" s="20"/>
      <c r="P35" s="20"/>
    </row>
    <row r="36" spans="1:16" ht="13.5" thickBot="1" x14ac:dyDescent="0.35">
      <c r="A36" s="49" t="s">
        <v>25</v>
      </c>
      <c r="B36" s="63">
        <v>0.21000000089406951</v>
      </c>
      <c r="C36" s="64">
        <v>0.26000000536441803</v>
      </c>
      <c r="D36" s="65">
        <v>0.3100000098347665</v>
      </c>
      <c r="E36" s="25">
        <v>1</v>
      </c>
      <c r="F36" s="66">
        <v>0.15999999642372101</v>
      </c>
      <c r="G36" s="27" t="s">
        <v>56</v>
      </c>
      <c r="H36" s="28">
        <v>2</v>
      </c>
      <c r="I36" s="160"/>
      <c r="J36" s="30"/>
      <c r="K36" s="30"/>
      <c r="L36" s="72"/>
      <c r="M36" s="31"/>
      <c r="N36" s="20"/>
      <c r="O36" s="20"/>
      <c r="P36" s="20"/>
    </row>
    <row r="37" spans="1:16" ht="13.5" thickBot="1" x14ac:dyDescent="0.35">
      <c r="A37" s="58"/>
      <c r="B37" s="34"/>
      <c r="C37" s="35"/>
      <c r="D37" s="36"/>
      <c r="E37" s="73"/>
      <c r="F37" s="74"/>
      <c r="G37" s="39"/>
      <c r="H37" s="62"/>
      <c r="I37" s="40"/>
      <c r="J37" s="46"/>
      <c r="K37" s="46"/>
      <c r="L37" s="47"/>
      <c r="M37" s="48"/>
      <c r="N37" s="20"/>
      <c r="O37" s="20"/>
      <c r="P37" s="20"/>
    </row>
    <row r="38" spans="1:16" ht="13.5" thickBot="1" x14ac:dyDescent="0.35">
      <c r="A38" s="75"/>
      <c r="B38" s="76"/>
      <c r="C38" s="76"/>
      <c r="D38" s="76"/>
      <c r="E38" s="77"/>
      <c r="F38" s="77"/>
      <c r="G38" s="77"/>
      <c r="H38" s="77"/>
      <c r="I38" s="77"/>
      <c r="J38" s="77"/>
      <c r="K38" s="77"/>
      <c r="L38" s="77"/>
      <c r="M38" s="77"/>
      <c r="N38" s="78"/>
      <c r="O38" s="78"/>
    </row>
    <row r="39" spans="1:16" ht="13.5" thickBot="1" x14ac:dyDescent="0.35">
      <c r="B39" s="79"/>
      <c r="C39" s="79"/>
      <c r="D39" s="79"/>
      <c r="E39" s="80"/>
      <c r="F39" s="80"/>
      <c r="G39" s="80"/>
      <c r="H39" s="81" t="s">
        <v>26</v>
      </c>
      <c r="I39" s="82">
        <v>0.2857142857142857</v>
      </c>
      <c r="J39" s="83">
        <v>0.38095238095238093</v>
      </c>
      <c r="K39" s="84">
        <v>0</v>
      </c>
      <c r="L39" s="85">
        <v>0.33333333333333331</v>
      </c>
      <c r="M39" s="86">
        <v>0</v>
      </c>
      <c r="N39" s="87"/>
      <c r="O39" s="88"/>
    </row>
    <row r="40" spans="1:16" ht="13" x14ac:dyDescent="0.3">
      <c r="B40" s="79"/>
      <c r="C40" s="79"/>
      <c r="D40" s="79"/>
      <c r="E40" s="80"/>
      <c r="F40" s="80"/>
      <c r="G40" s="80"/>
      <c r="H40" s="81"/>
      <c r="I40" s="89"/>
      <c r="J40" s="89"/>
      <c r="K40" s="89"/>
      <c r="L40" s="90"/>
      <c r="M40" s="89"/>
      <c r="N40" s="87"/>
      <c r="O40" s="88"/>
    </row>
    <row r="41" spans="1:16" ht="13" x14ac:dyDescent="0.3">
      <c r="B41" s="79"/>
      <c r="C41" s="79"/>
      <c r="D41" s="79"/>
      <c r="E41" s="80"/>
      <c r="F41" s="80"/>
      <c r="G41" s="80"/>
      <c r="H41" s="81"/>
      <c r="I41" s="89"/>
      <c r="J41" s="89"/>
      <c r="K41" s="89"/>
      <c r="L41" s="90"/>
      <c r="M41" s="89"/>
      <c r="N41" s="87"/>
      <c r="O41" s="88"/>
    </row>
    <row r="42" spans="1:16" x14ac:dyDescent="0.25">
      <c r="F42" s="1" t="s">
        <v>57</v>
      </c>
      <c r="I42" s="91"/>
      <c r="J42" s="91"/>
      <c r="K42" s="91"/>
      <c r="L42" s="92"/>
      <c r="M42" s="170">
        <v>42668</v>
      </c>
      <c r="P42" s="88"/>
    </row>
    <row r="43" spans="1:16" x14ac:dyDescent="0.25">
      <c r="I43" s="91"/>
      <c r="J43" s="91"/>
      <c r="K43" s="91"/>
      <c r="L43" s="92"/>
      <c r="M43" s="91"/>
    </row>
    <row r="44" spans="1:16" ht="13" x14ac:dyDescent="0.3">
      <c r="A44" s="93"/>
      <c r="J44" s="93"/>
      <c r="O44" s="88"/>
    </row>
    <row r="45" spans="1:16" x14ac:dyDescent="0.25">
      <c r="L45" s="94"/>
    </row>
  </sheetData>
  <dataConsolidate/>
  <conditionalFormatting sqref="G28:G29 G31:G32 G34 G36 G5:G6 G8:G9 G11:G12 G17:G18 G20:G21 G23:G24 G26">
    <cfRule type="cellIs" priority="4" stopIfTrue="1" operator="equal">
      <formula>0</formula>
    </cfRule>
    <cfRule type="cellIs" dxfId="11" priority="5" stopIfTrue="1" operator="between">
      <formula>"+"</formula>
      <formula>"++"</formula>
    </cfRule>
    <cfRule type="cellIs" dxfId="10" priority="6" stopIfTrue="1" operator="between">
      <formula>"-"</formula>
      <formula>"--"</formula>
    </cfRule>
  </conditionalFormatting>
  <conditionalFormatting sqref="G14:G15">
    <cfRule type="cellIs" priority="1" stopIfTrue="1" operator="equal">
      <formula>0</formula>
    </cfRule>
    <cfRule type="cellIs" dxfId="9" priority="2" stopIfTrue="1" operator="between">
      <formula>"+"</formula>
      <formula>"++"</formula>
    </cfRule>
    <cfRule type="cellIs" dxfId="8" priority="3" stopIfTrue="1" operator="between">
      <formula>"-"</formula>
      <formula>"--"</formula>
    </cfRule>
  </conditionalFormatting>
  <pageMargins left="0.53" right="0.4" top="0.98425196850393704" bottom="0.98425196850393704" header="0.51181102362204722" footer="0.51181102362204722"/>
  <pageSetup paperSize="9" scale="9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P45"/>
  <sheetViews>
    <sheetView showGridLines="0" workbookViewId="0">
      <selection activeCell="G5" sqref="G5"/>
    </sheetView>
  </sheetViews>
  <sheetFormatPr defaultRowHeight="12.5" x14ac:dyDescent="0.25"/>
  <cols>
    <col min="1" max="5" width="9.1796875" style="1" customWidth="1"/>
    <col min="6" max="6" width="9.54296875" style="1" bestFit="1" customWidth="1"/>
    <col min="7" max="7" width="9.26953125" style="1" customWidth="1"/>
    <col min="8" max="8" width="9.1796875" style="1" customWidth="1"/>
    <col min="9" max="13" width="10.7265625" style="1" customWidth="1"/>
    <col min="14" max="14" width="9.1796875" style="1" customWidth="1"/>
    <col min="15" max="15" width="12.7265625" style="1" customWidth="1"/>
    <col min="16" max="256" width="8.7265625" style="1"/>
    <col min="257" max="261" width="9.1796875" style="1" customWidth="1"/>
    <col min="262" max="262" width="9.54296875" style="1" bestFit="1" customWidth="1"/>
    <col min="263" max="263" width="9.26953125" style="1" customWidth="1"/>
    <col min="264" max="264" width="9.1796875" style="1" customWidth="1"/>
    <col min="265" max="269" width="10.7265625" style="1" customWidth="1"/>
    <col min="270" max="270" width="9.1796875" style="1" customWidth="1"/>
    <col min="271" max="271" width="12.7265625" style="1" customWidth="1"/>
    <col min="272" max="512" width="8.7265625" style="1"/>
    <col min="513" max="517" width="9.1796875" style="1" customWidth="1"/>
    <col min="518" max="518" width="9.54296875" style="1" bestFit="1" customWidth="1"/>
    <col min="519" max="519" width="9.26953125" style="1" customWidth="1"/>
    <col min="520" max="520" width="9.1796875" style="1" customWidth="1"/>
    <col min="521" max="525" width="10.7265625" style="1" customWidth="1"/>
    <col min="526" max="526" width="9.1796875" style="1" customWidth="1"/>
    <col min="527" max="527" width="12.7265625" style="1" customWidth="1"/>
    <col min="528" max="768" width="8.7265625" style="1"/>
    <col min="769" max="773" width="9.1796875" style="1" customWidth="1"/>
    <col min="774" max="774" width="9.54296875" style="1" bestFit="1" customWidth="1"/>
    <col min="775" max="775" width="9.26953125" style="1" customWidth="1"/>
    <col min="776" max="776" width="9.1796875" style="1" customWidth="1"/>
    <col min="777" max="781" width="10.7265625" style="1" customWidth="1"/>
    <col min="782" max="782" width="9.1796875" style="1" customWidth="1"/>
    <col min="783" max="783" width="12.7265625" style="1" customWidth="1"/>
    <col min="784" max="1024" width="8.7265625" style="1"/>
    <col min="1025" max="1029" width="9.1796875" style="1" customWidth="1"/>
    <col min="1030" max="1030" width="9.54296875" style="1" bestFit="1" customWidth="1"/>
    <col min="1031" max="1031" width="9.26953125" style="1" customWidth="1"/>
    <col min="1032" max="1032" width="9.1796875" style="1" customWidth="1"/>
    <col min="1033" max="1037" width="10.7265625" style="1" customWidth="1"/>
    <col min="1038" max="1038" width="9.1796875" style="1" customWidth="1"/>
    <col min="1039" max="1039" width="12.7265625" style="1" customWidth="1"/>
    <col min="1040" max="1280" width="8.7265625" style="1"/>
    <col min="1281" max="1285" width="9.1796875" style="1" customWidth="1"/>
    <col min="1286" max="1286" width="9.54296875" style="1" bestFit="1" customWidth="1"/>
    <col min="1287" max="1287" width="9.26953125" style="1" customWidth="1"/>
    <col min="1288" max="1288" width="9.1796875" style="1" customWidth="1"/>
    <col min="1289" max="1293" width="10.7265625" style="1" customWidth="1"/>
    <col min="1294" max="1294" width="9.1796875" style="1" customWidth="1"/>
    <col min="1295" max="1295" width="12.7265625" style="1" customWidth="1"/>
    <col min="1296" max="1536" width="8.7265625" style="1"/>
    <col min="1537" max="1541" width="9.1796875" style="1" customWidth="1"/>
    <col min="1542" max="1542" width="9.54296875" style="1" bestFit="1" customWidth="1"/>
    <col min="1543" max="1543" width="9.26953125" style="1" customWidth="1"/>
    <col min="1544" max="1544" width="9.1796875" style="1" customWidth="1"/>
    <col min="1545" max="1549" width="10.7265625" style="1" customWidth="1"/>
    <col min="1550" max="1550" width="9.1796875" style="1" customWidth="1"/>
    <col min="1551" max="1551" width="12.7265625" style="1" customWidth="1"/>
    <col min="1552" max="1792" width="8.7265625" style="1"/>
    <col min="1793" max="1797" width="9.1796875" style="1" customWidth="1"/>
    <col min="1798" max="1798" width="9.54296875" style="1" bestFit="1" customWidth="1"/>
    <col min="1799" max="1799" width="9.26953125" style="1" customWidth="1"/>
    <col min="1800" max="1800" width="9.1796875" style="1" customWidth="1"/>
    <col min="1801" max="1805" width="10.7265625" style="1" customWidth="1"/>
    <col min="1806" max="1806" width="9.1796875" style="1" customWidth="1"/>
    <col min="1807" max="1807" width="12.7265625" style="1" customWidth="1"/>
    <col min="1808" max="2048" width="8.7265625" style="1"/>
    <col min="2049" max="2053" width="9.1796875" style="1" customWidth="1"/>
    <col min="2054" max="2054" width="9.54296875" style="1" bestFit="1" customWidth="1"/>
    <col min="2055" max="2055" width="9.26953125" style="1" customWidth="1"/>
    <col min="2056" max="2056" width="9.1796875" style="1" customWidth="1"/>
    <col min="2057" max="2061" width="10.7265625" style="1" customWidth="1"/>
    <col min="2062" max="2062" width="9.1796875" style="1" customWidth="1"/>
    <col min="2063" max="2063" width="12.7265625" style="1" customWidth="1"/>
    <col min="2064" max="2304" width="8.7265625" style="1"/>
    <col min="2305" max="2309" width="9.1796875" style="1" customWidth="1"/>
    <col min="2310" max="2310" width="9.54296875" style="1" bestFit="1" customWidth="1"/>
    <col min="2311" max="2311" width="9.26953125" style="1" customWidth="1"/>
    <col min="2312" max="2312" width="9.1796875" style="1" customWidth="1"/>
    <col min="2313" max="2317" width="10.7265625" style="1" customWidth="1"/>
    <col min="2318" max="2318" width="9.1796875" style="1" customWidth="1"/>
    <col min="2319" max="2319" width="12.7265625" style="1" customWidth="1"/>
    <col min="2320" max="2560" width="8.7265625" style="1"/>
    <col min="2561" max="2565" width="9.1796875" style="1" customWidth="1"/>
    <col min="2566" max="2566" width="9.54296875" style="1" bestFit="1" customWidth="1"/>
    <col min="2567" max="2567" width="9.26953125" style="1" customWidth="1"/>
    <col min="2568" max="2568" width="9.1796875" style="1" customWidth="1"/>
    <col min="2569" max="2573" width="10.7265625" style="1" customWidth="1"/>
    <col min="2574" max="2574" width="9.1796875" style="1" customWidth="1"/>
    <col min="2575" max="2575" width="12.7265625" style="1" customWidth="1"/>
    <col min="2576" max="2816" width="8.7265625" style="1"/>
    <col min="2817" max="2821" width="9.1796875" style="1" customWidth="1"/>
    <col min="2822" max="2822" width="9.54296875" style="1" bestFit="1" customWidth="1"/>
    <col min="2823" max="2823" width="9.26953125" style="1" customWidth="1"/>
    <col min="2824" max="2824" width="9.1796875" style="1" customWidth="1"/>
    <col min="2825" max="2829" width="10.7265625" style="1" customWidth="1"/>
    <col min="2830" max="2830" width="9.1796875" style="1" customWidth="1"/>
    <col min="2831" max="2831" width="12.7265625" style="1" customWidth="1"/>
    <col min="2832" max="3072" width="8.7265625" style="1"/>
    <col min="3073" max="3077" width="9.1796875" style="1" customWidth="1"/>
    <col min="3078" max="3078" width="9.54296875" style="1" bestFit="1" customWidth="1"/>
    <col min="3079" max="3079" width="9.26953125" style="1" customWidth="1"/>
    <col min="3080" max="3080" width="9.1796875" style="1" customWidth="1"/>
    <col min="3081" max="3085" width="10.7265625" style="1" customWidth="1"/>
    <col min="3086" max="3086" width="9.1796875" style="1" customWidth="1"/>
    <col min="3087" max="3087" width="12.7265625" style="1" customWidth="1"/>
    <col min="3088" max="3328" width="8.7265625" style="1"/>
    <col min="3329" max="3333" width="9.1796875" style="1" customWidth="1"/>
    <col min="3334" max="3334" width="9.54296875" style="1" bestFit="1" customWidth="1"/>
    <col min="3335" max="3335" width="9.26953125" style="1" customWidth="1"/>
    <col min="3336" max="3336" width="9.1796875" style="1" customWidth="1"/>
    <col min="3337" max="3341" width="10.7265625" style="1" customWidth="1"/>
    <col min="3342" max="3342" width="9.1796875" style="1" customWidth="1"/>
    <col min="3343" max="3343" width="12.7265625" style="1" customWidth="1"/>
    <col min="3344" max="3584" width="8.7265625" style="1"/>
    <col min="3585" max="3589" width="9.1796875" style="1" customWidth="1"/>
    <col min="3590" max="3590" width="9.54296875" style="1" bestFit="1" customWidth="1"/>
    <col min="3591" max="3591" width="9.26953125" style="1" customWidth="1"/>
    <col min="3592" max="3592" width="9.1796875" style="1" customWidth="1"/>
    <col min="3593" max="3597" width="10.7265625" style="1" customWidth="1"/>
    <col min="3598" max="3598" width="9.1796875" style="1" customWidth="1"/>
    <col min="3599" max="3599" width="12.7265625" style="1" customWidth="1"/>
    <col min="3600" max="3840" width="8.7265625" style="1"/>
    <col min="3841" max="3845" width="9.1796875" style="1" customWidth="1"/>
    <col min="3846" max="3846" width="9.54296875" style="1" bestFit="1" customWidth="1"/>
    <col min="3847" max="3847" width="9.26953125" style="1" customWidth="1"/>
    <col min="3848" max="3848" width="9.1796875" style="1" customWidth="1"/>
    <col min="3849" max="3853" width="10.7265625" style="1" customWidth="1"/>
    <col min="3854" max="3854" width="9.1796875" style="1" customWidth="1"/>
    <col min="3855" max="3855" width="12.7265625" style="1" customWidth="1"/>
    <col min="3856" max="4096" width="8.7265625" style="1"/>
    <col min="4097" max="4101" width="9.1796875" style="1" customWidth="1"/>
    <col min="4102" max="4102" width="9.54296875" style="1" bestFit="1" customWidth="1"/>
    <col min="4103" max="4103" width="9.26953125" style="1" customWidth="1"/>
    <col min="4104" max="4104" width="9.1796875" style="1" customWidth="1"/>
    <col min="4105" max="4109" width="10.7265625" style="1" customWidth="1"/>
    <col min="4110" max="4110" width="9.1796875" style="1" customWidth="1"/>
    <col min="4111" max="4111" width="12.7265625" style="1" customWidth="1"/>
    <col min="4112" max="4352" width="8.7265625" style="1"/>
    <col min="4353" max="4357" width="9.1796875" style="1" customWidth="1"/>
    <col min="4358" max="4358" width="9.54296875" style="1" bestFit="1" customWidth="1"/>
    <col min="4359" max="4359" width="9.26953125" style="1" customWidth="1"/>
    <col min="4360" max="4360" width="9.1796875" style="1" customWidth="1"/>
    <col min="4361" max="4365" width="10.7265625" style="1" customWidth="1"/>
    <col min="4366" max="4366" width="9.1796875" style="1" customWidth="1"/>
    <col min="4367" max="4367" width="12.7265625" style="1" customWidth="1"/>
    <col min="4368" max="4608" width="8.7265625" style="1"/>
    <col min="4609" max="4613" width="9.1796875" style="1" customWidth="1"/>
    <col min="4614" max="4614" width="9.54296875" style="1" bestFit="1" customWidth="1"/>
    <col min="4615" max="4615" width="9.26953125" style="1" customWidth="1"/>
    <col min="4616" max="4616" width="9.1796875" style="1" customWidth="1"/>
    <col min="4617" max="4621" width="10.7265625" style="1" customWidth="1"/>
    <col min="4622" max="4622" width="9.1796875" style="1" customWidth="1"/>
    <col min="4623" max="4623" width="12.7265625" style="1" customWidth="1"/>
    <col min="4624" max="4864" width="8.7265625" style="1"/>
    <col min="4865" max="4869" width="9.1796875" style="1" customWidth="1"/>
    <col min="4870" max="4870" width="9.54296875" style="1" bestFit="1" customWidth="1"/>
    <col min="4871" max="4871" width="9.26953125" style="1" customWidth="1"/>
    <col min="4872" max="4872" width="9.1796875" style="1" customWidth="1"/>
    <col min="4873" max="4877" width="10.7265625" style="1" customWidth="1"/>
    <col min="4878" max="4878" width="9.1796875" style="1" customWidth="1"/>
    <col min="4879" max="4879" width="12.7265625" style="1" customWidth="1"/>
    <col min="4880" max="5120" width="8.7265625" style="1"/>
    <col min="5121" max="5125" width="9.1796875" style="1" customWidth="1"/>
    <col min="5126" max="5126" width="9.54296875" style="1" bestFit="1" customWidth="1"/>
    <col min="5127" max="5127" width="9.26953125" style="1" customWidth="1"/>
    <col min="5128" max="5128" width="9.1796875" style="1" customWidth="1"/>
    <col min="5129" max="5133" width="10.7265625" style="1" customWidth="1"/>
    <col min="5134" max="5134" width="9.1796875" style="1" customWidth="1"/>
    <col min="5135" max="5135" width="12.7265625" style="1" customWidth="1"/>
    <col min="5136" max="5376" width="8.7265625" style="1"/>
    <col min="5377" max="5381" width="9.1796875" style="1" customWidth="1"/>
    <col min="5382" max="5382" width="9.54296875" style="1" bestFit="1" customWidth="1"/>
    <col min="5383" max="5383" width="9.26953125" style="1" customWidth="1"/>
    <col min="5384" max="5384" width="9.1796875" style="1" customWidth="1"/>
    <col min="5385" max="5389" width="10.7265625" style="1" customWidth="1"/>
    <col min="5390" max="5390" width="9.1796875" style="1" customWidth="1"/>
    <col min="5391" max="5391" width="12.7265625" style="1" customWidth="1"/>
    <col min="5392" max="5632" width="8.7265625" style="1"/>
    <col min="5633" max="5637" width="9.1796875" style="1" customWidth="1"/>
    <col min="5638" max="5638" width="9.54296875" style="1" bestFit="1" customWidth="1"/>
    <col min="5639" max="5639" width="9.26953125" style="1" customWidth="1"/>
    <col min="5640" max="5640" width="9.1796875" style="1" customWidth="1"/>
    <col min="5641" max="5645" width="10.7265625" style="1" customWidth="1"/>
    <col min="5646" max="5646" width="9.1796875" style="1" customWidth="1"/>
    <col min="5647" max="5647" width="12.7265625" style="1" customWidth="1"/>
    <col min="5648" max="5888" width="8.7265625" style="1"/>
    <col min="5889" max="5893" width="9.1796875" style="1" customWidth="1"/>
    <col min="5894" max="5894" width="9.54296875" style="1" bestFit="1" customWidth="1"/>
    <col min="5895" max="5895" width="9.26953125" style="1" customWidth="1"/>
    <col min="5896" max="5896" width="9.1796875" style="1" customWidth="1"/>
    <col min="5897" max="5901" width="10.7265625" style="1" customWidth="1"/>
    <col min="5902" max="5902" width="9.1796875" style="1" customWidth="1"/>
    <col min="5903" max="5903" width="12.7265625" style="1" customWidth="1"/>
    <col min="5904" max="6144" width="8.7265625" style="1"/>
    <col min="6145" max="6149" width="9.1796875" style="1" customWidth="1"/>
    <col min="6150" max="6150" width="9.54296875" style="1" bestFit="1" customWidth="1"/>
    <col min="6151" max="6151" width="9.26953125" style="1" customWidth="1"/>
    <col min="6152" max="6152" width="9.1796875" style="1" customWidth="1"/>
    <col min="6153" max="6157" width="10.7265625" style="1" customWidth="1"/>
    <col min="6158" max="6158" width="9.1796875" style="1" customWidth="1"/>
    <col min="6159" max="6159" width="12.7265625" style="1" customWidth="1"/>
    <col min="6160" max="6400" width="8.7265625" style="1"/>
    <col min="6401" max="6405" width="9.1796875" style="1" customWidth="1"/>
    <col min="6406" max="6406" width="9.54296875" style="1" bestFit="1" customWidth="1"/>
    <col min="6407" max="6407" width="9.26953125" style="1" customWidth="1"/>
    <col min="6408" max="6408" width="9.1796875" style="1" customWidth="1"/>
    <col min="6409" max="6413" width="10.7265625" style="1" customWidth="1"/>
    <col min="6414" max="6414" width="9.1796875" style="1" customWidth="1"/>
    <col min="6415" max="6415" width="12.7265625" style="1" customWidth="1"/>
    <col min="6416" max="6656" width="8.7265625" style="1"/>
    <col min="6657" max="6661" width="9.1796875" style="1" customWidth="1"/>
    <col min="6662" max="6662" width="9.54296875" style="1" bestFit="1" customWidth="1"/>
    <col min="6663" max="6663" width="9.26953125" style="1" customWidth="1"/>
    <col min="6664" max="6664" width="9.1796875" style="1" customWidth="1"/>
    <col min="6665" max="6669" width="10.7265625" style="1" customWidth="1"/>
    <col min="6670" max="6670" width="9.1796875" style="1" customWidth="1"/>
    <col min="6671" max="6671" width="12.7265625" style="1" customWidth="1"/>
    <col min="6672" max="6912" width="8.7265625" style="1"/>
    <col min="6913" max="6917" width="9.1796875" style="1" customWidth="1"/>
    <col min="6918" max="6918" width="9.54296875" style="1" bestFit="1" customWidth="1"/>
    <col min="6919" max="6919" width="9.26953125" style="1" customWidth="1"/>
    <col min="6920" max="6920" width="9.1796875" style="1" customWidth="1"/>
    <col min="6921" max="6925" width="10.7265625" style="1" customWidth="1"/>
    <col min="6926" max="6926" width="9.1796875" style="1" customWidth="1"/>
    <col min="6927" max="6927" width="12.7265625" style="1" customWidth="1"/>
    <col min="6928" max="7168" width="8.7265625" style="1"/>
    <col min="7169" max="7173" width="9.1796875" style="1" customWidth="1"/>
    <col min="7174" max="7174" width="9.54296875" style="1" bestFit="1" customWidth="1"/>
    <col min="7175" max="7175" width="9.26953125" style="1" customWidth="1"/>
    <col min="7176" max="7176" width="9.1796875" style="1" customWidth="1"/>
    <col min="7177" max="7181" width="10.7265625" style="1" customWidth="1"/>
    <col min="7182" max="7182" width="9.1796875" style="1" customWidth="1"/>
    <col min="7183" max="7183" width="12.7265625" style="1" customWidth="1"/>
    <col min="7184" max="7424" width="8.7265625" style="1"/>
    <col min="7425" max="7429" width="9.1796875" style="1" customWidth="1"/>
    <col min="7430" max="7430" width="9.54296875" style="1" bestFit="1" customWidth="1"/>
    <col min="7431" max="7431" width="9.26953125" style="1" customWidth="1"/>
    <col min="7432" max="7432" width="9.1796875" style="1" customWidth="1"/>
    <col min="7433" max="7437" width="10.7265625" style="1" customWidth="1"/>
    <col min="7438" max="7438" width="9.1796875" style="1" customWidth="1"/>
    <col min="7439" max="7439" width="12.7265625" style="1" customWidth="1"/>
    <col min="7440" max="7680" width="8.7265625" style="1"/>
    <col min="7681" max="7685" width="9.1796875" style="1" customWidth="1"/>
    <col min="7686" max="7686" width="9.54296875" style="1" bestFit="1" customWidth="1"/>
    <col min="7687" max="7687" width="9.26953125" style="1" customWidth="1"/>
    <col min="7688" max="7688" width="9.1796875" style="1" customWidth="1"/>
    <col min="7689" max="7693" width="10.7265625" style="1" customWidth="1"/>
    <col min="7694" max="7694" width="9.1796875" style="1" customWidth="1"/>
    <col min="7695" max="7695" width="12.7265625" style="1" customWidth="1"/>
    <col min="7696" max="7936" width="8.7265625" style="1"/>
    <col min="7937" max="7941" width="9.1796875" style="1" customWidth="1"/>
    <col min="7942" max="7942" width="9.54296875" style="1" bestFit="1" customWidth="1"/>
    <col min="7943" max="7943" width="9.26953125" style="1" customWidth="1"/>
    <col min="7944" max="7944" width="9.1796875" style="1" customWidth="1"/>
    <col min="7945" max="7949" width="10.7265625" style="1" customWidth="1"/>
    <col min="7950" max="7950" width="9.1796875" style="1" customWidth="1"/>
    <col min="7951" max="7951" width="12.7265625" style="1" customWidth="1"/>
    <col min="7952" max="8192" width="8.7265625" style="1"/>
    <col min="8193" max="8197" width="9.1796875" style="1" customWidth="1"/>
    <col min="8198" max="8198" width="9.54296875" style="1" bestFit="1" customWidth="1"/>
    <col min="8199" max="8199" width="9.26953125" style="1" customWidth="1"/>
    <col min="8200" max="8200" width="9.1796875" style="1" customWidth="1"/>
    <col min="8201" max="8205" width="10.7265625" style="1" customWidth="1"/>
    <col min="8206" max="8206" width="9.1796875" style="1" customWidth="1"/>
    <col min="8207" max="8207" width="12.7265625" style="1" customWidth="1"/>
    <col min="8208" max="8448" width="8.7265625" style="1"/>
    <col min="8449" max="8453" width="9.1796875" style="1" customWidth="1"/>
    <col min="8454" max="8454" width="9.54296875" style="1" bestFit="1" customWidth="1"/>
    <col min="8455" max="8455" width="9.26953125" style="1" customWidth="1"/>
    <col min="8456" max="8456" width="9.1796875" style="1" customWidth="1"/>
    <col min="8457" max="8461" width="10.7265625" style="1" customWidth="1"/>
    <col min="8462" max="8462" width="9.1796875" style="1" customWidth="1"/>
    <col min="8463" max="8463" width="12.7265625" style="1" customWidth="1"/>
    <col min="8464" max="8704" width="8.7265625" style="1"/>
    <col min="8705" max="8709" width="9.1796875" style="1" customWidth="1"/>
    <col min="8710" max="8710" width="9.54296875" style="1" bestFit="1" customWidth="1"/>
    <col min="8711" max="8711" width="9.26953125" style="1" customWidth="1"/>
    <col min="8712" max="8712" width="9.1796875" style="1" customWidth="1"/>
    <col min="8713" max="8717" width="10.7265625" style="1" customWidth="1"/>
    <col min="8718" max="8718" width="9.1796875" style="1" customWidth="1"/>
    <col min="8719" max="8719" width="12.7265625" style="1" customWidth="1"/>
    <col min="8720" max="8960" width="8.7265625" style="1"/>
    <col min="8961" max="8965" width="9.1796875" style="1" customWidth="1"/>
    <col min="8966" max="8966" width="9.54296875" style="1" bestFit="1" customWidth="1"/>
    <col min="8967" max="8967" width="9.26953125" style="1" customWidth="1"/>
    <col min="8968" max="8968" width="9.1796875" style="1" customWidth="1"/>
    <col min="8969" max="8973" width="10.7265625" style="1" customWidth="1"/>
    <col min="8974" max="8974" width="9.1796875" style="1" customWidth="1"/>
    <col min="8975" max="8975" width="12.7265625" style="1" customWidth="1"/>
    <col min="8976" max="9216" width="8.7265625" style="1"/>
    <col min="9217" max="9221" width="9.1796875" style="1" customWidth="1"/>
    <col min="9222" max="9222" width="9.54296875" style="1" bestFit="1" customWidth="1"/>
    <col min="9223" max="9223" width="9.26953125" style="1" customWidth="1"/>
    <col min="9224" max="9224" width="9.1796875" style="1" customWidth="1"/>
    <col min="9225" max="9229" width="10.7265625" style="1" customWidth="1"/>
    <col min="9230" max="9230" width="9.1796875" style="1" customWidth="1"/>
    <col min="9231" max="9231" width="12.7265625" style="1" customWidth="1"/>
    <col min="9232" max="9472" width="8.7265625" style="1"/>
    <col min="9473" max="9477" width="9.1796875" style="1" customWidth="1"/>
    <col min="9478" max="9478" width="9.54296875" style="1" bestFit="1" customWidth="1"/>
    <col min="9479" max="9479" width="9.26953125" style="1" customWidth="1"/>
    <col min="9480" max="9480" width="9.1796875" style="1" customWidth="1"/>
    <col min="9481" max="9485" width="10.7265625" style="1" customWidth="1"/>
    <col min="9486" max="9486" width="9.1796875" style="1" customWidth="1"/>
    <col min="9487" max="9487" width="12.7265625" style="1" customWidth="1"/>
    <col min="9488" max="9728" width="8.7265625" style="1"/>
    <col min="9729" max="9733" width="9.1796875" style="1" customWidth="1"/>
    <col min="9734" max="9734" width="9.54296875" style="1" bestFit="1" customWidth="1"/>
    <col min="9735" max="9735" width="9.26953125" style="1" customWidth="1"/>
    <col min="9736" max="9736" width="9.1796875" style="1" customWidth="1"/>
    <col min="9737" max="9741" width="10.7265625" style="1" customWidth="1"/>
    <col min="9742" max="9742" width="9.1796875" style="1" customWidth="1"/>
    <col min="9743" max="9743" width="12.7265625" style="1" customWidth="1"/>
    <col min="9744" max="9984" width="8.7265625" style="1"/>
    <col min="9985" max="9989" width="9.1796875" style="1" customWidth="1"/>
    <col min="9990" max="9990" width="9.54296875" style="1" bestFit="1" customWidth="1"/>
    <col min="9991" max="9991" width="9.26953125" style="1" customWidth="1"/>
    <col min="9992" max="9992" width="9.1796875" style="1" customWidth="1"/>
    <col min="9993" max="9997" width="10.7265625" style="1" customWidth="1"/>
    <col min="9998" max="9998" width="9.1796875" style="1" customWidth="1"/>
    <col min="9999" max="9999" width="12.7265625" style="1" customWidth="1"/>
    <col min="10000" max="10240" width="8.7265625" style="1"/>
    <col min="10241" max="10245" width="9.1796875" style="1" customWidth="1"/>
    <col min="10246" max="10246" width="9.54296875" style="1" bestFit="1" customWidth="1"/>
    <col min="10247" max="10247" width="9.26953125" style="1" customWidth="1"/>
    <col min="10248" max="10248" width="9.1796875" style="1" customWidth="1"/>
    <col min="10249" max="10253" width="10.7265625" style="1" customWidth="1"/>
    <col min="10254" max="10254" width="9.1796875" style="1" customWidth="1"/>
    <col min="10255" max="10255" width="12.7265625" style="1" customWidth="1"/>
    <col min="10256" max="10496" width="8.7265625" style="1"/>
    <col min="10497" max="10501" width="9.1796875" style="1" customWidth="1"/>
    <col min="10502" max="10502" width="9.54296875" style="1" bestFit="1" customWidth="1"/>
    <col min="10503" max="10503" width="9.26953125" style="1" customWidth="1"/>
    <col min="10504" max="10504" width="9.1796875" style="1" customWidth="1"/>
    <col min="10505" max="10509" width="10.7265625" style="1" customWidth="1"/>
    <col min="10510" max="10510" width="9.1796875" style="1" customWidth="1"/>
    <col min="10511" max="10511" width="12.7265625" style="1" customWidth="1"/>
    <col min="10512" max="10752" width="8.7265625" style="1"/>
    <col min="10753" max="10757" width="9.1796875" style="1" customWidth="1"/>
    <col min="10758" max="10758" width="9.54296875" style="1" bestFit="1" customWidth="1"/>
    <col min="10759" max="10759" width="9.26953125" style="1" customWidth="1"/>
    <col min="10760" max="10760" width="9.1796875" style="1" customWidth="1"/>
    <col min="10761" max="10765" width="10.7265625" style="1" customWidth="1"/>
    <col min="10766" max="10766" width="9.1796875" style="1" customWidth="1"/>
    <col min="10767" max="10767" width="12.7265625" style="1" customWidth="1"/>
    <col min="10768" max="11008" width="8.7265625" style="1"/>
    <col min="11009" max="11013" width="9.1796875" style="1" customWidth="1"/>
    <col min="11014" max="11014" width="9.54296875" style="1" bestFit="1" customWidth="1"/>
    <col min="11015" max="11015" width="9.26953125" style="1" customWidth="1"/>
    <col min="11016" max="11016" width="9.1796875" style="1" customWidth="1"/>
    <col min="11017" max="11021" width="10.7265625" style="1" customWidth="1"/>
    <col min="11022" max="11022" width="9.1796875" style="1" customWidth="1"/>
    <col min="11023" max="11023" width="12.7265625" style="1" customWidth="1"/>
    <col min="11024" max="11264" width="8.7265625" style="1"/>
    <col min="11265" max="11269" width="9.1796875" style="1" customWidth="1"/>
    <col min="11270" max="11270" width="9.54296875" style="1" bestFit="1" customWidth="1"/>
    <col min="11271" max="11271" width="9.26953125" style="1" customWidth="1"/>
    <col min="11272" max="11272" width="9.1796875" style="1" customWidth="1"/>
    <col min="11273" max="11277" width="10.7265625" style="1" customWidth="1"/>
    <col min="11278" max="11278" width="9.1796875" style="1" customWidth="1"/>
    <col min="11279" max="11279" width="12.7265625" style="1" customWidth="1"/>
    <col min="11280" max="11520" width="8.7265625" style="1"/>
    <col min="11521" max="11525" width="9.1796875" style="1" customWidth="1"/>
    <col min="11526" max="11526" width="9.54296875" style="1" bestFit="1" customWidth="1"/>
    <col min="11527" max="11527" width="9.26953125" style="1" customWidth="1"/>
    <col min="11528" max="11528" width="9.1796875" style="1" customWidth="1"/>
    <col min="11529" max="11533" width="10.7265625" style="1" customWidth="1"/>
    <col min="11534" max="11534" width="9.1796875" style="1" customWidth="1"/>
    <col min="11535" max="11535" width="12.7265625" style="1" customWidth="1"/>
    <col min="11536" max="11776" width="8.7265625" style="1"/>
    <col min="11777" max="11781" width="9.1796875" style="1" customWidth="1"/>
    <col min="11782" max="11782" width="9.54296875" style="1" bestFit="1" customWidth="1"/>
    <col min="11783" max="11783" width="9.26953125" style="1" customWidth="1"/>
    <col min="11784" max="11784" width="9.1796875" style="1" customWidth="1"/>
    <col min="11785" max="11789" width="10.7265625" style="1" customWidth="1"/>
    <col min="11790" max="11790" width="9.1796875" style="1" customWidth="1"/>
    <col min="11791" max="11791" width="12.7265625" style="1" customWidth="1"/>
    <col min="11792" max="12032" width="8.7265625" style="1"/>
    <col min="12033" max="12037" width="9.1796875" style="1" customWidth="1"/>
    <col min="12038" max="12038" width="9.54296875" style="1" bestFit="1" customWidth="1"/>
    <col min="12039" max="12039" width="9.26953125" style="1" customWidth="1"/>
    <col min="12040" max="12040" width="9.1796875" style="1" customWidth="1"/>
    <col min="12041" max="12045" width="10.7265625" style="1" customWidth="1"/>
    <col min="12046" max="12046" width="9.1796875" style="1" customWidth="1"/>
    <col min="12047" max="12047" width="12.7265625" style="1" customWidth="1"/>
    <col min="12048" max="12288" width="8.7265625" style="1"/>
    <col min="12289" max="12293" width="9.1796875" style="1" customWidth="1"/>
    <col min="12294" max="12294" width="9.54296875" style="1" bestFit="1" customWidth="1"/>
    <col min="12295" max="12295" width="9.26953125" style="1" customWidth="1"/>
    <col min="12296" max="12296" width="9.1796875" style="1" customWidth="1"/>
    <col min="12297" max="12301" width="10.7265625" style="1" customWidth="1"/>
    <col min="12302" max="12302" width="9.1796875" style="1" customWidth="1"/>
    <col min="12303" max="12303" width="12.7265625" style="1" customWidth="1"/>
    <col min="12304" max="12544" width="8.7265625" style="1"/>
    <col min="12545" max="12549" width="9.1796875" style="1" customWidth="1"/>
    <col min="12550" max="12550" width="9.54296875" style="1" bestFit="1" customWidth="1"/>
    <col min="12551" max="12551" width="9.26953125" style="1" customWidth="1"/>
    <col min="12552" max="12552" width="9.1796875" style="1" customWidth="1"/>
    <col min="12553" max="12557" width="10.7265625" style="1" customWidth="1"/>
    <col min="12558" max="12558" width="9.1796875" style="1" customWidth="1"/>
    <col min="12559" max="12559" width="12.7265625" style="1" customWidth="1"/>
    <col min="12560" max="12800" width="8.7265625" style="1"/>
    <col min="12801" max="12805" width="9.1796875" style="1" customWidth="1"/>
    <col min="12806" max="12806" width="9.54296875" style="1" bestFit="1" customWidth="1"/>
    <col min="12807" max="12807" width="9.26953125" style="1" customWidth="1"/>
    <col min="12808" max="12808" width="9.1796875" style="1" customWidth="1"/>
    <col min="12809" max="12813" width="10.7265625" style="1" customWidth="1"/>
    <col min="12814" max="12814" width="9.1796875" style="1" customWidth="1"/>
    <col min="12815" max="12815" width="12.7265625" style="1" customWidth="1"/>
    <col min="12816" max="13056" width="8.7265625" style="1"/>
    <col min="13057" max="13061" width="9.1796875" style="1" customWidth="1"/>
    <col min="13062" max="13062" width="9.54296875" style="1" bestFit="1" customWidth="1"/>
    <col min="13063" max="13063" width="9.26953125" style="1" customWidth="1"/>
    <col min="13064" max="13064" width="9.1796875" style="1" customWidth="1"/>
    <col min="13065" max="13069" width="10.7265625" style="1" customWidth="1"/>
    <col min="13070" max="13070" width="9.1796875" style="1" customWidth="1"/>
    <col min="13071" max="13071" width="12.7265625" style="1" customWidth="1"/>
    <col min="13072" max="13312" width="8.7265625" style="1"/>
    <col min="13313" max="13317" width="9.1796875" style="1" customWidth="1"/>
    <col min="13318" max="13318" width="9.54296875" style="1" bestFit="1" customWidth="1"/>
    <col min="13319" max="13319" width="9.26953125" style="1" customWidth="1"/>
    <col min="13320" max="13320" width="9.1796875" style="1" customWidth="1"/>
    <col min="13321" max="13325" width="10.7265625" style="1" customWidth="1"/>
    <col min="13326" max="13326" width="9.1796875" style="1" customWidth="1"/>
    <col min="13327" max="13327" width="12.7265625" style="1" customWidth="1"/>
    <col min="13328" max="13568" width="8.7265625" style="1"/>
    <col min="13569" max="13573" width="9.1796875" style="1" customWidth="1"/>
    <col min="13574" max="13574" width="9.54296875" style="1" bestFit="1" customWidth="1"/>
    <col min="13575" max="13575" width="9.26953125" style="1" customWidth="1"/>
    <col min="13576" max="13576" width="9.1796875" style="1" customWidth="1"/>
    <col min="13577" max="13581" width="10.7265625" style="1" customWidth="1"/>
    <col min="13582" max="13582" width="9.1796875" style="1" customWidth="1"/>
    <col min="13583" max="13583" width="12.7265625" style="1" customWidth="1"/>
    <col min="13584" max="13824" width="8.7265625" style="1"/>
    <col min="13825" max="13829" width="9.1796875" style="1" customWidth="1"/>
    <col min="13830" max="13830" width="9.54296875" style="1" bestFit="1" customWidth="1"/>
    <col min="13831" max="13831" width="9.26953125" style="1" customWidth="1"/>
    <col min="13832" max="13832" width="9.1796875" style="1" customWidth="1"/>
    <col min="13833" max="13837" width="10.7265625" style="1" customWidth="1"/>
    <col min="13838" max="13838" width="9.1796875" style="1" customWidth="1"/>
    <col min="13839" max="13839" width="12.7265625" style="1" customWidth="1"/>
    <col min="13840" max="14080" width="8.7265625" style="1"/>
    <col min="14081" max="14085" width="9.1796875" style="1" customWidth="1"/>
    <col min="14086" max="14086" width="9.54296875" style="1" bestFit="1" customWidth="1"/>
    <col min="14087" max="14087" width="9.26953125" style="1" customWidth="1"/>
    <col min="14088" max="14088" width="9.1796875" style="1" customWidth="1"/>
    <col min="14089" max="14093" width="10.7265625" style="1" customWidth="1"/>
    <col min="14094" max="14094" width="9.1796875" style="1" customWidth="1"/>
    <col min="14095" max="14095" width="12.7265625" style="1" customWidth="1"/>
    <col min="14096" max="14336" width="8.7265625" style="1"/>
    <col min="14337" max="14341" width="9.1796875" style="1" customWidth="1"/>
    <col min="14342" max="14342" width="9.54296875" style="1" bestFit="1" customWidth="1"/>
    <col min="14343" max="14343" width="9.26953125" style="1" customWidth="1"/>
    <col min="14344" max="14344" width="9.1796875" style="1" customWidth="1"/>
    <col min="14345" max="14349" width="10.7265625" style="1" customWidth="1"/>
    <col min="14350" max="14350" width="9.1796875" style="1" customWidth="1"/>
    <col min="14351" max="14351" width="12.7265625" style="1" customWidth="1"/>
    <col min="14352" max="14592" width="8.7265625" style="1"/>
    <col min="14593" max="14597" width="9.1796875" style="1" customWidth="1"/>
    <col min="14598" max="14598" width="9.54296875" style="1" bestFit="1" customWidth="1"/>
    <col min="14599" max="14599" width="9.26953125" style="1" customWidth="1"/>
    <col min="14600" max="14600" width="9.1796875" style="1" customWidth="1"/>
    <col min="14601" max="14605" width="10.7265625" style="1" customWidth="1"/>
    <col min="14606" max="14606" width="9.1796875" style="1" customWidth="1"/>
    <col min="14607" max="14607" width="12.7265625" style="1" customWidth="1"/>
    <col min="14608" max="14848" width="8.7265625" style="1"/>
    <col min="14849" max="14853" width="9.1796875" style="1" customWidth="1"/>
    <col min="14854" max="14854" width="9.54296875" style="1" bestFit="1" customWidth="1"/>
    <col min="14855" max="14855" width="9.26953125" style="1" customWidth="1"/>
    <col min="14856" max="14856" width="9.1796875" style="1" customWidth="1"/>
    <col min="14857" max="14861" width="10.7265625" style="1" customWidth="1"/>
    <col min="14862" max="14862" width="9.1796875" style="1" customWidth="1"/>
    <col min="14863" max="14863" width="12.7265625" style="1" customWidth="1"/>
    <col min="14864" max="15104" width="8.7265625" style="1"/>
    <col min="15105" max="15109" width="9.1796875" style="1" customWidth="1"/>
    <col min="15110" max="15110" width="9.54296875" style="1" bestFit="1" customWidth="1"/>
    <col min="15111" max="15111" width="9.26953125" style="1" customWidth="1"/>
    <col min="15112" max="15112" width="9.1796875" style="1" customWidth="1"/>
    <col min="15113" max="15117" width="10.7265625" style="1" customWidth="1"/>
    <col min="15118" max="15118" width="9.1796875" style="1" customWidth="1"/>
    <col min="15119" max="15119" width="12.7265625" style="1" customWidth="1"/>
    <col min="15120" max="15360" width="8.7265625" style="1"/>
    <col min="15361" max="15365" width="9.1796875" style="1" customWidth="1"/>
    <col min="15366" max="15366" width="9.54296875" style="1" bestFit="1" customWidth="1"/>
    <col min="15367" max="15367" width="9.26953125" style="1" customWidth="1"/>
    <col min="15368" max="15368" width="9.1796875" style="1" customWidth="1"/>
    <col min="15369" max="15373" width="10.7265625" style="1" customWidth="1"/>
    <col min="15374" max="15374" width="9.1796875" style="1" customWidth="1"/>
    <col min="15375" max="15375" width="12.7265625" style="1" customWidth="1"/>
    <col min="15376" max="15616" width="8.7265625" style="1"/>
    <col min="15617" max="15621" width="9.1796875" style="1" customWidth="1"/>
    <col min="15622" max="15622" width="9.54296875" style="1" bestFit="1" customWidth="1"/>
    <col min="15623" max="15623" width="9.26953125" style="1" customWidth="1"/>
    <col min="15624" max="15624" width="9.1796875" style="1" customWidth="1"/>
    <col min="15625" max="15629" width="10.7265625" style="1" customWidth="1"/>
    <col min="15630" max="15630" width="9.1796875" style="1" customWidth="1"/>
    <col min="15631" max="15631" width="12.7265625" style="1" customWidth="1"/>
    <col min="15632" max="15872" width="8.7265625" style="1"/>
    <col min="15873" max="15877" width="9.1796875" style="1" customWidth="1"/>
    <col min="15878" max="15878" width="9.54296875" style="1" bestFit="1" customWidth="1"/>
    <col min="15879" max="15879" width="9.26953125" style="1" customWidth="1"/>
    <col min="15880" max="15880" width="9.1796875" style="1" customWidth="1"/>
    <col min="15881" max="15885" width="10.7265625" style="1" customWidth="1"/>
    <col min="15886" max="15886" width="9.1796875" style="1" customWidth="1"/>
    <col min="15887" max="15887" width="12.7265625" style="1" customWidth="1"/>
    <col min="15888" max="16128" width="8.7265625" style="1"/>
    <col min="16129" max="16133" width="9.1796875" style="1" customWidth="1"/>
    <col min="16134" max="16134" width="9.54296875" style="1" bestFit="1" customWidth="1"/>
    <col min="16135" max="16135" width="9.26953125" style="1" customWidth="1"/>
    <col min="16136" max="16136" width="9.1796875" style="1" customWidth="1"/>
    <col min="16137" max="16141" width="10.7265625" style="1" customWidth="1"/>
    <col min="16142" max="16142" width="9.1796875" style="1" customWidth="1"/>
    <col min="16143" max="16143" width="12.7265625" style="1" customWidth="1"/>
    <col min="16144" max="16384" width="8.7265625" style="1"/>
  </cols>
  <sheetData>
    <row r="2" spans="1:16" ht="15.5" x14ac:dyDescent="0.35">
      <c r="A2" s="2" t="s">
        <v>60</v>
      </c>
      <c r="B2" s="3"/>
      <c r="C2" s="3"/>
      <c r="D2" s="3"/>
      <c r="E2" s="3"/>
      <c r="F2" s="3"/>
      <c r="G2" s="3"/>
      <c r="H2" s="3"/>
      <c r="I2" s="3"/>
      <c r="J2" s="3"/>
      <c r="K2" s="3"/>
      <c r="L2" s="3"/>
      <c r="M2" s="3"/>
      <c r="N2" s="4"/>
      <c r="O2" s="3"/>
      <c r="P2" s="3"/>
    </row>
    <row r="3" spans="1:16" s="6" customFormat="1" ht="13" thickBot="1" x14ac:dyDescent="0.3">
      <c r="A3" s="5"/>
      <c r="N3" s="7"/>
      <c r="O3" s="7"/>
    </row>
    <row r="4" spans="1:16" ht="38" thickBot="1" x14ac:dyDescent="0.3">
      <c r="A4" s="8" t="s">
        <v>0</v>
      </c>
      <c r="B4" s="9" t="s">
        <v>1</v>
      </c>
      <c r="C4" s="10" t="s">
        <v>2</v>
      </c>
      <c r="D4" s="11" t="s">
        <v>3</v>
      </c>
      <c r="E4" s="12" t="s">
        <v>4</v>
      </c>
      <c r="F4" s="13" t="s">
        <v>5</v>
      </c>
      <c r="G4" s="14" t="s">
        <v>6</v>
      </c>
      <c r="H4" s="15" t="s">
        <v>7</v>
      </c>
      <c r="I4" s="16" t="s">
        <v>1</v>
      </c>
      <c r="J4" s="10" t="s">
        <v>8</v>
      </c>
      <c r="K4" s="17" t="s">
        <v>9</v>
      </c>
      <c r="L4" s="10" t="s">
        <v>10</v>
      </c>
      <c r="M4" s="18" t="s">
        <v>11</v>
      </c>
      <c r="N4" s="19"/>
      <c r="O4" s="20"/>
      <c r="P4" s="20"/>
    </row>
    <row r="5" spans="1:16" ht="13.5" thickBot="1" x14ac:dyDescent="0.35">
      <c r="A5" s="21" t="s">
        <v>12</v>
      </c>
      <c r="B5" s="22">
        <v>92.382503509521499</v>
      </c>
      <c r="C5" s="23">
        <v>90.275001525878906</v>
      </c>
      <c r="D5" s="24">
        <v>86.382501602172852</v>
      </c>
      <c r="E5" s="25">
        <v>1</v>
      </c>
      <c r="F5" s="26">
        <v>88.449996948242202</v>
      </c>
      <c r="G5" s="27" t="s">
        <v>53</v>
      </c>
      <c r="H5" s="28">
        <v>70</v>
      </c>
      <c r="I5" s="29"/>
      <c r="J5" s="30"/>
      <c r="K5" s="162"/>
      <c r="L5" s="72"/>
      <c r="M5" s="31"/>
      <c r="N5" s="32"/>
      <c r="O5" s="20"/>
      <c r="P5" s="20"/>
    </row>
    <row r="6" spans="1:16" ht="13.5" thickBot="1" x14ac:dyDescent="0.35">
      <c r="A6" s="155" t="s">
        <v>12</v>
      </c>
      <c r="B6" s="156">
        <v>92.382503509521499</v>
      </c>
      <c r="C6" s="157">
        <v>90.275001525878906</v>
      </c>
      <c r="D6" s="158">
        <v>86.382501602172852</v>
      </c>
      <c r="E6" s="37">
        <v>2</v>
      </c>
      <c r="F6" s="38">
        <v>89.209999084472699</v>
      </c>
      <c r="G6" s="159" t="s">
        <v>54</v>
      </c>
      <c r="H6" s="44">
        <v>70</v>
      </c>
      <c r="I6" s="41"/>
      <c r="J6" s="19"/>
      <c r="K6" s="162"/>
      <c r="L6" s="152"/>
      <c r="M6" s="42"/>
      <c r="N6" s="32"/>
      <c r="O6" s="20"/>
      <c r="P6" s="20"/>
    </row>
    <row r="7" spans="1:16" ht="13.5" thickBot="1" x14ac:dyDescent="0.35">
      <c r="A7" s="33" t="s">
        <v>13</v>
      </c>
      <c r="B7" s="34"/>
      <c r="C7" s="35"/>
      <c r="D7" s="36"/>
      <c r="E7" s="73"/>
      <c r="F7" s="153"/>
      <c r="G7" s="39"/>
      <c r="H7" s="40"/>
      <c r="I7" s="40"/>
      <c r="J7" s="46"/>
      <c r="K7" s="46"/>
      <c r="L7" s="47"/>
      <c r="M7" s="48"/>
      <c r="N7" s="7"/>
      <c r="O7" s="20"/>
      <c r="P7" s="20"/>
    </row>
    <row r="8" spans="1:16" ht="13.5" thickBot="1" x14ac:dyDescent="0.35">
      <c r="A8" s="43" t="s">
        <v>14</v>
      </c>
      <c r="B8" s="22">
        <v>0.90500000119209378</v>
      </c>
      <c r="C8" s="23">
        <v>2.1949999332427952</v>
      </c>
      <c r="D8" s="24">
        <v>3.4575000405311598</v>
      </c>
      <c r="E8" s="25">
        <v>1</v>
      </c>
      <c r="F8" s="26">
        <v>0.75</v>
      </c>
      <c r="G8" s="27" t="s">
        <v>55</v>
      </c>
      <c r="H8" s="44">
        <v>70</v>
      </c>
      <c r="I8" s="160"/>
      <c r="J8" s="30"/>
      <c r="K8" s="30"/>
      <c r="L8" s="72"/>
      <c r="M8" s="31"/>
      <c r="N8" s="20"/>
      <c r="O8" s="20"/>
      <c r="P8" s="20"/>
    </row>
    <row r="9" spans="1:16" ht="13.5" thickBot="1" x14ac:dyDescent="0.35">
      <c r="A9" s="43" t="s">
        <v>14</v>
      </c>
      <c r="B9" s="156">
        <v>0.90500000119209378</v>
      </c>
      <c r="C9" s="157">
        <v>2.1949999332427952</v>
      </c>
      <c r="D9" s="158">
        <v>3.4575000405311598</v>
      </c>
      <c r="E9" s="37">
        <v>2</v>
      </c>
      <c r="F9" s="38">
        <v>0.52999997138977095</v>
      </c>
      <c r="G9" s="159" t="s">
        <v>56</v>
      </c>
      <c r="H9" s="44">
        <v>70</v>
      </c>
      <c r="I9" s="160"/>
      <c r="J9" s="19"/>
      <c r="K9" s="19"/>
      <c r="L9" s="152"/>
      <c r="M9" s="42"/>
      <c r="N9" s="20"/>
      <c r="O9" s="20"/>
      <c r="P9" s="20"/>
    </row>
    <row r="10" spans="1:16" ht="13.5" thickBot="1" x14ac:dyDescent="0.35">
      <c r="A10" s="33" t="s">
        <v>13</v>
      </c>
      <c r="B10" s="34"/>
      <c r="C10" s="35"/>
      <c r="D10" s="36"/>
      <c r="E10" s="73"/>
      <c r="F10" s="153"/>
      <c r="G10" s="39"/>
      <c r="H10" s="45"/>
      <c r="I10" s="40"/>
      <c r="J10" s="46"/>
      <c r="K10" s="46"/>
      <c r="L10" s="47"/>
      <c r="M10" s="48"/>
      <c r="N10" s="20"/>
      <c r="O10" s="20"/>
      <c r="P10" s="20"/>
    </row>
    <row r="11" spans="1:16" ht="13.5" thickBot="1" x14ac:dyDescent="0.35">
      <c r="A11" s="49" t="s">
        <v>15</v>
      </c>
      <c r="B11" s="22">
        <v>0.52249999344348919</v>
      </c>
      <c r="C11" s="23">
        <v>1.24500000476837</v>
      </c>
      <c r="D11" s="24">
        <v>2.7450000047683751</v>
      </c>
      <c r="E11" s="25">
        <v>1</v>
      </c>
      <c r="F11" s="26">
        <v>0.83999997377395597</v>
      </c>
      <c r="G11" s="27" t="s">
        <v>55</v>
      </c>
      <c r="H11" s="29">
        <v>70</v>
      </c>
      <c r="I11" s="29"/>
      <c r="J11" s="154"/>
      <c r="K11" s="30"/>
      <c r="L11" s="72"/>
      <c r="M11" s="31"/>
      <c r="N11" s="20"/>
      <c r="O11" s="20"/>
      <c r="P11" s="20"/>
    </row>
    <row r="12" spans="1:16" ht="13.5" thickBot="1" x14ac:dyDescent="0.35">
      <c r="A12" s="43" t="s">
        <v>15</v>
      </c>
      <c r="B12" s="156">
        <v>0.52249999344348919</v>
      </c>
      <c r="C12" s="157">
        <v>1.24500000476837</v>
      </c>
      <c r="D12" s="158">
        <v>2.7450000047683751</v>
      </c>
      <c r="E12" s="37">
        <v>2</v>
      </c>
      <c r="F12" s="38">
        <v>0.58999997377395597</v>
      </c>
      <c r="G12" s="159" t="s">
        <v>56</v>
      </c>
      <c r="H12" s="41">
        <v>70</v>
      </c>
      <c r="I12" s="41"/>
      <c r="J12" s="154"/>
      <c r="K12" s="19"/>
      <c r="L12" s="152"/>
      <c r="M12" s="42"/>
      <c r="N12" s="20"/>
      <c r="O12" s="20"/>
      <c r="P12" s="20"/>
    </row>
    <row r="13" spans="1:16" ht="13.5" thickBot="1" x14ac:dyDescent="0.35">
      <c r="A13" s="33" t="s">
        <v>13</v>
      </c>
      <c r="B13" s="34"/>
      <c r="C13" s="35"/>
      <c r="D13" s="36"/>
      <c r="E13" s="73"/>
      <c r="F13" s="153"/>
      <c r="G13" s="39"/>
      <c r="H13" s="45"/>
      <c r="I13" s="40"/>
      <c r="J13" s="46"/>
      <c r="K13" s="46"/>
      <c r="L13" s="47"/>
      <c r="M13" s="48"/>
      <c r="N13" s="7"/>
      <c r="O13" s="20"/>
      <c r="P13" s="20"/>
    </row>
    <row r="14" spans="1:16" ht="13.5" thickBot="1" x14ac:dyDescent="0.35">
      <c r="A14" s="43" t="s">
        <v>16</v>
      </c>
      <c r="B14" s="22">
        <v>0</v>
      </c>
      <c r="C14" s="23">
        <v>0.28000000119209301</v>
      </c>
      <c r="D14" s="24">
        <v>0.56999999284744296</v>
      </c>
      <c r="E14" s="25">
        <v>1</v>
      </c>
      <c r="F14" s="26">
        <v>0.58999997377395597</v>
      </c>
      <c r="G14" s="27">
        <v>0</v>
      </c>
      <c r="H14" s="50">
        <v>70</v>
      </c>
      <c r="I14" s="29"/>
      <c r="J14" s="30"/>
      <c r="K14" s="30"/>
      <c r="L14" s="164"/>
      <c r="M14" s="31"/>
      <c r="N14" s="51"/>
      <c r="O14" s="20"/>
      <c r="P14" s="20"/>
    </row>
    <row r="15" spans="1:16" ht="13.5" thickBot="1" x14ac:dyDescent="0.35">
      <c r="A15" s="43" t="s">
        <v>16</v>
      </c>
      <c r="B15" s="156">
        <v>0</v>
      </c>
      <c r="C15" s="157">
        <v>0.28000000119209301</v>
      </c>
      <c r="D15" s="158">
        <v>0.56999999284744296</v>
      </c>
      <c r="E15" s="37">
        <v>2</v>
      </c>
      <c r="F15" s="38">
        <v>0</v>
      </c>
      <c r="G15" s="159">
        <v>0</v>
      </c>
      <c r="H15" s="163">
        <v>70</v>
      </c>
      <c r="I15" s="161"/>
      <c r="J15" s="19"/>
      <c r="K15" s="19"/>
      <c r="L15" s="72"/>
      <c r="M15" s="42"/>
      <c r="N15" s="51"/>
      <c r="O15" s="20"/>
      <c r="P15" s="20"/>
    </row>
    <row r="16" spans="1:16" ht="13.5" thickBot="1" x14ac:dyDescent="0.35">
      <c r="A16" s="52"/>
      <c r="B16" s="34"/>
      <c r="C16" s="35"/>
      <c r="D16" s="36"/>
      <c r="E16" s="73"/>
      <c r="F16" s="153"/>
      <c r="G16" s="39"/>
      <c r="H16" s="53"/>
      <c r="I16" s="40"/>
      <c r="J16" s="46"/>
      <c r="K16" s="46"/>
      <c r="L16" s="47"/>
      <c r="M16" s="48"/>
      <c r="N16" s="20"/>
      <c r="O16" s="20"/>
      <c r="P16" s="20"/>
    </row>
    <row r="17" spans="1:16" ht="13.5" thickBot="1" x14ac:dyDescent="0.35">
      <c r="A17" s="43" t="s">
        <v>17</v>
      </c>
      <c r="B17" s="22">
        <v>7.0000000298023252E-2</v>
      </c>
      <c r="C17" s="23">
        <v>0.30000001192092901</v>
      </c>
      <c r="D17" s="24">
        <v>0.80750001966953278</v>
      </c>
      <c r="E17" s="25">
        <v>1</v>
      </c>
      <c r="F17" s="26">
        <v>0.58999997377395597</v>
      </c>
      <c r="G17" s="27">
        <v>0</v>
      </c>
      <c r="H17" s="50">
        <v>70</v>
      </c>
      <c r="I17" s="29"/>
      <c r="J17" s="30"/>
      <c r="K17" s="162"/>
      <c r="L17" s="72"/>
      <c r="M17" s="31"/>
      <c r="N17" s="51"/>
      <c r="O17" s="20"/>
      <c r="P17" s="20"/>
    </row>
    <row r="18" spans="1:16" ht="13.5" thickBot="1" x14ac:dyDescent="0.35">
      <c r="A18" s="43" t="s">
        <v>17</v>
      </c>
      <c r="B18" s="156">
        <v>7.0000000298023252E-2</v>
      </c>
      <c r="C18" s="157">
        <v>0.30000001192092901</v>
      </c>
      <c r="D18" s="158">
        <v>0.80750001966953278</v>
      </c>
      <c r="E18" s="37">
        <v>2</v>
      </c>
      <c r="F18" s="38">
        <v>0</v>
      </c>
      <c r="G18" s="159">
        <v>0</v>
      </c>
      <c r="H18" s="163">
        <v>70</v>
      </c>
      <c r="I18" s="161"/>
      <c r="J18" s="19"/>
      <c r="K18" s="19"/>
      <c r="L18" s="152"/>
      <c r="M18" s="42"/>
      <c r="N18" s="51"/>
      <c r="O18" s="20"/>
      <c r="P18" s="20"/>
    </row>
    <row r="19" spans="1:16" ht="13.5" thickBot="1" x14ac:dyDescent="0.35">
      <c r="A19" s="52"/>
      <c r="B19" s="34"/>
      <c r="C19" s="35"/>
      <c r="D19" s="36"/>
      <c r="E19" s="73"/>
      <c r="F19" s="153"/>
      <c r="G19" s="39"/>
      <c r="H19" s="53"/>
      <c r="I19" s="40"/>
      <c r="J19" s="46"/>
      <c r="K19" s="46"/>
      <c r="L19" s="47"/>
      <c r="M19" s="48"/>
      <c r="N19" s="20"/>
      <c r="O19" s="20"/>
      <c r="P19" s="20"/>
    </row>
    <row r="20" spans="1:16" ht="13.5" thickBot="1" x14ac:dyDescent="0.35">
      <c r="A20" s="43" t="s">
        <v>18</v>
      </c>
      <c r="B20" s="54">
        <v>3.5000001662410774E-4</v>
      </c>
      <c r="C20" s="55">
        <v>2.3500000825151801E-3</v>
      </c>
      <c r="D20" s="56">
        <v>4.5249999966472422E-3</v>
      </c>
      <c r="E20" s="25">
        <v>1</v>
      </c>
      <c r="F20" s="57">
        <v>3.1000000890344399E-3</v>
      </c>
      <c r="G20" s="27" t="s">
        <v>55</v>
      </c>
      <c r="H20" s="44">
        <v>70</v>
      </c>
      <c r="I20" s="29"/>
      <c r="J20" s="30"/>
      <c r="K20" s="162"/>
      <c r="L20" s="72"/>
      <c r="M20" s="31"/>
      <c r="N20" s="20"/>
      <c r="O20" s="20"/>
      <c r="P20" s="20"/>
    </row>
    <row r="21" spans="1:16" ht="13.5" thickBot="1" x14ac:dyDescent="0.35">
      <c r="A21" s="43" t="s">
        <v>18</v>
      </c>
      <c r="B21" s="165">
        <v>3.5000001662410774E-4</v>
      </c>
      <c r="C21" s="166">
        <v>2.3500000825151801E-3</v>
      </c>
      <c r="D21" s="167">
        <v>4.5249999966472422E-3</v>
      </c>
      <c r="E21" s="37">
        <v>2</v>
      </c>
      <c r="F21" s="59">
        <v>1.0999999940395401E-3</v>
      </c>
      <c r="G21" s="159" t="s">
        <v>53</v>
      </c>
      <c r="H21" s="44">
        <v>70</v>
      </c>
      <c r="I21" s="41"/>
      <c r="J21" s="171"/>
      <c r="K21" s="19"/>
      <c r="L21" s="152"/>
      <c r="M21" s="42"/>
      <c r="N21" s="20"/>
      <c r="O21" s="20"/>
      <c r="P21" s="20"/>
    </row>
    <row r="22" spans="1:16" ht="13.5" thickBot="1" x14ac:dyDescent="0.35">
      <c r="A22" s="58"/>
      <c r="B22" s="34"/>
      <c r="C22" s="35"/>
      <c r="D22" s="36"/>
      <c r="E22" s="73"/>
      <c r="F22" s="74"/>
      <c r="G22" s="39"/>
      <c r="H22" s="60"/>
      <c r="I22" s="40"/>
      <c r="J22" s="46"/>
      <c r="K22" s="46"/>
      <c r="L22" s="47"/>
      <c r="M22" s="48"/>
      <c r="N22" s="20"/>
      <c r="O22" s="20"/>
      <c r="P22" s="20"/>
    </row>
    <row r="23" spans="1:16" ht="13.5" thickBot="1" x14ac:dyDescent="0.35">
      <c r="A23" s="43" t="s">
        <v>19</v>
      </c>
      <c r="B23" s="54">
        <v>5.7500001275911949E-4</v>
      </c>
      <c r="C23" s="55">
        <v>2.7499999850988397E-3</v>
      </c>
      <c r="D23" s="56">
        <v>5.5749998427927503E-3</v>
      </c>
      <c r="E23" s="25">
        <v>1</v>
      </c>
      <c r="F23" s="57">
        <v>3.8000000640749901E-3</v>
      </c>
      <c r="G23" s="27" t="s">
        <v>53</v>
      </c>
      <c r="H23" s="50">
        <v>70</v>
      </c>
      <c r="I23" s="29"/>
      <c r="J23" s="30"/>
      <c r="K23" s="162"/>
      <c r="L23" s="72"/>
      <c r="M23" s="31"/>
      <c r="N23" s="20"/>
      <c r="O23" s="20"/>
      <c r="P23" s="20"/>
    </row>
    <row r="24" spans="1:16" ht="13.5" thickBot="1" x14ac:dyDescent="0.35">
      <c r="A24" s="43" t="s">
        <v>19</v>
      </c>
      <c r="B24" s="165">
        <v>5.7500001275911949E-4</v>
      </c>
      <c r="C24" s="166">
        <v>2.7499999850988397E-3</v>
      </c>
      <c r="D24" s="167">
        <v>5.5749998427927503E-3</v>
      </c>
      <c r="E24" s="37">
        <v>2</v>
      </c>
      <c r="F24" s="59">
        <v>1.5000000130385199E-3</v>
      </c>
      <c r="G24" s="159" t="s">
        <v>54</v>
      </c>
      <c r="H24" s="163">
        <v>70</v>
      </c>
      <c r="I24" s="41"/>
      <c r="J24" s="171"/>
      <c r="K24" s="19"/>
      <c r="L24" s="152"/>
      <c r="M24" s="42"/>
      <c r="N24" s="20"/>
      <c r="O24" s="20"/>
      <c r="P24" s="20"/>
    </row>
    <row r="25" spans="1:16" ht="13.5" thickBot="1" x14ac:dyDescent="0.35">
      <c r="A25" s="58"/>
      <c r="B25" s="34"/>
      <c r="C25" s="35"/>
      <c r="D25" s="36"/>
      <c r="E25" s="73"/>
      <c r="F25" s="74"/>
      <c r="G25" s="39"/>
      <c r="H25" s="61"/>
      <c r="I25" s="40"/>
      <c r="J25" s="46"/>
      <c r="K25" s="46"/>
      <c r="L25" s="47"/>
      <c r="M25" s="48"/>
      <c r="N25" s="20"/>
      <c r="O25" s="20"/>
      <c r="P25" s="20"/>
    </row>
    <row r="26" spans="1:16" ht="13.5" thickBot="1" x14ac:dyDescent="0.35">
      <c r="A26" s="43" t="s">
        <v>20</v>
      </c>
      <c r="B26" s="54">
        <v>3.7500001490116154E-3</v>
      </c>
      <c r="C26" s="55">
        <v>1.1199999600648901E-2</v>
      </c>
      <c r="D26" s="56">
        <v>1.38499999884516E-2</v>
      </c>
      <c r="E26" s="25">
        <v>1</v>
      </c>
      <c r="F26" s="57">
        <v>1.70000002253801E-3</v>
      </c>
      <c r="G26" s="27" t="s">
        <v>53</v>
      </c>
      <c r="H26" s="44">
        <v>40</v>
      </c>
      <c r="I26" s="160"/>
      <c r="J26" s="30"/>
      <c r="K26" s="30"/>
      <c r="L26" s="72"/>
      <c r="M26" s="31"/>
      <c r="N26" s="20"/>
      <c r="O26" s="20"/>
      <c r="P26" s="20"/>
    </row>
    <row r="27" spans="1:16" ht="13.5" thickBot="1" x14ac:dyDescent="0.35">
      <c r="A27" s="58"/>
      <c r="B27" s="34"/>
      <c r="C27" s="35"/>
      <c r="D27" s="36"/>
      <c r="E27" s="73"/>
      <c r="F27" s="74"/>
      <c r="G27" s="39"/>
      <c r="H27" s="62"/>
      <c r="I27" s="40"/>
      <c r="J27" s="46"/>
      <c r="K27" s="46"/>
      <c r="L27" s="47"/>
      <c r="M27" s="48"/>
      <c r="N27" s="20"/>
      <c r="O27" s="20"/>
      <c r="P27" s="20"/>
    </row>
    <row r="28" spans="1:16" ht="13.5" thickBot="1" x14ac:dyDescent="0.35">
      <c r="A28" s="43" t="s">
        <v>21</v>
      </c>
      <c r="B28" s="63">
        <v>1</v>
      </c>
      <c r="C28" s="64">
        <v>1</v>
      </c>
      <c r="D28" s="65">
        <v>1</v>
      </c>
      <c r="E28" s="25">
        <v>1</v>
      </c>
      <c r="F28" s="66">
        <v>1.0199999809265099</v>
      </c>
      <c r="G28" s="27" t="s">
        <v>54</v>
      </c>
      <c r="H28" s="50">
        <v>69</v>
      </c>
      <c r="I28" s="29"/>
      <c r="J28" s="30"/>
      <c r="K28" s="30"/>
      <c r="L28" s="164"/>
      <c r="M28" s="31"/>
      <c r="N28" s="20"/>
      <c r="O28" s="20"/>
      <c r="P28" s="20"/>
    </row>
    <row r="29" spans="1:16" ht="13.5" thickBot="1" x14ac:dyDescent="0.35">
      <c r="A29" s="43" t="s">
        <v>21</v>
      </c>
      <c r="B29" s="69">
        <v>1</v>
      </c>
      <c r="C29" s="70">
        <v>1</v>
      </c>
      <c r="D29" s="71">
        <v>1</v>
      </c>
      <c r="E29" s="37">
        <v>2</v>
      </c>
      <c r="F29" s="67">
        <v>1.0099999904632599</v>
      </c>
      <c r="G29" s="159">
        <v>0</v>
      </c>
      <c r="H29" s="163">
        <v>69</v>
      </c>
      <c r="I29" s="41"/>
      <c r="J29" s="19"/>
      <c r="K29" s="19"/>
      <c r="L29" s="164"/>
      <c r="M29" s="42"/>
      <c r="N29" s="20"/>
      <c r="O29" s="20"/>
      <c r="P29" s="20"/>
    </row>
    <row r="30" spans="1:16" ht="13.5" thickBot="1" x14ac:dyDescent="0.35">
      <c r="A30" s="58"/>
      <c r="B30" s="34"/>
      <c r="C30" s="35"/>
      <c r="D30" s="36"/>
      <c r="E30" s="73"/>
      <c r="F30" s="169"/>
      <c r="G30" s="39"/>
      <c r="H30" s="61"/>
      <c r="I30" s="40"/>
      <c r="J30" s="46"/>
      <c r="K30" s="46"/>
      <c r="L30" s="47"/>
      <c r="M30" s="48"/>
      <c r="N30" s="20"/>
      <c r="O30" s="20"/>
      <c r="P30" s="20"/>
    </row>
    <row r="31" spans="1:16" ht="13.5" thickBot="1" x14ac:dyDescent="0.35">
      <c r="A31" s="43" t="s">
        <v>22</v>
      </c>
      <c r="B31" s="63">
        <v>0.28325000286102275</v>
      </c>
      <c r="C31" s="64">
        <v>0.40500000000000003</v>
      </c>
      <c r="D31" s="65">
        <v>0.48024998664855945</v>
      </c>
      <c r="E31" s="25">
        <v>1</v>
      </c>
      <c r="F31" s="66">
        <v>0.33952999114990201</v>
      </c>
      <c r="G31" s="27" t="s">
        <v>54</v>
      </c>
      <c r="H31" s="50">
        <v>70</v>
      </c>
      <c r="I31" s="29"/>
      <c r="J31" s="154"/>
      <c r="K31" s="30"/>
      <c r="L31" s="72"/>
      <c r="M31" s="31"/>
      <c r="N31" s="20"/>
      <c r="O31" s="20"/>
      <c r="P31" s="20"/>
    </row>
    <row r="32" spans="1:16" ht="13.5" thickBot="1" x14ac:dyDescent="0.35">
      <c r="A32" s="43" t="s">
        <v>22</v>
      </c>
      <c r="B32" s="69">
        <v>0.28325000286102275</v>
      </c>
      <c r="C32" s="70">
        <v>0.40500000000000003</v>
      </c>
      <c r="D32" s="71">
        <v>0.48024998664855945</v>
      </c>
      <c r="E32" s="37">
        <v>2</v>
      </c>
      <c r="F32" s="67">
        <v>0.33952999114990201</v>
      </c>
      <c r="G32" s="159" t="s">
        <v>54</v>
      </c>
      <c r="H32" s="163">
        <v>70</v>
      </c>
      <c r="I32" s="41"/>
      <c r="J32" s="154"/>
      <c r="K32" s="19"/>
      <c r="L32" s="152"/>
      <c r="M32" s="42"/>
      <c r="N32" s="20"/>
      <c r="O32" s="20"/>
      <c r="P32" s="20"/>
    </row>
    <row r="33" spans="1:16" ht="13.5" thickBot="1" x14ac:dyDescent="0.35">
      <c r="A33" s="68" t="s">
        <v>23</v>
      </c>
      <c r="B33" s="34"/>
      <c r="C33" s="35"/>
      <c r="D33" s="36"/>
      <c r="E33" s="73"/>
      <c r="F33" s="74"/>
      <c r="G33" s="39"/>
      <c r="H33" s="61"/>
      <c r="I33" s="40"/>
      <c r="J33" s="46"/>
      <c r="K33" s="46"/>
      <c r="L33" s="47"/>
      <c r="M33" s="48"/>
      <c r="N33" s="20"/>
      <c r="O33" s="20"/>
      <c r="P33" s="20"/>
    </row>
    <row r="34" spans="1:16" ht="13.5" thickBot="1" x14ac:dyDescent="0.35">
      <c r="A34" s="43" t="s">
        <v>24</v>
      </c>
      <c r="B34" s="69">
        <v>0</v>
      </c>
      <c r="C34" s="70">
        <v>3.9999999105930301E-2</v>
      </c>
      <c r="D34" s="71">
        <v>7.5000001117587076E-2</v>
      </c>
      <c r="E34" s="25">
        <v>1</v>
      </c>
      <c r="F34" s="66">
        <v>0.18999999761581399</v>
      </c>
      <c r="G34" s="27">
        <v>0</v>
      </c>
      <c r="H34" s="28">
        <v>40</v>
      </c>
      <c r="I34" s="29"/>
      <c r="J34" s="30"/>
      <c r="K34" s="30"/>
      <c r="L34" s="164"/>
      <c r="M34" s="31"/>
      <c r="N34" s="20"/>
      <c r="O34" s="20"/>
      <c r="P34" s="20"/>
    </row>
    <row r="35" spans="1:16" ht="13.5" thickBot="1" x14ac:dyDescent="0.35">
      <c r="A35" s="58"/>
      <c r="B35" s="34"/>
      <c r="C35" s="35"/>
      <c r="D35" s="36"/>
      <c r="E35" s="73"/>
      <c r="F35" s="74"/>
      <c r="G35" s="39"/>
      <c r="H35" s="62"/>
      <c r="I35" s="40"/>
      <c r="J35" s="46"/>
      <c r="K35" s="46"/>
      <c r="L35" s="47"/>
      <c r="M35" s="48"/>
      <c r="N35" s="20"/>
      <c r="O35" s="20"/>
      <c r="P35" s="20"/>
    </row>
    <row r="36" spans="1:16" ht="13.5" thickBot="1" x14ac:dyDescent="0.35">
      <c r="A36" s="49" t="s">
        <v>25</v>
      </c>
      <c r="B36" s="63">
        <v>0</v>
      </c>
      <c r="C36" s="64">
        <v>4.4999999925494201E-2</v>
      </c>
      <c r="D36" s="65">
        <v>0.17750000208616226</v>
      </c>
      <c r="E36" s="25">
        <v>1</v>
      </c>
      <c r="F36" s="66">
        <v>0.15999999642372101</v>
      </c>
      <c r="G36" s="27" t="s">
        <v>56</v>
      </c>
      <c r="H36" s="28">
        <v>40</v>
      </c>
      <c r="I36" s="29"/>
      <c r="J36" s="30"/>
      <c r="K36" s="162"/>
      <c r="L36" s="72"/>
      <c r="M36" s="31"/>
      <c r="N36" s="20"/>
      <c r="O36" s="20"/>
      <c r="P36" s="20"/>
    </row>
    <row r="37" spans="1:16" ht="13.5" thickBot="1" x14ac:dyDescent="0.35">
      <c r="A37" s="58"/>
      <c r="B37" s="34"/>
      <c r="C37" s="35"/>
      <c r="D37" s="36"/>
      <c r="E37" s="73"/>
      <c r="F37" s="74"/>
      <c r="G37" s="39"/>
      <c r="H37" s="62"/>
      <c r="I37" s="40"/>
      <c r="J37" s="46"/>
      <c r="K37" s="46"/>
      <c r="L37" s="47"/>
      <c r="M37" s="48"/>
      <c r="N37" s="20"/>
      <c r="O37" s="20"/>
      <c r="P37" s="20"/>
    </row>
    <row r="38" spans="1:16" ht="13.5" thickBot="1" x14ac:dyDescent="0.35">
      <c r="A38" s="75"/>
      <c r="B38" s="76"/>
      <c r="C38" s="76"/>
      <c r="D38" s="76"/>
      <c r="E38" s="77"/>
      <c r="F38" s="77"/>
      <c r="G38" s="77"/>
      <c r="H38" s="77"/>
      <c r="I38" s="77"/>
      <c r="J38" s="77"/>
      <c r="K38" s="77"/>
      <c r="L38" s="77"/>
      <c r="M38" s="77"/>
      <c r="N38" s="78"/>
      <c r="O38" s="78"/>
    </row>
    <row r="39" spans="1:16" ht="13.5" thickBot="1" x14ac:dyDescent="0.35">
      <c r="B39" s="79"/>
      <c r="C39" s="79"/>
      <c r="D39" s="79"/>
      <c r="E39" s="80"/>
      <c r="F39" s="80"/>
      <c r="G39" s="80"/>
      <c r="H39" s="81" t="s">
        <v>26</v>
      </c>
      <c r="I39" s="82">
        <v>0.23809523809523808</v>
      </c>
      <c r="J39" s="83">
        <v>0.2857142857142857</v>
      </c>
      <c r="K39" s="84">
        <v>0.2857142857142857</v>
      </c>
      <c r="L39" s="85">
        <v>0.19047619047619047</v>
      </c>
      <c r="M39" s="86">
        <v>0</v>
      </c>
      <c r="N39" s="87"/>
      <c r="O39" s="88"/>
    </row>
    <row r="40" spans="1:16" ht="13" x14ac:dyDescent="0.3">
      <c r="B40" s="79"/>
      <c r="C40" s="79"/>
      <c r="D40" s="79"/>
      <c r="E40" s="80"/>
      <c r="F40" s="80"/>
      <c r="G40" s="80"/>
      <c r="H40" s="81"/>
      <c r="I40" s="89"/>
      <c r="J40" s="89"/>
      <c r="K40" s="89"/>
      <c r="L40" s="90"/>
      <c r="M40" s="89"/>
      <c r="N40" s="87"/>
      <c r="O40" s="88"/>
    </row>
    <row r="41" spans="1:16" ht="13" x14ac:dyDescent="0.3">
      <c r="B41" s="79"/>
      <c r="C41" s="79"/>
      <c r="D41" s="79"/>
      <c r="E41" s="80"/>
      <c r="F41" s="80"/>
      <c r="G41" s="80"/>
      <c r="H41" s="81"/>
      <c r="I41" s="89"/>
      <c r="J41" s="89"/>
      <c r="K41" s="89"/>
      <c r="L41" s="90"/>
      <c r="M41" s="89"/>
      <c r="N41" s="87"/>
      <c r="O41" s="88"/>
    </row>
    <row r="42" spans="1:16" x14ac:dyDescent="0.25">
      <c r="F42" s="1" t="s">
        <v>57</v>
      </c>
      <c r="I42" s="91"/>
      <c r="J42" s="91"/>
      <c r="K42" s="91"/>
      <c r="L42" s="92"/>
      <c r="M42" s="170">
        <v>42668</v>
      </c>
      <c r="P42" s="88"/>
    </row>
    <row r="43" spans="1:16" x14ac:dyDescent="0.25">
      <c r="I43" s="91"/>
      <c r="J43" s="91"/>
      <c r="K43" s="91"/>
      <c r="L43" s="92"/>
      <c r="M43" s="91"/>
    </row>
    <row r="44" spans="1:16" ht="13" x14ac:dyDescent="0.3">
      <c r="A44" s="93"/>
      <c r="J44" s="93"/>
      <c r="O44" s="88"/>
    </row>
    <row r="45" spans="1:16" x14ac:dyDescent="0.25">
      <c r="L45" s="94"/>
    </row>
  </sheetData>
  <dataConsolidate/>
  <conditionalFormatting sqref="G28:G29 G31:G32 G34 G36 G5:G6 G8:G9 G11:G12 G17:G18 G20:G21 G23:G24 G26">
    <cfRule type="cellIs" priority="4" stopIfTrue="1" operator="equal">
      <formula>0</formula>
    </cfRule>
    <cfRule type="cellIs" dxfId="7" priority="5" stopIfTrue="1" operator="between">
      <formula>"+"</formula>
      <formula>"++"</formula>
    </cfRule>
    <cfRule type="cellIs" dxfId="6" priority="6" stopIfTrue="1" operator="between">
      <formula>"-"</formula>
      <formula>"--"</formula>
    </cfRule>
  </conditionalFormatting>
  <conditionalFormatting sqref="G14:G15">
    <cfRule type="cellIs" priority="1" stopIfTrue="1" operator="equal">
      <formula>0</formula>
    </cfRule>
    <cfRule type="cellIs" dxfId="5" priority="2" stopIfTrue="1" operator="between">
      <formula>"+"</formula>
      <formula>"++"</formula>
    </cfRule>
    <cfRule type="cellIs" dxfId="4" priority="3" stopIfTrue="1" operator="between">
      <formula>"-"</formula>
      <formula>"--"</formula>
    </cfRule>
  </conditionalFormatting>
  <pageMargins left="0.53" right="0.4" top="0.98425196850393704" bottom="0.98425196850393704" header="0.51181102362204722" footer="0.51181102362204722"/>
  <pageSetup paperSize="9" scale="9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P45"/>
  <sheetViews>
    <sheetView showGridLines="0" workbookViewId="0">
      <selection activeCell="G5" sqref="G5"/>
    </sheetView>
  </sheetViews>
  <sheetFormatPr defaultRowHeight="12.5" x14ac:dyDescent="0.25"/>
  <cols>
    <col min="1" max="5" width="9.1796875" style="1" customWidth="1"/>
    <col min="6" max="6" width="9.54296875" style="1" bestFit="1" customWidth="1"/>
    <col min="7" max="7" width="9.26953125" style="1" customWidth="1"/>
    <col min="8" max="8" width="9.1796875" style="1" customWidth="1"/>
    <col min="9" max="13" width="10.7265625" style="1" customWidth="1"/>
    <col min="14" max="14" width="9.1796875" style="1" customWidth="1"/>
    <col min="15" max="15" width="12.7265625" style="1" customWidth="1"/>
    <col min="16" max="256" width="8.7265625" style="1"/>
    <col min="257" max="261" width="9.1796875" style="1" customWidth="1"/>
    <col min="262" max="262" width="9.54296875" style="1" bestFit="1" customWidth="1"/>
    <col min="263" max="263" width="9.26953125" style="1" customWidth="1"/>
    <col min="264" max="264" width="9.1796875" style="1" customWidth="1"/>
    <col min="265" max="269" width="10.7265625" style="1" customWidth="1"/>
    <col min="270" max="270" width="9.1796875" style="1" customWidth="1"/>
    <col min="271" max="271" width="12.7265625" style="1" customWidth="1"/>
    <col min="272" max="512" width="8.7265625" style="1"/>
    <col min="513" max="517" width="9.1796875" style="1" customWidth="1"/>
    <col min="518" max="518" width="9.54296875" style="1" bestFit="1" customWidth="1"/>
    <col min="519" max="519" width="9.26953125" style="1" customWidth="1"/>
    <col min="520" max="520" width="9.1796875" style="1" customWidth="1"/>
    <col min="521" max="525" width="10.7265625" style="1" customWidth="1"/>
    <col min="526" max="526" width="9.1796875" style="1" customWidth="1"/>
    <col min="527" max="527" width="12.7265625" style="1" customWidth="1"/>
    <col min="528" max="768" width="8.7265625" style="1"/>
    <col min="769" max="773" width="9.1796875" style="1" customWidth="1"/>
    <col min="774" max="774" width="9.54296875" style="1" bestFit="1" customWidth="1"/>
    <col min="775" max="775" width="9.26953125" style="1" customWidth="1"/>
    <col min="776" max="776" width="9.1796875" style="1" customWidth="1"/>
    <col min="777" max="781" width="10.7265625" style="1" customWidth="1"/>
    <col min="782" max="782" width="9.1796875" style="1" customWidth="1"/>
    <col min="783" max="783" width="12.7265625" style="1" customWidth="1"/>
    <col min="784" max="1024" width="8.7265625" style="1"/>
    <col min="1025" max="1029" width="9.1796875" style="1" customWidth="1"/>
    <col min="1030" max="1030" width="9.54296875" style="1" bestFit="1" customWidth="1"/>
    <col min="1031" max="1031" width="9.26953125" style="1" customWidth="1"/>
    <col min="1032" max="1032" width="9.1796875" style="1" customWidth="1"/>
    <col min="1033" max="1037" width="10.7265625" style="1" customWidth="1"/>
    <col min="1038" max="1038" width="9.1796875" style="1" customWidth="1"/>
    <col min="1039" max="1039" width="12.7265625" style="1" customWidth="1"/>
    <col min="1040" max="1280" width="8.7265625" style="1"/>
    <col min="1281" max="1285" width="9.1796875" style="1" customWidth="1"/>
    <col min="1286" max="1286" width="9.54296875" style="1" bestFit="1" customWidth="1"/>
    <col min="1287" max="1287" width="9.26953125" style="1" customWidth="1"/>
    <col min="1288" max="1288" width="9.1796875" style="1" customWidth="1"/>
    <col min="1289" max="1293" width="10.7265625" style="1" customWidth="1"/>
    <col min="1294" max="1294" width="9.1796875" style="1" customWidth="1"/>
    <col min="1295" max="1295" width="12.7265625" style="1" customWidth="1"/>
    <col min="1296" max="1536" width="8.7265625" style="1"/>
    <col min="1537" max="1541" width="9.1796875" style="1" customWidth="1"/>
    <col min="1542" max="1542" width="9.54296875" style="1" bestFit="1" customWidth="1"/>
    <col min="1543" max="1543" width="9.26953125" style="1" customWidth="1"/>
    <col min="1544" max="1544" width="9.1796875" style="1" customWidth="1"/>
    <col min="1545" max="1549" width="10.7265625" style="1" customWidth="1"/>
    <col min="1550" max="1550" width="9.1796875" style="1" customWidth="1"/>
    <col min="1551" max="1551" width="12.7265625" style="1" customWidth="1"/>
    <col min="1552" max="1792" width="8.7265625" style="1"/>
    <col min="1793" max="1797" width="9.1796875" style="1" customWidth="1"/>
    <col min="1798" max="1798" width="9.54296875" style="1" bestFit="1" customWidth="1"/>
    <col min="1799" max="1799" width="9.26953125" style="1" customWidth="1"/>
    <col min="1800" max="1800" width="9.1796875" style="1" customWidth="1"/>
    <col min="1801" max="1805" width="10.7265625" style="1" customWidth="1"/>
    <col min="1806" max="1806" width="9.1796875" style="1" customWidth="1"/>
    <col min="1807" max="1807" width="12.7265625" style="1" customWidth="1"/>
    <col min="1808" max="2048" width="8.7265625" style="1"/>
    <col min="2049" max="2053" width="9.1796875" style="1" customWidth="1"/>
    <col min="2054" max="2054" width="9.54296875" style="1" bestFit="1" customWidth="1"/>
    <col min="2055" max="2055" width="9.26953125" style="1" customWidth="1"/>
    <col min="2056" max="2056" width="9.1796875" style="1" customWidth="1"/>
    <col min="2057" max="2061" width="10.7265625" style="1" customWidth="1"/>
    <col min="2062" max="2062" width="9.1796875" style="1" customWidth="1"/>
    <col min="2063" max="2063" width="12.7265625" style="1" customWidth="1"/>
    <col min="2064" max="2304" width="8.7265625" style="1"/>
    <col min="2305" max="2309" width="9.1796875" style="1" customWidth="1"/>
    <col min="2310" max="2310" width="9.54296875" style="1" bestFit="1" customWidth="1"/>
    <col min="2311" max="2311" width="9.26953125" style="1" customWidth="1"/>
    <col min="2312" max="2312" width="9.1796875" style="1" customWidth="1"/>
    <col min="2313" max="2317" width="10.7265625" style="1" customWidth="1"/>
    <col min="2318" max="2318" width="9.1796875" style="1" customWidth="1"/>
    <col min="2319" max="2319" width="12.7265625" style="1" customWidth="1"/>
    <col min="2320" max="2560" width="8.7265625" style="1"/>
    <col min="2561" max="2565" width="9.1796875" style="1" customWidth="1"/>
    <col min="2566" max="2566" width="9.54296875" style="1" bestFit="1" customWidth="1"/>
    <col min="2567" max="2567" width="9.26953125" style="1" customWidth="1"/>
    <col min="2568" max="2568" width="9.1796875" style="1" customWidth="1"/>
    <col min="2569" max="2573" width="10.7265625" style="1" customWidth="1"/>
    <col min="2574" max="2574" width="9.1796875" style="1" customWidth="1"/>
    <col min="2575" max="2575" width="12.7265625" style="1" customWidth="1"/>
    <col min="2576" max="2816" width="8.7265625" style="1"/>
    <col min="2817" max="2821" width="9.1796875" style="1" customWidth="1"/>
    <col min="2822" max="2822" width="9.54296875" style="1" bestFit="1" customWidth="1"/>
    <col min="2823" max="2823" width="9.26953125" style="1" customWidth="1"/>
    <col min="2824" max="2824" width="9.1796875" style="1" customWidth="1"/>
    <col min="2825" max="2829" width="10.7265625" style="1" customWidth="1"/>
    <col min="2830" max="2830" width="9.1796875" style="1" customWidth="1"/>
    <col min="2831" max="2831" width="12.7265625" style="1" customWidth="1"/>
    <col min="2832" max="3072" width="8.7265625" style="1"/>
    <col min="3073" max="3077" width="9.1796875" style="1" customWidth="1"/>
    <col min="3078" max="3078" width="9.54296875" style="1" bestFit="1" customWidth="1"/>
    <col min="3079" max="3079" width="9.26953125" style="1" customWidth="1"/>
    <col min="3080" max="3080" width="9.1796875" style="1" customWidth="1"/>
    <col min="3081" max="3085" width="10.7265625" style="1" customWidth="1"/>
    <col min="3086" max="3086" width="9.1796875" style="1" customWidth="1"/>
    <col min="3087" max="3087" width="12.7265625" style="1" customWidth="1"/>
    <col min="3088" max="3328" width="8.7265625" style="1"/>
    <col min="3329" max="3333" width="9.1796875" style="1" customWidth="1"/>
    <col min="3334" max="3334" width="9.54296875" style="1" bestFit="1" customWidth="1"/>
    <col min="3335" max="3335" width="9.26953125" style="1" customWidth="1"/>
    <col min="3336" max="3336" width="9.1796875" style="1" customWidth="1"/>
    <col min="3337" max="3341" width="10.7265625" style="1" customWidth="1"/>
    <col min="3342" max="3342" width="9.1796875" style="1" customWidth="1"/>
    <col min="3343" max="3343" width="12.7265625" style="1" customWidth="1"/>
    <col min="3344" max="3584" width="8.7265625" style="1"/>
    <col min="3585" max="3589" width="9.1796875" style="1" customWidth="1"/>
    <col min="3590" max="3590" width="9.54296875" style="1" bestFit="1" customWidth="1"/>
    <col min="3591" max="3591" width="9.26953125" style="1" customWidth="1"/>
    <col min="3592" max="3592" width="9.1796875" style="1" customWidth="1"/>
    <col min="3593" max="3597" width="10.7265625" style="1" customWidth="1"/>
    <col min="3598" max="3598" width="9.1796875" style="1" customWidth="1"/>
    <col min="3599" max="3599" width="12.7265625" style="1" customWidth="1"/>
    <col min="3600" max="3840" width="8.7265625" style="1"/>
    <col min="3841" max="3845" width="9.1796875" style="1" customWidth="1"/>
    <col min="3846" max="3846" width="9.54296875" style="1" bestFit="1" customWidth="1"/>
    <col min="3847" max="3847" width="9.26953125" style="1" customWidth="1"/>
    <col min="3848" max="3848" width="9.1796875" style="1" customWidth="1"/>
    <col min="3849" max="3853" width="10.7265625" style="1" customWidth="1"/>
    <col min="3854" max="3854" width="9.1796875" style="1" customWidth="1"/>
    <col min="3855" max="3855" width="12.7265625" style="1" customWidth="1"/>
    <col min="3856" max="4096" width="8.7265625" style="1"/>
    <col min="4097" max="4101" width="9.1796875" style="1" customWidth="1"/>
    <col min="4102" max="4102" width="9.54296875" style="1" bestFit="1" customWidth="1"/>
    <col min="4103" max="4103" width="9.26953125" style="1" customWidth="1"/>
    <col min="4104" max="4104" width="9.1796875" style="1" customWidth="1"/>
    <col min="4105" max="4109" width="10.7265625" style="1" customWidth="1"/>
    <col min="4110" max="4110" width="9.1796875" style="1" customWidth="1"/>
    <col min="4111" max="4111" width="12.7265625" style="1" customWidth="1"/>
    <col min="4112" max="4352" width="8.7265625" style="1"/>
    <col min="4353" max="4357" width="9.1796875" style="1" customWidth="1"/>
    <col min="4358" max="4358" width="9.54296875" style="1" bestFit="1" customWidth="1"/>
    <col min="4359" max="4359" width="9.26953125" style="1" customWidth="1"/>
    <col min="4360" max="4360" width="9.1796875" style="1" customWidth="1"/>
    <col min="4361" max="4365" width="10.7265625" style="1" customWidth="1"/>
    <col min="4366" max="4366" width="9.1796875" style="1" customWidth="1"/>
    <col min="4367" max="4367" width="12.7265625" style="1" customWidth="1"/>
    <col min="4368" max="4608" width="8.7265625" style="1"/>
    <col min="4609" max="4613" width="9.1796875" style="1" customWidth="1"/>
    <col min="4614" max="4614" width="9.54296875" style="1" bestFit="1" customWidth="1"/>
    <col min="4615" max="4615" width="9.26953125" style="1" customWidth="1"/>
    <col min="4616" max="4616" width="9.1796875" style="1" customWidth="1"/>
    <col min="4617" max="4621" width="10.7265625" style="1" customWidth="1"/>
    <col min="4622" max="4622" width="9.1796875" style="1" customWidth="1"/>
    <col min="4623" max="4623" width="12.7265625" style="1" customWidth="1"/>
    <col min="4624" max="4864" width="8.7265625" style="1"/>
    <col min="4865" max="4869" width="9.1796875" style="1" customWidth="1"/>
    <col min="4870" max="4870" width="9.54296875" style="1" bestFit="1" customWidth="1"/>
    <col min="4871" max="4871" width="9.26953125" style="1" customWidth="1"/>
    <col min="4872" max="4872" width="9.1796875" style="1" customWidth="1"/>
    <col min="4873" max="4877" width="10.7265625" style="1" customWidth="1"/>
    <col min="4878" max="4878" width="9.1796875" style="1" customWidth="1"/>
    <col min="4879" max="4879" width="12.7265625" style="1" customWidth="1"/>
    <col min="4880" max="5120" width="8.7265625" style="1"/>
    <col min="5121" max="5125" width="9.1796875" style="1" customWidth="1"/>
    <col min="5126" max="5126" width="9.54296875" style="1" bestFit="1" customWidth="1"/>
    <col min="5127" max="5127" width="9.26953125" style="1" customWidth="1"/>
    <col min="5128" max="5128" width="9.1796875" style="1" customWidth="1"/>
    <col min="5129" max="5133" width="10.7265625" style="1" customWidth="1"/>
    <col min="5134" max="5134" width="9.1796875" style="1" customWidth="1"/>
    <col min="5135" max="5135" width="12.7265625" style="1" customWidth="1"/>
    <col min="5136" max="5376" width="8.7265625" style="1"/>
    <col min="5377" max="5381" width="9.1796875" style="1" customWidth="1"/>
    <col min="5382" max="5382" width="9.54296875" style="1" bestFit="1" customWidth="1"/>
    <col min="5383" max="5383" width="9.26953125" style="1" customWidth="1"/>
    <col min="5384" max="5384" width="9.1796875" style="1" customWidth="1"/>
    <col min="5385" max="5389" width="10.7265625" style="1" customWidth="1"/>
    <col min="5390" max="5390" width="9.1796875" style="1" customWidth="1"/>
    <col min="5391" max="5391" width="12.7265625" style="1" customWidth="1"/>
    <col min="5392" max="5632" width="8.7265625" style="1"/>
    <col min="5633" max="5637" width="9.1796875" style="1" customWidth="1"/>
    <col min="5638" max="5638" width="9.54296875" style="1" bestFit="1" customWidth="1"/>
    <col min="5639" max="5639" width="9.26953125" style="1" customWidth="1"/>
    <col min="5640" max="5640" width="9.1796875" style="1" customWidth="1"/>
    <col min="5641" max="5645" width="10.7265625" style="1" customWidth="1"/>
    <col min="5646" max="5646" width="9.1796875" style="1" customWidth="1"/>
    <col min="5647" max="5647" width="12.7265625" style="1" customWidth="1"/>
    <col min="5648" max="5888" width="8.7265625" style="1"/>
    <col min="5889" max="5893" width="9.1796875" style="1" customWidth="1"/>
    <col min="5894" max="5894" width="9.54296875" style="1" bestFit="1" customWidth="1"/>
    <col min="5895" max="5895" width="9.26953125" style="1" customWidth="1"/>
    <col min="5896" max="5896" width="9.1796875" style="1" customWidth="1"/>
    <col min="5897" max="5901" width="10.7265625" style="1" customWidth="1"/>
    <col min="5902" max="5902" width="9.1796875" style="1" customWidth="1"/>
    <col min="5903" max="5903" width="12.7265625" style="1" customWidth="1"/>
    <col min="5904" max="6144" width="8.7265625" style="1"/>
    <col min="6145" max="6149" width="9.1796875" style="1" customWidth="1"/>
    <col min="6150" max="6150" width="9.54296875" style="1" bestFit="1" customWidth="1"/>
    <col min="6151" max="6151" width="9.26953125" style="1" customWidth="1"/>
    <col min="6152" max="6152" width="9.1796875" style="1" customWidth="1"/>
    <col min="6153" max="6157" width="10.7265625" style="1" customWidth="1"/>
    <col min="6158" max="6158" width="9.1796875" style="1" customWidth="1"/>
    <col min="6159" max="6159" width="12.7265625" style="1" customWidth="1"/>
    <col min="6160" max="6400" width="8.7265625" style="1"/>
    <col min="6401" max="6405" width="9.1796875" style="1" customWidth="1"/>
    <col min="6406" max="6406" width="9.54296875" style="1" bestFit="1" customWidth="1"/>
    <col min="6407" max="6407" width="9.26953125" style="1" customWidth="1"/>
    <col min="6408" max="6408" width="9.1796875" style="1" customWidth="1"/>
    <col min="6409" max="6413" width="10.7265625" style="1" customWidth="1"/>
    <col min="6414" max="6414" width="9.1796875" style="1" customWidth="1"/>
    <col min="6415" max="6415" width="12.7265625" style="1" customWidth="1"/>
    <col min="6416" max="6656" width="8.7265625" style="1"/>
    <col min="6657" max="6661" width="9.1796875" style="1" customWidth="1"/>
    <col min="6662" max="6662" width="9.54296875" style="1" bestFit="1" customWidth="1"/>
    <col min="6663" max="6663" width="9.26953125" style="1" customWidth="1"/>
    <col min="6664" max="6664" width="9.1796875" style="1" customWidth="1"/>
    <col min="6665" max="6669" width="10.7265625" style="1" customWidth="1"/>
    <col min="6670" max="6670" width="9.1796875" style="1" customWidth="1"/>
    <col min="6671" max="6671" width="12.7265625" style="1" customWidth="1"/>
    <col min="6672" max="6912" width="8.7265625" style="1"/>
    <col min="6913" max="6917" width="9.1796875" style="1" customWidth="1"/>
    <col min="6918" max="6918" width="9.54296875" style="1" bestFit="1" customWidth="1"/>
    <col min="6919" max="6919" width="9.26953125" style="1" customWidth="1"/>
    <col min="6920" max="6920" width="9.1796875" style="1" customWidth="1"/>
    <col min="6921" max="6925" width="10.7265625" style="1" customWidth="1"/>
    <col min="6926" max="6926" width="9.1796875" style="1" customWidth="1"/>
    <col min="6927" max="6927" width="12.7265625" style="1" customWidth="1"/>
    <col min="6928" max="7168" width="8.7265625" style="1"/>
    <col min="7169" max="7173" width="9.1796875" style="1" customWidth="1"/>
    <col min="7174" max="7174" width="9.54296875" style="1" bestFit="1" customWidth="1"/>
    <col min="7175" max="7175" width="9.26953125" style="1" customWidth="1"/>
    <col min="7176" max="7176" width="9.1796875" style="1" customWidth="1"/>
    <col min="7177" max="7181" width="10.7265625" style="1" customWidth="1"/>
    <col min="7182" max="7182" width="9.1796875" style="1" customWidth="1"/>
    <col min="7183" max="7183" width="12.7265625" style="1" customWidth="1"/>
    <col min="7184" max="7424" width="8.7265625" style="1"/>
    <col min="7425" max="7429" width="9.1796875" style="1" customWidth="1"/>
    <col min="7430" max="7430" width="9.54296875" style="1" bestFit="1" customWidth="1"/>
    <col min="7431" max="7431" width="9.26953125" style="1" customWidth="1"/>
    <col min="7432" max="7432" width="9.1796875" style="1" customWidth="1"/>
    <col min="7433" max="7437" width="10.7265625" style="1" customWidth="1"/>
    <col min="7438" max="7438" width="9.1796875" style="1" customWidth="1"/>
    <col min="7439" max="7439" width="12.7265625" style="1" customWidth="1"/>
    <col min="7440" max="7680" width="8.7265625" style="1"/>
    <col min="7681" max="7685" width="9.1796875" style="1" customWidth="1"/>
    <col min="7686" max="7686" width="9.54296875" style="1" bestFit="1" customWidth="1"/>
    <col min="7687" max="7687" width="9.26953125" style="1" customWidth="1"/>
    <col min="7688" max="7688" width="9.1796875" style="1" customWidth="1"/>
    <col min="7689" max="7693" width="10.7265625" style="1" customWidth="1"/>
    <col min="7694" max="7694" width="9.1796875" style="1" customWidth="1"/>
    <col min="7695" max="7695" width="12.7265625" style="1" customWidth="1"/>
    <col min="7696" max="7936" width="8.7265625" style="1"/>
    <col min="7937" max="7941" width="9.1796875" style="1" customWidth="1"/>
    <col min="7942" max="7942" width="9.54296875" style="1" bestFit="1" customWidth="1"/>
    <col min="7943" max="7943" width="9.26953125" style="1" customWidth="1"/>
    <col min="7944" max="7944" width="9.1796875" style="1" customWidth="1"/>
    <col min="7945" max="7949" width="10.7265625" style="1" customWidth="1"/>
    <col min="7950" max="7950" width="9.1796875" style="1" customWidth="1"/>
    <col min="7951" max="7951" width="12.7265625" style="1" customWidth="1"/>
    <col min="7952" max="8192" width="8.7265625" style="1"/>
    <col min="8193" max="8197" width="9.1796875" style="1" customWidth="1"/>
    <col min="8198" max="8198" width="9.54296875" style="1" bestFit="1" customWidth="1"/>
    <col min="8199" max="8199" width="9.26953125" style="1" customWidth="1"/>
    <col min="8200" max="8200" width="9.1796875" style="1" customWidth="1"/>
    <col min="8201" max="8205" width="10.7265625" style="1" customWidth="1"/>
    <col min="8206" max="8206" width="9.1796875" style="1" customWidth="1"/>
    <col min="8207" max="8207" width="12.7265625" style="1" customWidth="1"/>
    <col min="8208" max="8448" width="8.7265625" style="1"/>
    <col min="8449" max="8453" width="9.1796875" style="1" customWidth="1"/>
    <col min="8454" max="8454" width="9.54296875" style="1" bestFit="1" customWidth="1"/>
    <col min="8455" max="8455" width="9.26953125" style="1" customWidth="1"/>
    <col min="8456" max="8456" width="9.1796875" style="1" customWidth="1"/>
    <col min="8457" max="8461" width="10.7265625" style="1" customWidth="1"/>
    <col min="8462" max="8462" width="9.1796875" style="1" customWidth="1"/>
    <col min="8463" max="8463" width="12.7265625" style="1" customWidth="1"/>
    <col min="8464" max="8704" width="8.7265625" style="1"/>
    <col min="8705" max="8709" width="9.1796875" style="1" customWidth="1"/>
    <col min="8710" max="8710" width="9.54296875" style="1" bestFit="1" customWidth="1"/>
    <col min="8711" max="8711" width="9.26953125" style="1" customWidth="1"/>
    <col min="8712" max="8712" width="9.1796875" style="1" customWidth="1"/>
    <col min="8713" max="8717" width="10.7265625" style="1" customWidth="1"/>
    <col min="8718" max="8718" width="9.1796875" style="1" customWidth="1"/>
    <col min="8719" max="8719" width="12.7265625" style="1" customWidth="1"/>
    <col min="8720" max="8960" width="8.7265625" style="1"/>
    <col min="8961" max="8965" width="9.1796875" style="1" customWidth="1"/>
    <col min="8966" max="8966" width="9.54296875" style="1" bestFit="1" customWidth="1"/>
    <col min="8967" max="8967" width="9.26953125" style="1" customWidth="1"/>
    <col min="8968" max="8968" width="9.1796875" style="1" customWidth="1"/>
    <col min="8969" max="8973" width="10.7265625" style="1" customWidth="1"/>
    <col min="8974" max="8974" width="9.1796875" style="1" customWidth="1"/>
    <col min="8975" max="8975" width="12.7265625" style="1" customWidth="1"/>
    <col min="8976" max="9216" width="8.7265625" style="1"/>
    <col min="9217" max="9221" width="9.1796875" style="1" customWidth="1"/>
    <col min="9222" max="9222" width="9.54296875" style="1" bestFit="1" customWidth="1"/>
    <col min="9223" max="9223" width="9.26953125" style="1" customWidth="1"/>
    <col min="9224" max="9224" width="9.1796875" style="1" customWidth="1"/>
    <col min="9225" max="9229" width="10.7265625" style="1" customWidth="1"/>
    <col min="9230" max="9230" width="9.1796875" style="1" customWidth="1"/>
    <col min="9231" max="9231" width="12.7265625" style="1" customWidth="1"/>
    <col min="9232" max="9472" width="8.7265625" style="1"/>
    <col min="9473" max="9477" width="9.1796875" style="1" customWidth="1"/>
    <col min="9478" max="9478" width="9.54296875" style="1" bestFit="1" customWidth="1"/>
    <col min="9479" max="9479" width="9.26953125" style="1" customWidth="1"/>
    <col min="9480" max="9480" width="9.1796875" style="1" customWidth="1"/>
    <col min="9481" max="9485" width="10.7265625" style="1" customWidth="1"/>
    <col min="9486" max="9486" width="9.1796875" style="1" customWidth="1"/>
    <col min="9487" max="9487" width="12.7265625" style="1" customWidth="1"/>
    <col min="9488" max="9728" width="8.7265625" style="1"/>
    <col min="9729" max="9733" width="9.1796875" style="1" customWidth="1"/>
    <col min="9734" max="9734" width="9.54296875" style="1" bestFit="1" customWidth="1"/>
    <col min="9735" max="9735" width="9.26953125" style="1" customWidth="1"/>
    <col min="9736" max="9736" width="9.1796875" style="1" customWidth="1"/>
    <col min="9737" max="9741" width="10.7265625" style="1" customWidth="1"/>
    <col min="9742" max="9742" width="9.1796875" style="1" customWidth="1"/>
    <col min="9743" max="9743" width="12.7265625" style="1" customWidth="1"/>
    <col min="9744" max="9984" width="8.7265625" style="1"/>
    <col min="9985" max="9989" width="9.1796875" style="1" customWidth="1"/>
    <col min="9990" max="9990" width="9.54296875" style="1" bestFit="1" customWidth="1"/>
    <col min="9991" max="9991" width="9.26953125" style="1" customWidth="1"/>
    <col min="9992" max="9992" width="9.1796875" style="1" customWidth="1"/>
    <col min="9993" max="9997" width="10.7265625" style="1" customWidth="1"/>
    <col min="9998" max="9998" width="9.1796875" style="1" customWidth="1"/>
    <col min="9999" max="9999" width="12.7265625" style="1" customWidth="1"/>
    <col min="10000" max="10240" width="8.7265625" style="1"/>
    <col min="10241" max="10245" width="9.1796875" style="1" customWidth="1"/>
    <col min="10246" max="10246" width="9.54296875" style="1" bestFit="1" customWidth="1"/>
    <col min="10247" max="10247" width="9.26953125" style="1" customWidth="1"/>
    <col min="10248" max="10248" width="9.1796875" style="1" customWidth="1"/>
    <col min="10249" max="10253" width="10.7265625" style="1" customWidth="1"/>
    <col min="10254" max="10254" width="9.1796875" style="1" customWidth="1"/>
    <col min="10255" max="10255" width="12.7265625" style="1" customWidth="1"/>
    <col min="10256" max="10496" width="8.7265625" style="1"/>
    <col min="10497" max="10501" width="9.1796875" style="1" customWidth="1"/>
    <col min="10502" max="10502" width="9.54296875" style="1" bestFit="1" customWidth="1"/>
    <col min="10503" max="10503" width="9.26953125" style="1" customWidth="1"/>
    <col min="10504" max="10504" width="9.1796875" style="1" customWidth="1"/>
    <col min="10505" max="10509" width="10.7265625" style="1" customWidth="1"/>
    <col min="10510" max="10510" width="9.1796875" style="1" customWidth="1"/>
    <col min="10511" max="10511" width="12.7265625" style="1" customWidth="1"/>
    <col min="10512" max="10752" width="8.7265625" style="1"/>
    <col min="10753" max="10757" width="9.1796875" style="1" customWidth="1"/>
    <col min="10758" max="10758" width="9.54296875" style="1" bestFit="1" customWidth="1"/>
    <col min="10759" max="10759" width="9.26953125" style="1" customWidth="1"/>
    <col min="10760" max="10760" width="9.1796875" style="1" customWidth="1"/>
    <col min="10761" max="10765" width="10.7265625" style="1" customWidth="1"/>
    <col min="10766" max="10766" width="9.1796875" style="1" customWidth="1"/>
    <col min="10767" max="10767" width="12.7265625" style="1" customWidth="1"/>
    <col min="10768" max="11008" width="8.7265625" style="1"/>
    <col min="11009" max="11013" width="9.1796875" style="1" customWidth="1"/>
    <col min="11014" max="11014" width="9.54296875" style="1" bestFit="1" customWidth="1"/>
    <col min="11015" max="11015" width="9.26953125" style="1" customWidth="1"/>
    <col min="11016" max="11016" width="9.1796875" style="1" customWidth="1"/>
    <col min="11017" max="11021" width="10.7265625" style="1" customWidth="1"/>
    <col min="11022" max="11022" width="9.1796875" style="1" customWidth="1"/>
    <col min="11023" max="11023" width="12.7265625" style="1" customWidth="1"/>
    <col min="11024" max="11264" width="8.7265625" style="1"/>
    <col min="11265" max="11269" width="9.1796875" style="1" customWidth="1"/>
    <col min="11270" max="11270" width="9.54296875" style="1" bestFit="1" customWidth="1"/>
    <col min="11271" max="11271" width="9.26953125" style="1" customWidth="1"/>
    <col min="11272" max="11272" width="9.1796875" style="1" customWidth="1"/>
    <col min="11273" max="11277" width="10.7265625" style="1" customWidth="1"/>
    <col min="11278" max="11278" width="9.1796875" style="1" customWidth="1"/>
    <col min="11279" max="11279" width="12.7265625" style="1" customWidth="1"/>
    <col min="11280" max="11520" width="8.7265625" style="1"/>
    <col min="11521" max="11525" width="9.1796875" style="1" customWidth="1"/>
    <col min="11526" max="11526" width="9.54296875" style="1" bestFit="1" customWidth="1"/>
    <col min="11527" max="11527" width="9.26953125" style="1" customWidth="1"/>
    <col min="11528" max="11528" width="9.1796875" style="1" customWidth="1"/>
    <col min="11529" max="11533" width="10.7265625" style="1" customWidth="1"/>
    <col min="11534" max="11534" width="9.1796875" style="1" customWidth="1"/>
    <col min="11535" max="11535" width="12.7265625" style="1" customWidth="1"/>
    <col min="11536" max="11776" width="8.7265625" style="1"/>
    <col min="11777" max="11781" width="9.1796875" style="1" customWidth="1"/>
    <col min="11782" max="11782" width="9.54296875" style="1" bestFit="1" customWidth="1"/>
    <col min="11783" max="11783" width="9.26953125" style="1" customWidth="1"/>
    <col min="11784" max="11784" width="9.1796875" style="1" customWidth="1"/>
    <col min="11785" max="11789" width="10.7265625" style="1" customWidth="1"/>
    <col min="11790" max="11790" width="9.1796875" style="1" customWidth="1"/>
    <col min="11791" max="11791" width="12.7265625" style="1" customWidth="1"/>
    <col min="11792" max="12032" width="8.7265625" style="1"/>
    <col min="12033" max="12037" width="9.1796875" style="1" customWidth="1"/>
    <col min="12038" max="12038" width="9.54296875" style="1" bestFit="1" customWidth="1"/>
    <col min="12039" max="12039" width="9.26953125" style="1" customWidth="1"/>
    <col min="12040" max="12040" width="9.1796875" style="1" customWidth="1"/>
    <col min="12041" max="12045" width="10.7265625" style="1" customWidth="1"/>
    <col min="12046" max="12046" width="9.1796875" style="1" customWidth="1"/>
    <col min="12047" max="12047" width="12.7265625" style="1" customWidth="1"/>
    <col min="12048" max="12288" width="8.7265625" style="1"/>
    <col min="12289" max="12293" width="9.1796875" style="1" customWidth="1"/>
    <col min="12294" max="12294" width="9.54296875" style="1" bestFit="1" customWidth="1"/>
    <col min="12295" max="12295" width="9.26953125" style="1" customWidth="1"/>
    <col min="12296" max="12296" width="9.1796875" style="1" customWidth="1"/>
    <col min="12297" max="12301" width="10.7265625" style="1" customWidth="1"/>
    <col min="12302" max="12302" width="9.1796875" style="1" customWidth="1"/>
    <col min="12303" max="12303" width="12.7265625" style="1" customWidth="1"/>
    <col min="12304" max="12544" width="8.7265625" style="1"/>
    <col min="12545" max="12549" width="9.1796875" style="1" customWidth="1"/>
    <col min="12550" max="12550" width="9.54296875" style="1" bestFit="1" customWidth="1"/>
    <col min="12551" max="12551" width="9.26953125" style="1" customWidth="1"/>
    <col min="12552" max="12552" width="9.1796875" style="1" customWidth="1"/>
    <col min="12553" max="12557" width="10.7265625" style="1" customWidth="1"/>
    <col min="12558" max="12558" width="9.1796875" style="1" customWidth="1"/>
    <col min="12559" max="12559" width="12.7265625" style="1" customWidth="1"/>
    <col min="12560" max="12800" width="8.7265625" style="1"/>
    <col min="12801" max="12805" width="9.1796875" style="1" customWidth="1"/>
    <col min="12806" max="12806" width="9.54296875" style="1" bestFit="1" customWidth="1"/>
    <col min="12807" max="12807" width="9.26953125" style="1" customWidth="1"/>
    <col min="12808" max="12808" width="9.1796875" style="1" customWidth="1"/>
    <col min="12809" max="12813" width="10.7265625" style="1" customWidth="1"/>
    <col min="12814" max="12814" width="9.1796875" style="1" customWidth="1"/>
    <col min="12815" max="12815" width="12.7265625" style="1" customWidth="1"/>
    <col min="12816" max="13056" width="8.7265625" style="1"/>
    <col min="13057" max="13061" width="9.1796875" style="1" customWidth="1"/>
    <col min="13062" max="13062" width="9.54296875" style="1" bestFit="1" customWidth="1"/>
    <col min="13063" max="13063" width="9.26953125" style="1" customWidth="1"/>
    <col min="13064" max="13064" width="9.1796875" style="1" customWidth="1"/>
    <col min="13065" max="13069" width="10.7265625" style="1" customWidth="1"/>
    <col min="13070" max="13070" width="9.1796875" style="1" customWidth="1"/>
    <col min="13071" max="13071" width="12.7265625" style="1" customWidth="1"/>
    <col min="13072" max="13312" width="8.7265625" style="1"/>
    <col min="13313" max="13317" width="9.1796875" style="1" customWidth="1"/>
    <col min="13318" max="13318" width="9.54296875" style="1" bestFit="1" customWidth="1"/>
    <col min="13319" max="13319" width="9.26953125" style="1" customWidth="1"/>
    <col min="13320" max="13320" width="9.1796875" style="1" customWidth="1"/>
    <col min="13321" max="13325" width="10.7265625" style="1" customWidth="1"/>
    <col min="13326" max="13326" width="9.1796875" style="1" customWidth="1"/>
    <col min="13327" max="13327" width="12.7265625" style="1" customWidth="1"/>
    <col min="13328" max="13568" width="8.7265625" style="1"/>
    <col min="13569" max="13573" width="9.1796875" style="1" customWidth="1"/>
    <col min="13574" max="13574" width="9.54296875" style="1" bestFit="1" customWidth="1"/>
    <col min="13575" max="13575" width="9.26953125" style="1" customWidth="1"/>
    <col min="13576" max="13576" width="9.1796875" style="1" customWidth="1"/>
    <col min="13577" max="13581" width="10.7265625" style="1" customWidth="1"/>
    <col min="13582" max="13582" width="9.1796875" style="1" customWidth="1"/>
    <col min="13583" max="13583" width="12.7265625" style="1" customWidth="1"/>
    <col min="13584" max="13824" width="8.7265625" style="1"/>
    <col min="13825" max="13829" width="9.1796875" style="1" customWidth="1"/>
    <col min="13830" max="13830" width="9.54296875" style="1" bestFit="1" customWidth="1"/>
    <col min="13831" max="13831" width="9.26953125" style="1" customWidth="1"/>
    <col min="13832" max="13832" width="9.1796875" style="1" customWidth="1"/>
    <col min="13833" max="13837" width="10.7265625" style="1" customWidth="1"/>
    <col min="13838" max="13838" width="9.1796875" style="1" customWidth="1"/>
    <col min="13839" max="13839" width="12.7265625" style="1" customWidth="1"/>
    <col min="13840" max="14080" width="8.7265625" style="1"/>
    <col min="14081" max="14085" width="9.1796875" style="1" customWidth="1"/>
    <col min="14086" max="14086" width="9.54296875" style="1" bestFit="1" customWidth="1"/>
    <col min="14087" max="14087" width="9.26953125" style="1" customWidth="1"/>
    <col min="14088" max="14088" width="9.1796875" style="1" customWidth="1"/>
    <col min="14089" max="14093" width="10.7265625" style="1" customWidth="1"/>
    <col min="14094" max="14094" width="9.1796875" style="1" customWidth="1"/>
    <col min="14095" max="14095" width="12.7265625" style="1" customWidth="1"/>
    <col min="14096" max="14336" width="8.7265625" style="1"/>
    <col min="14337" max="14341" width="9.1796875" style="1" customWidth="1"/>
    <col min="14342" max="14342" width="9.54296875" style="1" bestFit="1" customWidth="1"/>
    <col min="14343" max="14343" width="9.26953125" style="1" customWidth="1"/>
    <col min="14344" max="14344" width="9.1796875" style="1" customWidth="1"/>
    <col min="14345" max="14349" width="10.7265625" style="1" customWidth="1"/>
    <col min="14350" max="14350" width="9.1796875" style="1" customWidth="1"/>
    <col min="14351" max="14351" width="12.7265625" style="1" customWidth="1"/>
    <col min="14352" max="14592" width="8.7265625" style="1"/>
    <col min="14593" max="14597" width="9.1796875" style="1" customWidth="1"/>
    <col min="14598" max="14598" width="9.54296875" style="1" bestFit="1" customWidth="1"/>
    <col min="14599" max="14599" width="9.26953125" style="1" customWidth="1"/>
    <col min="14600" max="14600" width="9.1796875" style="1" customWidth="1"/>
    <col min="14601" max="14605" width="10.7265625" style="1" customWidth="1"/>
    <col min="14606" max="14606" width="9.1796875" style="1" customWidth="1"/>
    <col min="14607" max="14607" width="12.7265625" style="1" customWidth="1"/>
    <col min="14608" max="14848" width="8.7265625" style="1"/>
    <col min="14849" max="14853" width="9.1796875" style="1" customWidth="1"/>
    <col min="14854" max="14854" width="9.54296875" style="1" bestFit="1" customWidth="1"/>
    <col min="14855" max="14855" width="9.26953125" style="1" customWidth="1"/>
    <col min="14856" max="14856" width="9.1796875" style="1" customWidth="1"/>
    <col min="14857" max="14861" width="10.7265625" style="1" customWidth="1"/>
    <col min="14862" max="14862" width="9.1796875" style="1" customWidth="1"/>
    <col min="14863" max="14863" width="12.7265625" style="1" customWidth="1"/>
    <col min="14864" max="15104" width="8.7265625" style="1"/>
    <col min="15105" max="15109" width="9.1796875" style="1" customWidth="1"/>
    <col min="15110" max="15110" width="9.54296875" style="1" bestFit="1" customWidth="1"/>
    <col min="15111" max="15111" width="9.26953125" style="1" customWidth="1"/>
    <col min="15112" max="15112" width="9.1796875" style="1" customWidth="1"/>
    <col min="15113" max="15117" width="10.7265625" style="1" customWidth="1"/>
    <col min="15118" max="15118" width="9.1796875" style="1" customWidth="1"/>
    <col min="15119" max="15119" width="12.7265625" style="1" customWidth="1"/>
    <col min="15120" max="15360" width="8.7265625" style="1"/>
    <col min="15361" max="15365" width="9.1796875" style="1" customWidth="1"/>
    <col min="15366" max="15366" width="9.54296875" style="1" bestFit="1" customWidth="1"/>
    <col min="15367" max="15367" width="9.26953125" style="1" customWidth="1"/>
    <col min="15368" max="15368" width="9.1796875" style="1" customWidth="1"/>
    <col min="15369" max="15373" width="10.7265625" style="1" customWidth="1"/>
    <col min="15374" max="15374" width="9.1796875" style="1" customWidth="1"/>
    <col min="15375" max="15375" width="12.7265625" style="1" customWidth="1"/>
    <col min="15376" max="15616" width="8.7265625" style="1"/>
    <col min="15617" max="15621" width="9.1796875" style="1" customWidth="1"/>
    <col min="15622" max="15622" width="9.54296875" style="1" bestFit="1" customWidth="1"/>
    <col min="15623" max="15623" width="9.26953125" style="1" customWidth="1"/>
    <col min="15624" max="15624" width="9.1796875" style="1" customWidth="1"/>
    <col min="15625" max="15629" width="10.7265625" style="1" customWidth="1"/>
    <col min="15630" max="15630" width="9.1796875" style="1" customWidth="1"/>
    <col min="15631" max="15631" width="12.7265625" style="1" customWidth="1"/>
    <col min="15632" max="15872" width="8.7265625" style="1"/>
    <col min="15873" max="15877" width="9.1796875" style="1" customWidth="1"/>
    <col min="15878" max="15878" width="9.54296875" style="1" bestFit="1" customWidth="1"/>
    <col min="15879" max="15879" width="9.26953125" style="1" customWidth="1"/>
    <col min="15880" max="15880" width="9.1796875" style="1" customWidth="1"/>
    <col min="15881" max="15885" width="10.7265625" style="1" customWidth="1"/>
    <col min="15886" max="15886" width="9.1796875" style="1" customWidth="1"/>
    <col min="15887" max="15887" width="12.7265625" style="1" customWidth="1"/>
    <col min="15888" max="16128" width="8.7265625" style="1"/>
    <col min="16129" max="16133" width="9.1796875" style="1" customWidth="1"/>
    <col min="16134" max="16134" width="9.54296875" style="1" bestFit="1" customWidth="1"/>
    <col min="16135" max="16135" width="9.26953125" style="1" customWidth="1"/>
    <col min="16136" max="16136" width="9.1796875" style="1" customWidth="1"/>
    <col min="16137" max="16141" width="10.7265625" style="1" customWidth="1"/>
    <col min="16142" max="16142" width="9.1796875" style="1" customWidth="1"/>
    <col min="16143" max="16143" width="12.7265625" style="1" customWidth="1"/>
    <col min="16144" max="16384" width="8.7265625" style="1"/>
  </cols>
  <sheetData>
    <row r="2" spans="1:16" ht="15.5" x14ac:dyDescent="0.35">
      <c r="A2" s="2" t="s">
        <v>61</v>
      </c>
      <c r="B2" s="3"/>
      <c r="C2" s="3"/>
      <c r="D2" s="3"/>
      <c r="E2" s="3"/>
      <c r="F2" s="3"/>
      <c r="G2" s="3"/>
      <c r="H2" s="3"/>
      <c r="I2" s="3"/>
      <c r="J2" s="3"/>
      <c r="K2" s="3"/>
      <c r="L2" s="3"/>
      <c r="M2" s="3"/>
      <c r="N2" s="4"/>
      <c r="O2" s="3"/>
      <c r="P2" s="3"/>
    </row>
    <row r="3" spans="1:16" s="6" customFormat="1" ht="13" thickBot="1" x14ac:dyDescent="0.3">
      <c r="A3" s="5"/>
      <c r="N3" s="7"/>
      <c r="O3" s="7"/>
    </row>
    <row r="4" spans="1:16" ht="38" thickBot="1" x14ac:dyDescent="0.3">
      <c r="A4" s="8" t="s">
        <v>0</v>
      </c>
      <c r="B4" s="9" t="s">
        <v>1</v>
      </c>
      <c r="C4" s="10" t="s">
        <v>2</v>
      </c>
      <c r="D4" s="11" t="s">
        <v>3</v>
      </c>
      <c r="E4" s="12" t="s">
        <v>4</v>
      </c>
      <c r="F4" s="13" t="s">
        <v>5</v>
      </c>
      <c r="G4" s="14" t="s">
        <v>6</v>
      </c>
      <c r="H4" s="15" t="s">
        <v>7</v>
      </c>
      <c r="I4" s="16" t="s">
        <v>1</v>
      </c>
      <c r="J4" s="10" t="s">
        <v>8</v>
      </c>
      <c r="K4" s="17" t="s">
        <v>9</v>
      </c>
      <c r="L4" s="10" t="s">
        <v>10</v>
      </c>
      <c r="M4" s="18" t="s">
        <v>11</v>
      </c>
      <c r="N4" s="19"/>
      <c r="O4" s="20"/>
      <c r="P4" s="20"/>
    </row>
    <row r="5" spans="1:16" ht="13.5" thickBot="1" x14ac:dyDescent="0.35">
      <c r="A5" s="21" t="s">
        <v>12</v>
      </c>
      <c r="B5" s="22">
        <v>90.710002899169893</v>
      </c>
      <c r="C5" s="23">
        <v>85.839996337890597</v>
      </c>
      <c r="D5" s="24">
        <v>79.55500030517581</v>
      </c>
      <c r="E5" s="25">
        <v>1</v>
      </c>
      <c r="F5" s="26">
        <v>88.449996948242202</v>
      </c>
      <c r="G5" s="27" t="s">
        <v>53</v>
      </c>
      <c r="H5" s="28">
        <v>263</v>
      </c>
      <c r="I5" s="29"/>
      <c r="J5" s="154"/>
      <c r="K5" s="30"/>
      <c r="L5" s="72"/>
      <c r="M5" s="31"/>
      <c r="N5" s="32"/>
      <c r="O5" s="20"/>
      <c r="P5" s="20"/>
    </row>
    <row r="6" spans="1:16" ht="13.5" thickBot="1" x14ac:dyDescent="0.35">
      <c r="A6" s="155" t="s">
        <v>12</v>
      </c>
      <c r="B6" s="156">
        <v>90.710002899169893</v>
      </c>
      <c r="C6" s="157">
        <v>85.839996337890597</v>
      </c>
      <c r="D6" s="158">
        <v>79.55500030517581</v>
      </c>
      <c r="E6" s="37">
        <v>2</v>
      </c>
      <c r="F6" s="38">
        <v>89.209999084472699</v>
      </c>
      <c r="G6" s="159" t="s">
        <v>54</v>
      </c>
      <c r="H6" s="44">
        <v>263</v>
      </c>
      <c r="I6" s="41"/>
      <c r="J6" s="154"/>
      <c r="K6" s="19"/>
      <c r="L6" s="152"/>
      <c r="M6" s="42"/>
      <c r="N6" s="32"/>
      <c r="O6" s="20"/>
      <c r="P6" s="20"/>
    </row>
    <row r="7" spans="1:16" ht="13.5" thickBot="1" x14ac:dyDescent="0.35">
      <c r="A7" s="33" t="s">
        <v>13</v>
      </c>
      <c r="B7" s="34"/>
      <c r="C7" s="35"/>
      <c r="D7" s="36"/>
      <c r="E7" s="73"/>
      <c r="F7" s="153"/>
      <c r="G7" s="39"/>
      <c r="H7" s="40"/>
      <c r="I7" s="40"/>
      <c r="J7" s="46"/>
      <c r="K7" s="46"/>
      <c r="L7" s="47"/>
      <c r="M7" s="48"/>
      <c r="N7" s="7"/>
      <c r="O7" s="20"/>
      <c r="P7" s="20"/>
    </row>
    <row r="8" spans="1:16" ht="13.5" thickBot="1" x14ac:dyDescent="0.35">
      <c r="A8" s="43" t="s">
        <v>14</v>
      </c>
      <c r="B8" s="22">
        <v>0.62999999523162797</v>
      </c>
      <c r="C8" s="23">
        <v>2.0799999237060498</v>
      </c>
      <c r="D8" s="24">
        <v>4.9649999141693097</v>
      </c>
      <c r="E8" s="25">
        <v>1</v>
      </c>
      <c r="F8" s="26">
        <v>0.75</v>
      </c>
      <c r="G8" s="27" t="s">
        <v>55</v>
      </c>
      <c r="H8" s="44">
        <v>263</v>
      </c>
      <c r="I8" s="29"/>
      <c r="J8" s="154"/>
      <c r="K8" s="30"/>
      <c r="L8" s="72"/>
      <c r="M8" s="31"/>
      <c r="N8" s="20"/>
      <c r="O8" s="20"/>
      <c r="P8" s="20"/>
    </row>
    <row r="9" spans="1:16" ht="13.5" thickBot="1" x14ac:dyDescent="0.35">
      <c r="A9" s="43" t="s">
        <v>14</v>
      </c>
      <c r="B9" s="156">
        <v>0.62999999523162797</v>
      </c>
      <c r="C9" s="157">
        <v>2.0799999237060498</v>
      </c>
      <c r="D9" s="158">
        <v>4.9649999141693097</v>
      </c>
      <c r="E9" s="37">
        <v>2</v>
      </c>
      <c r="F9" s="38">
        <v>0.52999997138977095</v>
      </c>
      <c r="G9" s="159" t="s">
        <v>56</v>
      </c>
      <c r="H9" s="44">
        <v>263</v>
      </c>
      <c r="I9" s="161"/>
      <c r="J9" s="19"/>
      <c r="K9" s="19"/>
      <c r="L9" s="152"/>
      <c r="M9" s="42"/>
      <c r="N9" s="20"/>
      <c r="O9" s="20"/>
      <c r="P9" s="20"/>
    </row>
    <row r="10" spans="1:16" ht="13.5" thickBot="1" x14ac:dyDescent="0.35">
      <c r="A10" s="33" t="s">
        <v>13</v>
      </c>
      <c r="B10" s="34"/>
      <c r="C10" s="35"/>
      <c r="D10" s="36"/>
      <c r="E10" s="73"/>
      <c r="F10" s="153"/>
      <c r="G10" s="39"/>
      <c r="H10" s="45"/>
      <c r="I10" s="40"/>
      <c r="J10" s="46"/>
      <c r="K10" s="46"/>
      <c r="L10" s="47"/>
      <c r="M10" s="48"/>
      <c r="N10" s="20"/>
      <c r="O10" s="20"/>
      <c r="P10" s="20"/>
    </row>
    <row r="11" spans="1:16" ht="13.5" thickBot="1" x14ac:dyDescent="0.35">
      <c r="A11" s="49" t="s">
        <v>15</v>
      </c>
      <c r="B11" s="22">
        <v>0.28000000119209301</v>
      </c>
      <c r="C11" s="23">
        <v>1.12999999523163</v>
      </c>
      <c r="D11" s="24">
        <v>3.019999980926515</v>
      </c>
      <c r="E11" s="25">
        <v>1</v>
      </c>
      <c r="F11" s="26">
        <v>0.83999997377395597</v>
      </c>
      <c r="G11" s="27" t="s">
        <v>55</v>
      </c>
      <c r="H11" s="29">
        <v>263</v>
      </c>
      <c r="I11" s="29"/>
      <c r="J11" s="154"/>
      <c r="K11" s="30"/>
      <c r="L11" s="72"/>
      <c r="M11" s="31"/>
      <c r="N11" s="20"/>
      <c r="O11" s="20"/>
      <c r="P11" s="20"/>
    </row>
    <row r="12" spans="1:16" ht="13.5" thickBot="1" x14ac:dyDescent="0.35">
      <c r="A12" s="43" t="s">
        <v>15</v>
      </c>
      <c r="B12" s="156">
        <v>0.28000000119209301</v>
      </c>
      <c r="C12" s="157">
        <v>1.12999999523163</v>
      </c>
      <c r="D12" s="158">
        <v>3.019999980926515</v>
      </c>
      <c r="E12" s="37">
        <v>2</v>
      </c>
      <c r="F12" s="38">
        <v>0.58999997377395597</v>
      </c>
      <c r="G12" s="159" t="s">
        <v>56</v>
      </c>
      <c r="H12" s="41">
        <v>263</v>
      </c>
      <c r="I12" s="41"/>
      <c r="J12" s="154"/>
      <c r="K12" s="19"/>
      <c r="L12" s="152"/>
      <c r="M12" s="42"/>
      <c r="N12" s="20"/>
      <c r="O12" s="20"/>
      <c r="P12" s="20"/>
    </row>
    <row r="13" spans="1:16" ht="13.5" thickBot="1" x14ac:dyDescent="0.35">
      <c r="A13" s="33" t="s">
        <v>13</v>
      </c>
      <c r="B13" s="34"/>
      <c r="C13" s="35"/>
      <c r="D13" s="36"/>
      <c r="E13" s="73"/>
      <c r="F13" s="153"/>
      <c r="G13" s="39"/>
      <c r="H13" s="45"/>
      <c r="I13" s="40"/>
      <c r="J13" s="46"/>
      <c r="K13" s="46"/>
      <c r="L13" s="47"/>
      <c r="M13" s="48"/>
      <c r="N13" s="7"/>
      <c r="O13" s="20"/>
      <c r="P13" s="20"/>
    </row>
    <row r="14" spans="1:16" ht="13.5" thickBot="1" x14ac:dyDescent="0.35">
      <c r="A14" s="43" t="s">
        <v>16</v>
      </c>
      <c r="B14" s="22">
        <v>0</v>
      </c>
      <c r="C14" s="23">
        <v>0.28000000119209301</v>
      </c>
      <c r="D14" s="24">
        <v>0.58999997377395597</v>
      </c>
      <c r="E14" s="25">
        <v>1</v>
      </c>
      <c r="F14" s="26">
        <v>0.58999997377395597</v>
      </c>
      <c r="G14" s="27">
        <v>0</v>
      </c>
      <c r="H14" s="50">
        <v>263</v>
      </c>
      <c r="I14" s="29"/>
      <c r="J14" s="30"/>
      <c r="K14" s="162"/>
      <c r="L14" s="72"/>
      <c r="M14" s="31"/>
      <c r="N14" s="51"/>
      <c r="O14" s="20"/>
      <c r="P14" s="20"/>
    </row>
    <row r="15" spans="1:16" ht="13.5" thickBot="1" x14ac:dyDescent="0.35">
      <c r="A15" s="43" t="s">
        <v>16</v>
      </c>
      <c r="B15" s="156">
        <v>0</v>
      </c>
      <c r="C15" s="157">
        <v>0.28000000119209301</v>
      </c>
      <c r="D15" s="158">
        <v>0.58999997377395597</v>
      </c>
      <c r="E15" s="37">
        <v>2</v>
      </c>
      <c r="F15" s="38">
        <v>0</v>
      </c>
      <c r="G15" s="159">
        <v>0</v>
      </c>
      <c r="H15" s="163">
        <v>263</v>
      </c>
      <c r="I15" s="161"/>
      <c r="J15" s="19"/>
      <c r="K15" s="19"/>
      <c r="L15" s="152"/>
      <c r="M15" s="42"/>
      <c r="N15" s="51"/>
      <c r="O15" s="20"/>
      <c r="P15" s="20"/>
    </row>
    <row r="16" spans="1:16" ht="13.5" thickBot="1" x14ac:dyDescent="0.35">
      <c r="A16" s="52"/>
      <c r="B16" s="34"/>
      <c r="C16" s="35"/>
      <c r="D16" s="36"/>
      <c r="E16" s="73"/>
      <c r="F16" s="153"/>
      <c r="G16" s="39"/>
      <c r="H16" s="53"/>
      <c r="I16" s="40"/>
      <c r="J16" s="46"/>
      <c r="K16" s="46"/>
      <c r="L16" s="47"/>
      <c r="M16" s="48"/>
      <c r="N16" s="20"/>
      <c r="O16" s="20"/>
      <c r="P16" s="20"/>
    </row>
    <row r="17" spans="1:16" ht="13.5" thickBot="1" x14ac:dyDescent="0.35">
      <c r="A17" s="43" t="s">
        <v>17</v>
      </c>
      <c r="B17" s="22">
        <v>0</v>
      </c>
      <c r="C17" s="23">
        <v>0.30000001192092901</v>
      </c>
      <c r="D17" s="24">
        <v>0.63999998569488503</v>
      </c>
      <c r="E17" s="25">
        <v>1</v>
      </c>
      <c r="F17" s="26">
        <v>0.58999997377395597</v>
      </c>
      <c r="G17" s="27">
        <v>0</v>
      </c>
      <c r="H17" s="50">
        <v>263</v>
      </c>
      <c r="I17" s="29"/>
      <c r="J17" s="30"/>
      <c r="K17" s="162"/>
      <c r="L17" s="72"/>
      <c r="M17" s="31"/>
      <c r="N17" s="51"/>
      <c r="O17" s="20"/>
      <c r="P17" s="20"/>
    </row>
    <row r="18" spans="1:16" ht="13.5" thickBot="1" x14ac:dyDescent="0.35">
      <c r="A18" s="43" t="s">
        <v>17</v>
      </c>
      <c r="B18" s="156">
        <v>0</v>
      </c>
      <c r="C18" s="157">
        <v>0.30000001192092901</v>
      </c>
      <c r="D18" s="158">
        <v>0.63999998569488503</v>
      </c>
      <c r="E18" s="37">
        <v>2</v>
      </c>
      <c r="F18" s="38">
        <v>0</v>
      </c>
      <c r="G18" s="159">
        <v>0</v>
      </c>
      <c r="H18" s="163">
        <v>263</v>
      </c>
      <c r="I18" s="161"/>
      <c r="J18" s="19"/>
      <c r="K18" s="19"/>
      <c r="L18" s="152"/>
      <c r="M18" s="42"/>
      <c r="N18" s="51"/>
      <c r="O18" s="20"/>
      <c r="P18" s="20"/>
    </row>
    <row r="19" spans="1:16" ht="13.5" thickBot="1" x14ac:dyDescent="0.35">
      <c r="A19" s="52"/>
      <c r="B19" s="34"/>
      <c r="C19" s="35"/>
      <c r="D19" s="36"/>
      <c r="E19" s="73"/>
      <c r="F19" s="153"/>
      <c r="G19" s="39"/>
      <c r="H19" s="53"/>
      <c r="I19" s="40"/>
      <c r="J19" s="46"/>
      <c r="K19" s="46"/>
      <c r="L19" s="47"/>
      <c r="M19" s="48"/>
      <c r="N19" s="20"/>
      <c r="O19" s="20"/>
      <c r="P19" s="20"/>
    </row>
    <row r="20" spans="1:16" ht="13.5" thickBot="1" x14ac:dyDescent="0.35">
      <c r="A20" s="43" t="s">
        <v>18</v>
      </c>
      <c r="B20" s="54">
        <v>0</v>
      </c>
      <c r="C20" s="55">
        <v>3.9999998989515001E-4</v>
      </c>
      <c r="D20" s="56">
        <v>2.3000000510364801E-3</v>
      </c>
      <c r="E20" s="25">
        <v>1</v>
      </c>
      <c r="F20" s="57">
        <v>3.1000000890344399E-3</v>
      </c>
      <c r="G20" s="27" t="s">
        <v>55</v>
      </c>
      <c r="H20" s="44">
        <v>263</v>
      </c>
      <c r="I20" s="29"/>
      <c r="J20" s="30"/>
      <c r="K20" s="30"/>
      <c r="L20" s="164"/>
      <c r="M20" s="31"/>
      <c r="N20" s="20"/>
      <c r="O20" s="20"/>
      <c r="P20" s="20"/>
    </row>
    <row r="21" spans="1:16" ht="13.5" thickBot="1" x14ac:dyDescent="0.35">
      <c r="A21" s="43" t="s">
        <v>18</v>
      </c>
      <c r="B21" s="165">
        <v>0</v>
      </c>
      <c r="C21" s="166">
        <v>3.9999998989515001E-4</v>
      </c>
      <c r="D21" s="167">
        <v>2.3000000510364801E-3</v>
      </c>
      <c r="E21" s="37">
        <v>2</v>
      </c>
      <c r="F21" s="59">
        <v>1.0999999940395401E-3</v>
      </c>
      <c r="G21" s="159" t="s">
        <v>53</v>
      </c>
      <c r="H21" s="44">
        <v>263</v>
      </c>
      <c r="I21" s="41"/>
      <c r="J21" s="19"/>
      <c r="K21" s="168"/>
      <c r="L21" s="72"/>
      <c r="M21" s="42"/>
      <c r="N21" s="20"/>
      <c r="O21" s="20"/>
      <c r="P21" s="20"/>
    </row>
    <row r="22" spans="1:16" ht="13.5" thickBot="1" x14ac:dyDescent="0.35">
      <c r="A22" s="58"/>
      <c r="B22" s="34"/>
      <c r="C22" s="35"/>
      <c r="D22" s="36"/>
      <c r="E22" s="73"/>
      <c r="F22" s="74"/>
      <c r="G22" s="39"/>
      <c r="H22" s="60"/>
      <c r="I22" s="40"/>
      <c r="J22" s="46"/>
      <c r="K22" s="46"/>
      <c r="L22" s="47"/>
      <c r="M22" s="48"/>
      <c r="N22" s="20"/>
      <c r="O22" s="20"/>
      <c r="P22" s="20"/>
    </row>
    <row r="23" spans="1:16" ht="13.5" thickBot="1" x14ac:dyDescent="0.35">
      <c r="A23" s="43" t="s">
        <v>19</v>
      </c>
      <c r="B23" s="54">
        <v>0</v>
      </c>
      <c r="C23" s="55">
        <v>9.9999997473787503E-5</v>
      </c>
      <c r="D23" s="56">
        <v>2.8499999316409248E-3</v>
      </c>
      <c r="E23" s="25">
        <v>1</v>
      </c>
      <c r="F23" s="57">
        <v>3.8000000640749901E-3</v>
      </c>
      <c r="G23" s="27" t="s">
        <v>53</v>
      </c>
      <c r="H23" s="50">
        <v>263</v>
      </c>
      <c r="I23" s="29"/>
      <c r="J23" s="30"/>
      <c r="K23" s="30"/>
      <c r="L23" s="164"/>
      <c r="M23" s="31"/>
      <c r="N23" s="20"/>
      <c r="O23" s="20"/>
      <c r="P23" s="20"/>
    </row>
    <row r="24" spans="1:16" ht="13.5" thickBot="1" x14ac:dyDescent="0.35">
      <c r="A24" s="43" t="s">
        <v>19</v>
      </c>
      <c r="B24" s="165">
        <v>0</v>
      </c>
      <c r="C24" s="166">
        <v>9.9999997473787503E-5</v>
      </c>
      <c r="D24" s="167">
        <v>2.8499999316409248E-3</v>
      </c>
      <c r="E24" s="37">
        <v>2</v>
      </c>
      <c r="F24" s="59">
        <v>1.5000000130385199E-3</v>
      </c>
      <c r="G24" s="159" t="s">
        <v>54</v>
      </c>
      <c r="H24" s="163">
        <v>263</v>
      </c>
      <c r="I24" s="41"/>
      <c r="J24" s="19"/>
      <c r="K24" s="168"/>
      <c r="L24" s="72"/>
      <c r="M24" s="42"/>
      <c r="N24" s="20"/>
      <c r="O24" s="20"/>
      <c r="P24" s="20"/>
    </row>
    <row r="25" spans="1:16" ht="13.5" thickBot="1" x14ac:dyDescent="0.35">
      <c r="A25" s="58"/>
      <c r="B25" s="34"/>
      <c r="C25" s="35"/>
      <c r="D25" s="36"/>
      <c r="E25" s="73"/>
      <c r="F25" s="74"/>
      <c r="G25" s="39"/>
      <c r="H25" s="61"/>
      <c r="I25" s="40"/>
      <c r="J25" s="46"/>
      <c r="K25" s="46"/>
      <c r="L25" s="47"/>
      <c r="M25" s="48"/>
      <c r="N25" s="20"/>
      <c r="O25" s="20"/>
      <c r="P25" s="20"/>
    </row>
    <row r="26" spans="1:16" ht="13.5" thickBot="1" x14ac:dyDescent="0.35">
      <c r="A26" s="43" t="s">
        <v>20</v>
      </c>
      <c r="B26" s="54">
        <v>0</v>
      </c>
      <c r="C26" s="55">
        <v>1.5000000130385199E-3</v>
      </c>
      <c r="D26" s="56">
        <v>1.1199999600648901E-2</v>
      </c>
      <c r="E26" s="25">
        <v>1</v>
      </c>
      <c r="F26" s="57">
        <v>1.70000002253801E-3</v>
      </c>
      <c r="G26" s="27" t="s">
        <v>53</v>
      </c>
      <c r="H26" s="44">
        <v>117</v>
      </c>
      <c r="I26" s="29"/>
      <c r="J26" s="30"/>
      <c r="K26" s="162"/>
      <c r="L26" s="72"/>
      <c r="M26" s="31"/>
      <c r="N26" s="20"/>
      <c r="O26" s="20"/>
      <c r="P26" s="20"/>
    </row>
    <row r="27" spans="1:16" ht="13.5" thickBot="1" x14ac:dyDescent="0.35">
      <c r="A27" s="58"/>
      <c r="B27" s="34"/>
      <c r="C27" s="35"/>
      <c r="D27" s="36"/>
      <c r="E27" s="73"/>
      <c r="F27" s="74"/>
      <c r="G27" s="39"/>
      <c r="H27" s="62"/>
      <c r="I27" s="40"/>
      <c r="J27" s="46"/>
      <c r="K27" s="46"/>
      <c r="L27" s="47"/>
      <c r="M27" s="48"/>
      <c r="N27" s="20"/>
      <c r="O27" s="20"/>
      <c r="P27" s="20"/>
    </row>
    <row r="28" spans="1:16" ht="13.5" thickBot="1" x14ac:dyDescent="0.35">
      <c r="A28" s="43" t="s">
        <v>21</v>
      </c>
      <c r="B28" s="63">
        <v>1</v>
      </c>
      <c r="C28" s="64">
        <v>1</v>
      </c>
      <c r="D28" s="65">
        <v>1.0099999904632599</v>
      </c>
      <c r="E28" s="25">
        <v>1</v>
      </c>
      <c r="F28" s="66">
        <v>1.0199999809265099</v>
      </c>
      <c r="G28" s="27" t="s">
        <v>54</v>
      </c>
      <c r="H28" s="50">
        <v>263</v>
      </c>
      <c r="I28" s="29"/>
      <c r="J28" s="30"/>
      <c r="K28" s="30"/>
      <c r="L28" s="164"/>
      <c r="M28" s="31"/>
      <c r="N28" s="20"/>
      <c r="O28" s="20"/>
      <c r="P28" s="20"/>
    </row>
    <row r="29" spans="1:16" ht="13.5" thickBot="1" x14ac:dyDescent="0.35">
      <c r="A29" s="43" t="s">
        <v>21</v>
      </c>
      <c r="B29" s="69">
        <v>1</v>
      </c>
      <c r="C29" s="70">
        <v>1</v>
      </c>
      <c r="D29" s="71">
        <v>1.0099999904632599</v>
      </c>
      <c r="E29" s="37">
        <v>2</v>
      </c>
      <c r="F29" s="67">
        <v>1.0099999904632599</v>
      </c>
      <c r="G29" s="159">
        <v>0</v>
      </c>
      <c r="H29" s="163">
        <v>263</v>
      </c>
      <c r="I29" s="41"/>
      <c r="J29" s="19"/>
      <c r="K29" s="168"/>
      <c r="L29" s="72"/>
      <c r="M29" s="42"/>
      <c r="N29" s="20"/>
      <c r="O29" s="20"/>
      <c r="P29" s="20"/>
    </row>
    <row r="30" spans="1:16" ht="13.5" thickBot="1" x14ac:dyDescent="0.35">
      <c r="A30" s="58"/>
      <c r="B30" s="34"/>
      <c r="C30" s="35"/>
      <c r="D30" s="36"/>
      <c r="E30" s="73"/>
      <c r="F30" s="169"/>
      <c r="G30" s="39"/>
      <c r="H30" s="61"/>
      <c r="I30" s="40"/>
      <c r="J30" s="46"/>
      <c r="K30" s="46"/>
      <c r="L30" s="47"/>
      <c r="M30" s="48"/>
      <c r="N30" s="20"/>
      <c r="O30" s="20"/>
      <c r="P30" s="20"/>
    </row>
    <row r="31" spans="1:16" ht="13.5" thickBot="1" x14ac:dyDescent="0.35">
      <c r="A31" s="43" t="s">
        <v>22</v>
      </c>
      <c r="B31" s="63">
        <v>0.27350000381469702</v>
      </c>
      <c r="C31" s="64">
        <v>0.42966999053955102</v>
      </c>
      <c r="D31" s="65">
        <v>0.62993999481201146</v>
      </c>
      <c r="E31" s="25">
        <v>1</v>
      </c>
      <c r="F31" s="66">
        <v>0.33952999114990201</v>
      </c>
      <c r="G31" s="27" t="s">
        <v>54</v>
      </c>
      <c r="H31" s="50">
        <v>263</v>
      </c>
      <c r="I31" s="29"/>
      <c r="J31" s="154"/>
      <c r="K31" s="30"/>
      <c r="L31" s="72"/>
      <c r="M31" s="31"/>
      <c r="N31" s="20"/>
      <c r="O31" s="20"/>
      <c r="P31" s="20"/>
    </row>
    <row r="32" spans="1:16" ht="13.5" thickBot="1" x14ac:dyDescent="0.35">
      <c r="A32" s="43" t="s">
        <v>22</v>
      </c>
      <c r="B32" s="69">
        <v>0.27350000381469702</v>
      </c>
      <c r="C32" s="70">
        <v>0.42966999053955102</v>
      </c>
      <c r="D32" s="71">
        <v>0.62993999481201146</v>
      </c>
      <c r="E32" s="37">
        <v>2</v>
      </c>
      <c r="F32" s="67">
        <v>0.33952999114990201</v>
      </c>
      <c r="G32" s="159" t="s">
        <v>54</v>
      </c>
      <c r="H32" s="163">
        <v>263</v>
      </c>
      <c r="I32" s="41"/>
      <c r="J32" s="154"/>
      <c r="K32" s="19"/>
      <c r="L32" s="152"/>
      <c r="M32" s="42"/>
      <c r="N32" s="20"/>
      <c r="O32" s="20"/>
      <c r="P32" s="20"/>
    </row>
    <row r="33" spans="1:16" ht="13.5" thickBot="1" x14ac:dyDescent="0.35">
      <c r="A33" s="68" t="s">
        <v>23</v>
      </c>
      <c r="B33" s="34"/>
      <c r="C33" s="35"/>
      <c r="D33" s="36"/>
      <c r="E33" s="73"/>
      <c r="F33" s="74"/>
      <c r="G33" s="39"/>
      <c r="H33" s="61"/>
      <c r="I33" s="40"/>
      <c r="J33" s="46"/>
      <c r="K33" s="46"/>
      <c r="L33" s="47"/>
      <c r="M33" s="48"/>
      <c r="N33" s="20"/>
      <c r="O33" s="20"/>
      <c r="P33" s="20"/>
    </row>
    <row r="34" spans="1:16" ht="13.5" thickBot="1" x14ac:dyDescent="0.35">
      <c r="A34" s="43" t="s">
        <v>24</v>
      </c>
      <c r="B34" s="69">
        <v>0</v>
      </c>
      <c r="C34" s="70">
        <v>5.9999998658895499E-2</v>
      </c>
      <c r="D34" s="71">
        <v>0.270000010728836</v>
      </c>
      <c r="E34" s="25">
        <v>1</v>
      </c>
      <c r="F34" s="66">
        <v>0.18999999761581399</v>
      </c>
      <c r="G34" s="27">
        <v>0</v>
      </c>
      <c r="H34" s="28">
        <v>117</v>
      </c>
      <c r="I34" s="29"/>
      <c r="J34" s="30"/>
      <c r="K34" s="162"/>
      <c r="L34" s="72"/>
      <c r="M34" s="31"/>
      <c r="N34" s="20"/>
      <c r="O34" s="20"/>
      <c r="P34" s="20"/>
    </row>
    <row r="35" spans="1:16" ht="13.5" thickBot="1" x14ac:dyDescent="0.35">
      <c r="A35" s="58"/>
      <c r="B35" s="34"/>
      <c r="C35" s="35"/>
      <c r="D35" s="36"/>
      <c r="E35" s="73"/>
      <c r="F35" s="74"/>
      <c r="G35" s="39"/>
      <c r="H35" s="62"/>
      <c r="I35" s="40"/>
      <c r="J35" s="46"/>
      <c r="K35" s="46"/>
      <c r="L35" s="47"/>
      <c r="M35" s="48"/>
      <c r="N35" s="20"/>
      <c r="O35" s="20"/>
      <c r="P35" s="20"/>
    </row>
    <row r="36" spans="1:16" ht="13.5" thickBot="1" x14ac:dyDescent="0.35">
      <c r="A36" s="49" t="s">
        <v>25</v>
      </c>
      <c r="B36" s="63">
        <v>0</v>
      </c>
      <c r="C36" s="64">
        <v>7.9999998211860698E-2</v>
      </c>
      <c r="D36" s="65">
        <v>0.44999998800000002</v>
      </c>
      <c r="E36" s="25">
        <v>1</v>
      </c>
      <c r="F36" s="66">
        <v>0.15999999642372101</v>
      </c>
      <c r="G36" s="27" t="s">
        <v>56</v>
      </c>
      <c r="H36" s="28">
        <v>117</v>
      </c>
      <c r="I36" s="29"/>
      <c r="J36" s="30"/>
      <c r="K36" s="162"/>
      <c r="L36" s="72"/>
      <c r="M36" s="31"/>
      <c r="N36" s="20"/>
      <c r="O36" s="20"/>
      <c r="P36" s="20"/>
    </row>
    <row r="37" spans="1:16" ht="13.5" thickBot="1" x14ac:dyDescent="0.35">
      <c r="A37" s="58"/>
      <c r="B37" s="34"/>
      <c r="C37" s="35"/>
      <c r="D37" s="36"/>
      <c r="E37" s="73"/>
      <c r="F37" s="74"/>
      <c r="G37" s="39"/>
      <c r="H37" s="62"/>
      <c r="I37" s="40"/>
      <c r="J37" s="46"/>
      <c r="K37" s="46"/>
      <c r="L37" s="47"/>
      <c r="M37" s="48"/>
      <c r="N37" s="20"/>
      <c r="O37" s="20"/>
      <c r="P37" s="20"/>
    </row>
    <row r="38" spans="1:16" ht="13.5" thickBot="1" x14ac:dyDescent="0.35">
      <c r="A38" s="75"/>
      <c r="B38" s="76"/>
      <c r="C38" s="76"/>
      <c r="D38" s="76"/>
      <c r="E38" s="77"/>
      <c r="F38" s="77"/>
      <c r="G38" s="77"/>
      <c r="H38" s="77"/>
      <c r="I38" s="77"/>
      <c r="J38" s="77"/>
      <c r="K38" s="77"/>
      <c r="L38" s="77"/>
      <c r="M38" s="77"/>
      <c r="N38" s="78"/>
      <c r="O38" s="78"/>
    </row>
    <row r="39" spans="1:16" ht="13.5" thickBot="1" x14ac:dyDescent="0.35">
      <c r="B39" s="79"/>
      <c r="C39" s="79"/>
      <c r="D39" s="79"/>
      <c r="E39" s="80"/>
      <c r="F39" s="80"/>
      <c r="G39" s="80"/>
      <c r="H39" s="81" t="s">
        <v>26</v>
      </c>
      <c r="I39" s="82">
        <v>0.14285714285714285</v>
      </c>
      <c r="J39" s="83">
        <v>0.33333333333333331</v>
      </c>
      <c r="K39" s="84">
        <v>0.38095238095238093</v>
      </c>
      <c r="L39" s="85">
        <v>0.14285714285714285</v>
      </c>
      <c r="M39" s="86">
        <v>0</v>
      </c>
      <c r="N39" s="87"/>
      <c r="O39" s="88"/>
    </row>
    <row r="40" spans="1:16" ht="13" x14ac:dyDescent="0.3">
      <c r="B40" s="79"/>
      <c r="C40" s="79"/>
      <c r="D40" s="79"/>
      <c r="E40" s="80"/>
      <c r="F40" s="80"/>
      <c r="G40" s="80"/>
      <c r="H40" s="81"/>
      <c r="I40" s="89"/>
      <c r="J40" s="89"/>
      <c r="K40" s="89"/>
      <c r="L40" s="90"/>
      <c r="M40" s="89"/>
      <c r="N40" s="87"/>
      <c r="O40" s="88"/>
    </row>
    <row r="41" spans="1:16" ht="13" x14ac:dyDescent="0.3">
      <c r="B41" s="79"/>
      <c r="C41" s="79"/>
      <c r="D41" s="79"/>
      <c r="E41" s="80"/>
      <c r="F41" s="80"/>
      <c r="G41" s="80"/>
      <c r="H41" s="81"/>
      <c r="I41" s="89"/>
      <c r="J41" s="89"/>
      <c r="K41" s="89"/>
      <c r="L41" s="90"/>
      <c r="M41" s="89"/>
      <c r="N41" s="87"/>
      <c r="O41" s="88"/>
    </row>
    <row r="42" spans="1:16" x14ac:dyDescent="0.25">
      <c r="F42" s="1" t="s">
        <v>57</v>
      </c>
      <c r="I42" s="91"/>
      <c r="J42" s="91"/>
      <c r="K42" s="91"/>
      <c r="L42" s="92"/>
      <c r="M42" s="170">
        <v>42668</v>
      </c>
      <c r="P42" s="88"/>
    </row>
    <row r="43" spans="1:16" x14ac:dyDescent="0.25">
      <c r="I43" s="91"/>
      <c r="J43" s="91"/>
      <c r="K43" s="91"/>
      <c r="L43" s="92"/>
      <c r="M43" s="91"/>
    </row>
    <row r="44" spans="1:16" ht="13" x14ac:dyDescent="0.3">
      <c r="A44" s="93"/>
      <c r="J44" s="93"/>
      <c r="O44" s="88"/>
    </row>
    <row r="45" spans="1:16" x14ac:dyDescent="0.25">
      <c r="L45" s="94"/>
    </row>
  </sheetData>
  <dataConsolidate/>
  <conditionalFormatting sqref="G28:G29 G31:G32 G34 G36 G5:G6 G8:G9 G11:G12 G17:G18 G20:G21 G23:G24 G26">
    <cfRule type="cellIs" priority="4" stopIfTrue="1" operator="equal">
      <formula>0</formula>
    </cfRule>
    <cfRule type="cellIs" dxfId="3" priority="5" stopIfTrue="1" operator="between">
      <formula>"+"</formula>
      <formula>"++"</formula>
    </cfRule>
    <cfRule type="cellIs" dxfId="2" priority="6" stopIfTrue="1" operator="between">
      <formula>"-"</formula>
      <formula>"--"</formula>
    </cfRule>
  </conditionalFormatting>
  <conditionalFormatting sqref="G14:G15">
    <cfRule type="cellIs" priority="1" stopIfTrue="1" operator="equal">
      <formula>0</formula>
    </cfRule>
    <cfRule type="cellIs" dxfId="1" priority="2" stopIfTrue="1" operator="between">
      <formula>"+"</formula>
      <formula>"++"</formula>
    </cfRule>
    <cfRule type="cellIs" dxfId="0" priority="3" stopIfTrue="1" operator="between">
      <formula>"-"</formula>
      <formula>"--"</formula>
    </cfRule>
  </conditionalFormatting>
  <pageMargins left="0.53" right="0.4" top="0.98425196850393704" bottom="0.98425196850393704" header="0.51181102362204722" footer="0.51181102362204722"/>
  <pageSetup paperSize="9" scale="9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07"/>
  <dimension ref="B1:I30"/>
  <sheetViews>
    <sheetView showGridLines="0" workbookViewId="0">
      <selection activeCell="J15" sqref="J15"/>
    </sheetView>
  </sheetViews>
  <sheetFormatPr defaultRowHeight="12.5" x14ac:dyDescent="0.25"/>
  <cols>
    <col min="1" max="3" width="9.1796875" style="1" customWidth="1"/>
    <col min="4" max="4" width="15.81640625" style="1" customWidth="1"/>
    <col min="5" max="5" width="19.54296875" style="1" customWidth="1"/>
    <col min="6" max="6" width="15.54296875" style="1" customWidth="1"/>
    <col min="7" max="7" width="19.54296875" style="1" customWidth="1"/>
    <col min="8" max="8" width="18" style="1" customWidth="1"/>
    <col min="9" max="9" width="20" style="1" customWidth="1"/>
    <col min="10" max="10" width="18.26953125" style="1" customWidth="1"/>
    <col min="11" max="256" width="8.7265625" style="1"/>
    <col min="257" max="259" width="9.1796875" style="1" customWidth="1"/>
    <col min="260" max="260" width="15.81640625" style="1" customWidth="1"/>
    <col min="261" max="261" width="19.54296875" style="1" customWidth="1"/>
    <col min="262" max="262" width="15.54296875" style="1" customWidth="1"/>
    <col min="263" max="263" width="19.54296875" style="1" customWidth="1"/>
    <col min="264" max="264" width="18" style="1" customWidth="1"/>
    <col min="265" max="265" width="20" style="1" customWidth="1"/>
    <col min="266" max="266" width="18.26953125" style="1" customWidth="1"/>
    <col min="267" max="512" width="8.7265625" style="1"/>
    <col min="513" max="515" width="9.1796875" style="1" customWidth="1"/>
    <col min="516" max="516" width="15.81640625" style="1" customWidth="1"/>
    <col min="517" max="517" width="19.54296875" style="1" customWidth="1"/>
    <col min="518" max="518" width="15.54296875" style="1" customWidth="1"/>
    <col min="519" max="519" width="19.54296875" style="1" customWidth="1"/>
    <col min="520" max="520" width="18" style="1" customWidth="1"/>
    <col min="521" max="521" width="20" style="1" customWidth="1"/>
    <col min="522" max="522" width="18.26953125" style="1" customWidth="1"/>
    <col min="523" max="768" width="8.7265625" style="1"/>
    <col min="769" max="771" width="9.1796875" style="1" customWidth="1"/>
    <col min="772" max="772" width="15.81640625" style="1" customWidth="1"/>
    <col min="773" max="773" width="19.54296875" style="1" customWidth="1"/>
    <col min="774" max="774" width="15.54296875" style="1" customWidth="1"/>
    <col min="775" max="775" width="19.54296875" style="1" customWidth="1"/>
    <col min="776" max="776" width="18" style="1" customWidth="1"/>
    <col min="777" max="777" width="20" style="1" customWidth="1"/>
    <col min="778" max="778" width="18.26953125" style="1" customWidth="1"/>
    <col min="779" max="1024" width="8.7265625" style="1"/>
    <col min="1025" max="1027" width="9.1796875" style="1" customWidth="1"/>
    <col min="1028" max="1028" width="15.81640625" style="1" customWidth="1"/>
    <col min="1029" max="1029" width="19.54296875" style="1" customWidth="1"/>
    <col min="1030" max="1030" width="15.54296875" style="1" customWidth="1"/>
    <col min="1031" max="1031" width="19.54296875" style="1" customWidth="1"/>
    <col min="1032" max="1032" width="18" style="1" customWidth="1"/>
    <col min="1033" max="1033" width="20" style="1" customWidth="1"/>
    <col min="1034" max="1034" width="18.26953125" style="1" customWidth="1"/>
    <col min="1035" max="1280" width="8.7265625" style="1"/>
    <col min="1281" max="1283" width="9.1796875" style="1" customWidth="1"/>
    <col min="1284" max="1284" width="15.81640625" style="1" customWidth="1"/>
    <col min="1285" max="1285" width="19.54296875" style="1" customWidth="1"/>
    <col min="1286" max="1286" width="15.54296875" style="1" customWidth="1"/>
    <col min="1287" max="1287" width="19.54296875" style="1" customWidth="1"/>
    <col min="1288" max="1288" width="18" style="1" customWidth="1"/>
    <col min="1289" max="1289" width="20" style="1" customWidth="1"/>
    <col min="1290" max="1290" width="18.26953125" style="1" customWidth="1"/>
    <col min="1291" max="1536" width="8.7265625" style="1"/>
    <col min="1537" max="1539" width="9.1796875" style="1" customWidth="1"/>
    <col min="1540" max="1540" width="15.81640625" style="1" customWidth="1"/>
    <col min="1541" max="1541" width="19.54296875" style="1" customWidth="1"/>
    <col min="1542" max="1542" width="15.54296875" style="1" customWidth="1"/>
    <col min="1543" max="1543" width="19.54296875" style="1" customWidth="1"/>
    <col min="1544" max="1544" width="18" style="1" customWidth="1"/>
    <col min="1545" max="1545" width="20" style="1" customWidth="1"/>
    <col min="1546" max="1546" width="18.26953125" style="1" customWidth="1"/>
    <col min="1547" max="1792" width="8.7265625" style="1"/>
    <col min="1793" max="1795" width="9.1796875" style="1" customWidth="1"/>
    <col min="1796" max="1796" width="15.81640625" style="1" customWidth="1"/>
    <col min="1797" max="1797" width="19.54296875" style="1" customWidth="1"/>
    <col min="1798" max="1798" width="15.54296875" style="1" customWidth="1"/>
    <col min="1799" max="1799" width="19.54296875" style="1" customWidth="1"/>
    <col min="1800" max="1800" width="18" style="1" customWidth="1"/>
    <col min="1801" max="1801" width="20" style="1" customWidth="1"/>
    <col min="1802" max="1802" width="18.26953125" style="1" customWidth="1"/>
    <col min="1803" max="2048" width="8.7265625" style="1"/>
    <col min="2049" max="2051" width="9.1796875" style="1" customWidth="1"/>
    <col min="2052" max="2052" width="15.81640625" style="1" customWidth="1"/>
    <col min="2053" max="2053" width="19.54296875" style="1" customWidth="1"/>
    <col min="2054" max="2054" width="15.54296875" style="1" customWidth="1"/>
    <col min="2055" max="2055" width="19.54296875" style="1" customWidth="1"/>
    <col min="2056" max="2056" width="18" style="1" customWidth="1"/>
    <col min="2057" max="2057" width="20" style="1" customWidth="1"/>
    <col min="2058" max="2058" width="18.26953125" style="1" customWidth="1"/>
    <col min="2059" max="2304" width="8.7265625" style="1"/>
    <col min="2305" max="2307" width="9.1796875" style="1" customWidth="1"/>
    <col min="2308" max="2308" width="15.81640625" style="1" customWidth="1"/>
    <col min="2309" max="2309" width="19.54296875" style="1" customWidth="1"/>
    <col min="2310" max="2310" width="15.54296875" style="1" customWidth="1"/>
    <col min="2311" max="2311" width="19.54296875" style="1" customWidth="1"/>
    <col min="2312" max="2312" width="18" style="1" customWidth="1"/>
    <col min="2313" max="2313" width="20" style="1" customWidth="1"/>
    <col min="2314" max="2314" width="18.26953125" style="1" customWidth="1"/>
    <col min="2315" max="2560" width="8.7265625" style="1"/>
    <col min="2561" max="2563" width="9.1796875" style="1" customWidth="1"/>
    <col min="2564" max="2564" width="15.81640625" style="1" customWidth="1"/>
    <col min="2565" max="2565" width="19.54296875" style="1" customWidth="1"/>
    <col min="2566" max="2566" width="15.54296875" style="1" customWidth="1"/>
    <col min="2567" max="2567" width="19.54296875" style="1" customWidth="1"/>
    <col min="2568" max="2568" width="18" style="1" customWidth="1"/>
    <col min="2569" max="2569" width="20" style="1" customWidth="1"/>
    <col min="2570" max="2570" width="18.26953125" style="1" customWidth="1"/>
    <col min="2571" max="2816" width="8.7265625" style="1"/>
    <col min="2817" max="2819" width="9.1796875" style="1" customWidth="1"/>
    <col min="2820" max="2820" width="15.81640625" style="1" customWidth="1"/>
    <col min="2821" max="2821" width="19.54296875" style="1" customWidth="1"/>
    <col min="2822" max="2822" width="15.54296875" style="1" customWidth="1"/>
    <col min="2823" max="2823" width="19.54296875" style="1" customWidth="1"/>
    <col min="2824" max="2824" width="18" style="1" customWidth="1"/>
    <col min="2825" max="2825" width="20" style="1" customWidth="1"/>
    <col min="2826" max="2826" width="18.26953125" style="1" customWidth="1"/>
    <col min="2827" max="3072" width="8.7265625" style="1"/>
    <col min="3073" max="3075" width="9.1796875" style="1" customWidth="1"/>
    <col min="3076" max="3076" width="15.81640625" style="1" customWidth="1"/>
    <col min="3077" max="3077" width="19.54296875" style="1" customWidth="1"/>
    <col min="3078" max="3078" width="15.54296875" style="1" customWidth="1"/>
    <col min="3079" max="3079" width="19.54296875" style="1" customWidth="1"/>
    <col min="3080" max="3080" width="18" style="1" customWidth="1"/>
    <col min="3081" max="3081" width="20" style="1" customWidth="1"/>
    <col min="3082" max="3082" width="18.26953125" style="1" customWidth="1"/>
    <col min="3083" max="3328" width="8.7265625" style="1"/>
    <col min="3329" max="3331" width="9.1796875" style="1" customWidth="1"/>
    <col min="3332" max="3332" width="15.81640625" style="1" customWidth="1"/>
    <col min="3333" max="3333" width="19.54296875" style="1" customWidth="1"/>
    <col min="3334" max="3334" width="15.54296875" style="1" customWidth="1"/>
    <col min="3335" max="3335" width="19.54296875" style="1" customWidth="1"/>
    <col min="3336" max="3336" width="18" style="1" customWidth="1"/>
    <col min="3337" max="3337" width="20" style="1" customWidth="1"/>
    <col min="3338" max="3338" width="18.26953125" style="1" customWidth="1"/>
    <col min="3339" max="3584" width="8.7265625" style="1"/>
    <col min="3585" max="3587" width="9.1796875" style="1" customWidth="1"/>
    <col min="3588" max="3588" width="15.81640625" style="1" customWidth="1"/>
    <col min="3589" max="3589" width="19.54296875" style="1" customWidth="1"/>
    <col min="3590" max="3590" width="15.54296875" style="1" customWidth="1"/>
    <col min="3591" max="3591" width="19.54296875" style="1" customWidth="1"/>
    <col min="3592" max="3592" width="18" style="1" customWidth="1"/>
    <col min="3593" max="3593" width="20" style="1" customWidth="1"/>
    <col min="3594" max="3594" width="18.26953125" style="1" customWidth="1"/>
    <col min="3595" max="3840" width="8.7265625" style="1"/>
    <col min="3841" max="3843" width="9.1796875" style="1" customWidth="1"/>
    <col min="3844" max="3844" width="15.81640625" style="1" customWidth="1"/>
    <col min="3845" max="3845" width="19.54296875" style="1" customWidth="1"/>
    <col min="3846" max="3846" width="15.54296875" style="1" customWidth="1"/>
    <col min="3847" max="3847" width="19.54296875" style="1" customWidth="1"/>
    <col min="3848" max="3848" width="18" style="1" customWidth="1"/>
    <col min="3849" max="3849" width="20" style="1" customWidth="1"/>
    <col min="3850" max="3850" width="18.26953125" style="1" customWidth="1"/>
    <col min="3851" max="4096" width="8.7265625" style="1"/>
    <col min="4097" max="4099" width="9.1796875" style="1" customWidth="1"/>
    <col min="4100" max="4100" width="15.81640625" style="1" customWidth="1"/>
    <col min="4101" max="4101" width="19.54296875" style="1" customWidth="1"/>
    <col min="4102" max="4102" width="15.54296875" style="1" customWidth="1"/>
    <col min="4103" max="4103" width="19.54296875" style="1" customWidth="1"/>
    <col min="4104" max="4104" width="18" style="1" customWidth="1"/>
    <col min="4105" max="4105" width="20" style="1" customWidth="1"/>
    <col min="4106" max="4106" width="18.26953125" style="1" customWidth="1"/>
    <col min="4107" max="4352" width="8.7265625" style="1"/>
    <col min="4353" max="4355" width="9.1796875" style="1" customWidth="1"/>
    <col min="4356" max="4356" width="15.81640625" style="1" customWidth="1"/>
    <col min="4357" max="4357" width="19.54296875" style="1" customWidth="1"/>
    <col min="4358" max="4358" width="15.54296875" style="1" customWidth="1"/>
    <col min="4359" max="4359" width="19.54296875" style="1" customWidth="1"/>
    <col min="4360" max="4360" width="18" style="1" customWidth="1"/>
    <col min="4361" max="4361" width="20" style="1" customWidth="1"/>
    <col min="4362" max="4362" width="18.26953125" style="1" customWidth="1"/>
    <col min="4363" max="4608" width="8.7265625" style="1"/>
    <col min="4609" max="4611" width="9.1796875" style="1" customWidth="1"/>
    <col min="4612" max="4612" width="15.81640625" style="1" customWidth="1"/>
    <col min="4613" max="4613" width="19.54296875" style="1" customWidth="1"/>
    <col min="4614" max="4614" width="15.54296875" style="1" customWidth="1"/>
    <col min="4615" max="4615" width="19.54296875" style="1" customWidth="1"/>
    <col min="4616" max="4616" width="18" style="1" customWidth="1"/>
    <col min="4617" max="4617" width="20" style="1" customWidth="1"/>
    <col min="4618" max="4618" width="18.26953125" style="1" customWidth="1"/>
    <col min="4619" max="4864" width="8.7265625" style="1"/>
    <col min="4865" max="4867" width="9.1796875" style="1" customWidth="1"/>
    <col min="4868" max="4868" width="15.81640625" style="1" customWidth="1"/>
    <col min="4869" max="4869" width="19.54296875" style="1" customWidth="1"/>
    <col min="4870" max="4870" width="15.54296875" style="1" customWidth="1"/>
    <col min="4871" max="4871" width="19.54296875" style="1" customWidth="1"/>
    <col min="4872" max="4872" width="18" style="1" customWidth="1"/>
    <col min="4873" max="4873" width="20" style="1" customWidth="1"/>
    <col min="4874" max="4874" width="18.26953125" style="1" customWidth="1"/>
    <col min="4875" max="5120" width="8.7265625" style="1"/>
    <col min="5121" max="5123" width="9.1796875" style="1" customWidth="1"/>
    <col min="5124" max="5124" width="15.81640625" style="1" customWidth="1"/>
    <col min="5125" max="5125" width="19.54296875" style="1" customWidth="1"/>
    <col min="5126" max="5126" width="15.54296875" style="1" customWidth="1"/>
    <col min="5127" max="5127" width="19.54296875" style="1" customWidth="1"/>
    <col min="5128" max="5128" width="18" style="1" customWidth="1"/>
    <col min="5129" max="5129" width="20" style="1" customWidth="1"/>
    <col min="5130" max="5130" width="18.26953125" style="1" customWidth="1"/>
    <col min="5131" max="5376" width="8.7265625" style="1"/>
    <col min="5377" max="5379" width="9.1796875" style="1" customWidth="1"/>
    <col min="5380" max="5380" width="15.81640625" style="1" customWidth="1"/>
    <col min="5381" max="5381" width="19.54296875" style="1" customWidth="1"/>
    <col min="5382" max="5382" width="15.54296875" style="1" customWidth="1"/>
    <col min="5383" max="5383" width="19.54296875" style="1" customWidth="1"/>
    <col min="5384" max="5384" width="18" style="1" customWidth="1"/>
    <col min="5385" max="5385" width="20" style="1" customWidth="1"/>
    <col min="5386" max="5386" width="18.26953125" style="1" customWidth="1"/>
    <col min="5387" max="5632" width="8.7265625" style="1"/>
    <col min="5633" max="5635" width="9.1796875" style="1" customWidth="1"/>
    <col min="5636" max="5636" width="15.81640625" style="1" customWidth="1"/>
    <col min="5637" max="5637" width="19.54296875" style="1" customWidth="1"/>
    <col min="5638" max="5638" width="15.54296875" style="1" customWidth="1"/>
    <col min="5639" max="5639" width="19.54296875" style="1" customWidth="1"/>
    <col min="5640" max="5640" width="18" style="1" customWidth="1"/>
    <col min="5641" max="5641" width="20" style="1" customWidth="1"/>
    <col min="5642" max="5642" width="18.26953125" style="1" customWidth="1"/>
    <col min="5643" max="5888" width="8.7265625" style="1"/>
    <col min="5889" max="5891" width="9.1796875" style="1" customWidth="1"/>
    <col min="5892" max="5892" width="15.81640625" style="1" customWidth="1"/>
    <col min="5893" max="5893" width="19.54296875" style="1" customWidth="1"/>
    <col min="5894" max="5894" width="15.54296875" style="1" customWidth="1"/>
    <col min="5895" max="5895" width="19.54296875" style="1" customWidth="1"/>
    <col min="5896" max="5896" width="18" style="1" customWidth="1"/>
    <col min="5897" max="5897" width="20" style="1" customWidth="1"/>
    <col min="5898" max="5898" width="18.26953125" style="1" customWidth="1"/>
    <col min="5899" max="6144" width="8.7265625" style="1"/>
    <col min="6145" max="6147" width="9.1796875" style="1" customWidth="1"/>
    <col min="6148" max="6148" width="15.81640625" style="1" customWidth="1"/>
    <col min="6149" max="6149" width="19.54296875" style="1" customWidth="1"/>
    <col min="6150" max="6150" width="15.54296875" style="1" customWidth="1"/>
    <col min="6151" max="6151" width="19.54296875" style="1" customWidth="1"/>
    <col min="6152" max="6152" width="18" style="1" customWidth="1"/>
    <col min="6153" max="6153" width="20" style="1" customWidth="1"/>
    <col min="6154" max="6154" width="18.26953125" style="1" customWidth="1"/>
    <col min="6155" max="6400" width="8.7265625" style="1"/>
    <col min="6401" max="6403" width="9.1796875" style="1" customWidth="1"/>
    <col min="6404" max="6404" width="15.81640625" style="1" customWidth="1"/>
    <col min="6405" max="6405" width="19.54296875" style="1" customWidth="1"/>
    <col min="6406" max="6406" width="15.54296875" style="1" customWidth="1"/>
    <col min="6407" max="6407" width="19.54296875" style="1" customWidth="1"/>
    <col min="6408" max="6408" width="18" style="1" customWidth="1"/>
    <col min="6409" max="6409" width="20" style="1" customWidth="1"/>
    <col min="6410" max="6410" width="18.26953125" style="1" customWidth="1"/>
    <col min="6411" max="6656" width="8.7265625" style="1"/>
    <col min="6657" max="6659" width="9.1796875" style="1" customWidth="1"/>
    <col min="6660" max="6660" width="15.81640625" style="1" customWidth="1"/>
    <col min="6661" max="6661" width="19.54296875" style="1" customWidth="1"/>
    <col min="6662" max="6662" width="15.54296875" style="1" customWidth="1"/>
    <col min="6663" max="6663" width="19.54296875" style="1" customWidth="1"/>
    <col min="6664" max="6664" width="18" style="1" customWidth="1"/>
    <col min="6665" max="6665" width="20" style="1" customWidth="1"/>
    <col min="6666" max="6666" width="18.26953125" style="1" customWidth="1"/>
    <col min="6667" max="6912" width="8.7265625" style="1"/>
    <col min="6913" max="6915" width="9.1796875" style="1" customWidth="1"/>
    <col min="6916" max="6916" width="15.81640625" style="1" customWidth="1"/>
    <col min="6917" max="6917" width="19.54296875" style="1" customWidth="1"/>
    <col min="6918" max="6918" width="15.54296875" style="1" customWidth="1"/>
    <col min="6919" max="6919" width="19.54296875" style="1" customWidth="1"/>
    <col min="6920" max="6920" width="18" style="1" customWidth="1"/>
    <col min="6921" max="6921" width="20" style="1" customWidth="1"/>
    <col min="6922" max="6922" width="18.26953125" style="1" customWidth="1"/>
    <col min="6923" max="7168" width="8.7265625" style="1"/>
    <col min="7169" max="7171" width="9.1796875" style="1" customWidth="1"/>
    <col min="7172" max="7172" width="15.81640625" style="1" customWidth="1"/>
    <col min="7173" max="7173" width="19.54296875" style="1" customWidth="1"/>
    <col min="7174" max="7174" width="15.54296875" style="1" customWidth="1"/>
    <col min="7175" max="7175" width="19.54296875" style="1" customWidth="1"/>
    <col min="7176" max="7176" width="18" style="1" customWidth="1"/>
    <col min="7177" max="7177" width="20" style="1" customWidth="1"/>
    <col min="7178" max="7178" width="18.26953125" style="1" customWidth="1"/>
    <col min="7179" max="7424" width="8.7265625" style="1"/>
    <col min="7425" max="7427" width="9.1796875" style="1" customWidth="1"/>
    <col min="7428" max="7428" width="15.81640625" style="1" customWidth="1"/>
    <col min="7429" max="7429" width="19.54296875" style="1" customWidth="1"/>
    <col min="7430" max="7430" width="15.54296875" style="1" customWidth="1"/>
    <col min="7431" max="7431" width="19.54296875" style="1" customWidth="1"/>
    <col min="7432" max="7432" width="18" style="1" customWidth="1"/>
    <col min="7433" max="7433" width="20" style="1" customWidth="1"/>
    <col min="7434" max="7434" width="18.26953125" style="1" customWidth="1"/>
    <col min="7435" max="7680" width="8.7265625" style="1"/>
    <col min="7681" max="7683" width="9.1796875" style="1" customWidth="1"/>
    <col min="7684" max="7684" width="15.81640625" style="1" customWidth="1"/>
    <col min="7685" max="7685" width="19.54296875" style="1" customWidth="1"/>
    <col min="7686" max="7686" width="15.54296875" style="1" customWidth="1"/>
    <col min="7687" max="7687" width="19.54296875" style="1" customWidth="1"/>
    <col min="7688" max="7688" width="18" style="1" customWidth="1"/>
    <col min="7689" max="7689" width="20" style="1" customWidth="1"/>
    <col min="7690" max="7690" width="18.26953125" style="1" customWidth="1"/>
    <col min="7691" max="7936" width="8.7265625" style="1"/>
    <col min="7937" max="7939" width="9.1796875" style="1" customWidth="1"/>
    <col min="7940" max="7940" width="15.81640625" style="1" customWidth="1"/>
    <col min="7941" max="7941" width="19.54296875" style="1" customWidth="1"/>
    <col min="7942" max="7942" width="15.54296875" style="1" customWidth="1"/>
    <col min="7943" max="7943" width="19.54296875" style="1" customWidth="1"/>
    <col min="7944" max="7944" width="18" style="1" customWidth="1"/>
    <col min="7945" max="7945" width="20" style="1" customWidth="1"/>
    <col min="7946" max="7946" width="18.26953125" style="1" customWidth="1"/>
    <col min="7947" max="8192" width="8.7265625" style="1"/>
    <col min="8193" max="8195" width="9.1796875" style="1" customWidth="1"/>
    <col min="8196" max="8196" width="15.81640625" style="1" customWidth="1"/>
    <col min="8197" max="8197" width="19.54296875" style="1" customWidth="1"/>
    <col min="8198" max="8198" width="15.54296875" style="1" customWidth="1"/>
    <col min="8199" max="8199" width="19.54296875" style="1" customWidth="1"/>
    <col min="8200" max="8200" width="18" style="1" customWidth="1"/>
    <col min="8201" max="8201" width="20" style="1" customWidth="1"/>
    <col min="8202" max="8202" width="18.26953125" style="1" customWidth="1"/>
    <col min="8203" max="8448" width="8.7265625" style="1"/>
    <col min="8449" max="8451" width="9.1796875" style="1" customWidth="1"/>
    <col min="8452" max="8452" width="15.81640625" style="1" customWidth="1"/>
    <col min="8453" max="8453" width="19.54296875" style="1" customWidth="1"/>
    <col min="8454" max="8454" width="15.54296875" style="1" customWidth="1"/>
    <col min="8455" max="8455" width="19.54296875" style="1" customWidth="1"/>
    <col min="8456" max="8456" width="18" style="1" customWidth="1"/>
    <col min="8457" max="8457" width="20" style="1" customWidth="1"/>
    <col min="8458" max="8458" width="18.26953125" style="1" customWidth="1"/>
    <col min="8459" max="8704" width="8.7265625" style="1"/>
    <col min="8705" max="8707" width="9.1796875" style="1" customWidth="1"/>
    <col min="8708" max="8708" width="15.81640625" style="1" customWidth="1"/>
    <col min="8709" max="8709" width="19.54296875" style="1" customWidth="1"/>
    <col min="8710" max="8710" width="15.54296875" style="1" customWidth="1"/>
    <col min="8711" max="8711" width="19.54296875" style="1" customWidth="1"/>
    <col min="8712" max="8712" width="18" style="1" customWidth="1"/>
    <col min="8713" max="8713" width="20" style="1" customWidth="1"/>
    <col min="8714" max="8714" width="18.26953125" style="1" customWidth="1"/>
    <col min="8715" max="8960" width="8.7265625" style="1"/>
    <col min="8961" max="8963" width="9.1796875" style="1" customWidth="1"/>
    <col min="8964" max="8964" width="15.81640625" style="1" customWidth="1"/>
    <col min="8965" max="8965" width="19.54296875" style="1" customWidth="1"/>
    <col min="8966" max="8966" width="15.54296875" style="1" customWidth="1"/>
    <col min="8967" max="8967" width="19.54296875" style="1" customWidth="1"/>
    <col min="8968" max="8968" width="18" style="1" customWidth="1"/>
    <col min="8969" max="8969" width="20" style="1" customWidth="1"/>
    <col min="8970" max="8970" width="18.26953125" style="1" customWidth="1"/>
    <col min="8971" max="9216" width="8.7265625" style="1"/>
    <col min="9217" max="9219" width="9.1796875" style="1" customWidth="1"/>
    <col min="9220" max="9220" width="15.81640625" style="1" customWidth="1"/>
    <col min="9221" max="9221" width="19.54296875" style="1" customWidth="1"/>
    <col min="9222" max="9222" width="15.54296875" style="1" customWidth="1"/>
    <col min="9223" max="9223" width="19.54296875" style="1" customWidth="1"/>
    <col min="9224" max="9224" width="18" style="1" customWidth="1"/>
    <col min="9225" max="9225" width="20" style="1" customWidth="1"/>
    <col min="9226" max="9226" width="18.26953125" style="1" customWidth="1"/>
    <col min="9227" max="9472" width="8.7265625" style="1"/>
    <col min="9473" max="9475" width="9.1796875" style="1" customWidth="1"/>
    <col min="9476" max="9476" width="15.81640625" style="1" customWidth="1"/>
    <col min="9477" max="9477" width="19.54296875" style="1" customWidth="1"/>
    <col min="9478" max="9478" width="15.54296875" style="1" customWidth="1"/>
    <col min="9479" max="9479" width="19.54296875" style="1" customWidth="1"/>
    <col min="9480" max="9480" width="18" style="1" customWidth="1"/>
    <col min="9481" max="9481" width="20" style="1" customWidth="1"/>
    <col min="9482" max="9482" width="18.26953125" style="1" customWidth="1"/>
    <col min="9483" max="9728" width="8.7265625" style="1"/>
    <col min="9729" max="9731" width="9.1796875" style="1" customWidth="1"/>
    <col min="9732" max="9732" width="15.81640625" style="1" customWidth="1"/>
    <col min="9733" max="9733" width="19.54296875" style="1" customWidth="1"/>
    <col min="9734" max="9734" width="15.54296875" style="1" customWidth="1"/>
    <col min="9735" max="9735" width="19.54296875" style="1" customWidth="1"/>
    <col min="9736" max="9736" width="18" style="1" customWidth="1"/>
    <col min="9737" max="9737" width="20" style="1" customWidth="1"/>
    <col min="9738" max="9738" width="18.26953125" style="1" customWidth="1"/>
    <col min="9739" max="9984" width="8.7265625" style="1"/>
    <col min="9985" max="9987" width="9.1796875" style="1" customWidth="1"/>
    <col min="9988" max="9988" width="15.81640625" style="1" customWidth="1"/>
    <col min="9989" max="9989" width="19.54296875" style="1" customWidth="1"/>
    <col min="9990" max="9990" width="15.54296875" style="1" customWidth="1"/>
    <col min="9991" max="9991" width="19.54296875" style="1" customWidth="1"/>
    <col min="9992" max="9992" width="18" style="1" customWidth="1"/>
    <col min="9993" max="9993" width="20" style="1" customWidth="1"/>
    <col min="9994" max="9994" width="18.26953125" style="1" customWidth="1"/>
    <col min="9995" max="10240" width="8.7265625" style="1"/>
    <col min="10241" max="10243" width="9.1796875" style="1" customWidth="1"/>
    <col min="10244" max="10244" width="15.81640625" style="1" customWidth="1"/>
    <col min="10245" max="10245" width="19.54296875" style="1" customWidth="1"/>
    <col min="10246" max="10246" width="15.54296875" style="1" customWidth="1"/>
    <col min="10247" max="10247" width="19.54296875" style="1" customWidth="1"/>
    <col min="10248" max="10248" width="18" style="1" customWidth="1"/>
    <col min="10249" max="10249" width="20" style="1" customWidth="1"/>
    <col min="10250" max="10250" width="18.26953125" style="1" customWidth="1"/>
    <col min="10251" max="10496" width="8.7265625" style="1"/>
    <col min="10497" max="10499" width="9.1796875" style="1" customWidth="1"/>
    <col min="10500" max="10500" width="15.81640625" style="1" customWidth="1"/>
    <col min="10501" max="10501" width="19.54296875" style="1" customWidth="1"/>
    <col min="10502" max="10502" width="15.54296875" style="1" customWidth="1"/>
    <col min="10503" max="10503" width="19.54296875" style="1" customWidth="1"/>
    <col min="10504" max="10504" width="18" style="1" customWidth="1"/>
    <col min="10505" max="10505" width="20" style="1" customWidth="1"/>
    <col min="10506" max="10506" width="18.26953125" style="1" customWidth="1"/>
    <col min="10507" max="10752" width="8.7265625" style="1"/>
    <col min="10753" max="10755" width="9.1796875" style="1" customWidth="1"/>
    <col min="10756" max="10756" width="15.81640625" style="1" customWidth="1"/>
    <col min="10757" max="10757" width="19.54296875" style="1" customWidth="1"/>
    <col min="10758" max="10758" width="15.54296875" style="1" customWidth="1"/>
    <col min="10759" max="10759" width="19.54296875" style="1" customWidth="1"/>
    <col min="10760" max="10760" width="18" style="1" customWidth="1"/>
    <col min="10761" max="10761" width="20" style="1" customWidth="1"/>
    <col min="10762" max="10762" width="18.26953125" style="1" customWidth="1"/>
    <col min="10763" max="11008" width="8.7265625" style="1"/>
    <col min="11009" max="11011" width="9.1796875" style="1" customWidth="1"/>
    <col min="11012" max="11012" width="15.81640625" style="1" customWidth="1"/>
    <col min="11013" max="11013" width="19.54296875" style="1" customWidth="1"/>
    <col min="11014" max="11014" width="15.54296875" style="1" customWidth="1"/>
    <col min="11015" max="11015" width="19.54296875" style="1" customWidth="1"/>
    <col min="11016" max="11016" width="18" style="1" customWidth="1"/>
    <col min="11017" max="11017" width="20" style="1" customWidth="1"/>
    <col min="11018" max="11018" width="18.26953125" style="1" customWidth="1"/>
    <col min="11019" max="11264" width="8.7265625" style="1"/>
    <col min="11265" max="11267" width="9.1796875" style="1" customWidth="1"/>
    <col min="11268" max="11268" width="15.81640625" style="1" customWidth="1"/>
    <col min="11269" max="11269" width="19.54296875" style="1" customWidth="1"/>
    <col min="11270" max="11270" width="15.54296875" style="1" customWidth="1"/>
    <col min="11271" max="11271" width="19.54296875" style="1" customWidth="1"/>
    <col min="11272" max="11272" width="18" style="1" customWidth="1"/>
    <col min="11273" max="11273" width="20" style="1" customWidth="1"/>
    <col min="11274" max="11274" width="18.26953125" style="1" customWidth="1"/>
    <col min="11275" max="11520" width="8.7265625" style="1"/>
    <col min="11521" max="11523" width="9.1796875" style="1" customWidth="1"/>
    <col min="11524" max="11524" width="15.81640625" style="1" customWidth="1"/>
    <col min="11525" max="11525" width="19.54296875" style="1" customWidth="1"/>
    <col min="11526" max="11526" width="15.54296875" style="1" customWidth="1"/>
    <col min="11527" max="11527" width="19.54296875" style="1" customWidth="1"/>
    <col min="11528" max="11528" width="18" style="1" customWidth="1"/>
    <col min="11529" max="11529" width="20" style="1" customWidth="1"/>
    <col min="11530" max="11530" width="18.26953125" style="1" customWidth="1"/>
    <col min="11531" max="11776" width="8.7265625" style="1"/>
    <col min="11777" max="11779" width="9.1796875" style="1" customWidth="1"/>
    <col min="11780" max="11780" width="15.81640625" style="1" customWidth="1"/>
    <col min="11781" max="11781" width="19.54296875" style="1" customWidth="1"/>
    <col min="11782" max="11782" width="15.54296875" style="1" customWidth="1"/>
    <col min="11783" max="11783" width="19.54296875" style="1" customWidth="1"/>
    <col min="11784" max="11784" width="18" style="1" customWidth="1"/>
    <col min="11785" max="11785" width="20" style="1" customWidth="1"/>
    <col min="11786" max="11786" width="18.26953125" style="1" customWidth="1"/>
    <col min="11787" max="12032" width="8.7265625" style="1"/>
    <col min="12033" max="12035" width="9.1796875" style="1" customWidth="1"/>
    <col min="12036" max="12036" width="15.81640625" style="1" customWidth="1"/>
    <col min="12037" max="12037" width="19.54296875" style="1" customWidth="1"/>
    <col min="12038" max="12038" width="15.54296875" style="1" customWidth="1"/>
    <col min="12039" max="12039" width="19.54296875" style="1" customWidth="1"/>
    <col min="12040" max="12040" width="18" style="1" customWidth="1"/>
    <col min="12041" max="12041" width="20" style="1" customWidth="1"/>
    <col min="12042" max="12042" width="18.26953125" style="1" customWidth="1"/>
    <col min="12043" max="12288" width="8.7265625" style="1"/>
    <col min="12289" max="12291" width="9.1796875" style="1" customWidth="1"/>
    <col min="12292" max="12292" width="15.81640625" style="1" customWidth="1"/>
    <col min="12293" max="12293" width="19.54296875" style="1" customWidth="1"/>
    <col min="12294" max="12294" width="15.54296875" style="1" customWidth="1"/>
    <col min="12295" max="12295" width="19.54296875" style="1" customWidth="1"/>
    <col min="12296" max="12296" width="18" style="1" customWidth="1"/>
    <col min="12297" max="12297" width="20" style="1" customWidth="1"/>
    <col min="12298" max="12298" width="18.26953125" style="1" customWidth="1"/>
    <col min="12299" max="12544" width="8.7265625" style="1"/>
    <col min="12545" max="12547" width="9.1796875" style="1" customWidth="1"/>
    <col min="12548" max="12548" width="15.81640625" style="1" customWidth="1"/>
    <col min="12549" max="12549" width="19.54296875" style="1" customWidth="1"/>
    <col min="12550" max="12550" width="15.54296875" style="1" customWidth="1"/>
    <col min="12551" max="12551" width="19.54296875" style="1" customWidth="1"/>
    <col min="12552" max="12552" width="18" style="1" customWidth="1"/>
    <col min="12553" max="12553" width="20" style="1" customWidth="1"/>
    <col min="12554" max="12554" width="18.26953125" style="1" customWidth="1"/>
    <col min="12555" max="12800" width="8.7265625" style="1"/>
    <col min="12801" max="12803" width="9.1796875" style="1" customWidth="1"/>
    <col min="12804" max="12804" width="15.81640625" style="1" customWidth="1"/>
    <col min="12805" max="12805" width="19.54296875" style="1" customWidth="1"/>
    <col min="12806" max="12806" width="15.54296875" style="1" customWidth="1"/>
    <col min="12807" max="12807" width="19.54296875" style="1" customWidth="1"/>
    <col min="12808" max="12808" width="18" style="1" customWidth="1"/>
    <col min="12809" max="12809" width="20" style="1" customWidth="1"/>
    <col min="12810" max="12810" width="18.26953125" style="1" customWidth="1"/>
    <col min="12811" max="13056" width="8.7265625" style="1"/>
    <col min="13057" max="13059" width="9.1796875" style="1" customWidth="1"/>
    <col min="13060" max="13060" width="15.81640625" style="1" customWidth="1"/>
    <col min="13061" max="13061" width="19.54296875" style="1" customWidth="1"/>
    <col min="13062" max="13062" width="15.54296875" style="1" customWidth="1"/>
    <col min="13063" max="13063" width="19.54296875" style="1" customWidth="1"/>
    <col min="13064" max="13064" width="18" style="1" customWidth="1"/>
    <col min="13065" max="13065" width="20" style="1" customWidth="1"/>
    <col min="13066" max="13066" width="18.26953125" style="1" customWidth="1"/>
    <col min="13067" max="13312" width="8.7265625" style="1"/>
    <col min="13313" max="13315" width="9.1796875" style="1" customWidth="1"/>
    <col min="13316" max="13316" width="15.81640625" style="1" customWidth="1"/>
    <col min="13317" max="13317" width="19.54296875" style="1" customWidth="1"/>
    <col min="13318" max="13318" width="15.54296875" style="1" customWidth="1"/>
    <col min="13319" max="13319" width="19.54296875" style="1" customWidth="1"/>
    <col min="13320" max="13320" width="18" style="1" customWidth="1"/>
    <col min="13321" max="13321" width="20" style="1" customWidth="1"/>
    <col min="13322" max="13322" width="18.26953125" style="1" customWidth="1"/>
    <col min="13323" max="13568" width="8.7265625" style="1"/>
    <col min="13569" max="13571" width="9.1796875" style="1" customWidth="1"/>
    <col min="13572" max="13572" width="15.81640625" style="1" customWidth="1"/>
    <col min="13573" max="13573" width="19.54296875" style="1" customWidth="1"/>
    <col min="13574" max="13574" width="15.54296875" style="1" customWidth="1"/>
    <col min="13575" max="13575" width="19.54296875" style="1" customWidth="1"/>
    <col min="13576" max="13576" width="18" style="1" customWidth="1"/>
    <col min="13577" max="13577" width="20" style="1" customWidth="1"/>
    <col min="13578" max="13578" width="18.26953125" style="1" customWidth="1"/>
    <col min="13579" max="13824" width="8.7265625" style="1"/>
    <col min="13825" max="13827" width="9.1796875" style="1" customWidth="1"/>
    <col min="13828" max="13828" width="15.81640625" style="1" customWidth="1"/>
    <col min="13829" max="13829" width="19.54296875" style="1" customWidth="1"/>
    <col min="13830" max="13830" width="15.54296875" style="1" customWidth="1"/>
    <col min="13831" max="13831" width="19.54296875" style="1" customWidth="1"/>
    <col min="13832" max="13832" width="18" style="1" customWidth="1"/>
    <col min="13833" max="13833" width="20" style="1" customWidth="1"/>
    <col min="13834" max="13834" width="18.26953125" style="1" customWidth="1"/>
    <col min="13835" max="14080" width="8.7265625" style="1"/>
    <col min="14081" max="14083" width="9.1796875" style="1" customWidth="1"/>
    <col min="14084" max="14084" width="15.81640625" style="1" customWidth="1"/>
    <col min="14085" max="14085" width="19.54296875" style="1" customWidth="1"/>
    <col min="14086" max="14086" width="15.54296875" style="1" customWidth="1"/>
    <col min="14087" max="14087" width="19.54296875" style="1" customWidth="1"/>
    <col min="14088" max="14088" width="18" style="1" customWidth="1"/>
    <col min="14089" max="14089" width="20" style="1" customWidth="1"/>
    <col min="14090" max="14090" width="18.26953125" style="1" customWidth="1"/>
    <col min="14091" max="14336" width="8.7265625" style="1"/>
    <col min="14337" max="14339" width="9.1796875" style="1" customWidth="1"/>
    <col min="14340" max="14340" width="15.81640625" style="1" customWidth="1"/>
    <col min="14341" max="14341" width="19.54296875" style="1" customWidth="1"/>
    <col min="14342" max="14342" width="15.54296875" style="1" customWidth="1"/>
    <col min="14343" max="14343" width="19.54296875" style="1" customWidth="1"/>
    <col min="14344" max="14344" width="18" style="1" customWidth="1"/>
    <col min="14345" max="14345" width="20" style="1" customWidth="1"/>
    <col min="14346" max="14346" width="18.26953125" style="1" customWidth="1"/>
    <col min="14347" max="14592" width="8.7265625" style="1"/>
    <col min="14593" max="14595" width="9.1796875" style="1" customWidth="1"/>
    <col min="14596" max="14596" width="15.81640625" style="1" customWidth="1"/>
    <col min="14597" max="14597" width="19.54296875" style="1" customWidth="1"/>
    <col min="14598" max="14598" width="15.54296875" style="1" customWidth="1"/>
    <col min="14599" max="14599" width="19.54296875" style="1" customWidth="1"/>
    <col min="14600" max="14600" width="18" style="1" customWidth="1"/>
    <col min="14601" max="14601" width="20" style="1" customWidth="1"/>
    <col min="14602" max="14602" width="18.26953125" style="1" customWidth="1"/>
    <col min="14603" max="14848" width="8.7265625" style="1"/>
    <col min="14849" max="14851" width="9.1796875" style="1" customWidth="1"/>
    <col min="14852" max="14852" width="15.81640625" style="1" customWidth="1"/>
    <col min="14853" max="14853" width="19.54296875" style="1" customWidth="1"/>
    <col min="14854" max="14854" width="15.54296875" style="1" customWidth="1"/>
    <col min="14855" max="14855" width="19.54296875" style="1" customWidth="1"/>
    <col min="14856" max="14856" width="18" style="1" customWidth="1"/>
    <col min="14857" max="14857" width="20" style="1" customWidth="1"/>
    <col min="14858" max="14858" width="18.26953125" style="1" customWidth="1"/>
    <col min="14859" max="15104" width="8.7265625" style="1"/>
    <col min="15105" max="15107" width="9.1796875" style="1" customWidth="1"/>
    <col min="15108" max="15108" width="15.81640625" style="1" customWidth="1"/>
    <col min="15109" max="15109" width="19.54296875" style="1" customWidth="1"/>
    <col min="15110" max="15110" width="15.54296875" style="1" customWidth="1"/>
    <col min="15111" max="15111" width="19.54296875" style="1" customWidth="1"/>
    <col min="15112" max="15112" width="18" style="1" customWidth="1"/>
    <col min="15113" max="15113" width="20" style="1" customWidth="1"/>
    <col min="15114" max="15114" width="18.26953125" style="1" customWidth="1"/>
    <col min="15115" max="15360" width="8.7265625" style="1"/>
    <col min="15361" max="15363" width="9.1796875" style="1" customWidth="1"/>
    <col min="15364" max="15364" width="15.81640625" style="1" customWidth="1"/>
    <col min="15365" max="15365" width="19.54296875" style="1" customWidth="1"/>
    <col min="15366" max="15366" width="15.54296875" style="1" customWidth="1"/>
    <col min="15367" max="15367" width="19.54296875" style="1" customWidth="1"/>
    <col min="15368" max="15368" width="18" style="1" customWidth="1"/>
    <col min="15369" max="15369" width="20" style="1" customWidth="1"/>
    <col min="15370" max="15370" width="18.26953125" style="1" customWidth="1"/>
    <col min="15371" max="15616" width="8.7265625" style="1"/>
    <col min="15617" max="15619" width="9.1796875" style="1" customWidth="1"/>
    <col min="15620" max="15620" width="15.81640625" style="1" customWidth="1"/>
    <col min="15621" max="15621" width="19.54296875" style="1" customWidth="1"/>
    <col min="15622" max="15622" width="15.54296875" style="1" customWidth="1"/>
    <col min="15623" max="15623" width="19.54296875" style="1" customWidth="1"/>
    <col min="15624" max="15624" width="18" style="1" customWidth="1"/>
    <col min="15625" max="15625" width="20" style="1" customWidth="1"/>
    <col min="15626" max="15626" width="18.26953125" style="1" customWidth="1"/>
    <col min="15627" max="15872" width="8.7265625" style="1"/>
    <col min="15873" max="15875" width="9.1796875" style="1" customWidth="1"/>
    <col min="15876" max="15876" width="15.81640625" style="1" customWidth="1"/>
    <col min="15877" max="15877" width="19.54296875" style="1" customWidth="1"/>
    <col min="15878" max="15878" width="15.54296875" style="1" customWidth="1"/>
    <col min="15879" max="15879" width="19.54296875" style="1" customWidth="1"/>
    <col min="15880" max="15880" width="18" style="1" customWidth="1"/>
    <col min="15881" max="15881" width="20" style="1" customWidth="1"/>
    <col min="15882" max="15882" width="18.26953125" style="1" customWidth="1"/>
    <col min="15883" max="16128" width="8.7265625" style="1"/>
    <col min="16129" max="16131" width="9.1796875" style="1" customWidth="1"/>
    <col min="16132" max="16132" width="15.81640625" style="1" customWidth="1"/>
    <col min="16133" max="16133" width="19.54296875" style="1" customWidth="1"/>
    <col min="16134" max="16134" width="15.54296875" style="1" customWidth="1"/>
    <col min="16135" max="16135" width="19.54296875" style="1" customWidth="1"/>
    <col min="16136" max="16136" width="18" style="1" customWidth="1"/>
    <col min="16137" max="16137" width="20" style="1" customWidth="1"/>
    <col min="16138" max="16138" width="18.26953125" style="1" customWidth="1"/>
    <col min="16139" max="16384" width="8.7265625" style="1"/>
  </cols>
  <sheetData>
    <row r="1" spans="2:9" ht="13" thickBot="1" x14ac:dyDescent="0.3"/>
    <row r="2" spans="2:9" x14ac:dyDescent="0.25">
      <c r="B2" s="95"/>
      <c r="C2" s="96"/>
      <c r="D2" s="97"/>
      <c r="E2" s="95"/>
      <c r="F2" s="98"/>
      <c r="G2" s="96"/>
      <c r="H2" s="98"/>
      <c r="I2" s="98"/>
    </row>
    <row r="3" spans="2:9" ht="16.5" x14ac:dyDescent="0.35">
      <c r="B3" s="99" t="s">
        <v>27</v>
      </c>
      <c r="C3" s="100"/>
      <c r="D3" s="101"/>
      <c r="E3" s="102" t="s">
        <v>28</v>
      </c>
      <c r="F3" s="103" t="s">
        <v>29</v>
      </c>
      <c r="G3" s="102" t="s">
        <v>30</v>
      </c>
      <c r="H3" s="103" t="s">
        <v>31</v>
      </c>
      <c r="I3" s="103" t="s">
        <v>32</v>
      </c>
    </row>
    <row r="4" spans="2:9" ht="16.5" x14ac:dyDescent="0.35">
      <c r="B4" s="99" t="s">
        <v>33</v>
      </c>
      <c r="C4" s="100"/>
      <c r="D4" s="101"/>
      <c r="E4" s="99"/>
      <c r="F4" s="103" t="s">
        <v>34</v>
      </c>
      <c r="G4" s="102" t="s">
        <v>34</v>
      </c>
      <c r="H4" s="103" t="s">
        <v>35</v>
      </c>
      <c r="I4" s="104"/>
    </row>
    <row r="5" spans="2:9" ht="17" thickBot="1" x14ac:dyDescent="0.4">
      <c r="B5" s="105" t="s">
        <v>36</v>
      </c>
      <c r="C5" s="106"/>
      <c r="D5" s="107"/>
      <c r="E5" s="105"/>
      <c r="F5" s="108"/>
      <c r="G5" s="109"/>
      <c r="H5" s="110"/>
      <c r="I5" s="110"/>
    </row>
    <row r="6" spans="2:9" ht="17" thickBot="1" x14ac:dyDescent="0.4">
      <c r="B6" s="111"/>
      <c r="C6" s="112"/>
      <c r="D6" s="113"/>
      <c r="E6" s="114"/>
      <c r="F6" s="115"/>
      <c r="G6" s="115"/>
      <c r="H6" s="116"/>
      <c r="I6" s="115"/>
    </row>
    <row r="7" spans="2:9" x14ac:dyDescent="0.25">
      <c r="B7" s="117"/>
      <c r="C7" s="100"/>
      <c r="D7" s="101"/>
      <c r="E7" s="118"/>
      <c r="F7" s="119"/>
      <c r="G7" s="120"/>
      <c r="H7" s="121"/>
      <c r="I7" s="122"/>
    </row>
    <row r="8" spans="2:9" ht="16.5" x14ac:dyDescent="0.35">
      <c r="B8" s="99" t="s">
        <v>37</v>
      </c>
      <c r="C8" s="100"/>
      <c r="D8" s="101"/>
      <c r="E8" s="123">
        <v>0.23809523809523808</v>
      </c>
      <c r="F8" s="124">
        <v>0.52380952380952372</v>
      </c>
      <c r="G8" s="125">
        <v>0.47619047619047616</v>
      </c>
      <c r="H8" s="126">
        <v>4.7619047619047616E-2</v>
      </c>
      <c r="I8" s="127">
        <v>0</v>
      </c>
    </row>
    <row r="9" spans="2:9" ht="13" thickBot="1" x14ac:dyDescent="0.3">
      <c r="B9" s="109"/>
      <c r="C9" s="106"/>
      <c r="D9" s="107"/>
      <c r="E9" s="128"/>
      <c r="F9" s="129"/>
      <c r="G9" s="130"/>
      <c r="H9" s="131"/>
      <c r="I9" s="132"/>
    </row>
    <row r="10" spans="2:9" x14ac:dyDescent="0.25">
      <c r="B10" s="117"/>
      <c r="C10" s="100"/>
      <c r="D10" s="101"/>
      <c r="E10" s="133"/>
      <c r="F10" s="119"/>
      <c r="G10" s="120"/>
      <c r="H10" s="121"/>
      <c r="I10" s="122"/>
    </row>
    <row r="11" spans="2:9" ht="16.5" x14ac:dyDescent="0.35">
      <c r="B11" s="99" t="s">
        <v>38</v>
      </c>
      <c r="C11" s="100"/>
      <c r="D11" s="101"/>
      <c r="E11" s="123">
        <v>0.47619047619047616</v>
      </c>
      <c r="F11" s="124">
        <v>0.61904761904761907</v>
      </c>
      <c r="G11" s="125">
        <v>0.38095238095238093</v>
      </c>
      <c r="H11" s="126">
        <v>0.23809523809523808</v>
      </c>
      <c r="I11" s="127">
        <v>0</v>
      </c>
    </row>
    <row r="12" spans="2:9" ht="13" thickBot="1" x14ac:dyDescent="0.3">
      <c r="B12" s="117"/>
      <c r="C12" s="100"/>
      <c r="D12" s="101"/>
      <c r="E12" s="133"/>
      <c r="F12" s="119"/>
      <c r="G12" s="120"/>
      <c r="H12" s="121"/>
      <c r="I12" s="122"/>
    </row>
    <row r="13" spans="2:9" x14ac:dyDescent="0.25">
      <c r="B13" s="95"/>
      <c r="C13" s="96"/>
      <c r="D13" s="97"/>
      <c r="E13" s="118"/>
      <c r="F13" s="134"/>
      <c r="G13" s="135"/>
      <c r="H13" s="136"/>
      <c r="I13" s="137"/>
    </row>
    <row r="14" spans="2:9" ht="16.5" x14ac:dyDescent="0.35">
      <c r="B14" s="99" t="s">
        <v>39</v>
      </c>
      <c r="C14" s="100"/>
      <c r="D14" s="101"/>
      <c r="E14" s="123">
        <v>0.2857142857142857</v>
      </c>
      <c r="F14" s="124">
        <v>0.66666666666666663</v>
      </c>
      <c r="G14" s="125">
        <v>0.33333333333333331</v>
      </c>
      <c r="H14" s="126">
        <v>0.33333333333333331</v>
      </c>
      <c r="I14" s="127">
        <v>0</v>
      </c>
    </row>
    <row r="15" spans="2:9" ht="13" thickBot="1" x14ac:dyDescent="0.3">
      <c r="B15" s="109"/>
      <c r="C15" s="106"/>
      <c r="D15" s="107"/>
      <c r="E15" s="128"/>
      <c r="F15" s="138"/>
      <c r="G15" s="130"/>
      <c r="H15" s="131"/>
      <c r="I15" s="132"/>
    </row>
    <row r="16" spans="2:9" x14ac:dyDescent="0.25">
      <c r="B16" s="95"/>
      <c r="C16" s="96"/>
      <c r="D16" s="97"/>
      <c r="E16" s="118"/>
      <c r="F16" s="134"/>
      <c r="G16" s="135"/>
      <c r="H16" s="136"/>
      <c r="I16" s="137"/>
    </row>
    <row r="17" spans="2:9" ht="16.5" x14ac:dyDescent="0.35">
      <c r="B17" s="99" t="s">
        <v>40</v>
      </c>
      <c r="C17" s="100"/>
      <c r="D17" s="101"/>
      <c r="E17" s="123">
        <v>0.23809523809523808</v>
      </c>
      <c r="F17" s="124">
        <v>0.52380952380952372</v>
      </c>
      <c r="G17" s="125">
        <v>0.47619047619047616</v>
      </c>
      <c r="H17" s="126">
        <v>0.19047619047619047</v>
      </c>
      <c r="I17" s="127">
        <v>0</v>
      </c>
    </row>
    <row r="18" spans="2:9" ht="13" thickBot="1" x14ac:dyDescent="0.3">
      <c r="B18" s="109"/>
      <c r="C18" s="106"/>
      <c r="D18" s="107"/>
      <c r="E18" s="128"/>
      <c r="F18" s="138"/>
      <c r="G18" s="130"/>
      <c r="H18" s="131"/>
      <c r="I18" s="132"/>
    </row>
    <row r="19" spans="2:9" x14ac:dyDescent="0.25">
      <c r="B19" s="95"/>
      <c r="C19" s="96"/>
      <c r="D19" s="97"/>
      <c r="E19" s="133"/>
      <c r="F19" s="119"/>
      <c r="G19" s="120"/>
      <c r="H19" s="121"/>
      <c r="I19" s="122"/>
    </row>
    <row r="20" spans="2:9" ht="16.5" x14ac:dyDescent="0.35">
      <c r="B20" s="99" t="s">
        <v>41</v>
      </c>
      <c r="C20" s="100"/>
      <c r="D20" s="101"/>
      <c r="E20" s="123">
        <v>0.14285714285714285</v>
      </c>
      <c r="F20" s="124">
        <v>0.47619047619047616</v>
      </c>
      <c r="G20" s="125">
        <v>0.52380952380952372</v>
      </c>
      <c r="H20" s="126">
        <v>0.14285714285714285</v>
      </c>
      <c r="I20" s="127">
        <v>0</v>
      </c>
    </row>
    <row r="21" spans="2:9" ht="13" thickBot="1" x14ac:dyDescent="0.3">
      <c r="B21" s="109"/>
      <c r="C21" s="106"/>
      <c r="D21" s="107"/>
      <c r="E21" s="128"/>
      <c r="F21" s="129"/>
      <c r="G21" s="130"/>
      <c r="H21" s="131"/>
      <c r="I21" s="132"/>
    </row>
    <row r="22" spans="2:9" ht="14.5" thickBot="1" x14ac:dyDescent="0.35">
      <c r="B22" s="139"/>
      <c r="C22" s="140"/>
      <c r="D22" s="141"/>
      <c r="E22" s="141"/>
      <c r="F22" s="142"/>
      <c r="G22" s="142"/>
      <c r="H22" s="142"/>
      <c r="I22" s="143"/>
    </row>
    <row r="23" spans="2:9" s="78" customFormat="1" x14ac:dyDescent="0.25">
      <c r="E23" s="78" t="s">
        <v>62</v>
      </c>
      <c r="F23" s="78" t="s">
        <v>63</v>
      </c>
      <c r="G23" s="78" t="s">
        <v>64</v>
      </c>
      <c r="H23" s="78" t="s">
        <v>65</v>
      </c>
    </row>
    <row r="24" spans="2:9" s="78" customFormat="1" x14ac:dyDescent="0.25"/>
    <row r="25" spans="2:9" s="78" customFormat="1" x14ac:dyDescent="0.25"/>
    <row r="26" spans="2:9" s="78" customFormat="1" x14ac:dyDescent="0.25"/>
    <row r="27" spans="2:9" s="78" customFormat="1" x14ac:dyDescent="0.25"/>
    <row r="28" spans="2:9" s="78" customFormat="1" x14ac:dyDescent="0.25"/>
    <row r="29" spans="2:9" s="78" customFormat="1" x14ac:dyDescent="0.25">
      <c r="I29" s="172">
        <v>42668</v>
      </c>
    </row>
    <row r="30" spans="2:9" s="78" customFormat="1" x14ac:dyDescent="0.25"/>
  </sheetData>
  <pageMargins left="0.55118110236220474" right="0.55118110236220474" top="0.98425196850393704" bottom="0.78740157480314965" header="0.51181102362204722" footer="0.51181102362204722"/>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08">
    <pageSetUpPr fitToPage="1"/>
  </sheetPr>
  <dimension ref="A1:U11"/>
  <sheetViews>
    <sheetView zoomScaleNormal="100" workbookViewId="0">
      <selection activeCell="A3" sqref="A3:A4"/>
    </sheetView>
  </sheetViews>
  <sheetFormatPr defaultColWidth="12.7265625" defaultRowHeight="12.5" x14ac:dyDescent="0.25"/>
  <cols>
    <col min="1" max="16384" width="12.7265625" style="1"/>
  </cols>
  <sheetData>
    <row r="1" spans="1:21" ht="13" x14ac:dyDescent="0.3">
      <c r="A1" s="93" t="s">
        <v>12</v>
      </c>
      <c r="B1" s="93" t="s">
        <v>118</v>
      </c>
      <c r="C1" s="93"/>
      <c r="D1" s="93"/>
      <c r="J1" s="145">
        <v>42668</v>
      </c>
      <c r="O1" s="93"/>
      <c r="P1" s="93"/>
      <c r="Q1" s="93"/>
      <c r="R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88.370002746582003</v>
      </c>
      <c r="E4" s="1">
        <v>82.669998168945298</v>
      </c>
      <c r="F4" s="1">
        <v>96.620002746582003</v>
      </c>
      <c r="G4" s="1">
        <v>83.650001525878906</v>
      </c>
    </row>
    <row r="5" spans="1:21" x14ac:dyDescent="0.25">
      <c r="A5" s="1" t="s">
        <v>111</v>
      </c>
      <c r="D5" s="1">
        <v>85.940002441406193</v>
      </c>
      <c r="E5" s="1">
        <v>91.089996337890597</v>
      </c>
      <c r="F5" s="1">
        <v>87.080001831054702</v>
      </c>
      <c r="G5" s="1">
        <v>95.370002746582003</v>
      </c>
    </row>
    <row r="9" spans="1:21" x14ac:dyDescent="0.25">
      <c r="A9" s="1" t="s">
        <v>42</v>
      </c>
      <c r="B9" s="1">
        <v>92.27</v>
      </c>
      <c r="C9" s="1">
        <v>92.56</v>
      </c>
      <c r="D9" s="1">
        <v>91.67</v>
      </c>
      <c r="E9" s="1">
        <v>91.19</v>
      </c>
      <c r="F9" s="1">
        <v>93.14</v>
      </c>
      <c r="G9" s="1">
        <v>92.25</v>
      </c>
    </row>
    <row r="10" spans="1:21" x14ac:dyDescent="0.25">
      <c r="A10" s="1" t="s">
        <v>43</v>
      </c>
      <c r="B10" s="1">
        <v>86.7</v>
      </c>
      <c r="C10" s="1">
        <v>87.19</v>
      </c>
      <c r="D10" s="1">
        <v>87.18</v>
      </c>
      <c r="E10" s="1">
        <v>86.19</v>
      </c>
      <c r="F10" s="1">
        <v>86.63</v>
      </c>
      <c r="G10" s="1">
        <v>87.19</v>
      </c>
    </row>
    <row r="11" spans="1:21" x14ac:dyDescent="0.25">
      <c r="A11" s="1" t="s">
        <v>44</v>
      </c>
      <c r="B11" s="1">
        <v>79.88</v>
      </c>
      <c r="C11" s="1">
        <v>80.22</v>
      </c>
      <c r="D11" s="1">
        <v>78.819999999999993</v>
      </c>
      <c r="E11" s="1">
        <v>78.59</v>
      </c>
      <c r="F11" s="1">
        <v>77.91</v>
      </c>
      <c r="G11" s="1">
        <v>80.81</v>
      </c>
    </row>
  </sheetData>
  <pageMargins left="0.78740157499999996" right="0.78740157499999996" top="0.984251969" bottom="0.984251969" header="0.5" footer="0.5"/>
  <pageSetup paperSize="9" scale="3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09">
    <pageSetUpPr fitToPage="1"/>
  </sheetPr>
  <dimension ref="A1:U11"/>
  <sheetViews>
    <sheetView topLeftCell="A7" workbookViewId="0">
      <selection activeCell="B9" sqref="B9:H11"/>
    </sheetView>
  </sheetViews>
  <sheetFormatPr defaultColWidth="12.7265625" defaultRowHeight="12.5" x14ac:dyDescent="0.25"/>
  <cols>
    <col min="1" max="16384" width="12.7265625" style="1"/>
  </cols>
  <sheetData>
    <row r="1" spans="1:21" ht="13" x14ac:dyDescent="0.3">
      <c r="A1" s="93" t="s">
        <v>14</v>
      </c>
      <c r="B1" s="93" t="s">
        <v>118</v>
      </c>
      <c r="C1" s="93"/>
      <c r="D1" s="93"/>
    </row>
    <row r="3" spans="1:21" x14ac:dyDescent="0.25">
      <c r="B3" s="1">
        <v>2011</v>
      </c>
      <c r="C3" s="1">
        <v>2012</v>
      </c>
      <c r="D3" s="1">
        <v>2013</v>
      </c>
      <c r="E3" s="1">
        <v>2014</v>
      </c>
      <c r="F3" s="1">
        <v>2015</v>
      </c>
      <c r="G3" s="1">
        <v>2016</v>
      </c>
      <c r="P3" s="1">
        <v>2011</v>
      </c>
      <c r="Q3" s="1">
        <v>2012</v>
      </c>
      <c r="R3" s="1">
        <v>2013</v>
      </c>
      <c r="S3" s="1">
        <v>2014</v>
      </c>
      <c r="T3" s="1">
        <v>2015</v>
      </c>
      <c r="U3" s="1">
        <v>2016</v>
      </c>
    </row>
    <row r="4" spans="1:21" x14ac:dyDescent="0.25">
      <c r="A4" s="1" t="s">
        <v>110</v>
      </c>
      <c r="D4" s="1">
        <v>8.3299999237060494</v>
      </c>
      <c r="E4" s="1">
        <v>0.5</v>
      </c>
      <c r="F4" s="1">
        <v>1.3899999856948899</v>
      </c>
      <c r="G4" s="1">
        <v>0.81000000238418601</v>
      </c>
    </row>
    <row r="5" spans="1:21" x14ac:dyDescent="0.25">
      <c r="A5" s="1" t="s">
        <v>111</v>
      </c>
      <c r="D5" s="1">
        <v>3.5</v>
      </c>
      <c r="E5" s="1">
        <v>1.58000004291534</v>
      </c>
      <c r="F5" s="1">
        <v>0</v>
      </c>
      <c r="G5" s="1">
        <v>0</v>
      </c>
    </row>
    <row r="9" spans="1:21" x14ac:dyDescent="0.25">
      <c r="A9" s="1" t="s">
        <v>42</v>
      </c>
      <c r="B9" s="1">
        <v>0.09</v>
      </c>
      <c r="C9" s="1">
        <v>0.22</v>
      </c>
      <c r="D9" s="1">
        <v>0.15</v>
      </c>
      <c r="E9" s="1">
        <v>0.34</v>
      </c>
      <c r="F9" s="1">
        <v>0.12</v>
      </c>
      <c r="G9" s="1">
        <v>0.09</v>
      </c>
    </row>
    <row r="10" spans="1:21" x14ac:dyDescent="0.25">
      <c r="A10" s="1" t="s">
        <v>43</v>
      </c>
      <c r="B10" s="1">
        <v>1.1599999999999999</v>
      </c>
      <c r="C10" s="1">
        <v>1.99</v>
      </c>
      <c r="D10" s="1">
        <v>1.63</v>
      </c>
      <c r="E10" s="1">
        <v>1.82</v>
      </c>
      <c r="F10" s="1">
        <v>1.61</v>
      </c>
      <c r="G10" s="1">
        <v>1.43</v>
      </c>
    </row>
    <row r="11" spans="1:21" x14ac:dyDescent="0.25">
      <c r="A11" s="1" t="s">
        <v>44</v>
      </c>
      <c r="B11" s="1">
        <v>4.74</v>
      </c>
      <c r="C11" s="1">
        <v>5.37</v>
      </c>
      <c r="D11" s="1">
        <v>5.05</v>
      </c>
      <c r="E11" s="1">
        <v>5.82</v>
      </c>
      <c r="F11" s="1">
        <v>6.45</v>
      </c>
      <c r="G11" s="1">
        <v>4.22</v>
      </c>
    </row>
  </sheetData>
  <pageMargins left="0.78740157499999996" right="0.78740157499999996" top="0.984251969" bottom="0.984251969" header="0.5" footer="0.5"/>
  <pageSetup paperSize="9" scale="3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Charts</vt:lpstr>
      </vt:variant>
      <vt:variant>
        <vt:i4>15</vt:i4>
      </vt:variant>
    </vt:vector>
  </HeadingPairs>
  <TitlesOfParts>
    <vt:vector size="43" baseType="lpstr">
      <vt:lpstr>Feuil1</vt:lpstr>
      <vt:lpstr>Compare1</vt:lpstr>
      <vt:lpstr>Compare2</vt:lpstr>
      <vt:lpstr>Compare3</vt:lpstr>
      <vt:lpstr>Compare4</vt:lpstr>
      <vt:lpstr>Compare5</vt:lpstr>
      <vt:lpstr>Global</vt:lpstr>
      <vt:lpstr>UCF</vt:lpstr>
      <vt:lpstr>UCLF </vt:lpstr>
      <vt:lpstr>FLR</vt:lpstr>
      <vt:lpstr>UA7</vt:lpstr>
      <vt:lpstr>SP1</vt:lpstr>
      <vt:lpstr>SP2</vt:lpstr>
      <vt:lpstr>SP5</vt:lpstr>
      <vt:lpstr>CPI</vt:lpstr>
      <vt:lpstr>CRE</vt:lpstr>
      <vt:lpstr>ISA</vt:lpstr>
      <vt:lpstr>CISA</vt:lpstr>
      <vt:lpstr>Index2011</vt:lpstr>
      <vt:lpstr>Index2012</vt:lpstr>
      <vt:lpstr>Index2013</vt:lpstr>
      <vt:lpstr>Index2014</vt:lpstr>
      <vt:lpstr>Index2015</vt:lpstr>
      <vt:lpstr>Index2016</vt:lpstr>
      <vt:lpstr>GRLF</vt:lpstr>
      <vt:lpstr>FRI</vt:lpstr>
      <vt:lpstr>US7</vt:lpstr>
      <vt:lpstr>Index_all</vt:lpstr>
      <vt:lpstr>UCF_CHART</vt:lpstr>
      <vt:lpstr>UCLF _CHART</vt:lpstr>
      <vt:lpstr>FLR_CHART</vt:lpstr>
      <vt:lpstr>UA7_CHART</vt:lpstr>
      <vt:lpstr>SP1_CHART</vt:lpstr>
      <vt:lpstr>SP2_CHART</vt:lpstr>
      <vt:lpstr>SP5_CHART</vt:lpstr>
      <vt:lpstr>CPI_CHART</vt:lpstr>
      <vt:lpstr>CRE_CHART</vt:lpstr>
      <vt:lpstr>ISA_CHART</vt:lpstr>
      <vt:lpstr>CISA_CHART</vt:lpstr>
      <vt:lpstr>GRLF_CHART</vt:lpstr>
      <vt:lpstr>FRI_CHART</vt:lpstr>
      <vt:lpstr>US7_CHART</vt:lpstr>
      <vt:lpstr>Index_Chart</vt:lpstr>
    </vt:vector>
  </TitlesOfParts>
  <Company>WANO Paris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Schöllhorn, Roland</dc:creator>
  <cp:lastModifiedBy>Schöllhorn, Roland</cp:lastModifiedBy>
  <dcterms:created xsi:type="dcterms:W3CDTF">2016-10-25T11:19:26Z</dcterms:created>
  <dcterms:modified xsi:type="dcterms:W3CDTF">2016-10-25T11:20:46Z</dcterms:modified>
</cp:coreProperties>
</file>