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roagr_dtu_dk/Documents/Skrivebord/"/>
    </mc:Choice>
  </mc:AlternateContent>
  <xr:revisionPtr revIDLastSave="0" documentId="8_{6CEDEA92-3128-4E9E-A83F-0E348B265481}" xr6:coauthVersionLast="47" xr6:coauthVersionMax="47" xr10:uidLastSave="{00000000-0000-0000-0000-000000000000}"/>
  <bookViews>
    <workbookView xWindow="-98" yWindow="-98" windowWidth="28996" windowHeight="15675" xr2:uid="{60A6D442-877A-4301-8433-76AC6757B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M8" i="1"/>
  <c r="G8" i="1"/>
  <c r="G9" i="1"/>
  <c r="G10" i="1"/>
  <c r="G11" i="1"/>
  <c r="M7" i="1"/>
  <c r="E9" i="1"/>
  <c r="E10" i="1"/>
  <c r="E11" i="1"/>
  <c r="E25" i="1"/>
  <c r="E26" i="1"/>
  <c r="E27" i="1"/>
  <c r="E28" i="1"/>
  <c r="E29" i="1"/>
  <c r="E30" i="1"/>
  <c r="E31" i="1"/>
  <c r="E32" i="1"/>
  <c r="E37" i="1"/>
  <c r="E47" i="1"/>
  <c r="E48" i="1"/>
  <c r="E49" i="1"/>
  <c r="E50" i="1"/>
  <c r="E51" i="1"/>
  <c r="E7" i="1"/>
  <c r="D38" i="1"/>
  <c r="D39" i="1"/>
  <c r="D40" i="1"/>
  <c r="E40" i="1" s="1"/>
  <c r="D41" i="1"/>
  <c r="E41" i="1" s="1"/>
  <c r="D42" i="1"/>
  <c r="E42" i="1" s="1"/>
  <c r="D43" i="1"/>
  <c r="E43" i="1" s="1"/>
  <c r="D44" i="1"/>
  <c r="D45" i="1"/>
  <c r="D46" i="1"/>
  <c r="E46" i="1" s="1"/>
  <c r="D47" i="1"/>
  <c r="D48" i="1"/>
  <c r="D49" i="1"/>
  <c r="D50" i="1"/>
  <c r="D51" i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8" i="1"/>
  <c r="D9" i="1"/>
  <c r="D10" i="1"/>
  <c r="D11" i="1"/>
  <c r="D12" i="1"/>
  <c r="E12" i="1" s="1"/>
  <c r="D13" i="1"/>
  <c r="E13" i="1" s="1"/>
  <c r="D14" i="1"/>
  <c r="D15" i="1"/>
  <c r="E15" i="1" s="1"/>
  <c r="D16" i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7" i="1"/>
  <c r="G48" i="1" l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22" i="1"/>
  <c r="G21" i="1"/>
  <c r="G20" i="1"/>
  <c r="G19" i="1"/>
  <c r="G18" i="1"/>
  <c r="G17" i="1"/>
  <c r="G16" i="1"/>
  <c r="G15" i="1"/>
  <c r="G13" i="1"/>
  <c r="G14" i="1"/>
  <c r="G50" i="1"/>
  <c r="G49" i="1"/>
  <c r="G12" i="1"/>
  <c r="G31" i="1"/>
  <c r="G7" i="1"/>
  <c r="G30" i="1"/>
  <c r="G57" i="1"/>
  <c r="G29" i="1"/>
  <c r="G56" i="1"/>
  <c r="G28" i="1"/>
  <c r="G55" i="1"/>
  <c r="G27" i="1"/>
  <c r="G54" i="1"/>
  <c r="G26" i="1"/>
  <c r="G53" i="1"/>
  <c r="G25" i="1"/>
  <c r="G52" i="1"/>
  <c r="G24" i="1"/>
  <c r="G51" i="1"/>
  <c r="G23" i="1"/>
  <c r="H48" i="1"/>
  <c r="E39" i="1"/>
  <c r="E38" i="1"/>
  <c r="E36" i="1"/>
  <c r="E35" i="1"/>
  <c r="E34" i="1"/>
  <c r="E33" i="1"/>
  <c r="E8" i="1"/>
  <c r="H20" i="1"/>
  <c r="E45" i="1"/>
  <c r="E44" i="1"/>
  <c r="E16" i="1"/>
  <c r="E14" i="1"/>
  <c r="H19" i="1"/>
  <c r="H41" i="1"/>
  <c r="H25" i="1" l="1"/>
  <c r="H53" i="1"/>
  <c r="H26" i="1"/>
  <c r="H54" i="1"/>
  <c r="H22" i="1"/>
  <c r="H21" i="1"/>
  <c r="H46" i="1"/>
  <c r="H16" i="1"/>
  <c r="H45" i="1"/>
  <c r="H33" i="1"/>
  <c r="H17" i="1"/>
  <c r="H14" i="1"/>
  <c r="H47" i="1"/>
  <c r="H34" i="1"/>
  <c r="H36" i="1"/>
  <c r="H42" i="1"/>
  <c r="H43" i="1"/>
  <c r="H12" i="1"/>
  <c r="H35" i="1"/>
  <c r="H10" i="1"/>
  <c r="H11" i="1"/>
  <c r="H40" i="1"/>
  <c r="H13" i="1"/>
  <c r="H44" i="1"/>
  <c r="H51" i="1"/>
  <c r="H24" i="1"/>
  <c r="H50" i="1"/>
  <c r="H8" i="1"/>
  <c r="H23" i="1"/>
  <c r="H52" i="1"/>
  <c r="H57" i="1"/>
  <c r="H49" i="1"/>
  <c r="H28" i="1"/>
  <c r="H30" i="1"/>
  <c r="H56" i="1"/>
  <c r="H9" i="1"/>
  <c r="H38" i="1"/>
  <c r="H29" i="1"/>
  <c r="H37" i="1"/>
  <c r="H39" i="1"/>
  <c r="H15" i="1"/>
  <c r="H18" i="1"/>
  <c r="H27" i="1"/>
  <c r="H55" i="1"/>
  <c r="H31" i="1"/>
  <c r="H32" i="1"/>
  <c r="H7" i="1"/>
</calcChain>
</file>

<file path=xl/sharedStrings.xml><?xml version="1.0" encoding="utf-8"?>
<sst xmlns="http://schemas.openxmlformats.org/spreadsheetml/2006/main" count="10" uniqueCount="10">
  <si>
    <t>Radial fraction lost</t>
  </si>
  <si>
    <t>A5/A6</t>
  </si>
  <si>
    <t>A4/A5</t>
  </si>
  <si>
    <t>Alpha_design</t>
  </si>
  <si>
    <t>deg</t>
  </si>
  <si>
    <t>rad</t>
  </si>
  <si>
    <t>radial</t>
  </si>
  <si>
    <t>tangential</t>
  </si>
  <si>
    <t>cone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</si>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</sst>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Losses in a volute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Radial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Sheet1!$C$7:$C$80</c:f>
              <c:numCache>
                <c:formatCode>General</c:formatCode>
                <c:ptCount val="74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</c:numCache>
            </c:numRef>
          </c:xVal>
          <c:yVal>
            <c:numRef>
              <c:f>Sheet1!$E$7:$E$80</c:f>
              <c:numCache>
                <c:formatCode>0.0000</c:formatCode>
                <c:ptCount val="74"/>
                <c:pt idx="0">
                  <c:v>0.60000000000000009</c:v>
                </c:pt>
                <c:pt idx="1">
                  <c:v>0.58778862511435637</c:v>
                </c:pt>
                <c:pt idx="2">
                  <c:v>0.57534845871563101</c:v>
                </c:pt>
                <c:pt idx="3">
                  <c:v>0.56269465723032019</c:v>
                </c:pt>
                <c:pt idx="4">
                  <c:v>0.54984263736636474</c:v>
                </c:pt>
                <c:pt idx="5">
                  <c:v>0.53680805733026749</c:v>
                </c:pt>
                <c:pt idx="6">
                  <c:v>0.52360679774997898</c:v>
                </c:pt>
                <c:pt idx="7">
                  <c:v>0.51025494232679969</c:v>
                </c:pt>
                <c:pt idx="8">
                  <c:v>0.49676875823986705</c:v>
                </c:pt>
                <c:pt idx="9">
                  <c:v>0.4831646763271038</c:v>
                </c:pt>
                <c:pt idx="10">
                  <c:v>0.46945927106677215</c:v>
                </c:pt>
                <c:pt idx="11">
                  <c:v>0.45566924038402618</c:v>
                </c:pt>
                <c:pt idx="12">
                  <c:v>0.44181138530706143</c:v>
                </c:pt>
                <c:pt idx="13">
                  <c:v>0.42790258949765009</c:v>
                </c:pt>
                <c:pt idx="14">
                  <c:v>0.41395979868100047</c:v>
                </c:pt>
                <c:pt idx="15">
                  <c:v>0.40000000000000013</c:v>
                </c:pt>
                <c:pt idx="16">
                  <c:v>0.38604020131899963</c:v>
                </c:pt>
                <c:pt idx="17">
                  <c:v>0.37209741050234985</c:v>
                </c:pt>
                <c:pt idx="18">
                  <c:v>0.35818861469293867</c:v>
                </c:pt>
                <c:pt idx="19">
                  <c:v>0.34433075961597381</c:v>
                </c:pt>
                <c:pt idx="20">
                  <c:v>0.33054072893322789</c:v>
                </c:pt>
                <c:pt idx="21">
                  <c:v>0.31683532367289635</c:v>
                </c:pt>
                <c:pt idx="22">
                  <c:v>0.30323124176013294</c:v>
                </c:pt>
                <c:pt idx="23">
                  <c:v>0.28974505767320041</c:v>
                </c:pt>
                <c:pt idx="24">
                  <c:v>0.27639320225002101</c:v>
                </c:pt>
                <c:pt idx="25">
                  <c:v>0.26319194266973261</c:v>
                </c:pt>
                <c:pt idx="26">
                  <c:v>0.25015736263363519</c:v>
                </c:pt>
                <c:pt idx="27">
                  <c:v>0.23730534276967996</c:v>
                </c:pt>
                <c:pt idx="28">
                  <c:v>0.22465154128436901</c:v>
                </c:pt>
                <c:pt idx="29">
                  <c:v>0.21221137488564368</c:v>
                </c:pt>
                <c:pt idx="30">
                  <c:v>0.20000000000000009</c:v>
                </c:pt>
                <c:pt idx="31">
                  <c:v>0.18803229430671808</c:v>
                </c:pt>
                <c:pt idx="32">
                  <c:v>0.17632283861170134</c:v>
                </c:pt>
                <c:pt idx="33">
                  <c:v>0.16488589908301077</c:v>
                </c:pt>
                <c:pt idx="34">
                  <c:v>0.15373540986973674</c:v>
                </c:pt>
                <c:pt idx="35">
                  <c:v>0.14288495612538429</c:v>
                </c:pt>
                <c:pt idx="36">
                  <c:v>0.13234775745645672</c:v>
                </c:pt>
                <c:pt idx="37">
                  <c:v>0.12213665181640106</c:v>
                </c:pt>
                <c:pt idx="38">
                  <c:v>0.11226407986453951</c:v>
                </c:pt>
                <c:pt idx="39">
                  <c:v>0.10274206980904238</c:v>
                </c:pt>
                <c:pt idx="40">
                  <c:v>9.358222275240885E-2</c:v>
                </c:pt>
                <c:pt idx="41">
                  <c:v>8.4795698557311269E-2</c:v>
                </c:pt>
                <c:pt idx="42">
                  <c:v>7.6393202250021053E-2</c:v>
                </c:pt>
                <c:pt idx="43">
                  <c:v>6.8384970977983336E-2</c:v>
                </c:pt>
                <c:pt idx="44">
                  <c:v>6.078076153742961E-2</c:v>
                </c:pt>
                <c:pt idx="45">
                  <c:v>5.3589838486224534E-2</c:v>
                </c:pt>
                <c:pt idx="46">
                  <c:v>4.6820962856429206E-2</c:v>
                </c:pt>
                <c:pt idx="47">
                  <c:v>4.0482381480333174E-2</c:v>
                </c:pt>
                <c:pt idx="48">
                  <c:v>3.4581816942959684E-2</c:v>
                </c:pt>
                <c:pt idx="49">
                  <c:v>2.9126458173285071E-2</c:v>
                </c:pt>
                <c:pt idx="50">
                  <c:v>2.4122951685636666E-2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E7-489D-AF6B-DFD1B55B1FC9}"/>
            </c:ext>
          </c:extLst>
        </c:ser>
        <c:ser>
          <c:idx val="2"/>
          <c:order val="1"/>
          <c:tx>
            <c:v>Tangential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Sheet1!$C$7:$C$80</c:f>
              <c:numCache>
                <c:formatCode>General</c:formatCode>
                <c:ptCount val="74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</c:numCache>
            </c:numRef>
          </c:xVal>
          <c:yVal>
            <c:numRef>
              <c:f>Sheet1!$F$7:$F$80</c:f>
              <c:numCache>
                <c:formatCode>0.0000</c:formatCode>
                <c:ptCount val="74"/>
                <c:pt idx="0">
                  <c:v>4.4658198738520449E-2</c:v>
                </c:pt>
                <c:pt idx="1">
                  <c:v>4.3571276639254267E-2</c:v>
                </c:pt>
                <c:pt idx="2">
                  <c:v>4.2297143969554807E-2</c:v>
                </c:pt>
                <c:pt idx="3">
                  <c:v>4.0851797571835886E-2</c:v>
                </c:pt>
                <c:pt idx="4">
                  <c:v>3.9252268172551057E-2</c:v>
                </c:pt>
                <c:pt idx="5">
                  <c:v>3.7516431641120583E-2</c:v>
                </c:pt>
                <c:pt idx="6">
                  <c:v>3.5662822287370326E-2</c:v>
                </c:pt>
                <c:pt idx="7">
                  <c:v>3.3710449211500529E-2</c:v>
                </c:pt>
                <c:pt idx="8">
                  <c:v>3.1678616683962463E-2</c:v>
                </c:pt>
                <c:pt idx="9">
                  <c:v>2.9586749491281643E-2</c:v>
                </c:pt>
                <c:pt idx="10">
                  <c:v>2.7454224138091125E-2</c:v>
                </c:pt>
                <c:pt idx="11">
                  <c:v>2.5300206745715745E-2</c:v>
                </c:pt>
                <c:pt idx="12">
                  <c:v>2.3143498433881592E-2</c:v>
                </c:pt>
                <c:pt idx="13">
                  <c:v>2.1002388914837602E-2</c:v>
                </c:pt>
                <c:pt idx="14">
                  <c:v>1.8894518968709237E-2</c:v>
                </c:pt>
                <c:pt idx="15">
                  <c:v>1.6836752405607298E-2</c:v>
                </c:pt>
                <c:pt idx="16">
                  <c:v>1.484505805425573E-2</c:v>
                </c:pt>
                <c:pt idx="17">
                  <c:v>1.2934402249056695E-2</c:v>
                </c:pt>
                <c:pt idx="18">
                  <c:v>1.1118652217959824E-2</c:v>
                </c:pt>
                <c:pt idx="19">
                  <c:v>9.4104907026397958E-3</c:v>
                </c:pt>
                <c:pt idx="20">
                  <c:v>7.8213420707034173E-3</c:v>
                </c:pt>
                <c:pt idx="21">
                  <c:v>6.361310107341131E-3</c:v>
                </c:pt>
                <c:pt idx="22">
                  <c:v>5.039127601406802E-3</c:v>
                </c:pt>
                <c:pt idx="23">
                  <c:v>3.8621177687455967E-3</c:v>
                </c:pt>
                <c:pt idx="24">
                  <c:v>2.8361674840854958E-3</c:v>
                </c:pt>
                <c:pt idx="25">
                  <c:v>1.9657122223477926E-3</c:v>
                </c:pt>
                <c:pt idx="26">
                  <c:v>1.2537325411907704E-3</c:v>
                </c:pt>
                <c:pt idx="27">
                  <c:v>7.0176186934892712E-4</c:v>
                </c:pt>
                <c:pt idx="28">
                  <c:v>3.0990530021840371E-4</c:v>
                </c:pt>
                <c:pt idx="29">
                  <c:v>7.6869027513258882E-5</c:v>
                </c:pt>
                <c:pt idx="30">
                  <c:v>0</c:v>
                </c:pt>
                <c:pt idx="31">
                  <c:v>7.5335315620664881E-5</c:v>
                </c:pt>
                <c:pt idx="32">
                  <c:v>2.9766082202764213E-4</c:v>
                </c:pt>
                <c:pt idx="33">
                  <c:v>6.6057834094739639E-4</c:v>
                </c:pt>
                <c:pt idx="34">
                  <c:v>1.1565808881153796E-3</c:v>
                </c:pt>
                <c:pt idx="35">
                  <c:v>1.7771352190069495E-3</c:v>
                </c:pt>
                <c:pt idx="36">
                  <c:v>2.512770993434243E-3</c:v>
                </c:pt>
                <c:pt idx="37">
                  <c:v>3.3531758194630399E-3</c:v>
                </c:pt>
                <c:pt idx="38">
                  <c:v>4.2872954091832775E-3</c:v>
                </c:pt>
                <c:pt idx="39">
                  <c:v>5.3034380557669698E-3</c:v>
                </c:pt>
                <c:pt idx="40">
                  <c:v>6.3893826230691855E-3</c:v>
                </c:pt>
                <c:pt idx="41">
                  <c:v>7.5324892258450994E-3</c:v>
                </c:pt>
                <c:pt idx="42">
                  <c:v>8.7198117705146131E-3</c:v>
                </c:pt>
                <c:pt idx="43">
                  <c:v>9.9382115233227382E-3</c:v>
                </c:pt>
                <c:pt idx="44">
                  <c:v>1.1174470874711849E-2</c:v>
                </c:pt>
                <c:pt idx="45">
                  <c:v>1.2415406475699652E-2</c:v>
                </c:pt>
                <c:pt idx="46">
                  <c:v>1.3647980933984895E-2</c:v>
                </c:pt>
                <c:pt idx="47">
                  <c:v>1.4859412274285947E-2</c:v>
                </c:pt>
                <c:pt idx="48">
                  <c:v>1.6037280388938455E-2</c:v>
                </c:pt>
                <c:pt idx="49">
                  <c:v>1.7169629730898174E-2</c:v>
                </c:pt>
                <c:pt idx="50">
                  <c:v>1.8245067531836391E-2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EE7-489D-AF6B-DFD1B55B1FC9}"/>
            </c:ext>
          </c:extLst>
        </c:ser>
        <c:ser>
          <c:idx val="3"/>
          <c:order val="2"/>
          <c:tx>
            <c:v>Total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Sheet1!$C$7:$C$80</c:f>
              <c:numCache>
                <c:formatCode>General</c:formatCode>
                <c:ptCount val="74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</c:numCache>
            </c:numRef>
          </c:xVal>
          <c:yVal>
            <c:numRef>
              <c:f>Sheet1!$H$7:$H$80</c:f>
              <c:numCache>
                <c:formatCode>0.0000</c:formatCode>
                <c:ptCount val="74"/>
                <c:pt idx="0">
                  <c:v>0.75576930984963164</c:v>
                </c:pt>
                <c:pt idx="1">
                  <c:v>0.74020964714515824</c:v>
                </c:pt>
                <c:pt idx="2">
                  <c:v>0.72419161355845074</c:v>
                </c:pt>
                <c:pt idx="3">
                  <c:v>0.70774916910406727</c:v>
                </c:pt>
                <c:pt idx="4">
                  <c:v>0.69091761616231673</c:v>
                </c:pt>
                <c:pt idx="5">
                  <c:v>0.67373338847699327</c:v>
                </c:pt>
                <c:pt idx="6">
                  <c:v>0.65623384184290101</c:v>
                </c:pt>
                <c:pt idx="7">
                  <c:v>0.63845704752474464</c:v>
                </c:pt>
                <c:pt idx="8">
                  <c:v>0.62044158941269389</c:v>
                </c:pt>
                <c:pt idx="9">
                  <c:v>0.60222636587896017</c:v>
                </c:pt>
                <c:pt idx="10">
                  <c:v>0.58385039725426557</c:v>
                </c:pt>
                <c:pt idx="11">
                  <c:v>0.56535263979345052</c:v>
                </c:pt>
                <c:pt idx="12">
                  <c:v>0.5467718069459544</c:v>
                </c:pt>
                <c:pt idx="13">
                  <c:v>0.52814619868983037</c:v>
                </c:pt>
                <c:pt idx="14">
                  <c:v>0.50951353962767276</c:v>
                </c:pt>
                <c:pt idx="15">
                  <c:v>0.49091082647968154</c:v>
                </c:pt>
                <c:pt idx="16">
                  <c:v>0.47237418554344052</c:v>
                </c:pt>
                <c:pt idx="17">
                  <c:v>0.45393874062221207</c:v>
                </c:pt>
                <c:pt idx="18">
                  <c:v>0.4356384918540353</c:v>
                </c:pt>
                <c:pt idx="19">
                  <c:v>0.4175062058030532</c:v>
                </c:pt>
                <c:pt idx="20">
                  <c:v>0.39957331710267724</c:v>
                </c:pt>
                <c:pt idx="21">
                  <c:v>0.38186984186781092</c:v>
                </c:pt>
                <c:pt idx="22">
                  <c:v>0.36442430302082363</c:v>
                </c:pt>
                <c:pt idx="23">
                  <c:v>0.34726366760364985</c:v>
                </c:pt>
                <c:pt idx="24">
                  <c:v>0.330413296076703</c:v>
                </c:pt>
                <c:pt idx="25">
                  <c:v>0.31389690353462352</c:v>
                </c:pt>
                <c:pt idx="26">
                  <c:v>0.29773653269957323</c:v>
                </c:pt>
                <c:pt idx="27">
                  <c:v>0.28195253848526591</c:v>
                </c:pt>
                <c:pt idx="28">
                  <c:v>0.2665635838594706</c:v>
                </c:pt>
                <c:pt idx="29">
                  <c:v>0.25158664666975761</c:v>
                </c:pt>
                <c:pt idx="30">
                  <c:v>0.23703703703703716</c:v>
                </c:pt>
                <c:pt idx="31">
                  <c:v>0.22292842486432363</c:v>
                </c:pt>
                <c:pt idx="32">
                  <c:v>0.20927287695441443</c:v>
                </c:pt>
                <c:pt idx="33">
                  <c:v>0.19608090318007129</c:v>
                </c:pt>
                <c:pt idx="34">
                  <c:v>0.18336151110409968</c:v>
                </c:pt>
                <c:pt idx="35">
                  <c:v>0.17112226840464759</c:v>
                </c:pt>
                <c:pt idx="36">
                  <c:v>0.1593693724233089</c:v>
                </c:pt>
                <c:pt idx="37">
                  <c:v>0.14810772612038284</c:v>
                </c:pt>
                <c:pt idx="38">
                  <c:v>0.13734101969308196</c:v>
                </c:pt>
                <c:pt idx="39">
                  <c:v>0.1270718170887061</c:v>
                </c:pt>
                <c:pt idx="40">
                  <c:v>0.11730164662592411</c:v>
                </c:pt>
                <c:pt idx="41">
                  <c:v>0.1080310949233992</c:v>
                </c:pt>
                <c:pt idx="42">
                  <c:v>9.9259903326095134E-2</c:v>
                </c:pt>
                <c:pt idx="43">
                  <c:v>9.0987066015747436E-2</c:v>
                </c:pt>
                <c:pt idx="44">
                  <c:v>8.3210928993146943E-2</c:v>
                </c:pt>
                <c:pt idx="45">
                  <c:v>7.5929289126039842E-2</c:v>
                </c:pt>
                <c:pt idx="46">
                  <c:v>6.9139492467530622E-2</c:v>
                </c:pt>
                <c:pt idx="47">
                  <c:v>6.283853106579193E-2</c:v>
                </c:pt>
                <c:pt idx="48">
                  <c:v>5.7023137506520299E-2</c:v>
                </c:pt>
                <c:pt idx="49">
                  <c:v>5.1689876454791589E-2</c:v>
                </c:pt>
                <c:pt idx="50">
                  <c:v>4.6835232492590965E-2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EE7-489D-AF6B-DFD1B55B1FC9}"/>
            </c:ext>
          </c:extLst>
        </c:ser>
        <c:ser>
          <c:idx val="0"/>
          <c:order val="3"/>
          <c:tx>
            <c:v>Cone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Sheet1!$C$7:$C$57</c:f>
              <c:numCache>
                <c:formatCode>General</c:formatCode>
                <c:ptCount val="5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</c:numCache>
            </c:numRef>
          </c:xVal>
          <c:yVal>
            <c:numRef>
              <c:f>Sheet1!$G$7:$G$57</c:f>
              <c:numCache>
                <c:formatCode>0.0000</c:formatCode>
                <c:ptCount val="51"/>
                <c:pt idx="0">
                  <c:v>0.11111111111111119</c:v>
                </c:pt>
                <c:pt idx="1">
                  <c:v>0.10884974539154753</c:v>
                </c:pt>
                <c:pt idx="2">
                  <c:v>0.10654601087326504</c:v>
                </c:pt>
                <c:pt idx="3">
                  <c:v>0.10420271430191119</c:v>
                </c:pt>
                <c:pt idx="4">
                  <c:v>0.10182271062340092</c:v>
                </c:pt>
                <c:pt idx="5">
                  <c:v>9.9408899505605136E-2</c:v>
                </c:pt>
                <c:pt idx="6">
                  <c:v>9.6964221805551712E-2</c:v>
                </c:pt>
                <c:pt idx="7">
                  <c:v>9.449165598644442E-2</c:v>
                </c:pt>
                <c:pt idx="8">
                  <c:v>9.1994214488864315E-2</c:v>
                </c:pt>
                <c:pt idx="9">
                  <c:v>8.9474940060574812E-2</c:v>
                </c:pt>
                <c:pt idx="10">
                  <c:v>8.6936902049402284E-2</c:v>
                </c:pt>
                <c:pt idx="11">
                  <c:v>8.4383192663708598E-2</c:v>
                </c:pt>
                <c:pt idx="12">
                  <c:v>8.181692320501141E-2</c:v>
                </c:pt>
                <c:pt idx="13">
                  <c:v>7.924122027734265E-2</c:v>
                </c:pt>
                <c:pt idx="14">
                  <c:v>7.6659221977963085E-2</c:v>
                </c:pt>
                <c:pt idx="15">
                  <c:v>7.4074074074074125E-2</c:v>
                </c:pt>
                <c:pt idx="16">
                  <c:v>7.1488926170185138E-2</c:v>
                </c:pt>
                <c:pt idx="17">
                  <c:v>6.8906927870805559E-2</c:v>
                </c:pt>
                <c:pt idx="18">
                  <c:v>6.6331224943136813E-2</c:v>
                </c:pt>
                <c:pt idx="19">
                  <c:v>6.3764955484439625E-2</c:v>
                </c:pt>
                <c:pt idx="20">
                  <c:v>6.1211246098745932E-2</c:v>
                </c:pt>
                <c:pt idx="21">
                  <c:v>5.8673208087573425E-2</c:v>
                </c:pt>
                <c:pt idx="22">
                  <c:v>5.6153933659283901E-2</c:v>
                </c:pt>
                <c:pt idx="23">
                  <c:v>5.3656492161703803E-2</c:v>
                </c:pt>
                <c:pt idx="24">
                  <c:v>5.1183926342596511E-2</c:v>
                </c:pt>
                <c:pt idx="25">
                  <c:v>4.8739248642543094E-2</c:v>
                </c:pt>
                <c:pt idx="26">
                  <c:v>4.6325437524747277E-2</c:v>
                </c:pt>
                <c:pt idx="27">
                  <c:v>4.3945433846237045E-2</c:v>
                </c:pt>
                <c:pt idx="28">
                  <c:v>4.1602137274883169E-2</c:v>
                </c:pt>
                <c:pt idx="29">
                  <c:v>3.9298402756600695E-2</c:v>
                </c:pt>
                <c:pt idx="30">
                  <c:v>3.703703703703707E-2</c:v>
                </c:pt>
                <c:pt idx="31">
                  <c:v>3.482079524198485E-2</c:v>
                </c:pt>
                <c:pt idx="32">
                  <c:v>3.2652377520685449E-2</c:v>
                </c:pt>
                <c:pt idx="33">
                  <c:v>3.053442575611312E-2</c:v>
                </c:pt>
                <c:pt idx="34">
                  <c:v>2.8469520346247557E-2</c:v>
                </c:pt>
                <c:pt idx="35">
                  <c:v>2.646017706025636E-2</c:v>
                </c:pt>
                <c:pt idx="36">
                  <c:v>2.4508843973417922E-2</c:v>
                </c:pt>
                <c:pt idx="37">
                  <c:v>2.2617898484518725E-2</c:v>
                </c:pt>
                <c:pt idx="38">
                  <c:v>2.0789644419359179E-2</c:v>
                </c:pt>
                <c:pt idx="39">
                  <c:v>1.9026309223896743E-2</c:v>
                </c:pt>
                <c:pt idx="40">
                  <c:v>1.7330041250446088E-2</c:v>
                </c:pt>
                <c:pt idx="41">
                  <c:v>1.5702907140242833E-2</c:v>
                </c:pt>
                <c:pt idx="42">
                  <c:v>1.4146889305559459E-2</c:v>
                </c:pt>
                <c:pt idx="43">
                  <c:v>1.2663883514441365E-2</c:v>
                </c:pt>
                <c:pt idx="44">
                  <c:v>1.1255696581005488E-2</c:v>
                </c:pt>
                <c:pt idx="45">
                  <c:v>9.9240441641156585E-3</c:v>
                </c:pt>
                <c:pt idx="46">
                  <c:v>8.6705486771165245E-3</c:v>
                </c:pt>
                <c:pt idx="47">
                  <c:v>7.4967373111728139E-3</c:v>
                </c:pt>
                <c:pt idx="48">
                  <c:v>6.4040401746221663E-3</c:v>
                </c:pt>
                <c:pt idx="49">
                  <c:v>5.3937885506083489E-3</c:v>
                </c:pt>
                <c:pt idx="50">
                  <c:v>4.4672132751179035E-3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EE7-489D-AF6B-DFD1B55B1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387711"/>
        <c:axId val="1856388191"/>
      </c:scatterChart>
      <c:valAx>
        <c:axId val="1856387711"/>
        <c:scaling>
          <c:orientation val="minMax"/>
          <c:max val="8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Inlet</a:t>
                </a:r>
                <a:r>
                  <a:rPr lang="en-US" baseline="0"/>
                  <a:t> flow angle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88191"/>
        <c:crosses val="autoZero"/>
        <c:crossBetween val="midCat"/>
      </c:valAx>
      <c:valAx>
        <c:axId val="185638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8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73817</xdr:colOff>
      <xdr:row>8</xdr:row>
      <xdr:rowOff>133350</xdr:rowOff>
    </xdr:from>
    <xdr:to>
      <xdr:col>14</xdr:col>
      <xdr:colOff>466725</xdr:colOff>
      <xdr:row>29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28D35-6A74-B627-F4C7-DC35B93E2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3D14-F912-488C-8053-7B15318F5341}">
  <dimension ref="C5:M57"/>
  <sheetViews>
    <sheetView tabSelected="1" workbookViewId="0">
      <selection activeCell="G10" sqref="G10"/>
    </sheetView>
  </sheetViews>
  <sheetFormatPr defaultRowHeight="14.25" x14ac:dyDescent="0.45"/>
  <cols>
    <col min="10" max="10" width="15.33203125" bestFit="1" customWidth="1"/>
    <col min="12" max="12" width="15.33203125" bestFit="1" customWidth="1"/>
  </cols>
  <sheetData>
    <row r="5" spans="3:13" x14ac:dyDescent="0.45">
      <c r="L5" t="s">
        <v>0</v>
      </c>
      <c r="M5" s="2">
        <v>0.8</v>
      </c>
    </row>
    <row r="6" spans="3:13" x14ac:dyDescent="0.45"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L6" t="s">
        <v>3</v>
      </c>
      <c r="M6" s="2">
        <v>60</v>
      </c>
    </row>
    <row r="7" spans="3:13" x14ac:dyDescent="0.45">
      <c r="C7">
        <v>30</v>
      </c>
      <c r="D7" s="1">
        <f>RADIANS(C7)</f>
        <v>0.52359877559829882</v>
      </c>
      <c r="E7" s="1">
        <f>COS(D7)^2*$M$5</f>
        <v>0.60000000000000009</v>
      </c>
      <c r="F7" s="1">
        <f>SIN(D7)^2*(1-$M$7*SIN(D7))^2</f>
        <v>4.4658198738520449E-2</v>
      </c>
      <c r="G7" s="1">
        <f>$M$7^2*(1-$M$8)^2*COS(D7)^2</f>
        <v>0.11111111111111119</v>
      </c>
      <c r="H7" s="1">
        <f>E7+F7+G7</f>
        <v>0.75576930984963164</v>
      </c>
      <c r="L7" t="s">
        <v>2</v>
      </c>
      <c r="M7" s="2">
        <f>1/SIN(RADIANS(M6))</f>
        <v>1.1547005383792517</v>
      </c>
    </row>
    <row r="8" spans="3:13" x14ac:dyDescent="0.45">
      <c r="C8">
        <v>31</v>
      </c>
      <c r="D8" s="1">
        <f t="shared" ref="D8:D57" si="0">RADIANS(C8)</f>
        <v>0.54105206811824214</v>
      </c>
      <c r="E8" s="1">
        <f>COS(D8)^2*$M$5</f>
        <v>0.58778862511435637</v>
      </c>
      <c r="F8" s="1">
        <f>SIN(D8)^2*(1-$M$7*SIN(D8))^2</f>
        <v>4.3571276639254267E-2</v>
      </c>
      <c r="G8" s="1">
        <f t="shared" ref="G8:G57" si="1">$M$7^2*(1-$M$8)^2*COS(D8)^2</f>
        <v>0.10884974539154753</v>
      </c>
      <c r="H8" s="1">
        <f t="shared" ref="H8:H57" si="2">E8+F8+G8</f>
        <v>0.74020964714515824</v>
      </c>
      <c r="L8" t="s">
        <v>1</v>
      </c>
      <c r="M8" s="2">
        <f>1/1.5</f>
        <v>0.66666666666666663</v>
      </c>
    </row>
    <row r="9" spans="3:13" x14ac:dyDescent="0.45">
      <c r="C9">
        <v>32</v>
      </c>
      <c r="D9" s="1">
        <f t="shared" si="0"/>
        <v>0.55850536063818546</v>
      </c>
      <c r="E9" s="1">
        <f>COS(D9)^2*$M$5</f>
        <v>0.57534845871563101</v>
      </c>
      <c r="F9" s="1">
        <f>SIN(D9)^2*(1-$M$7*SIN(D9))^2</f>
        <v>4.2297143969554807E-2</v>
      </c>
      <c r="G9" s="1">
        <f t="shared" si="1"/>
        <v>0.10654601087326504</v>
      </c>
      <c r="H9" s="1">
        <f t="shared" si="2"/>
        <v>0.72419161355845074</v>
      </c>
      <c r="M9" s="2"/>
    </row>
    <row r="10" spans="3:13" x14ac:dyDescent="0.45">
      <c r="C10">
        <v>33</v>
      </c>
      <c r="D10" s="1">
        <f t="shared" si="0"/>
        <v>0.57595865315812877</v>
      </c>
      <c r="E10" s="1">
        <f>COS(D10)^2*$M$5</f>
        <v>0.56269465723032019</v>
      </c>
      <c r="F10" s="1">
        <f>SIN(D10)^2*(1-$M$7*SIN(D10))^2</f>
        <v>4.0851797571835886E-2</v>
      </c>
      <c r="G10" s="1">
        <f t="shared" si="1"/>
        <v>0.10420271430191119</v>
      </c>
      <c r="H10" s="1">
        <f t="shared" si="2"/>
        <v>0.70774916910406727</v>
      </c>
    </row>
    <row r="11" spans="3:13" x14ac:dyDescent="0.45">
      <c r="C11">
        <v>34</v>
      </c>
      <c r="D11" s="1">
        <f t="shared" si="0"/>
        <v>0.59341194567807209</v>
      </c>
      <c r="E11" s="1">
        <f>COS(D11)^2*$M$5</f>
        <v>0.54984263736636474</v>
      </c>
      <c r="F11" s="1">
        <f>SIN(D11)^2*(1-$M$7*SIN(D11))^2</f>
        <v>3.9252268172551057E-2</v>
      </c>
      <c r="G11" s="1">
        <f t="shared" si="1"/>
        <v>0.10182271062340092</v>
      </c>
      <c r="H11" s="1">
        <f t="shared" si="2"/>
        <v>0.69091761616231673</v>
      </c>
    </row>
    <row r="12" spans="3:13" x14ac:dyDescent="0.45">
      <c r="C12">
        <v>35</v>
      </c>
      <c r="D12" s="1">
        <f t="shared" si="0"/>
        <v>0.6108652381980153</v>
      </c>
      <c r="E12" s="1">
        <f>COS(D12)^2*$M$5</f>
        <v>0.53680805733026749</v>
      </c>
      <c r="F12" s="1">
        <f>SIN(D12)^2*(1-$M$7*SIN(D12))^2</f>
        <v>3.7516431641120583E-2</v>
      </c>
      <c r="G12" s="1">
        <f t="shared" si="1"/>
        <v>9.9408899505605136E-2</v>
      </c>
      <c r="H12" s="1">
        <f t="shared" si="2"/>
        <v>0.67373338847699327</v>
      </c>
    </row>
    <row r="13" spans="3:13" x14ac:dyDescent="0.45">
      <c r="C13">
        <v>36</v>
      </c>
      <c r="D13" s="1">
        <f t="shared" si="0"/>
        <v>0.62831853071795862</v>
      </c>
      <c r="E13" s="1">
        <f>COS(D13)^2*$M$5</f>
        <v>0.52360679774997898</v>
      </c>
      <c r="F13" s="1">
        <f>SIN(D13)^2*(1-$M$7*SIN(D13))^2</f>
        <v>3.5662822287370326E-2</v>
      </c>
      <c r="G13" s="1">
        <f t="shared" si="1"/>
        <v>9.6964221805551712E-2</v>
      </c>
      <c r="H13" s="1">
        <f t="shared" si="2"/>
        <v>0.65623384184290101</v>
      </c>
    </row>
    <row r="14" spans="3:13" x14ac:dyDescent="0.45">
      <c r="C14">
        <v>37</v>
      </c>
      <c r="D14" s="1">
        <f t="shared" si="0"/>
        <v>0.64577182323790194</v>
      </c>
      <c r="E14" s="1">
        <f>COS(D14)^2*$M$5</f>
        <v>0.51025494232679969</v>
      </c>
      <c r="F14" s="1">
        <f>SIN(D14)^2*(1-$M$7*SIN(D14))^2</f>
        <v>3.3710449211500529E-2</v>
      </c>
      <c r="G14" s="1">
        <f t="shared" si="1"/>
        <v>9.449165598644442E-2</v>
      </c>
      <c r="H14" s="1">
        <f t="shared" si="2"/>
        <v>0.63845704752474464</v>
      </c>
    </row>
    <row r="15" spans="3:13" x14ac:dyDescent="0.45">
      <c r="C15">
        <v>38</v>
      </c>
      <c r="D15" s="1">
        <f t="shared" si="0"/>
        <v>0.66322511575784526</v>
      </c>
      <c r="E15" s="1">
        <f>COS(D15)^2*$M$5</f>
        <v>0.49676875823986705</v>
      </c>
      <c r="F15" s="1">
        <f>SIN(D15)^2*(1-$M$7*SIN(D15))^2</f>
        <v>3.1678616683962463E-2</v>
      </c>
      <c r="G15" s="1">
        <f t="shared" si="1"/>
        <v>9.1994214488864315E-2</v>
      </c>
      <c r="H15" s="1">
        <f t="shared" si="2"/>
        <v>0.62044158941269389</v>
      </c>
    </row>
    <row r="16" spans="3:13" x14ac:dyDescent="0.45">
      <c r="C16">
        <v>39</v>
      </c>
      <c r="D16" s="1">
        <f t="shared" si="0"/>
        <v>0.68067840827778847</v>
      </c>
      <c r="E16" s="1">
        <f>COS(D16)^2*$M$5</f>
        <v>0.4831646763271038</v>
      </c>
      <c r="F16" s="1">
        <f>SIN(D16)^2*(1-$M$7*SIN(D16))^2</f>
        <v>2.9586749491281643E-2</v>
      </c>
      <c r="G16" s="1">
        <f t="shared" si="1"/>
        <v>8.9474940060574812E-2</v>
      </c>
      <c r="H16" s="1">
        <f t="shared" si="2"/>
        <v>0.60222636587896017</v>
      </c>
    </row>
    <row r="17" spans="3:8" x14ac:dyDescent="0.45">
      <c r="C17">
        <v>40</v>
      </c>
      <c r="D17" s="1">
        <f t="shared" si="0"/>
        <v>0.69813170079773179</v>
      </c>
      <c r="E17" s="1">
        <f>COS(D17)^2*$M$5</f>
        <v>0.46945927106677215</v>
      </c>
      <c r="F17" s="1">
        <f>SIN(D17)^2*(1-$M$7*SIN(D17))^2</f>
        <v>2.7454224138091125E-2</v>
      </c>
      <c r="G17" s="1">
        <f t="shared" si="1"/>
        <v>8.6936902049402284E-2</v>
      </c>
      <c r="H17" s="1">
        <f t="shared" si="2"/>
        <v>0.58385039725426557</v>
      </c>
    </row>
    <row r="18" spans="3:8" x14ac:dyDescent="0.45">
      <c r="C18">
        <v>41</v>
      </c>
      <c r="D18" s="1">
        <f t="shared" si="0"/>
        <v>0.71558499331767511</v>
      </c>
      <c r="E18" s="1">
        <f>COS(D18)^2*$M$5</f>
        <v>0.45566924038402618</v>
      </c>
      <c r="F18" s="1">
        <f>SIN(D18)^2*(1-$M$7*SIN(D18))^2</f>
        <v>2.5300206745715745E-2</v>
      </c>
      <c r="G18" s="1">
        <f t="shared" si="1"/>
        <v>8.4383192663708598E-2</v>
      </c>
      <c r="H18" s="1">
        <f t="shared" si="2"/>
        <v>0.56535263979345052</v>
      </c>
    </row>
    <row r="19" spans="3:8" x14ac:dyDescent="0.45">
      <c r="C19">
        <v>42</v>
      </c>
      <c r="D19" s="1">
        <f t="shared" si="0"/>
        <v>0.73303828583761843</v>
      </c>
      <c r="E19" s="1">
        <f>COS(D19)^2*$M$5</f>
        <v>0.44181138530706143</v>
      </c>
      <c r="F19" s="1">
        <f>SIN(D19)^2*(1-$M$7*SIN(D19))^2</f>
        <v>2.3143498433881592E-2</v>
      </c>
      <c r="G19" s="1">
        <f t="shared" si="1"/>
        <v>8.181692320501141E-2</v>
      </c>
      <c r="H19" s="1">
        <f t="shared" si="2"/>
        <v>0.5467718069459544</v>
      </c>
    </row>
    <row r="20" spans="3:8" x14ac:dyDescent="0.45">
      <c r="C20">
        <v>43</v>
      </c>
      <c r="D20" s="1">
        <f t="shared" si="0"/>
        <v>0.75049157835756175</v>
      </c>
      <c r="E20" s="1">
        <f>COS(D20)^2*$M$5</f>
        <v>0.42790258949765009</v>
      </c>
      <c r="F20" s="1">
        <f>SIN(D20)^2*(1-$M$7*SIN(D20))^2</f>
        <v>2.1002388914837602E-2</v>
      </c>
      <c r="G20" s="1">
        <f t="shared" si="1"/>
        <v>7.924122027734265E-2</v>
      </c>
      <c r="H20" s="1">
        <f t="shared" si="2"/>
        <v>0.52814619868983037</v>
      </c>
    </row>
    <row r="21" spans="3:8" x14ac:dyDescent="0.45">
      <c r="C21">
        <v>44</v>
      </c>
      <c r="D21" s="1">
        <f t="shared" si="0"/>
        <v>0.76794487087750496</v>
      </c>
      <c r="E21" s="1">
        <f>COS(D21)^2*$M$5</f>
        <v>0.41395979868100047</v>
      </c>
      <c r="F21" s="1">
        <f>SIN(D21)^2*(1-$M$7*SIN(D21))^2</f>
        <v>1.8894518968709237E-2</v>
      </c>
      <c r="G21" s="1">
        <f t="shared" si="1"/>
        <v>7.6659221977963085E-2</v>
      </c>
      <c r="H21" s="1">
        <f t="shared" si="2"/>
        <v>0.50951353962767276</v>
      </c>
    </row>
    <row r="22" spans="3:8" x14ac:dyDescent="0.45">
      <c r="C22">
        <v>45</v>
      </c>
      <c r="D22" s="1">
        <f t="shared" si="0"/>
        <v>0.78539816339744828</v>
      </c>
      <c r="E22" s="1">
        <f>COS(D22)^2*$M$5</f>
        <v>0.40000000000000013</v>
      </c>
      <c r="F22" s="1">
        <f>SIN(D22)^2*(1-$M$7*SIN(D22))^2</f>
        <v>1.6836752405607298E-2</v>
      </c>
      <c r="G22" s="1">
        <f t="shared" si="1"/>
        <v>7.4074074074074125E-2</v>
      </c>
      <c r="H22" s="1">
        <f t="shared" si="2"/>
        <v>0.49091082647968154</v>
      </c>
    </row>
    <row r="23" spans="3:8" x14ac:dyDescent="0.45">
      <c r="C23">
        <v>46</v>
      </c>
      <c r="D23" s="1">
        <f t="shared" si="0"/>
        <v>0.8028514559173916</v>
      </c>
      <c r="E23" s="1">
        <f>COS(D23)^2*$M$5</f>
        <v>0.38604020131899963</v>
      </c>
      <c r="F23" s="1">
        <f>SIN(D23)^2*(1-$M$7*SIN(D23))^2</f>
        <v>1.484505805425573E-2</v>
      </c>
      <c r="G23" s="1">
        <f t="shared" si="1"/>
        <v>7.1488926170185138E-2</v>
      </c>
      <c r="H23" s="1">
        <f t="shared" si="2"/>
        <v>0.47237418554344052</v>
      </c>
    </row>
    <row r="24" spans="3:8" x14ac:dyDescent="0.45">
      <c r="C24">
        <v>47</v>
      </c>
      <c r="D24" s="1">
        <f t="shared" si="0"/>
        <v>0.82030474843733492</v>
      </c>
      <c r="E24" s="1">
        <f>COS(D24)^2*$M$5</f>
        <v>0.37209741050234985</v>
      </c>
      <c r="F24" s="1">
        <f>SIN(D24)^2*(1-$M$7*SIN(D24))^2</f>
        <v>1.2934402249056695E-2</v>
      </c>
      <c r="G24" s="1">
        <f t="shared" si="1"/>
        <v>6.8906927870805559E-2</v>
      </c>
      <c r="H24" s="1">
        <f t="shared" si="2"/>
        <v>0.45393874062221207</v>
      </c>
    </row>
    <row r="25" spans="3:8" x14ac:dyDescent="0.45">
      <c r="C25">
        <v>48</v>
      </c>
      <c r="D25" s="1">
        <f t="shared" si="0"/>
        <v>0.83775804095727824</v>
      </c>
      <c r="E25" s="1">
        <f>COS(D25)^2*$M$5</f>
        <v>0.35818861469293867</v>
      </c>
      <c r="F25" s="1">
        <f>SIN(D25)^2*(1-$M$7*SIN(D25))^2</f>
        <v>1.1118652217959824E-2</v>
      </c>
      <c r="G25" s="1">
        <f t="shared" si="1"/>
        <v>6.6331224943136813E-2</v>
      </c>
      <c r="H25" s="1">
        <f t="shared" si="2"/>
        <v>0.4356384918540353</v>
      </c>
    </row>
    <row r="26" spans="3:8" x14ac:dyDescent="0.45">
      <c r="C26">
        <v>49</v>
      </c>
      <c r="D26" s="1">
        <f t="shared" si="0"/>
        <v>0.85521133347722145</v>
      </c>
      <c r="E26" s="1">
        <f>COS(D26)^2*$M$5</f>
        <v>0.34433075961597381</v>
      </c>
      <c r="F26" s="1">
        <f>SIN(D26)^2*(1-$M$7*SIN(D26))^2</f>
        <v>9.4104907026397958E-3</v>
      </c>
      <c r="G26" s="1">
        <f t="shared" si="1"/>
        <v>6.3764955484439625E-2</v>
      </c>
      <c r="H26" s="1">
        <f t="shared" si="2"/>
        <v>0.4175062058030532</v>
      </c>
    </row>
    <row r="27" spans="3:8" x14ac:dyDescent="0.45">
      <c r="C27">
        <v>50</v>
      </c>
      <c r="D27" s="1">
        <f t="shared" si="0"/>
        <v>0.87266462599716477</v>
      </c>
      <c r="E27" s="1">
        <f>COS(D27)^2*$M$5</f>
        <v>0.33054072893322789</v>
      </c>
      <c r="F27" s="1">
        <f>SIN(D27)^2*(1-$M$7*SIN(D27))^2</f>
        <v>7.8213420707034173E-3</v>
      </c>
      <c r="G27" s="1">
        <f t="shared" si="1"/>
        <v>6.1211246098745932E-2</v>
      </c>
      <c r="H27" s="1">
        <f t="shared" si="2"/>
        <v>0.39957331710267724</v>
      </c>
    </row>
    <row r="28" spans="3:8" x14ac:dyDescent="0.45">
      <c r="C28">
        <v>51</v>
      </c>
      <c r="D28" s="1">
        <f t="shared" si="0"/>
        <v>0.89011791851710809</v>
      </c>
      <c r="E28" s="1">
        <f>COS(D28)^2*$M$5</f>
        <v>0.31683532367289635</v>
      </c>
      <c r="F28" s="1">
        <f>SIN(D28)^2*(1-$M$7*SIN(D28))^2</f>
        <v>6.361310107341131E-3</v>
      </c>
      <c r="G28" s="1">
        <f t="shared" si="1"/>
        <v>5.8673208087573425E-2</v>
      </c>
      <c r="H28" s="1">
        <f t="shared" si="2"/>
        <v>0.38186984186781092</v>
      </c>
    </row>
    <row r="29" spans="3:8" x14ac:dyDescent="0.45">
      <c r="C29">
        <v>52</v>
      </c>
      <c r="D29" s="1">
        <f t="shared" si="0"/>
        <v>0.90757121103705141</v>
      </c>
      <c r="E29" s="1">
        <f>COS(D29)^2*$M$5</f>
        <v>0.30323124176013294</v>
      </c>
      <c r="F29" s="1">
        <f>SIN(D29)^2*(1-$M$7*SIN(D29))^2</f>
        <v>5.039127601406802E-3</v>
      </c>
      <c r="G29" s="1">
        <f t="shared" si="1"/>
        <v>5.6153933659283901E-2</v>
      </c>
      <c r="H29" s="1">
        <f t="shared" si="2"/>
        <v>0.36442430302082363</v>
      </c>
    </row>
    <row r="30" spans="3:8" x14ac:dyDescent="0.45">
      <c r="C30">
        <v>53</v>
      </c>
      <c r="D30" s="1">
        <f t="shared" si="0"/>
        <v>0.92502450355699462</v>
      </c>
      <c r="E30" s="1">
        <f>COS(D30)^2*$M$5</f>
        <v>0.28974505767320041</v>
      </c>
      <c r="F30" s="1">
        <f>SIN(D30)^2*(1-$M$7*SIN(D30))^2</f>
        <v>3.8621177687455967E-3</v>
      </c>
      <c r="G30" s="1">
        <f t="shared" si="1"/>
        <v>5.3656492161703803E-2</v>
      </c>
      <c r="H30" s="1">
        <f t="shared" si="2"/>
        <v>0.34726366760364985</v>
      </c>
    </row>
    <row r="31" spans="3:8" x14ac:dyDescent="0.45">
      <c r="C31">
        <v>54</v>
      </c>
      <c r="D31" s="1">
        <f t="shared" si="0"/>
        <v>0.94247779607693793</v>
      </c>
      <c r="E31" s="1">
        <f>COS(D31)^2*$M$5</f>
        <v>0.27639320225002101</v>
      </c>
      <c r="F31" s="1">
        <f>SIN(D31)^2*(1-$M$7*SIN(D31))^2</f>
        <v>2.8361674840854958E-3</v>
      </c>
      <c r="G31" s="1">
        <f t="shared" si="1"/>
        <v>5.1183926342596511E-2</v>
      </c>
      <c r="H31" s="1">
        <f t="shared" si="2"/>
        <v>0.330413296076703</v>
      </c>
    </row>
    <row r="32" spans="3:8" x14ac:dyDescent="0.45">
      <c r="C32">
        <v>55</v>
      </c>
      <c r="D32" s="1">
        <f t="shared" si="0"/>
        <v>0.95993108859688125</v>
      </c>
      <c r="E32" s="1">
        <f>COS(D32)^2*$M$5</f>
        <v>0.26319194266973261</v>
      </c>
      <c r="F32" s="1">
        <f>SIN(D32)^2*(1-$M$7*SIN(D32))^2</f>
        <v>1.9657122223477926E-3</v>
      </c>
      <c r="G32" s="1">
        <f t="shared" si="1"/>
        <v>4.8739248642543094E-2</v>
      </c>
      <c r="H32" s="1">
        <f t="shared" si="2"/>
        <v>0.31389690353462352</v>
      </c>
    </row>
    <row r="33" spans="3:8" x14ac:dyDescent="0.45">
      <c r="C33">
        <v>56</v>
      </c>
      <c r="D33" s="1">
        <f t="shared" si="0"/>
        <v>0.97738438111682457</v>
      </c>
      <c r="E33" s="1">
        <f>COS(D33)^2*$M$5</f>
        <v>0.25015736263363519</v>
      </c>
      <c r="F33" s="1">
        <f>SIN(D33)^2*(1-$M$7*SIN(D33))^2</f>
        <v>1.2537325411907704E-3</v>
      </c>
      <c r="G33" s="1">
        <f t="shared" si="1"/>
        <v>4.6325437524747277E-2</v>
      </c>
      <c r="H33" s="1">
        <f t="shared" si="2"/>
        <v>0.29773653269957323</v>
      </c>
    </row>
    <row r="34" spans="3:8" x14ac:dyDescent="0.45">
      <c r="C34">
        <v>57</v>
      </c>
      <c r="D34" s="1">
        <f t="shared" si="0"/>
        <v>0.99483767363676789</v>
      </c>
      <c r="E34" s="1">
        <f>COS(D34)^2*$M$5</f>
        <v>0.23730534276967996</v>
      </c>
      <c r="F34" s="1">
        <f>SIN(D34)^2*(1-$M$7*SIN(D34))^2</f>
        <v>7.0176186934892712E-4</v>
      </c>
      <c r="G34" s="1">
        <f t="shared" si="1"/>
        <v>4.3945433846237045E-2</v>
      </c>
      <c r="H34" s="1">
        <f t="shared" si="2"/>
        <v>0.28195253848526591</v>
      </c>
    </row>
    <row r="35" spans="3:8" x14ac:dyDescent="0.45">
      <c r="C35">
        <v>58</v>
      </c>
      <c r="D35" s="1">
        <f t="shared" si="0"/>
        <v>1.0122909661567112</v>
      </c>
      <c r="E35" s="1">
        <f>COS(D35)^2*$M$5</f>
        <v>0.22465154128436901</v>
      </c>
      <c r="F35" s="1">
        <f>SIN(D35)^2*(1-$M$7*SIN(D35))^2</f>
        <v>3.0990530021840371E-4</v>
      </c>
      <c r="G35" s="1">
        <f t="shared" si="1"/>
        <v>4.1602137274883169E-2</v>
      </c>
      <c r="H35" s="1">
        <f t="shared" si="2"/>
        <v>0.2665635838594706</v>
      </c>
    </row>
    <row r="36" spans="3:8" x14ac:dyDescent="0.45">
      <c r="C36">
        <v>59</v>
      </c>
      <c r="D36" s="1">
        <f t="shared" si="0"/>
        <v>1.0297442586766545</v>
      </c>
      <c r="E36" s="1">
        <f>COS(D36)^2*$M$5</f>
        <v>0.21221137488564368</v>
      </c>
      <c r="F36" s="1">
        <f>SIN(D36)^2*(1-$M$7*SIN(D36))^2</f>
        <v>7.6869027513258882E-5</v>
      </c>
      <c r="G36" s="1">
        <f t="shared" si="1"/>
        <v>3.9298402756600695E-2</v>
      </c>
      <c r="H36" s="1">
        <f t="shared" si="2"/>
        <v>0.25158664666975761</v>
      </c>
    </row>
    <row r="37" spans="3:8" x14ac:dyDescent="0.45">
      <c r="C37">
        <v>60</v>
      </c>
      <c r="D37" s="1">
        <f t="shared" si="0"/>
        <v>1.0471975511965976</v>
      </c>
      <c r="E37" s="1">
        <f>COS(D37)^2*$M$5</f>
        <v>0.20000000000000009</v>
      </c>
      <c r="F37" s="1">
        <f>SIN(D37)^2*(1-$M$7*SIN(D37))^2</f>
        <v>0</v>
      </c>
      <c r="G37" s="1">
        <f t="shared" si="1"/>
        <v>3.703703703703707E-2</v>
      </c>
      <c r="H37" s="1">
        <f t="shared" si="2"/>
        <v>0.23703703703703716</v>
      </c>
    </row>
    <row r="38" spans="3:8" x14ac:dyDescent="0.45">
      <c r="C38">
        <v>61</v>
      </c>
      <c r="D38" s="1">
        <f t="shared" si="0"/>
        <v>1.064650843716541</v>
      </c>
      <c r="E38" s="1">
        <f>COS(D38)^2*$M$5</f>
        <v>0.18803229430671808</v>
      </c>
      <c r="F38" s="1">
        <f>SIN(D38)^2*(1-$M$7*SIN(D38))^2</f>
        <v>7.5335315620664881E-5</v>
      </c>
      <c r="G38" s="1">
        <f t="shared" si="1"/>
        <v>3.482079524198485E-2</v>
      </c>
      <c r="H38" s="1">
        <f t="shared" si="2"/>
        <v>0.22292842486432363</v>
      </c>
    </row>
    <row r="39" spans="3:8" x14ac:dyDescent="0.45">
      <c r="C39">
        <v>62</v>
      </c>
      <c r="D39" s="1">
        <f t="shared" si="0"/>
        <v>1.0821041362364843</v>
      </c>
      <c r="E39" s="1">
        <f>COS(D39)^2*$M$5</f>
        <v>0.17632283861170134</v>
      </c>
      <c r="F39" s="1">
        <f>SIN(D39)^2*(1-$M$7*SIN(D39))^2</f>
        <v>2.9766082202764213E-4</v>
      </c>
      <c r="G39" s="1">
        <f t="shared" si="1"/>
        <v>3.2652377520685449E-2</v>
      </c>
      <c r="H39" s="1">
        <f t="shared" si="2"/>
        <v>0.20927287695441443</v>
      </c>
    </row>
    <row r="40" spans="3:8" x14ac:dyDescent="0.45">
      <c r="C40">
        <v>63</v>
      </c>
      <c r="D40" s="1">
        <f t="shared" si="0"/>
        <v>1.0995574287564276</v>
      </c>
      <c r="E40" s="1">
        <f>COS(D40)^2*$M$5</f>
        <v>0.16488589908301077</v>
      </c>
      <c r="F40" s="1">
        <f>SIN(D40)^2*(1-$M$7*SIN(D40))^2</f>
        <v>6.6057834094739639E-4</v>
      </c>
      <c r="G40" s="1">
        <f t="shared" si="1"/>
        <v>3.053442575611312E-2</v>
      </c>
      <c r="H40" s="1">
        <f t="shared" si="2"/>
        <v>0.19608090318007129</v>
      </c>
    </row>
    <row r="41" spans="3:8" x14ac:dyDescent="0.45">
      <c r="C41">
        <v>64</v>
      </c>
      <c r="D41" s="1">
        <f t="shared" si="0"/>
        <v>1.1170107212763709</v>
      </c>
      <c r="E41" s="1">
        <f>COS(D41)^2*$M$5</f>
        <v>0.15373540986973674</v>
      </c>
      <c r="F41" s="1">
        <f>SIN(D41)^2*(1-$M$7*SIN(D41))^2</f>
        <v>1.1565808881153796E-3</v>
      </c>
      <c r="G41" s="1">
        <f t="shared" si="1"/>
        <v>2.8469520346247557E-2</v>
      </c>
      <c r="H41" s="1">
        <f t="shared" si="2"/>
        <v>0.18336151110409968</v>
      </c>
    </row>
    <row r="42" spans="3:8" x14ac:dyDescent="0.45">
      <c r="C42">
        <v>65</v>
      </c>
      <c r="D42" s="1">
        <f t="shared" si="0"/>
        <v>1.1344640137963142</v>
      </c>
      <c r="E42" s="1">
        <f>COS(D42)^2*$M$5</f>
        <v>0.14288495612538429</v>
      </c>
      <c r="F42" s="1">
        <f>SIN(D42)^2*(1-$M$7*SIN(D42))^2</f>
        <v>1.7771352190069495E-3</v>
      </c>
      <c r="G42" s="1">
        <f t="shared" si="1"/>
        <v>2.646017706025636E-2</v>
      </c>
      <c r="H42" s="1">
        <f t="shared" si="2"/>
        <v>0.17112226840464759</v>
      </c>
    </row>
    <row r="43" spans="3:8" x14ac:dyDescent="0.45">
      <c r="C43">
        <v>66</v>
      </c>
      <c r="D43" s="1">
        <f t="shared" si="0"/>
        <v>1.1519173063162575</v>
      </c>
      <c r="E43" s="1">
        <f>COS(D43)^2*$M$5</f>
        <v>0.13234775745645672</v>
      </c>
      <c r="F43" s="1">
        <f>SIN(D43)^2*(1-$M$7*SIN(D43))^2</f>
        <v>2.512770993434243E-3</v>
      </c>
      <c r="G43" s="1">
        <f t="shared" si="1"/>
        <v>2.4508843973417922E-2</v>
      </c>
      <c r="H43" s="1">
        <f t="shared" si="2"/>
        <v>0.1593693724233089</v>
      </c>
    </row>
    <row r="44" spans="3:8" x14ac:dyDescent="0.45">
      <c r="C44">
        <v>67</v>
      </c>
      <c r="D44" s="1">
        <f t="shared" si="0"/>
        <v>1.1693705988362009</v>
      </c>
      <c r="E44" s="1">
        <f>COS(D44)^2*$M$5</f>
        <v>0.12213665181640106</v>
      </c>
      <c r="F44" s="1">
        <f>SIN(D44)^2*(1-$M$7*SIN(D44))^2</f>
        <v>3.3531758194630399E-3</v>
      </c>
      <c r="G44" s="1">
        <f t="shared" si="1"/>
        <v>2.2617898484518725E-2</v>
      </c>
      <c r="H44" s="1">
        <f t="shared" si="2"/>
        <v>0.14810772612038284</v>
      </c>
    </row>
    <row r="45" spans="3:8" x14ac:dyDescent="0.45">
      <c r="C45">
        <v>68</v>
      </c>
      <c r="D45" s="1">
        <f t="shared" si="0"/>
        <v>1.1868238913561442</v>
      </c>
      <c r="E45" s="1">
        <f>COS(D45)^2*$M$5</f>
        <v>0.11226407986453951</v>
      </c>
      <c r="F45" s="1">
        <f>SIN(D45)^2*(1-$M$7*SIN(D45))^2</f>
        <v>4.2872954091832775E-3</v>
      </c>
      <c r="G45" s="1">
        <f t="shared" si="1"/>
        <v>2.0789644419359179E-2</v>
      </c>
      <c r="H45" s="1">
        <f t="shared" si="2"/>
        <v>0.13734101969308196</v>
      </c>
    </row>
    <row r="46" spans="3:8" x14ac:dyDescent="0.45">
      <c r="C46">
        <v>69</v>
      </c>
      <c r="D46" s="1">
        <f t="shared" si="0"/>
        <v>1.2042771838760873</v>
      </c>
      <c r="E46" s="1">
        <f>COS(D46)^2*$M$5</f>
        <v>0.10274206980904238</v>
      </c>
      <c r="F46" s="1">
        <f>SIN(D46)^2*(1-$M$7*SIN(D46))^2</f>
        <v>5.3034380557669698E-3</v>
      </c>
      <c r="G46" s="1">
        <f t="shared" si="1"/>
        <v>1.9026309223896743E-2</v>
      </c>
      <c r="H46" s="1">
        <f t="shared" si="2"/>
        <v>0.1270718170887061</v>
      </c>
    </row>
    <row r="47" spans="3:8" x14ac:dyDescent="0.45">
      <c r="C47">
        <v>70</v>
      </c>
      <c r="D47" s="1">
        <f t="shared" si="0"/>
        <v>1.2217304763960306</v>
      </c>
      <c r="E47" s="1">
        <f>COS(D47)^2*$M$5</f>
        <v>9.358222275240885E-2</v>
      </c>
      <c r="F47" s="1">
        <f>SIN(D47)^2*(1-$M$7*SIN(D47))^2</f>
        <v>6.3893826230691855E-3</v>
      </c>
      <c r="G47" s="1">
        <f t="shared" si="1"/>
        <v>1.7330041250446088E-2</v>
      </c>
      <c r="H47" s="1">
        <f t="shared" si="2"/>
        <v>0.11730164662592411</v>
      </c>
    </row>
    <row r="48" spans="3:8" x14ac:dyDescent="0.45">
      <c r="C48">
        <v>71</v>
      </c>
      <c r="D48" s="1">
        <f t="shared" si="0"/>
        <v>1.2391837689159739</v>
      </c>
      <c r="E48" s="1">
        <f>COS(D48)^2*$M$5</f>
        <v>8.4795698557311269E-2</v>
      </c>
      <c r="F48" s="1">
        <f>SIN(D48)^2*(1-$M$7*SIN(D48))^2</f>
        <v>7.5324892258450994E-3</v>
      </c>
      <c r="G48" s="1">
        <f t="shared" si="1"/>
        <v>1.5702907140242833E-2</v>
      </c>
      <c r="H48" s="1">
        <f t="shared" si="2"/>
        <v>0.1080310949233992</v>
      </c>
    </row>
    <row r="49" spans="3:8" x14ac:dyDescent="0.45">
      <c r="C49">
        <v>72</v>
      </c>
      <c r="D49" s="1">
        <f t="shared" si="0"/>
        <v>1.2566370614359172</v>
      </c>
      <c r="E49" s="1">
        <f>COS(D49)^2*$M$5</f>
        <v>7.6393202250021053E-2</v>
      </c>
      <c r="F49" s="1">
        <f>SIN(D49)^2*(1-$M$7*SIN(D49))^2</f>
        <v>8.7198117705146131E-3</v>
      </c>
      <c r="G49" s="1">
        <f t="shared" si="1"/>
        <v>1.4146889305559459E-2</v>
      </c>
      <c r="H49" s="1">
        <f t="shared" si="2"/>
        <v>9.9259903326095134E-2</v>
      </c>
    </row>
    <row r="50" spans="3:8" x14ac:dyDescent="0.45">
      <c r="C50">
        <v>73</v>
      </c>
      <c r="D50" s="1">
        <f t="shared" si="0"/>
        <v>1.2740903539558606</v>
      </c>
      <c r="E50" s="1">
        <f>COS(D50)^2*$M$5</f>
        <v>6.8384970977983336E-2</v>
      </c>
      <c r="F50" s="1">
        <f>SIN(D50)^2*(1-$M$7*SIN(D50))^2</f>
        <v>9.9382115233227382E-3</v>
      </c>
      <c r="G50" s="1">
        <f t="shared" si="1"/>
        <v>1.2663883514441365E-2</v>
      </c>
      <c r="H50" s="1">
        <f t="shared" si="2"/>
        <v>9.0987066015747436E-2</v>
      </c>
    </row>
    <row r="51" spans="3:8" x14ac:dyDescent="0.45">
      <c r="C51">
        <v>74</v>
      </c>
      <c r="D51" s="1">
        <f t="shared" si="0"/>
        <v>1.2915436464758039</v>
      </c>
      <c r="E51" s="1">
        <f>COS(D51)^2*$M$5</f>
        <v>6.078076153742961E-2</v>
      </c>
      <c r="F51" s="1">
        <f>SIN(D51)^2*(1-$M$7*SIN(D51))^2</f>
        <v>1.1174470874711849E-2</v>
      </c>
      <c r="G51" s="1">
        <f t="shared" si="1"/>
        <v>1.1255696581005488E-2</v>
      </c>
      <c r="H51" s="1">
        <f t="shared" si="2"/>
        <v>8.3210928993146943E-2</v>
      </c>
    </row>
    <row r="52" spans="3:8" x14ac:dyDescent="0.45">
      <c r="C52">
        <v>75</v>
      </c>
      <c r="D52" s="1">
        <f t="shared" si="0"/>
        <v>1.3089969389957472</v>
      </c>
      <c r="E52" s="1">
        <f>COS(D52)^2*$M$5</f>
        <v>5.3589838486224534E-2</v>
      </c>
      <c r="F52" s="1">
        <f>SIN(D52)^2*(1-$M$7*SIN(D52))^2</f>
        <v>1.2415406475699652E-2</v>
      </c>
      <c r="G52" s="1">
        <f t="shared" si="1"/>
        <v>9.9240441641156585E-3</v>
      </c>
      <c r="H52" s="1">
        <f t="shared" si="2"/>
        <v>7.5929289126039842E-2</v>
      </c>
    </row>
    <row r="53" spans="3:8" x14ac:dyDescent="0.45">
      <c r="C53">
        <v>76</v>
      </c>
      <c r="D53" s="1">
        <f t="shared" si="0"/>
        <v>1.3264502315156905</v>
      </c>
      <c r="E53" s="1">
        <f>COS(D53)^2*$M$5</f>
        <v>4.6820962856429206E-2</v>
      </c>
      <c r="F53" s="1">
        <f>SIN(D53)^2*(1-$M$7*SIN(D53))^2</f>
        <v>1.3647980933984895E-2</v>
      </c>
      <c r="G53" s="1">
        <f t="shared" si="1"/>
        <v>8.6705486771165245E-3</v>
      </c>
      <c r="H53" s="1">
        <f t="shared" si="2"/>
        <v>6.9139492467530622E-2</v>
      </c>
    </row>
    <row r="54" spans="3:8" x14ac:dyDescent="0.45">
      <c r="C54">
        <v>77</v>
      </c>
      <c r="D54" s="1">
        <f t="shared" si="0"/>
        <v>1.3439035240356338</v>
      </c>
      <c r="E54" s="1">
        <f>COS(D54)^2*$M$5</f>
        <v>4.0482381480333174E-2</v>
      </c>
      <c r="F54" s="1">
        <f>SIN(D54)^2*(1-$M$7*SIN(D54))^2</f>
        <v>1.4859412274285947E-2</v>
      </c>
      <c r="G54" s="1">
        <f t="shared" si="1"/>
        <v>7.4967373111728139E-3</v>
      </c>
      <c r="H54" s="1">
        <f t="shared" si="2"/>
        <v>6.283853106579193E-2</v>
      </c>
    </row>
    <row r="55" spans="3:8" x14ac:dyDescent="0.45">
      <c r="C55">
        <v>78</v>
      </c>
      <c r="D55" s="1">
        <f t="shared" si="0"/>
        <v>1.3613568165555769</v>
      </c>
      <c r="E55" s="1">
        <f>COS(D55)^2*$M$5</f>
        <v>3.4581816942959684E-2</v>
      </c>
      <c r="F55" s="1">
        <f>SIN(D55)^2*(1-$M$7*SIN(D55))^2</f>
        <v>1.6037280388938455E-2</v>
      </c>
      <c r="G55" s="1">
        <f t="shared" si="1"/>
        <v>6.4040401746221663E-3</v>
      </c>
      <c r="H55" s="1">
        <f t="shared" si="2"/>
        <v>5.7023137506520299E-2</v>
      </c>
    </row>
    <row r="56" spans="3:8" x14ac:dyDescent="0.45">
      <c r="C56">
        <v>79</v>
      </c>
      <c r="D56" s="1">
        <f t="shared" si="0"/>
        <v>1.3788101090755203</v>
      </c>
      <c r="E56" s="1">
        <f>COS(D56)^2*$M$5</f>
        <v>2.9126458173285071E-2</v>
      </c>
      <c r="F56" s="1">
        <f>SIN(D56)^2*(1-$M$7*SIN(D56))^2</f>
        <v>1.7169629730898174E-2</v>
      </c>
      <c r="G56" s="1">
        <f t="shared" si="1"/>
        <v>5.3937885506083489E-3</v>
      </c>
      <c r="H56" s="1">
        <f t="shared" si="2"/>
        <v>5.1689876454791589E-2</v>
      </c>
    </row>
    <row r="57" spans="3:8" x14ac:dyDescent="0.45">
      <c r="C57">
        <v>80</v>
      </c>
      <c r="D57" s="1">
        <f t="shared" si="0"/>
        <v>1.3962634015954636</v>
      </c>
      <c r="E57" s="1">
        <f>COS(D57)^2*$M$5</f>
        <v>2.4122951685636666E-2</v>
      </c>
      <c r="F57" s="1">
        <f>SIN(D57)^2*(1-$M$7*SIN(D57))^2</f>
        <v>1.8245067531836391E-2</v>
      </c>
      <c r="G57" s="1">
        <f t="shared" si="1"/>
        <v>4.4672132751179035E-3</v>
      </c>
      <c r="H57" s="1">
        <f t="shared" si="2"/>
        <v>4.6835232492590965E-2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Agromayor</dc:creator>
  <cp:lastModifiedBy>Roberto Agromayor</cp:lastModifiedBy>
  <dcterms:created xsi:type="dcterms:W3CDTF">2024-10-23T17:26:42Z</dcterms:created>
  <dcterms:modified xsi:type="dcterms:W3CDTF">2024-10-23T18:14:49Z</dcterms:modified>
</cp:coreProperties>
</file>