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2/Documents/OneDrive/OneDrive - DAVID ALBERTO PEREZ PAYAN/Proyectos/MORSACONTABILDIAD/"/>
    </mc:Choice>
  </mc:AlternateContent>
  <xr:revisionPtr revIDLastSave="0" documentId="13_ncr:1_{AB243D7F-9FC8-3D4B-94F6-34755A99C873}" xr6:coauthVersionLast="36" xr6:coauthVersionMax="45" xr10:uidLastSave="{00000000-0000-0000-0000-000000000000}"/>
  <bookViews>
    <workbookView xWindow="0" yWindow="0" windowWidth="27200" windowHeight="15360" tabRatio="708" activeTab="3" xr2:uid="{8FC5DEA0-6504-4687-BAEE-0709699D8D53}"/>
  </bookViews>
  <sheets>
    <sheet name="Balance" sheetId="1" r:id="rId1"/>
    <sheet name="Edo. de Res. Cons. Acum. y Mens" sheetId="2" r:id="rId2"/>
    <sheet name="Edo. de Res. Acum x Sucl." sheetId="3" r:id="rId3"/>
    <sheet name="Edo. de Res. Mens x Sucl.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91" i="4" l="1"/>
  <c r="AP90" i="4"/>
  <c r="AP95" i="4" s="1"/>
  <c r="AF58" i="4"/>
  <c r="M58" i="4"/>
  <c r="D58" i="4"/>
  <c r="AL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W57" i="4"/>
  <c r="V57" i="4"/>
  <c r="V58" i="4" s="1"/>
  <c r="U57" i="4"/>
  <c r="T57" i="4"/>
  <c r="S57" i="4"/>
  <c r="Q57" i="4"/>
  <c r="Q58" i="4" s="1"/>
  <c r="P57" i="4"/>
  <c r="N57" i="4"/>
  <c r="M57" i="4"/>
  <c r="L57" i="4"/>
  <c r="L58" i="4" s="1"/>
  <c r="K57" i="4"/>
  <c r="J57" i="4"/>
  <c r="H57" i="4"/>
  <c r="G57" i="4"/>
  <c r="G58" i="4" s="1"/>
  <c r="F57" i="4"/>
  <c r="E57" i="4"/>
  <c r="D57" i="4"/>
  <c r="C57" i="4"/>
  <c r="C58" i="4" s="1"/>
  <c r="B57" i="4"/>
  <c r="AL56" i="4"/>
  <c r="AL55" i="4"/>
  <c r="AL54" i="4"/>
  <c r="AL53" i="4"/>
  <c r="AL52" i="4"/>
  <c r="AD46" i="4"/>
  <c r="U46" i="4"/>
  <c r="K46" i="4"/>
  <c r="AL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W45" i="4"/>
  <c r="V45" i="4"/>
  <c r="U45" i="4"/>
  <c r="T45" i="4"/>
  <c r="S45" i="4"/>
  <c r="Q45" i="4"/>
  <c r="P45" i="4"/>
  <c r="N45" i="4"/>
  <c r="M45" i="4"/>
  <c r="L45" i="4"/>
  <c r="K45" i="4"/>
  <c r="J45" i="4"/>
  <c r="H45" i="4"/>
  <c r="G45" i="4"/>
  <c r="F45" i="4"/>
  <c r="E45" i="4"/>
  <c r="D45" i="4"/>
  <c r="C45" i="4"/>
  <c r="B45" i="4"/>
  <c r="AL44" i="4"/>
  <c r="AL43" i="4"/>
  <c r="AL42" i="4"/>
  <c r="AL41" i="4"/>
  <c r="AL40" i="4"/>
  <c r="AL39" i="4"/>
  <c r="AL38" i="4"/>
  <c r="AL37" i="4"/>
  <c r="AG33" i="4"/>
  <c r="AG34" i="4" s="1"/>
  <c r="AC33" i="4"/>
  <c r="Y33" i="4"/>
  <c r="Y34" i="4" s="1"/>
  <c r="T33" i="4"/>
  <c r="E33" i="4"/>
  <c r="E34" i="4" s="1"/>
  <c r="AG31" i="4"/>
  <c r="AC31" i="4"/>
  <c r="Y31" i="4"/>
  <c r="V31" i="4"/>
  <c r="T31" i="4"/>
  <c r="G31" i="4"/>
  <c r="E31" i="4"/>
  <c r="C31" i="4"/>
  <c r="AJ30" i="4"/>
  <c r="AJ31" i="4" s="1"/>
  <c r="AI30" i="4"/>
  <c r="AH30" i="4"/>
  <c r="AH31" i="4" s="1"/>
  <c r="AG30" i="4"/>
  <c r="AF30" i="4"/>
  <c r="AF31" i="4" s="1"/>
  <c r="AE30" i="4"/>
  <c r="AD30" i="4"/>
  <c r="AD31" i="4" s="1"/>
  <c r="AC30" i="4"/>
  <c r="AB30" i="4"/>
  <c r="AB31" i="4" s="1"/>
  <c r="AA30" i="4"/>
  <c r="Z30" i="4"/>
  <c r="Z31" i="4" s="1"/>
  <c r="Y30" i="4"/>
  <c r="W30" i="4"/>
  <c r="W31" i="4" s="1"/>
  <c r="V30" i="4"/>
  <c r="U30" i="4"/>
  <c r="U31" i="4" s="1"/>
  <c r="T30" i="4"/>
  <c r="S30" i="4"/>
  <c r="S31" i="4" s="1"/>
  <c r="Q30" i="4"/>
  <c r="P30" i="4"/>
  <c r="P31" i="4" s="1"/>
  <c r="N30" i="4"/>
  <c r="M30" i="4"/>
  <c r="M31" i="4" s="1"/>
  <c r="L30" i="4"/>
  <c r="K30" i="4"/>
  <c r="K31" i="4" s="1"/>
  <c r="J30" i="4"/>
  <c r="H30" i="4"/>
  <c r="H31" i="4" s="1"/>
  <c r="G30" i="4"/>
  <c r="F30" i="4"/>
  <c r="F31" i="4" s="1"/>
  <c r="E30" i="4"/>
  <c r="D30" i="4"/>
  <c r="D31" i="4" s="1"/>
  <c r="C30" i="4"/>
  <c r="B30" i="4"/>
  <c r="B31" i="4" s="1"/>
  <c r="AL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W28" i="4"/>
  <c r="V28" i="4"/>
  <c r="U28" i="4"/>
  <c r="T28" i="4"/>
  <c r="S28" i="4"/>
  <c r="Q28" i="4"/>
  <c r="P28" i="4"/>
  <c r="N28" i="4"/>
  <c r="M28" i="4"/>
  <c r="L28" i="4"/>
  <c r="K28" i="4"/>
  <c r="J28" i="4"/>
  <c r="H28" i="4"/>
  <c r="G28" i="4"/>
  <c r="F28" i="4"/>
  <c r="E28" i="4"/>
  <c r="D28" i="4"/>
  <c r="C28" i="4"/>
  <c r="B28" i="4"/>
  <c r="AL27" i="4"/>
  <c r="AL26" i="4"/>
  <c r="AL25" i="4"/>
  <c r="AL24" i="4"/>
  <c r="V22" i="4"/>
  <c r="T22" i="4"/>
  <c r="Q22" i="4"/>
  <c r="L22" i="4"/>
  <c r="G22" i="4"/>
  <c r="E22" i="4"/>
  <c r="C22" i="4"/>
  <c r="AL21" i="4"/>
  <c r="AL30" i="4" s="1"/>
  <c r="AJ18" i="4"/>
  <c r="AJ46" i="4" s="1"/>
  <c r="AI18" i="4"/>
  <c r="AI22" i="4" s="1"/>
  <c r="AH18" i="4"/>
  <c r="AH22" i="4" s="1"/>
  <c r="AG18" i="4"/>
  <c r="AG22" i="4" s="1"/>
  <c r="AF18" i="4"/>
  <c r="AF33" i="4" s="1"/>
  <c r="AE18" i="4"/>
  <c r="AE33" i="4" s="1"/>
  <c r="AD18" i="4"/>
  <c r="AD58" i="4" s="1"/>
  <c r="AC18" i="4"/>
  <c r="AC22" i="4" s="1"/>
  <c r="AB18" i="4"/>
  <c r="AB46" i="4" s="1"/>
  <c r="AA18" i="4"/>
  <c r="AA33" i="4" s="1"/>
  <c r="Z18" i="4"/>
  <c r="Z22" i="4" s="1"/>
  <c r="Y18" i="4"/>
  <c r="Y22" i="4" s="1"/>
  <c r="W18" i="4"/>
  <c r="W33" i="4" s="1"/>
  <c r="V18" i="4"/>
  <c r="V33" i="4" s="1"/>
  <c r="U18" i="4"/>
  <c r="U58" i="4" s="1"/>
  <c r="T18" i="4"/>
  <c r="S18" i="4"/>
  <c r="S46" i="4" s="1"/>
  <c r="Q18" i="4"/>
  <c r="Q33" i="4" s="1"/>
  <c r="P18" i="4"/>
  <c r="P22" i="4" s="1"/>
  <c r="N18" i="4"/>
  <c r="N33" i="4" s="1"/>
  <c r="M18" i="4"/>
  <c r="M33" i="4" s="1"/>
  <c r="L18" i="4"/>
  <c r="L33" i="4" s="1"/>
  <c r="K18" i="4"/>
  <c r="K58" i="4" s="1"/>
  <c r="J18" i="4"/>
  <c r="R18" i="4" s="1"/>
  <c r="H18" i="4"/>
  <c r="H46" i="4" s="1"/>
  <c r="G18" i="4"/>
  <c r="G33" i="4" s="1"/>
  <c r="F18" i="4"/>
  <c r="F22" i="4" s="1"/>
  <c r="E18" i="4"/>
  <c r="D18" i="4"/>
  <c r="D33" i="4" s="1"/>
  <c r="C18" i="4"/>
  <c r="C33" i="4" s="1"/>
  <c r="B18" i="4"/>
  <c r="B58" i="4" s="1"/>
  <c r="AJ16" i="4"/>
  <c r="AI16" i="4"/>
  <c r="AH16" i="4"/>
  <c r="AG16" i="4"/>
  <c r="AF16" i="4"/>
  <c r="AE16" i="4"/>
  <c r="AD16" i="4"/>
  <c r="AC16" i="4"/>
  <c r="AB16" i="4"/>
  <c r="AA16" i="4"/>
  <c r="Z16" i="4"/>
  <c r="Y16" i="4"/>
  <c r="W16" i="4"/>
  <c r="V16" i="4"/>
  <c r="U16" i="4"/>
  <c r="T16" i="4"/>
  <c r="S16" i="4"/>
  <c r="Q16" i="4"/>
  <c r="P16" i="4"/>
  <c r="N16" i="4"/>
  <c r="M16" i="4"/>
  <c r="L16" i="4"/>
  <c r="K16" i="4"/>
  <c r="J16" i="4"/>
  <c r="H16" i="4"/>
  <c r="G16" i="4"/>
  <c r="F16" i="4"/>
  <c r="E16" i="4"/>
  <c r="D16" i="4"/>
  <c r="C16" i="4"/>
  <c r="B16" i="4"/>
  <c r="AL15" i="4"/>
  <c r="AL16" i="4" s="1"/>
  <c r="AJ12" i="4"/>
  <c r="AI12" i="4"/>
  <c r="AH12" i="4"/>
  <c r="AG12" i="4"/>
  <c r="AF12" i="4"/>
  <c r="AE12" i="4"/>
  <c r="AD12" i="4"/>
  <c r="AC12" i="4"/>
  <c r="AB12" i="4"/>
  <c r="AA12" i="4"/>
  <c r="Z12" i="4"/>
  <c r="Y12" i="4"/>
  <c r="W12" i="4"/>
  <c r="V12" i="4"/>
  <c r="U12" i="4"/>
  <c r="T12" i="4"/>
  <c r="S12" i="4"/>
  <c r="Q12" i="4"/>
  <c r="P12" i="4"/>
  <c r="N12" i="4"/>
  <c r="M12" i="4"/>
  <c r="L12" i="4"/>
  <c r="K12" i="4"/>
  <c r="J12" i="4"/>
  <c r="H12" i="4"/>
  <c r="G12" i="4"/>
  <c r="F12" i="4"/>
  <c r="E12" i="4"/>
  <c r="D12" i="4"/>
  <c r="C12" i="4"/>
  <c r="B12" i="4"/>
  <c r="AL11" i="4"/>
  <c r="AL12" i="4" s="1"/>
  <c r="AL8" i="4"/>
  <c r="AL18" i="4" s="1"/>
  <c r="C48" i="4" l="1"/>
  <c r="C34" i="4"/>
  <c r="G48" i="4"/>
  <c r="G34" i="4"/>
  <c r="L48" i="4"/>
  <c r="L34" i="4"/>
  <c r="Q48" i="4"/>
  <c r="Q34" i="4"/>
  <c r="V48" i="4"/>
  <c r="V34" i="4"/>
  <c r="AA48" i="4"/>
  <c r="AA34" i="4"/>
  <c r="AE48" i="4"/>
  <c r="AE34" i="4"/>
  <c r="D34" i="4"/>
  <c r="D48" i="4"/>
  <c r="M34" i="4"/>
  <c r="M48" i="4"/>
  <c r="W48" i="4"/>
  <c r="W34" i="4"/>
  <c r="AF48" i="4"/>
  <c r="AF34" i="4"/>
  <c r="AM28" i="4"/>
  <c r="AM90" i="4"/>
  <c r="AM86" i="4"/>
  <c r="AM82" i="4"/>
  <c r="AM67" i="4"/>
  <c r="AM89" i="4"/>
  <c r="AM85" i="4"/>
  <c r="AM88" i="4"/>
  <c r="AM84" i="4"/>
  <c r="AM96" i="4"/>
  <c r="AM87" i="4"/>
  <c r="AM83" i="4"/>
  <c r="AM66" i="4"/>
  <c r="AM65" i="4"/>
  <c r="AM44" i="4"/>
  <c r="AM42" i="4"/>
  <c r="AM40" i="4"/>
  <c r="AM38" i="4"/>
  <c r="AM55" i="4"/>
  <c r="AM53" i="4"/>
  <c r="AM26" i="4"/>
  <c r="AM18" i="4"/>
  <c r="AM64" i="4"/>
  <c r="AM56" i="4"/>
  <c r="AM54" i="4"/>
  <c r="AM52" i="4"/>
  <c r="AM27" i="4"/>
  <c r="AM25" i="4"/>
  <c r="AL22" i="4"/>
  <c r="AM21" i="4"/>
  <c r="AM68" i="4"/>
  <c r="AM43" i="4"/>
  <c r="AM41" i="4"/>
  <c r="AM39" i="4"/>
  <c r="AM37" i="4"/>
  <c r="AL33" i="4"/>
  <c r="AM24" i="4"/>
  <c r="N48" i="4"/>
  <c r="N34" i="4"/>
  <c r="AL31" i="4"/>
  <c r="AM30" i="4"/>
  <c r="N19" i="4"/>
  <c r="AK19" i="4"/>
  <c r="AC19" i="4" s="1"/>
  <c r="AA22" i="4"/>
  <c r="AE22" i="4"/>
  <c r="J33" i="4"/>
  <c r="T48" i="4"/>
  <c r="AC48" i="4"/>
  <c r="B46" i="4"/>
  <c r="AA58" i="4"/>
  <c r="AI58" i="4"/>
  <c r="W58" i="4"/>
  <c r="AM11" i="4"/>
  <c r="X18" i="4"/>
  <c r="K19" i="4"/>
  <c r="P19" i="4"/>
  <c r="U19" i="4"/>
  <c r="AD19" i="4"/>
  <c r="AH19" i="4"/>
  <c r="D22" i="4"/>
  <c r="H22" i="4"/>
  <c r="M22" i="4"/>
  <c r="S22" i="4"/>
  <c r="W22" i="4"/>
  <c r="AB22" i="4"/>
  <c r="AF22" i="4"/>
  <c r="AJ22" i="4"/>
  <c r="B33" i="4"/>
  <c r="F33" i="4"/>
  <c r="K33" i="4"/>
  <c r="P33" i="4"/>
  <c r="U33" i="4"/>
  <c r="Z33" i="4"/>
  <c r="AD33" i="4"/>
  <c r="AH33" i="4"/>
  <c r="T34" i="4"/>
  <c r="AC34" i="4"/>
  <c r="C46" i="4"/>
  <c r="G46" i="4"/>
  <c r="L46" i="4"/>
  <c r="Q46" i="4"/>
  <c r="V46" i="4"/>
  <c r="AA46" i="4"/>
  <c r="AE46" i="4"/>
  <c r="AI46" i="4"/>
  <c r="D46" i="4"/>
  <c r="M46" i="4"/>
  <c r="W46" i="4"/>
  <c r="AF46" i="4"/>
  <c r="F58" i="4"/>
  <c r="P58" i="4"/>
  <c r="Z58" i="4"/>
  <c r="AH58" i="4"/>
  <c r="AK18" i="4"/>
  <c r="L19" i="4"/>
  <c r="Q19" i="4"/>
  <c r="AE19" i="4"/>
  <c r="AI19" i="4"/>
  <c r="J22" i="4"/>
  <c r="N22" i="4"/>
  <c r="L31" i="4"/>
  <c r="Q31" i="4"/>
  <c r="AA31" i="4"/>
  <c r="AE31" i="4"/>
  <c r="AI31" i="4"/>
  <c r="AI33" i="4"/>
  <c r="F46" i="4"/>
  <c r="P46" i="4"/>
  <c r="Z46" i="4"/>
  <c r="AH46" i="4"/>
  <c r="E58" i="4"/>
  <c r="J58" i="4"/>
  <c r="N58" i="4"/>
  <c r="T58" i="4"/>
  <c r="Y58" i="4"/>
  <c r="AC58" i="4"/>
  <c r="AG58" i="4"/>
  <c r="AL58" i="4"/>
  <c r="AM57" i="4"/>
  <c r="H58" i="4"/>
  <c r="S58" i="4"/>
  <c r="AB58" i="4"/>
  <c r="AJ58" i="4"/>
  <c r="J19" i="4"/>
  <c r="J31" i="4"/>
  <c r="N31" i="4"/>
  <c r="E48" i="4"/>
  <c r="Y48" i="4"/>
  <c r="AG48" i="4"/>
  <c r="AE58" i="4"/>
  <c r="AM15" i="4"/>
  <c r="I18" i="4"/>
  <c r="M19" i="4"/>
  <c r="S19" i="4"/>
  <c r="AB19" i="4"/>
  <c r="AF19" i="4"/>
  <c r="AJ19" i="4"/>
  <c r="B22" i="4"/>
  <c r="K22" i="4"/>
  <c r="U22" i="4"/>
  <c r="AD22" i="4"/>
  <c r="H33" i="4"/>
  <c r="S33" i="4"/>
  <c r="AB33" i="4"/>
  <c r="AJ33" i="4"/>
  <c r="E46" i="4"/>
  <c r="J46" i="4"/>
  <c r="N46" i="4"/>
  <c r="T46" i="4"/>
  <c r="Y46" i="4"/>
  <c r="AC46" i="4"/>
  <c r="AG46" i="4"/>
  <c r="AL46" i="4"/>
  <c r="AM45" i="4"/>
  <c r="AL92" i="4"/>
  <c r="AM91" i="4"/>
  <c r="G19" i="4" l="1"/>
  <c r="C19" i="4"/>
  <c r="E19" i="4"/>
  <c r="Q70" i="4"/>
  <c r="Q65" i="4"/>
  <c r="Q72" i="4" s="1"/>
  <c r="Q69" i="4"/>
  <c r="Q71" i="4"/>
  <c r="U71" i="4"/>
  <c r="U70" i="4"/>
  <c r="U69" i="4"/>
  <c r="U64" i="4"/>
  <c r="U72" i="4" s="1"/>
  <c r="B19" i="4"/>
  <c r="AF49" i="4"/>
  <c r="AF60" i="4"/>
  <c r="AF61" i="4" s="1"/>
  <c r="D49" i="4"/>
  <c r="D60" i="4"/>
  <c r="D61" i="4" s="1"/>
  <c r="L60" i="4"/>
  <c r="L61" i="4" s="1"/>
  <c r="L49" i="4"/>
  <c r="AB48" i="4"/>
  <c r="AB34" i="4"/>
  <c r="AF69" i="4"/>
  <c r="AF71" i="4"/>
  <c r="AF70" i="4"/>
  <c r="AF67" i="4"/>
  <c r="AF72" i="4" s="1"/>
  <c r="M69" i="4"/>
  <c r="M71" i="4"/>
  <c r="M70" i="4"/>
  <c r="M65" i="4"/>
  <c r="M72" i="4" s="1"/>
  <c r="Y60" i="4"/>
  <c r="Y61" i="4" s="1"/>
  <c r="Y49" i="4"/>
  <c r="AI48" i="4"/>
  <c r="AI34" i="4"/>
  <c r="AI70" i="4"/>
  <c r="AI67" i="4"/>
  <c r="AI72" i="4" s="1"/>
  <c r="AI69" i="4"/>
  <c r="AI71" i="4"/>
  <c r="L70" i="4"/>
  <c r="L71" i="4"/>
  <c r="L69" i="4"/>
  <c r="L65" i="4"/>
  <c r="L72" i="4" s="1"/>
  <c r="AH34" i="4"/>
  <c r="AH48" i="4"/>
  <c r="P48" i="4"/>
  <c r="P34" i="4"/>
  <c r="AH71" i="4"/>
  <c r="AH70" i="4"/>
  <c r="AH69" i="4"/>
  <c r="AH67" i="4"/>
  <c r="AH72" i="4" s="1"/>
  <c r="P71" i="4"/>
  <c r="P70" i="4"/>
  <c r="P69" i="4"/>
  <c r="P65" i="4"/>
  <c r="P72" i="4" s="1"/>
  <c r="T19" i="4"/>
  <c r="V19" i="4"/>
  <c r="T60" i="4"/>
  <c r="T61" i="4" s="1"/>
  <c r="T49" i="4"/>
  <c r="M49" i="4"/>
  <c r="M60" i="4"/>
  <c r="M61" i="4" s="1"/>
  <c r="Q60" i="4"/>
  <c r="Q61" i="4" s="1"/>
  <c r="Q49" i="4"/>
  <c r="AJ34" i="4"/>
  <c r="AJ48" i="4"/>
  <c r="U34" i="4"/>
  <c r="U48" i="4"/>
  <c r="S48" i="4"/>
  <c r="S34" i="4"/>
  <c r="AB69" i="4"/>
  <c r="AB71" i="4"/>
  <c r="AB70" i="4"/>
  <c r="AB68" i="4"/>
  <c r="AB72" i="4" s="1"/>
  <c r="H19" i="4"/>
  <c r="AE70" i="4"/>
  <c r="AE68" i="4"/>
  <c r="AE72" i="4" s="1"/>
  <c r="AE71" i="4"/>
  <c r="AE69" i="4"/>
  <c r="AG19" i="4"/>
  <c r="Y19" i="4"/>
  <c r="AD48" i="4"/>
  <c r="AD34" i="4"/>
  <c r="K48" i="4"/>
  <c r="K34" i="4"/>
  <c r="AD71" i="4"/>
  <c r="AD70" i="4"/>
  <c r="AD69" i="4"/>
  <c r="AD68" i="4"/>
  <c r="AD72" i="4" s="1"/>
  <c r="K71" i="4"/>
  <c r="K70" i="4"/>
  <c r="K69" i="4"/>
  <c r="K65" i="4"/>
  <c r="K72" i="4" s="1"/>
  <c r="AC71" i="4"/>
  <c r="AC70" i="4"/>
  <c r="AC68" i="4"/>
  <c r="AC72" i="4" s="1"/>
  <c r="AC69" i="4"/>
  <c r="AL48" i="4"/>
  <c r="AL34" i="4"/>
  <c r="AM33" i="4"/>
  <c r="AM48" i="4" s="1"/>
  <c r="AM60" i="4" s="1"/>
  <c r="V60" i="4"/>
  <c r="V61" i="4" s="1"/>
  <c r="V49" i="4"/>
  <c r="C60" i="4"/>
  <c r="C61" i="4" s="1"/>
  <c r="C49" i="4"/>
  <c r="AJ69" i="4"/>
  <c r="AJ71" i="4"/>
  <c r="AJ67" i="4"/>
  <c r="AJ72" i="4" s="1"/>
  <c r="AJ70" i="4"/>
  <c r="S69" i="4"/>
  <c r="S71" i="4"/>
  <c r="S64" i="4"/>
  <c r="S72" i="4" s="1"/>
  <c r="S70" i="4"/>
  <c r="B34" i="4"/>
  <c r="B48" i="4"/>
  <c r="AE60" i="4"/>
  <c r="AE61" i="4" s="1"/>
  <c r="AE49" i="4"/>
  <c r="H48" i="4"/>
  <c r="H34" i="4"/>
  <c r="W19" i="4"/>
  <c r="D19" i="4"/>
  <c r="AG60" i="4"/>
  <c r="AG61" i="4" s="1"/>
  <c r="AG49" i="4"/>
  <c r="E60" i="4"/>
  <c r="E61" i="4" s="1"/>
  <c r="E49" i="4"/>
  <c r="J71" i="4"/>
  <c r="J70" i="4"/>
  <c r="J65" i="4"/>
  <c r="J72" i="4" s="1"/>
  <c r="J69" i="4"/>
  <c r="AA19" i="4"/>
  <c r="Z48" i="4"/>
  <c r="Z34" i="4"/>
  <c r="F48" i="4"/>
  <c r="F34" i="4"/>
  <c r="Z19" i="4"/>
  <c r="F19" i="4"/>
  <c r="AC60" i="4"/>
  <c r="AC61" i="4" s="1"/>
  <c r="AC49" i="4"/>
  <c r="J48" i="4"/>
  <c r="J34" i="4"/>
  <c r="N71" i="4"/>
  <c r="N70" i="4"/>
  <c r="N65" i="4"/>
  <c r="N72" i="4" s="1"/>
  <c r="N69" i="4"/>
  <c r="N60" i="4"/>
  <c r="N61" i="4" s="1"/>
  <c r="N49" i="4"/>
  <c r="W49" i="4"/>
  <c r="W60" i="4"/>
  <c r="W61" i="4" s="1"/>
  <c r="AA60" i="4"/>
  <c r="AA61" i="4" s="1"/>
  <c r="AA49" i="4"/>
  <c r="G60" i="4"/>
  <c r="G61" i="4" s="1"/>
  <c r="G49" i="4"/>
  <c r="AL60" i="4" l="1"/>
  <c r="AL61" i="4" s="1"/>
  <c r="AL49" i="4"/>
  <c r="Y67" i="4"/>
  <c r="Y72" i="4" s="1"/>
  <c r="Y71" i="4"/>
  <c r="Y70" i="4"/>
  <c r="Y69" i="4"/>
  <c r="AH73" i="4"/>
  <c r="AH75" i="4"/>
  <c r="Z49" i="4"/>
  <c r="Z60" i="4"/>
  <c r="Z61" i="4" s="1"/>
  <c r="J73" i="4"/>
  <c r="J75" i="4"/>
  <c r="W69" i="4"/>
  <c r="W71" i="4"/>
  <c r="W70" i="4"/>
  <c r="W64" i="4"/>
  <c r="W72" i="4" s="1"/>
  <c r="AG67" i="4"/>
  <c r="AG72" i="4" s="1"/>
  <c r="AG71" i="4"/>
  <c r="AG70" i="4"/>
  <c r="AG69" i="4"/>
  <c r="AJ49" i="4"/>
  <c r="AJ60" i="4"/>
  <c r="AJ61" i="4" s="1"/>
  <c r="P49" i="4"/>
  <c r="P60" i="4"/>
  <c r="P61" i="4" s="1"/>
  <c r="U73" i="4"/>
  <c r="U75" i="4"/>
  <c r="E71" i="4"/>
  <c r="E70" i="4"/>
  <c r="E66" i="4"/>
  <c r="E72" i="4" s="1"/>
  <c r="E69" i="4"/>
  <c r="Z71" i="4"/>
  <c r="Z70" i="4"/>
  <c r="Z69" i="4"/>
  <c r="Z67" i="4"/>
  <c r="Z72" i="4" s="1"/>
  <c r="D69" i="4"/>
  <c r="D71" i="4"/>
  <c r="D66" i="4"/>
  <c r="D72" i="4" s="1"/>
  <c r="D70" i="4"/>
  <c r="AE73" i="4"/>
  <c r="AE75" i="4"/>
  <c r="S49" i="4"/>
  <c r="S60" i="4"/>
  <c r="S61" i="4" s="1"/>
  <c r="AI73" i="4"/>
  <c r="AI75" i="4"/>
  <c r="AB49" i="4"/>
  <c r="AB60" i="4"/>
  <c r="AB61" i="4" s="1"/>
  <c r="F49" i="4"/>
  <c r="F60" i="4"/>
  <c r="F61" i="4" s="1"/>
  <c r="K73" i="4"/>
  <c r="K75" i="4"/>
  <c r="AD73" i="4"/>
  <c r="AD75" i="4"/>
  <c r="AD49" i="4"/>
  <c r="AD60" i="4"/>
  <c r="AD61" i="4" s="1"/>
  <c r="H69" i="4"/>
  <c r="H71" i="4"/>
  <c r="H66" i="4"/>
  <c r="H72" i="4" s="1"/>
  <c r="H70" i="4"/>
  <c r="U49" i="4"/>
  <c r="U60" i="4"/>
  <c r="U61" i="4" s="1"/>
  <c r="V70" i="4"/>
  <c r="V71" i="4"/>
  <c r="V69" i="4"/>
  <c r="V64" i="4"/>
  <c r="V72" i="4" s="1"/>
  <c r="L73" i="4"/>
  <c r="L75" i="4"/>
  <c r="C70" i="4"/>
  <c r="C71" i="4"/>
  <c r="C69" i="4"/>
  <c r="C66" i="4"/>
  <c r="C72" i="4" s="1"/>
  <c r="P73" i="4"/>
  <c r="P75" i="4"/>
  <c r="B71" i="4"/>
  <c r="AL71" i="4" s="1"/>
  <c r="AM71" i="4" s="1"/>
  <c r="B66" i="4"/>
  <c r="B72" i="4" s="1"/>
  <c r="B70" i="4"/>
  <c r="AL70" i="4" s="1"/>
  <c r="AM70" i="4" s="1"/>
  <c r="B69" i="4"/>
  <c r="AL69" i="4" s="1"/>
  <c r="N73" i="4"/>
  <c r="N75" i="4"/>
  <c r="J60" i="4"/>
  <c r="J61" i="4" s="1"/>
  <c r="J49" i="4"/>
  <c r="F71" i="4"/>
  <c r="F66" i="4"/>
  <c r="F72" i="4" s="1"/>
  <c r="F70" i="4"/>
  <c r="F69" i="4"/>
  <c r="AA70" i="4"/>
  <c r="AA67" i="4"/>
  <c r="AA72" i="4" s="1"/>
  <c r="AA69" i="4"/>
  <c r="AA71" i="4"/>
  <c r="H49" i="4"/>
  <c r="H60" i="4"/>
  <c r="H61" i="4" s="1"/>
  <c r="B49" i="4"/>
  <c r="B60" i="4"/>
  <c r="B61" i="4" s="1"/>
  <c r="S73" i="4"/>
  <c r="S75" i="4"/>
  <c r="AJ73" i="4"/>
  <c r="AJ75" i="4"/>
  <c r="AC73" i="4"/>
  <c r="AC75" i="4"/>
  <c r="K49" i="4"/>
  <c r="K60" i="4"/>
  <c r="K61" i="4" s="1"/>
  <c r="AB73" i="4"/>
  <c r="AB75" i="4"/>
  <c r="T71" i="4"/>
  <c r="T70" i="4"/>
  <c r="T69" i="4"/>
  <c r="T64" i="4"/>
  <c r="T72" i="4" s="1"/>
  <c r="AH49" i="4"/>
  <c r="AH60" i="4"/>
  <c r="AH61" i="4" s="1"/>
  <c r="AI60" i="4"/>
  <c r="AI61" i="4" s="1"/>
  <c r="AI49" i="4"/>
  <c r="M73" i="4"/>
  <c r="M75" i="4"/>
  <c r="AF73" i="4"/>
  <c r="AF75" i="4"/>
  <c r="Q73" i="4"/>
  <c r="Q75" i="4"/>
  <c r="G70" i="4"/>
  <c r="G69" i="4"/>
  <c r="G71" i="4"/>
  <c r="G66" i="4"/>
  <c r="G72" i="4" s="1"/>
  <c r="G73" i="4" l="1"/>
  <c r="G75" i="4"/>
  <c r="Q76" i="4"/>
  <c r="Q78" i="4"/>
  <c r="Q79" i="4" s="1"/>
  <c r="M76" i="4"/>
  <c r="M78" i="4"/>
  <c r="M79" i="4" s="1"/>
  <c r="AJ76" i="4"/>
  <c r="AJ78" i="4"/>
  <c r="AJ79" i="4" s="1"/>
  <c r="AL72" i="4"/>
  <c r="AM69" i="4"/>
  <c r="P76" i="4"/>
  <c r="P78" i="4"/>
  <c r="P79" i="4" s="1"/>
  <c r="V73" i="4"/>
  <c r="V75" i="4"/>
  <c r="AD76" i="4"/>
  <c r="AD78" i="4"/>
  <c r="AD79" i="4" s="1"/>
  <c r="AI76" i="4"/>
  <c r="AI78" i="4"/>
  <c r="AI79" i="4" s="1"/>
  <c r="AE76" i="4"/>
  <c r="AE78" i="4"/>
  <c r="AE79" i="4" s="1"/>
  <c r="W73" i="4"/>
  <c r="W75" i="4"/>
  <c r="J76" i="4"/>
  <c r="J78" i="4"/>
  <c r="J79" i="4" s="1"/>
  <c r="AH76" i="4"/>
  <c r="AH78" i="4"/>
  <c r="AH79" i="4" s="1"/>
  <c r="Y73" i="4"/>
  <c r="Y75" i="4"/>
  <c r="AF76" i="4"/>
  <c r="AF78" i="4"/>
  <c r="AF79" i="4" s="1"/>
  <c r="T73" i="4"/>
  <c r="T75" i="4"/>
  <c r="AB76" i="4"/>
  <c r="AB78" i="4"/>
  <c r="AB79" i="4" s="1"/>
  <c r="AC76" i="4"/>
  <c r="AC78" i="4"/>
  <c r="AC79" i="4" s="1"/>
  <c r="S76" i="4"/>
  <c r="S78" i="4"/>
  <c r="S79" i="4" s="1"/>
  <c r="AA73" i="4"/>
  <c r="AA75" i="4"/>
  <c r="F73" i="4"/>
  <c r="F75" i="4"/>
  <c r="N76" i="4"/>
  <c r="N78" i="4"/>
  <c r="N79" i="4" s="1"/>
  <c r="B73" i="4"/>
  <c r="B75" i="4"/>
  <c r="C73" i="4"/>
  <c r="C75" i="4"/>
  <c r="L76" i="4"/>
  <c r="L78" i="4"/>
  <c r="L79" i="4" s="1"/>
  <c r="K76" i="4"/>
  <c r="K78" i="4"/>
  <c r="K79" i="4" s="1"/>
  <c r="Z73" i="4"/>
  <c r="Z75" i="4"/>
  <c r="U76" i="4"/>
  <c r="U78" i="4"/>
  <c r="U79" i="4" s="1"/>
  <c r="H73" i="4"/>
  <c r="H75" i="4"/>
  <c r="D73" i="4"/>
  <c r="D75" i="4"/>
  <c r="E73" i="4"/>
  <c r="E75" i="4"/>
  <c r="AG73" i="4"/>
  <c r="AG75" i="4"/>
  <c r="AG76" i="4" l="1"/>
  <c r="AG78" i="4"/>
  <c r="AG79" i="4" s="1"/>
  <c r="D76" i="4"/>
  <c r="D78" i="4"/>
  <c r="D79" i="4" s="1"/>
  <c r="C76" i="4"/>
  <c r="C78" i="4"/>
  <c r="C79" i="4" s="1"/>
  <c r="AA76" i="4"/>
  <c r="AA78" i="4"/>
  <c r="AA79" i="4" s="1"/>
  <c r="T76" i="4"/>
  <c r="T78" i="4"/>
  <c r="T79" i="4" s="1"/>
  <c r="Y76" i="4"/>
  <c r="Y78" i="4"/>
  <c r="Y79" i="4" s="1"/>
  <c r="E76" i="4"/>
  <c r="E78" i="4"/>
  <c r="E79" i="4" s="1"/>
  <c r="H76" i="4"/>
  <c r="H78" i="4"/>
  <c r="H79" i="4" s="1"/>
  <c r="Z76" i="4"/>
  <c r="Z78" i="4"/>
  <c r="Z79" i="4" s="1"/>
  <c r="B76" i="4"/>
  <c r="B78" i="4"/>
  <c r="B79" i="4" s="1"/>
  <c r="F76" i="4"/>
  <c r="F78" i="4"/>
  <c r="F79" i="4" s="1"/>
  <c r="W76" i="4"/>
  <c r="W78" i="4"/>
  <c r="W79" i="4" s="1"/>
  <c r="V76" i="4"/>
  <c r="V78" i="4"/>
  <c r="V79" i="4" s="1"/>
  <c r="G76" i="4"/>
  <c r="G78" i="4"/>
  <c r="G79" i="4" s="1"/>
  <c r="AL73" i="4"/>
  <c r="AM72" i="4"/>
  <c r="AL75" i="4"/>
  <c r="AL76" i="4" l="1"/>
  <c r="AM75" i="4"/>
  <c r="AL78" i="4"/>
  <c r="AL79" i="4" l="1"/>
  <c r="AM78" i="4"/>
  <c r="AL93" i="4"/>
  <c r="AL94" i="4" l="1"/>
  <c r="AL98" i="4"/>
  <c r="AM93" i="4"/>
  <c r="AL99" i="4" l="1"/>
  <c r="AM98" i="4"/>
  <c r="AL71" i="3" l="1"/>
  <c r="AL70" i="3"/>
  <c r="AL69" i="3"/>
  <c r="AL56" i="3"/>
  <c r="AL55" i="3"/>
  <c r="AL54" i="3"/>
  <c r="AL53" i="3"/>
  <c r="AL52" i="3"/>
  <c r="AL44" i="3"/>
  <c r="AL43" i="3"/>
  <c r="AL42" i="3"/>
  <c r="AL41" i="3"/>
  <c r="AL40" i="3"/>
  <c r="AL39" i="3"/>
  <c r="AL38" i="3"/>
  <c r="AL37" i="3"/>
  <c r="AL27" i="3"/>
  <c r="AL26" i="3"/>
  <c r="AL25" i="3"/>
  <c r="AL24" i="3"/>
  <c r="AL21" i="3"/>
  <c r="AL15" i="3"/>
  <c r="AL11" i="3"/>
  <c r="AL8" i="3"/>
  <c r="AK18" i="3"/>
  <c r="AK19" i="3"/>
  <c r="AJ57" i="3"/>
  <c r="AJ58" i="3" s="1"/>
  <c r="AJ45" i="3"/>
  <c r="AJ46" i="3" s="1"/>
  <c r="AJ33" i="3"/>
  <c r="AJ48" i="3" s="1"/>
  <c r="AJ30" i="3"/>
  <c r="AJ31" i="3" s="1"/>
  <c r="AJ28" i="3"/>
  <c r="AJ22" i="3"/>
  <c r="AJ18" i="3"/>
  <c r="AJ19" i="3" s="1"/>
  <c r="AJ16" i="3"/>
  <c r="AJ12" i="3"/>
  <c r="AI57" i="3"/>
  <c r="AI58" i="3" s="1"/>
  <c r="AI45" i="3"/>
  <c r="AI46" i="3" s="1"/>
  <c r="AI30" i="3"/>
  <c r="AI31" i="3" s="1"/>
  <c r="AI28" i="3"/>
  <c r="AI18" i="3"/>
  <c r="AI16" i="3"/>
  <c r="AI12" i="3"/>
  <c r="X18" i="3"/>
  <c r="W57" i="3"/>
  <c r="W58" i="3" s="1"/>
  <c r="W45" i="3"/>
  <c r="W46" i="3" s="1"/>
  <c r="W30" i="3"/>
  <c r="W31" i="3" s="1"/>
  <c r="W28" i="3"/>
  <c r="W18" i="3"/>
  <c r="W16" i="3"/>
  <c r="W12" i="3"/>
  <c r="AI19" i="3" l="1"/>
  <c r="AJ69" i="3"/>
  <c r="AJ67" i="3"/>
  <c r="AJ72" i="3" s="1"/>
  <c r="AJ71" i="3"/>
  <c r="AJ70" i="3"/>
  <c r="AJ49" i="3"/>
  <c r="AJ60" i="3"/>
  <c r="AJ61" i="3" s="1"/>
  <c r="AJ34" i="3"/>
  <c r="AI69" i="3"/>
  <c r="AI67" i="3"/>
  <c r="AI72" i="3" s="1"/>
  <c r="AI70" i="3"/>
  <c r="AI71" i="3"/>
  <c r="AI22" i="3"/>
  <c r="AI33" i="3"/>
  <c r="W19" i="3"/>
  <c r="W69" i="3"/>
  <c r="W64" i="3"/>
  <c r="W72" i="3" s="1"/>
  <c r="W70" i="3"/>
  <c r="W71" i="3"/>
  <c r="W22" i="3"/>
  <c r="W33" i="3"/>
  <c r="AJ73" i="3" l="1"/>
  <c r="AJ75" i="3"/>
  <c r="AI34" i="3"/>
  <c r="AI48" i="3"/>
  <c r="AI73" i="3"/>
  <c r="AI75" i="3"/>
  <c r="AI76" i="3" s="1"/>
  <c r="W73" i="3"/>
  <c r="W75" i="3"/>
  <c r="W76" i="3" s="1"/>
  <c r="W48" i="3"/>
  <c r="W34" i="3"/>
  <c r="G92" i="2"/>
  <c r="D92" i="2"/>
  <c r="AJ76" i="3" l="1"/>
  <c r="AJ78" i="3"/>
  <c r="AJ79" i="3" s="1"/>
  <c r="AI60" i="3"/>
  <c r="AI61" i="3" s="1"/>
  <c r="AI49" i="3"/>
  <c r="AI78" i="3"/>
  <c r="AI79" i="3" s="1"/>
  <c r="W78" i="3"/>
  <c r="W79" i="3" s="1"/>
  <c r="W49" i="3"/>
  <c r="W60" i="3"/>
  <c r="W61" i="3" s="1"/>
  <c r="AL91" i="3"/>
  <c r="AP90" i="3"/>
  <c r="AP95" i="3" s="1"/>
  <c r="AH57" i="3"/>
  <c r="AG57" i="3"/>
  <c r="AF57" i="3"/>
  <c r="AE57" i="3"/>
  <c r="AD57" i="3"/>
  <c r="AC57" i="3"/>
  <c r="AB57" i="3"/>
  <c r="AA57" i="3"/>
  <c r="Z57" i="3"/>
  <c r="Y57" i="3"/>
  <c r="V57" i="3"/>
  <c r="U57" i="3"/>
  <c r="T57" i="3"/>
  <c r="S57" i="3"/>
  <c r="Q57" i="3"/>
  <c r="P57" i="3"/>
  <c r="N57" i="3"/>
  <c r="M57" i="3"/>
  <c r="L57" i="3"/>
  <c r="K57" i="3"/>
  <c r="J57" i="3"/>
  <c r="H57" i="3"/>
  <c r="G57" i="3"/>
  <c r="F57" i="3"/>
  <c r="E57" i="3"/>
  <c r="D57" i="3"/>
  <c r="C57" i="3"/>
  <c r="B57" i="3"/>
  <c r="AL57" i="3"/>
  <c r="AH45" i="3"/>
  <c r="AG45" i="3"/>
  <c r="AF45" i="3"/>
  <c r="AE45" i="3"/>
  <c r="AD45" i="3"/>
  <c r="AC45" i="3"/>
  <c r="AB45" i="3"/>
  <c r="AA45" i="3"/>
  <c r="Z45" i="3"/>
  <c r="Y45" i="3"/>
  <c r="V45" i="3"/>
  <c r="U45" i="3"/>
  <c r="T45" i="3"/>
  <c r="S45" i="3"/>
  <c r="Q45" i="3"/>
  <c r="P45" i="3"/>
  <c r="N45" i="3"/>
  <c r="M45" i="3"/>
  <c r="L45" i="3"/>
  <c r="K45" i="3"/>
  <c r="J45" i="3"/>
  <c r="H45" i="3"/>
  <c r="G45" i="3"/>
  <c r="F45" i="3"/>
  <c r="E45" i="3"/>
  <c r="D45" i="3"/>
  <c r="C45" i="3"/>
  <c r="B45" i="3"/>
  <c r="AH30" i="3"/>
  <c r="AG30" i="3"/>
  <c r="AF30" i="3"/>
  <c r="AE30" i="3"/>
  <c r="AD30" i="3"/>
  <c r="AC30" i="3"/>
  <c r="AB30" i="3"/>
  <c r="AA30" i="3"/>
  <c r="Z30" i="3"/>
  <c r="Y30" i="3"/>
  <c r="V30" i="3"/>
  <c r="U30" i="3"/>
  <c r="T30" i="3"/>
  <c r="S30" i="3"/>
  <c r="Q30" i="3"/>
  <c r="P30" i="3"/>
  <c r="N30" i="3"/>
  <c r="M30" i="3"/>
  <c r="L30" i="3"/>
  <c r="K30" i="3"/>
  <c r="J30" i="3"/>
  <c r="H30" i="3"/>
  <c r="G30" i="3"/>
  <c r="F30" i="3"/>
  <c r="E30" i="3"/>
  <c r="D30" i="3"/>
  <c r="C30" i="3"/>
  <c r="B30" i="3"/>
  <c r="AH28" i="3"/>
  <c r="AG28" i="3"/>
  <c r="AF28" i="3"/>
  <c r="AE28" i="3"/>
  <c r="AD28" i="3"/>
  <c r="AC28" i="3"/>
  <c r="AB28" i="3"/>
  <c r="AA28" i="3"/>
  <c r="Z28" i="3"/>
  <c r="Y28" i="3"/>
  <c r="V28" i="3"/>
  <c r="U28" i="3"/>
  <c r="T28" i="3"/>
  <c r="S28" i="3"/>
  <c r="Q28" i="3"/>
  <c r="P28" i="3"/>
  <c r="N28" i="3"/>
  <c r="M28" i="3"/>
  <c r="L28" i="3"/>
  <c r="K28" i="3"/>
  <c r="J28" i="3"/>
  <c r="H28" i="3"/>
  <c r="G28" i="3"/>
  <c r="F28" i="3"/>
  <c r="E28" i="3"/>
  <c r="D28" i="3"/>
  <c r="C28" i="3"/>
  <c r="B28" i="3"/>
  <c r="AH18" i="3"/>
  <c r="AG18" i="3"/>
  <c r="AF18" i="3"/>
  <c r="AE18" i="3"/>
  <c r="AD18" i="3"/>
  <c r="AC18" i="3"/>
  <c r="AB18" i="3"/>
  <c r="AA18" i="3"/>
  <c r="Z18" i="3"/>
  <c r="Y18" i="3"/>
  <c r="V18" i="3"/>
  <c r="V33" i="3" s="1"/>
  <c r="U18" i="3"/>
  <c r="T18" i="3"/>
  <c r="S18" i="3"/>
  <c r="Q18" i="3"/>
  <c r="Q33" i="3" s="1"/>
  <c r="P18" i="3"/>
  <c r="N18" i="3"/>
  <c r="M18" i="3"/>
  <c r="L18" i="3"/>
  <c r="L33" i="3" s="1"/>
  <c r="K18" i="3"/>
  <c r="J18" i="3"/>
  <c r="R18" i="3" s="1"/>
  <c r="H18" i="3"/>
  <c r="G18" i="3"/>
  <c r="F18" i="3"/>
  <c r="E18" i="3"/>
  <c r="D18" i="3"/>
  <c r="C18" i="3"/>
  <c r="B18" i="3"/>
  <c r="AH16" i="3"/>
  <c r="AG16" i="3"/>
  <c r="AF16" i="3"/>
  <c r="AE16" i="3"/>
  <c r="AD16" i="3"/>
  <c r="AC16" i="3"/>
  <c r="AB16" i="3"/>
  <c r="AA16" i="3"/>
  <c r="Z16" i="3"/>
  <c r="Y16" i="3"/>
  <c r="V16" i="3"/>
  <c r="U16" i="3"/>
  <c r="T16" i="3"/>
  <c r="S16" i="3"/>
  <c r="Q16" i="3"/>
  <c r="P16" i="3"/>
  <c r="N16" i="3"/>
  <c r="M16" i="3"/>
  <c r="L16" i="3"/>
  <c r="K16" i="3"/>
  <c r="J16" i="3"/>
  <c r="H16" i="3"/>
  <c r="G16" i="3"/>
  <c r="F16" i="3"/>
  <c r="E16" i="3"/>
  <c r="D16" i="3"/>
  <c r="C16" i="3"/>
  <c r="B16" i="3"/>
  <c r="AH12" i="3"/>
  <c r="AG12" i="3"/>
  <c r="AF12" i="3"/>
  <c r="AE12" i="3"/>
  <c r="AD12" i="3"/>
  <c r="AC12" i="3"/>
  <c r="AB12" i="3"/>
  <c r="AA12" i="3"/>
  <c r="Z12" i="3"/>
  <c r="Y12" i="3"/>
  <c r="V12" i="3"/>
  <c r="U12" i="3"/>
  <c r="T12" i="3"/>
  <c r="S12" i="3"/>
  <c r="Q12" i="3"/>
  <c r="P12" i="3"/>
  <c r="N12" i="3"/>
  <c r="M12" i="3"/>
  <c r="L12" i="3"/>
  <c r="K12" i="3"/>
  <c r="J12" i="3"/>
  <c r="H12" i="3"/>
  <c r="G12" i="3"/>
  <c r="F12" i="3"/>
  <c r="E12" i="3"/>
  <c r="D12" i="3"/>
  <c r="C12" i="3"/>
  <c r="B12" i="3"/>
  <c r="AL12" i="3"/>
  <c r="C33" i="3" l="1"/>
  <c r="G33" i="3"/>
  <c r="AB33" i="3"/>
  <c r="AB48" i="3" s="1"/>
  <c r="AF33" i="3"/>
  <c r="AF34" i="3" s="1"/>
  <c r="AM15" i="3"/>
  <c r="AL18" i="3"/>
  <c r="AM90" i="3" s="1"/>
  <c r="AL45" i="3"/>
  <c r="I18" i="3"/>
  <c r="H19" i="3" s="1"/>
  <c r="AM84" i="3"/>
  <c r="AM18" i="3"/>
  <c r="AM11" i="3"/>
  <c r="AL16" i="3"/>
  <c r="E33" i="3"/>
  <c r="E22" i="3"/>
  <c r="M58" i="3"/>
  <c r="M46" i="3"/>
  <c r="M33" i="3"/>
  <c r="M22" i="3"/>
  <c r="V48" i="3"/>
  <c r="V34" i="3"/>
  <c r="AA31" i="3"/>
  <c r="AA22" i="3"/>
  <c r="AA33" i="3"/>
  <c r="AE31" i="3"/>
  <c r="AE22" i="3"/>
  <c r="AE33" i="3"/>
  <c r="AH19" i="3"/>
  <c r="L19" i="3"/>
  <c r="Q19" i="3"/>
  <c r="AL22" i="3"/>
  <c r="AL30" i="3"/>
  <c r="D22" i="3"/>
  <c r="Q22" i="3"/>
  <c r="AM24" i="3"/>
  <c r="AL28" i="3"/>
  <c r="E31" i="3"/>
  <c r="J31" i="3"/>
  <c r="N31" i="3"/>
  <c r="T31" i="3"/>
  <c r="Z31" i="3"/>
  <c r="AD31" i="3"/>
  <c r="AH31" i="3"/>
  <c r="E46" i="3"/>
  <c r="J46" i="3"/>
  <c r="N46" i="3"/>
  <c r="T46" i="3"/>
  <c r="Z46" i="3"/>
  <c r="AD46" i="3"/>
  <c r="AH46" i="3"/>
  <c r="AM55" i="3"/>
  <c r="B31" i="3"/>
  <c r="B33" i="3"/>
  <c r="F31" i="3"/>
  <c r="F33" i="3"/>
  <c r="J33" i="3"/>
  <c r="J22" i="3"/>
  <c r="N33" i="3"/>
  <c r="N22" i="3"/>
  <c r="S58" i="3"/>
  <c r="S46" i="3"/>
  <c r="S33" i="3"/>
  <c r="S22" i="3"/>
  <c r="V19" i="3"/>
  <c r="AB34" i="3"/>
  <c r="M19" i="3"/>
  <c r="S19" i="3"/>
  <c r="F22" i="3"/>
  <c r="V22" i="3"/>
  <c r="AM41" i="3"/>
  <c r="B46" i="3"/>
  <c r="F46" i="3"/>
  <c r="K46" i="3"/>
  <c r="P46" i="3"/>
  <c r="U46" i="3"/>
  <c r="AA46" i="3"/>
  <c r="AE46" i="3"/>
  <c r="AM52" i="3"/>
  <c r="E58" i="3"/>
  <c r="J58" i="3"/>
  <c r="N58" i="3"/>
  <c r="T58" i="3"/>
  <c r="Z58" i="3"/>
  <c r="AD58" i="3"/>
  <c r="AH58" i="3"/>
  <c r="C48" i="3"/>
  <c r="C34" i="3"/>
  <c r="G48" i="3"/>
  <c r="G34" i="3"/>
  <c r="K31" i="3"/>
  <c r="K22" i="3"/>
  <c r="K33" i="3"/>
  <c r="P31" i="3"/>
  <c r="P22" i="3"/>
  <c r="P33" i="3"/>
  <c r="T33" i="3"/>
  <c r="T22" i="3"/>
  <c r="Y58" i="3"/>
  <c r="Y46" i="3"/>
  <c r="Y33" i="3"/>
  <c r="Y22" i="3"/>
  <c r="AC58" i="3"/>
  <c r="AC46" i="3"/>
  <c r="AC33" i="3"/>
  <c r="AC22" i="3"/>
  <c r="AG58" i="3"/>
  <c r="AG46" i="3"/>
  <c r="AG33" i="3"/>
  <c r="AG22" i="3"/>
  <c r="J19" i="3"/>
  <c r="N19" i="3"/>
  <c r="T19" i="3"/>
  <c r="B22" i="3"/>
  <c r="G22" i="3"/>
  <c r="AB22" i="3"/>
  <c r="C31" i="3"/>
  <c r="G31" i="3"/>
  <c r="L31" i="3"/>
  <c r="Q31" i="3"/>
  <c r="V31" i="3"/>
  <c r="AB31" i="3"/>
  <c r="AF31" i="3"/>
  <c r="B58" i="3"/>
  <c r="F58" i="3"/>
  <c r="K58" i="3"/>
  <c r="P58" i="3"/>
  <c r="U58" i="3"/>
  <c r="AA58" i="3"/>
  <c r="AE58" i="3"/>
  <c r="D58" i="3"/>
  <c r="D46" i="3"/>
  <c r="D33" i="3"/>
  <c r="H58" i="3"/>
  <c r="H46" i="3"/>
  <c r="H33" i="3"/>
  <c r="H22" i="3"/>
  <c r="L48" i="3"/>
  <c r="L34" i="3"/>
  <c r="Q48" i="3"/>
  <c r="Q34" i="3"/>
  <c r="U31" i="3"/>
  <c r="U22" i="3"/>
  <c r="U33" i="3"/>
  <c r="Z33" i="3"/>
  <c r="Z22" i="3"/>
  <c r="AD33" i="3"/>
  <c r="AD22" i="3"/>
  <c r="AH33" i="3"/>
  <c r="AH22" i="3"/>
  <c r="K19" i="3"/>
  <c r="P19" i="3"/>
  <c r="U19" i="3"/>
  <c r="AD19" i="3"/>
  <c r="C22" i="3"/>
  <c r="L22" i="3"/>
  <c r="AF22" i="3"/>
  <c r="D31" i="3"/>
  <c r="H31" i="3"/>
  <c r="M31" i="3"/>
  <c r="S31" i="3"/>
  <c r="Y31" i="3"/>
  <c r="AC31" i="3"/>
  <c r="AG31" i="3"/>
  <c r="AM54" i="3"/>
  <c r="C58" i="3"/>
  <c r="G58" i="3"/>
  <c r="L58" i="3"/>
  <c r="Q58" i="3"/>
  <c r="V58" i="3"/>
  <c r="AB58" i="3"/>
  <c r="AF58" i="3"/>
  <c r="AM37" i="3"/>
  <c r="C46" i="3"/>
  <c r="G46" i="3"/>
  <c r="L46" i="3"/>
  <c r="Q46" i="3"/>
  <c r="V46" i="3"/>
  <c r="AB46" i="3"/>
  <c r="AF46" i="3"/>
  <c r="AM91" i="3"/>
  <c r="G61" i="2"/>
  <c r="D61" i="2"/>
  <c r="AM39" i="3" l="1"/>
  <c r="AL46" i="3"/>
  <c r="AM44" i="3"/>
  <c r="AM57" i="3"/>
  <c r="AM65" i="3"/>
  <c r="AL92" i="3"/>
  <c r="AM53" i="3"/>
  <c r="AM56" i="3"/>
  <c r="AM27" i="3"/>
  <c r="AM89" i="3"/>
  <c r="AM43" i="3"/>
  <c r="AL58" i="3"/>
  <c r="AM26" i="3"/>
  <c r="AM45" i="3"/>
  <c r="AM21" i="3"/>
  <c r="AM28" i="3"/>
  <c r="AL33" i="3"/>
  <c r="AM33" i="3" s="1"/>
  <c r="AM87" i="3"/>
  <c r="AM68" i="3"/>
  <c r="AM40" i="3"/>
  <c r="AM67" i="3"/>
  <c r="AM86" i="3"/>
  <c r="AF19" i="3"/>
  <c r="AF48" i="3"/>
  <c r="AA19" i="3"/>
  <c r="G19" i="3"/>
  <c r="G66" i="3" s="1"/>
  <c r="G72" i="3" s="1"/>
  <c r="D19" i="3"/>
  <c r="C19" i="3"/>
  <c r="C70" i="3" s="1"/>
  <c r="B19" i="3"/>
  <c r="B70" i="3" s="1"/>
  <c r="AM70" i="3" s="1"/>
  <c r="E19" i="3"/>
  <c r="E70" i="3" s="1"/>
  <c r="F19" i="3"/>
  <c r="AM38" i="3"/>
  <c r="AM83" i="3"/>
  <c r="AM88" i="3"/>
  <c r="AM64" i="3"/>
  <c r="AM82" i="3"/>
  <c r="AM25" i="3"/>
  <c r="AM42" i="3"/>
  <c r="AM96" i="3"/>
  <c r="AM85" i="3"/>
  <c r="AM66" i="3"/>
  <c r="AL34" i="3"/>
  <c r="AD71" i="3"/>
  <c r="AD69" i="3"/>
  <c r="AD70" i="3"/>
  <c r="AD68" i="3"/>
  <c r="AD72" i="3" s="1"/>
  <c r="V70" i="3"/>
  <c r="V64" i="3"/>
  <c r="V72" i="3" s="1"/>
  <c r="V71" i="3"/>
  <c r="V69" i="3"/>
  <c r="P70" i="3"/>
  <c r="P65" i="3"/>
  <c r="P72" i="3" s="1"/>
  <c r="P71" i="3"/>
  <c r="P69" i="3"/>
  <c r="H48" i="3"/>
  <c r="H34" i="3"/>
  <c r="J71" i="3"/>
  <c r="J69" i="3"/>
  <c r="J70" i="3"/>
  <c r="J65" i="3"/>
  <c r="J72" i="3" s="1"/>
  <c r="P48" i="3"/>
  <c r="P34" i="3"/>
  <c r="M65" i="3"/>
  <c r="M72" i="3" s="1"/>
  <c r="M71" i="3"/>
  <c r="M69" i="3"/>
  <c r="M70" i="3"/>
  <c r="F48" i="3"/>
  <c r="F34" i="3"/>
  <c r="Q70" i="3"/>
  <c r="Q65" i="3"/>
  <c r="Q72" i="3" s="1"/>
  <c r="Q71" i="3"/>
  <c r="Q69" i="3"/>
  <c r="AH71" i="3"/>
  <c r="AH69" i="3"/>
  <c r="AH70" i="3"/>
  <c r="AH67" i="3"/>
  <c r="AH72" i="3" s="1"/>
  <c r="AA48" i="3"/>
  <c r="AA34" i="3"/>
  <c r="V60" i="3"/>
  <c r="V61" i="3" s="1"/>
  <c r="V49" i="3"/>
  <c r="AG19" i="3"/>
  <c r="D71" i="3"/>
  <c r="D69" i="3"/>
  <c r="D66" i="3"/>
  <c r="D72" i="3" s="1"/>
  <c r="D70" i="3"/>
  <c r="AE19" i="3"/>
  <c r="K70" i="3"/>
  <c r="K65" i="3"/>
  <c r="K72" i="3" s="1"/>
  <c r="K71" i="3"/>
  <c r="K69" i="3"/>
  <c r="AH48" i="3"/>
  <c r="AH34" i="3"/>
  <c r="Z48" i="3"/>
  <c r="Z34" i="3"/>
  <c r="L60" i="3"/>
  <c r="L61" i="3" s="1"/>
  <c r="L49" i="3"/>
  <c r="E69" i="3"/>
  <c r="E66" i="3"/>
  <c r="E72" i="3" s="1"/>
  <c r="AB60" i="3"/>
  <c r="AB61" i="3" s="1"/>
  <c r="AB49" i="3"/>
  <c r="S48" i="3"/>
  <c r="S34" i="3"/>
  <c r="N48" i="3"/>
  <c r="N34" i="3"/>
  <c r="AF70" i="3"/>
  <c r="AF67" i="3"/>
  <c r="AF72" i="3" s="1"/>
  <c r="AF71" i="3"/>
  <c r="AF69" i="3"/>
  <c r="L70" i="3"/>
  <c r="L65" i="3"/>
  <c r="L72" i="3" s="1"/>
  <c r="L71" i="3"/>
  <c r="L69" i="3"/>
  <c r="AE48" i="3"/>
  <c r="AE34" i="3"/>
  <c r="AC19" i="3"/>
  <c r="AA70" i="3"/>
  <c r="AA67" i="3"/>
  <c r="AA72" i="3" s="1"/>
  <c r="AA71" i="3"/>
  <c r="AA69" i="3"/>
  <c r="F70" i="3"/>
  <c r="F71" i="3"/>
  <c r="F69" i="3"/>
  <c r="F66" i="3"/>
  <c r="F72" i="3" s="1"/>
  <c r="U48" i="3"/>
  <c r="U34" i="3"/>
  <c r="Q60" i="3"/>
  <c r="Q61" i="3" s="1"/>
  <c r="Q49" i="3"/>
  <c r="T71" i="3"/>
  <c r="T69" i="3"/>
  <c r="T70" i="3"/>
  <c r="T64" i="3"/>
  <c r="T72" i="3" s="1"/>
  <c r="C60" i="3"/>
  <c r="C61" i="3" s="1"/>
  <c r="C49" i="3"/>
  <c r="AF60" i="3"/>
  <c r="AF61" i="3" s="1"/>
  <c r="AF49" i="3"/>
  <c r="B48" i="3"/>
  <c r="B34" i="3"/>
  <c r="AB19" i="3"/>
  <c r="G71" i="3"/>
  <c r="G69" i="3"/>
  <c r="Y19" i="3"/>
  <c r="U70" i="3"/>
  <c r="U64" i="3"/>
  <c r="U72" i="3" s="1"/>
  <c r="U71" i="3"/>
  <c r="U69" i="3"/>
  <c r="B66" i="3"/>
  <c r="B72" i="3" s="1"/>
  <c r="AD48" i="3"/>
  <c r="AD34" i="3"/>
  <c r="D48" i="3"/>
  <c r="D34" i="3"/>
  <c r="N71" i="3"/>
  <c r="N69" i="3"/>
  <c r="N70" i="3"/>
  <c r="N65" i="3"/>
  <c r="N72" i="3" s="1"/>
  <c r="AG48" i="3"/>
  <c r="AG34" i="3"/>
  <c r="AC48" i="3"/>
  <c r="AC34" i="3"/>
  <c r="Y48" i="3"/>
  <c r="Y34" i="3"/>
  <c r="T48" i="3"/>
  <c r="T34" i="3"/>
  <c r="K48" i="3"/>
  <c r="K34" i="3"/>
  <c r="G60" i="3"/>
  <c r="G61" i="3" s="1"/>
  <c r="G49" i="3"/>
  <c r="S64" i="3"/>
  <c r="S72" i="3" s="1"/>
  <c r="S71" i="3"/>
  <c r="S69" i="3"/>
  <c r="S70" i="3"/>
  <c r="J48" i="3"/>
  <c r="J34" i="3"/>
  <c r="AL31" i="3"/>
  <c r="AM30" i="3"/>
  <c r="C69" i="3"/>
  <c r="C66" i="3"/>
  <c r="C72" i="3" s="1"/>
  <c r="M48" i="3"/>
  <c r="M34" i="3"/>
  <c r="E48" i="3"/>
  <c r="E34" i="3"/>
  <c r="Z19" i="3"/>
  <c r="H71" i="3"/>
  <c r="H69" i="3"/>
  <c r="H66" i="3"/>
  <c r="H72" i="3" s="1"/>
  <c r="H70" i="3"/>
  <c r="J143" i="2"/>
  <c r="J60" i="2"/>
  <c r="G144" i="2"/>
  <c r="D144" i="2"/>
  <c r="AM48" i="3" l="1"/>
  <c r="AM60" i="3" s="1"/>
  <c r="AL48" i="3"/>
  <c r="AL60" i="3" s="1"/>
  <c r="AL61" i="3" s="1"/>
  <c r="G70" i="3"/>
  <c r="E71" i="3"/>
  <c r="C71" i="3"/>
  <c r="B71" i="3"/>
  <c r="AM71" i="3" s="1"/>
  <c r="B69" i="3"/>
  <c r="H73" i="3"/>
  <c r="H75" i="3"/>
  <c r="Y49" i="3"/>
  <c r="Y60" i="3"/>
  <c r="Y61" i="3" s="1"/>
  <c r="N73" i="3"/>
  <c r="N75" i="3"/>
  <c r="AD49" i="3"/>
  <c r="AD60" i="3"/>
  <c r="AD61" i="3" s="1"/>
  <c r="U73" i="3"/>
  <c r="U75" i="3"/>
  <c r="F73" i="3"/>
  <c r="F75" i="3"/>
  <c r="AC71" i="3"/>
  <c r="AC69" i="3"/>
  <c r="AC70" i="3"/>
  <c r="AC68" i="3"/>
  <c r="AC72" i="3" s="1"/>
  <c r="S49" i="3"/>
  <c r="S60" i="3"/>
  <c r="S61" i="3" s="1"/>
  <c r="AE70" i="3"/>
  <c r="AE68" i="3"/>
  <c r="AE72" i="3" s="1"/>
  <c r="AE71" i="3"/>
  <c r="AE69" i="3"/>
  <c r="F60" i="3"/>
  <c r="F61" i="3" s="1"/>
  <c r="F49" i="3"/>
  <c r="AD73" i="3"/>
  <c r="AD75" i="3"/>
  <c r="T49" i="3"/>
  <c r="T60" i="3"/>
  <c r="T61" i="3" s="1"/>
  <c r="D49" i="3"/>
  <c r="D60" i="3"/>
  <c r="D61" i="3" s="1"/>
  <c r="B60" i="3"/>
  <c r="B61" i="3" s="1"/>
  <c r="B49" i="3"/>
  <c r="N49" i="3"/>
  <c r="N60" i="3"/>
  <c r="N61" i="3" s="1"/>
  <c r="E73" i="3"/>
  <c r="E75" i="3"/>
  <c r="AG71" i="3"/>
  <c r="AG69" i="3"/>
  <c r="AG70" i="3"/>
  <c r="AG67" i="3"/>
  <c r="AG72" i="3" s="1"/>
  <c r="AA60" i="3"/>
  <c r="AA61" i="3" s="1"/>
  <c r="AA49" i="3"/>
  <c r="Q73" i="3"/>
  <c r="Q75" i="3"/>
  <c r="M73" i="3"/>
  <c r="M75" i="3"/>
  <c r="J73" i="3"/>
  <c r="J75" i="3"/>
  <c r="E49" i="3"/>
  <c r="E60" i="3"/>
  <c r="E61" i="3" s="1"/>
  <c r="J49" i="3"/>
  <c r="J60" i="3"/>
  <c r="J61" i="3" s="1"/>
  <c r="C73" i="3"/>
  <c r="C75" i="3"/>
  <c r="S73" i="3"/>
  <c r="S75" i="3"/>
  <c r="K60" i="3"/>
  <c r="K61" i="3" s="1"/>
  <c r="K49" i="3"/>
  <c r="AG49" i="3"/>
  <c r="AG60" i="3"/>
  <c r="AG61" i="3" s="1"/>
  <c r="B73" i="3"/>
  <c r="B75" i="3"/>
  <c r="Y71" i="3"/>
  <c r="Y69" i="3"/>
  <c r="Y70" i="3"/>
  <c r="Y67" i="3"/>
  <c r="Y72" i="3" s="1"/>
  <c r="U60" i="3"/>
  <c r="U61" i="3" s="1"/>
  <c r="U49" i="3"/>
  <c r="AA73" i="3"/>
  <c r="AA75" i="3"/>
  <c r="AE60" i="3"/>
  <c r="AE61" i="3" s="1"/>
  <c r="AE49" i="3"/>
  <c r="L73" i="3"/>
  <c r="L75" i="3"/>
  <c r="AF73" i="3"/>
  <c r="AF75" i="3"/>
  <c r="AH49" i="3"/>
  <c r="AH60" i="3"/>
  <c r="AH61" i="3" s="1"/>
  <c r="K73" i="3"/>
  <c r="K75" i="3"/>
  <c r="D73" i="3"/>
  <c r="D75" i="3"/>
  <c r="H49" i="3"/>
  <c r="H60" i="3"/>
  <c r="H61" i="3" s="1"/>
  <c r="P73" i="3"/>
  <c r="P75" i="3"/>
  <c r="V73" i="3"/>
  <c r="V75" i="3"/>
  <c r="AL49" i="3"/>
  <c r="M49" i="3"/>
  <c r="M60" i="3"/>
  <c r="M61" i="3" s="1"/>
  <c r="Z71" i="3"/>
  <c r="Z69" i="3"/>
  <c r="Z70" i="3"/>
  <c r="Z67" i="3"/>
  <c r="Z72" i="3" s="1"/>
  <c r="AC49" i="3"/>
  <c r="AC60" i="3"/>
  <c r="AC61" i="3" s="1"/>
  <c r="AL72" i="3"/>
  <c r="AM69" i="3"/>
  <c r="G73" i="3"/>
  <c r="G75" i="3"/>
  <c r="AB70" i="3"/>
  <c r="AB68" i="3"/>
  <c r="AB72" i="3" s="1"/>
  <c r="AB71" i="3"/>
  <c r="AB69" i="3"/>
  <c r="T73" i="3"/>
  <c r="T75" i="3"/>
  <c r="Z49" i="3"/>
  <c r="Z60" i="3"/>
  <c r="Z61" i="3" s="1"/>
  <c r="AH73" i="3"/>
  <c r="AH75" i="3"/>
  <c r="P60" i="3"/>
  <c r="P61" i="3" s="1"/>
  <c r="P49" i="3"/>
  <c r="R12" i="1"/>
  <c r="O12" i="1"/>
  <c r="T76" i="3" l="1"/>
  <c r="T78" i="3"/>
  <c r="T79" i="3" s="1"/>
  <c r="V76" i="3"/>
  <c r="V78" i="3"/>
  <c r="V79" i="3" s="1"/>
  <c r="K76" i="3"/>
  <c r="K78" i="3"/>
  <c r="K79" i="3" s="1"/>
  <c r="AF76" i="3"/>
  <c r="AF78" i="3"/>
  <c r="AF79" i="3" s="1"/>
  <c r="S76" i="3"/>
  <c r="S78" i="3"/>
  <c r="S79" i="3" s="1"/>
  <c r="J76" i="3"/>
  <c r="J78" i="3"/>
  <c r="J79" i="3" s="1"/>
  <c r="Q76" i="3"/>
  <c r="Q78" i="3"/>
  <c r="Q79" i="3" s="1"/>
  <c r="AG73" i="3"/>
  <c r="AG75" i="3"/>
  <c r="E76" i="3"/>
  <c r="E78" i="3"/>
  <c r="E79" i="3" s="1"/>
  <c r="AE73" i="3"/>
  <c r="AE75" i="3"/>
  <c r="AC73" i="3"/>
  <c r="AC75" i="3"/>
  <c r="F76" i="3"/>
  <c r="F78" i="3"/>
  <c r="F79" i="3" s="1"/>
  <c r="AH76" i="3"/>
  <c r="AH78" i="3"/>
  <c r="AH79" i="3" s="1"/>
  <c r="AB73" i="3"/>
  <c r="AB75" i="3"/>
  <c r="Z73" i="3"/>
  <c r="Z75" i="3"/>
  <c r="AM72" i="3"/>
  <c r="AL73" i="3"/>
  <c r="AL75" i="3"/>
  <c r="G76" i="3"/>
  <c r="G78" i="3"/>
  <c r="G79" i="3" s="1"/>
  <c r="P76" i="3"/>
  <c r="P78" i="3"/>
  <c r="P79" i="3" s="1"/>
  <c r="D76" i="3"/>
  <c r="D78" i="3"/>
  <c r="D79" i="3" s="1"/>
  <c r="L76" i="3"/>
  <c r="L78" i="3"/>
  <c r="L79" i="3" s="1"/>
  <c r="AA76" i="3"/>
  <c r="AA78" i="3"/>
  <c r="AA79" i="3" s="1"/>
  <c r="Y73" i="3"/>
  <c r="Y75" i="3"/>
  <c r="B76" i="3"/>
  <c r="B78" i="3"/>
  <c r="B79" i="3" s="1"/>
  <c r="C76" i="3"/>
  <c r="C78" i="3"/>
  <c r="C79" i="3" s="1"/>
  <c r="M76" i="3"/>
  <c r="M78" i="3"/>
  <c r="M79" i="3" s="1"/>
  <c r="AD76" i="3"/>
  <c r="AD78" i="3"/>
  <c r="AD79" i="3" s="1"/>
  <c r="U76" i="3"/>
  <c r="U78" i="3"/>
  <c r="U79" i="3" s="1"/>
  <c r="N76" i="3"/>
  <c r="N78" i="3"/>
  <c r="N79" i="3" s="1"/>
  <c r="H76" i="3"/>
  <c r="H78" i="3"/>
  <c r="H79" i="3" s="1"/>
  <c r="D50" i="1"/>
  <c r="AB76" i="3" l="1"/>
  <c r="AB78" i="3"/>
  <c r="AB79" i="3" s="1"/>
  <c r="AE76" i="3"/>
  <c r="AE78" i="3"/>
  <c r="AE79" i="3" s="1"/>
  <c r="AG76" i="3"/>
  <c r="AG78" i="3"/>
  <c r="AG79" i="3" s="1"/>
  <c r="Z76" i="3"/>
  <c r="Z78" i="3"/>
  <c r="Z79" i="3" s="1"/>
  <c r="AC76" i="3"/>
  <c r="AC78" i="3"/>
  <c r="AC79" i="3" s="1"/>
  <c r="Y76" i="3"/>
  <c r="Y78" i="3"/>
  <c r="Y79" i="3" s="1"/>
  <c r="AL76" i="3"/>
  <c r="AM75" i="3"/>
  <c r="AL78" i="3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G111" i="2"/>
  <c r="D111" i="2"/>
  <c r="G105" i="2"/>
  <c r="D105" i="2"/>
  <c r="J103" i="2"/>
  <c r="G98" i="2"/>
  <c r="J98" i="2" s="1"/>
  <c r="D98" i="2"/>
  <c r="D100" i="2" s="1"/>
  <c r="E143" i="2" s="1"/>
  <c r="J97" i="2"/>
  <c r="H97" i="2"/>
  <c r="E97" i="2"/>
  <c r="J96" i="2"/>
  <c r="H96" i="2"/>
  <c r="E96" i="2"/>
  <c r="J94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G28" i="2"/>
  <c r="D28" i="2"/>
  <c r="J27" i="2"/>
  <c r="J26" i="2"/>
  <c r="J25" i="2"/>
  <c r="J24" i="2"/>
  <c r="G22" i="2"/>
  <c r="G30" i="2" s="1"/>
  <c r="D22" i="2"/>
  <c r="D30" i="2" s="1"/>
  <c r="J21" i="2"/>
  <c r="J20" i="2"/>
  <c r="G15" i="2"/>
  <c r="G17" i="2" s="1"/>
  <c r="H60" i="2" s="1"/>
  <c r="D15" i="2"/>
  <c r="D17" i="2" s="1"/>
  <c r="E60" i="2" s="1"/>
  <c r="J14" i="2"/>
  <c r="H14" i="2"/>
  <c r="E14" i="2"/>
  <c r="J13" i="2"/>
  <c r="H13" i="2"/>
  <c r="E13" i="2"/>
  <c r="J11" i="2"/>
  <c r="G50" i="1"/>
  <c r="G41" i="1"/>
  <c r="D41" i="1"/>
  <c r="Q39" i="1"/>
  <c r="N39" i="1"/>
  <c r="Q22" i="1"/>
  <c r="N22" i="1"/>
  <c r="G21" i="1"/>
  <c r="D21" i="1"/>
  <c r="Q16" i="1"/>
  <c r="N16" i="1"/>
  <c r="N28" i="1" s="1"/>
  <c r="Q6" i="1"/>
  <c r="N6" i="1"/>
  <c r="AL79" i="3" l="1"/>
  <c r="AM78" i="3"/>
  <c r="AL93" i="3"/>
  <c r="H98" i="2"/>
  <c r="H105" i="2"/>
  <c r="G100" i="2"/>
  <c r="E98" i="2"/>
  <c r="K121" i="2"/>
  <c r="J144" i="2"/>
  <c r="J111" i="2"/>
  <c r="D113" i="2"/>
  <c r="E113" i="2" s="1"/>
  <c r="H144" i="2"/>
  <c r="E144" i="2"/>
  <c r="E141" i="2"/>
  <c r="E125" i="2"/>
  <c r="E109" i="2"/>
  <c r="E129" i="2"/>
  <c r="E107" i="2"/>
  <c r="E137" i="2"/>
  <c r="E120" i="2"/>
  <c r="E133" i="2"/>
  <c r="J61" i="2"/>
  <c r="J28" i="2"/>
  <c r="E15" i="2"/>
  <c r="Q28" i="1"/>
  <c r="Q52" i="1" s="1"/>
  <c r="R21" i="1" s="1"/>
  <c r="G52" i="1"/>
  <c r="D52" i="1"/>
  <c r="H61" i="2"/>
  <c r="H58" i="2"/>
  <c r="H54" i="2"/>
  <c r="H50" i="2"/>
  <c r="H46" i="2"/>
  <c r="H42" i="2"/>
  <c r="H37" i="2"/>
  <c r="H59" i="2"/>
  <c r="H55" i="2"/>
  <c r="H51" i="2"/>
  <c r="H47" i="2"/>
  <c r="H43" i="2"/>
  <c r="H39" i="2"/>
  <c r="H38" i="2"/>
  <c r="H25" i="2"/>
  <c r="J17" i="2"/>
  <c r="H53" i="2"/>
  <c r="H45" i="2"/>
  <c r="H36" i="2"/>
  <c r="H20" i="2"/>
  <c r="H24" i="2"/>
  <c r="H21" i="2"/>
  <c r="H56" i="2"/>
  <c r="H52" i="2"/>
  <c r="H48" i="2"/>
  <c r="H44" i="2"/>
  <c r="H40" i="2"/>
  <c r="H26" i="2"/>
  <c r="H17" i="2"/>
  <c r="H57" i="2"/>
  <c r="H49" i="2"/>
  <c r="H41" i="2"/>
  <c r="G33" i="2"/>
  <c r="H27" i="2"/>
  <c r="H30" i="2"/>
  <c r="J30" i="2"/>
  <c r="E57" i="2"/>
  <c r="E53" i="2"/>
  <c r="E49" i="2"/>
  <c r="E45" i="2"/>
  <c r="E41" i="2"/>
  <c r="E20" i="2"/>
  <c r="E58" i="2"/>
  <c r="E54" i="2"/>
  <c r="E50" i="2"/>
  <c r="E46" i="2"/>
  <c r="E42" i="2"/>
  <c r="E37" i="2"/>
  <c r="D33" i="2"/>
  <c r="E24" i="2"/>
  <c r="E22" i="2"/>
  <c r="E21" i="2"/>
  <c r="E56" i="2"/>
  <c r="E48" i="2"/>
  <c r="E40" i="2"/>
  <c r="E26" i="2"/>
  <c r="E36" i="2"/>
  <c r="E27" i="2"/>
  <c r="E17" i="2"/>
  <c r="E59" i="2"/>
  <c r="E55" i="2"/>
  <c r="E51" i="2"/>
  <c r="E47" i="2"/>
  <c r="E43" i="2"/>
  <c r="E39" i="2"/>
  <c r="E38" i="2"/>
  <c r="E25" i="2"/>
  <c r="E52" i="2"/>
  <c r="E44" i="2"/>
  <c r="E30" i="2"/>
  <c r="E61" i="2"/>
  <c r="D116" i="2"/>
  <c r="H15" i="2"/>
  <c r="H22" i="2"/>
  <c r="K38" i="2"/>
  <c r="H103" i="2"/>
  <c r="H134" i="2"/>
  <c r="H138" i="2"/>
  <c r="H142" i="2"/>
  <c r="J15" i="2"/>
  <c r="J22" i="2"/>
  <c r="H100" i="2"/>
  <c r="E105" i="2"/>
  <c r="H107" i="2"/>
  <c r="H109" i="2"/>
  <c r="G113" i="2"/>
  <c r="E119" i="2"/>
  <c r="H120" i="2"/>
  <c r="E124" i="2"/>
  <c r="H125" i="2"/>
  <c r="E128" i="2"/>
  <c r="H129" i="2"/>
  <c r="E132" i="2"/>
  <c r="H133" i="2"/>
  <c r="E136" i="2"/>
  <c r="H137" i="2"/>
  <c r="E140" i="2"/>
  <c r="H141" i="2"/>
  <c r="H121" i="2"/>
  <c r="H122" i="2"/>
  <c r="H126" i="2"/>
  <c r="H130" i="2"/>
  <c r="J100" i="2"/>
  <c r="E104" i="2"/>
  <c r="E108" i="2"/>
  <c r="E110" i="2"/>
  <c r="G116" i="2"/>
  <c r="H119" i="2"/>
  <c r="E123" i="2"/>
  <c r="H124" i="2"/>
  <c r="E127" i="2"/>
  <c r="H128" i="2"/>
  <c r="E131" i="2"/>
  <c r="H132" i="2"/>
  <c r="E135" i="2"/>
  <c r="H136" i="2"/>
  <c r="E139" i="2"/>
  <c r="H140" i="2"/>
  <c r="E100" i="2"/>
  <c r="E103" i="2"/>
  <c r="H104" i="2"/>
  <c r="H108" i="2"/>
  <c r="H110" i="2"/>
  <c r="E121" i="2"/>
  <c r="E122" i="2"/>
  <c r="H123" i="2"/>
  <c r="E126" i="2"/>
  <c r="H127" i="2"/>
  <c r="E130" i="2"/>
  <c r="H131" i="2"/>
  <c r="E134" i="2"/>
  <c r="H135" i="2"/>
  <c r="E138" i="2"/>
  <c r="E142" i="2"/>
  <c r="E21" i="1"/>
  <c r="E39" i="1"/>
  <c r="H52" i="1"/>
  <c r="H50" i="1"/>
  <c r="H48" i="1"/>
  <c r="H46" i="1"/>
  <c r="H41" i="1"/>
  <c r="H40" i="1"/>
  <c r="H38" i="1"/>
  <c r="H37" i="1"/>
  <c r="H36" i="1"/>
  <c r="H35" i="1"/>
  <c r="H34" i="1"/>
  <c r="H33" i="1"/>
  <c r="H31" i="1"/>
  <c r="H29" i="1"/>
  <c r="H27" i="1"/>
  <c r="H19" i="1"/>
  <c r="H17" i="1"/>
  <c r="H15" i="1"/>
  <c r="H14" i="1"/>
  <c r="H13" i="1"/>
  <c r="H12" i="1"/>
  <c r="H11" i="1"/>
  <c r="H10" i="1"/>
  <c r="H9" i="1"/>
  <c r="H8" i="1"/>
  <c r="H47" i="1"/>
  <c r="H45" i="1"/>
  <c r="H39" i="1"/>
  <c r="H32" i="1"/>
  <c r="H30" i="1"/>
  <c r="H28" i="1"/>
  <c r="H26" i="1"/>
  <c r="H25" i="1"/>
  <c r="H20" i="1"/>
  <c r="H18" i="1"/>
  <c r="H16" i="1"/>
  <c r="N52" i="1"/>
  <c r="O22" i="1" s="1"/>
  <c r="H21" i="1"/>
  <c r="AL94" i="3" l="1"/>
  <c r="AL98" i="3"/>
  <c r="AM93" i="3"/>
  <c r="H139" i="2"/>
  <c r="H143" i="2"/>
  <c r="R28" i="1"/>
  <c r="R8" i="1"/>
  <c r="R15" i="1"/>
  <c r="R36" i="1"/>
  <c r="R16" i="1"/>
  <c r="R39" i="1"/>
  <c r="R11" i="1"/>
  <c r="R34" i="1"/>
  <c r="R10" i="1"/>
  <c r="R22" i="1"/>
  <c r="R13" i="1"/>
  <c r="R35" i="1"/>
  <c r="R14" i="1"/>
  <c r="R25" i="1"/>
  <c r="R52" i="1"/>
  <c r="R9" i="1"/>
  <c r="R33" i="1"/>
  <c r="R37" i="1"/>
  <c r="E28" i="1"/>
  <c r="E49" i="1"/>
  <c r="E13" i="1"/>
  <c r="E33" i="1"/>
  <c r="E48" i="1"/>
  <c r="E50" i="1"/>
  <c r="E52" i="1"/>
  <c r="E15" i="1"/>
  <c r="E35" i="1"/>
  <c r="E20" i="1"/>
  <c r="E9" i="1"/>
  <c r="E19" i="1"/>
  <c r="E37" i="1"/>
  <c r="E26" i="1"/>
  <c r="E41" i="1"/>
  <c r="E16" i="1"/>
  <c r="E11" i="1"/>
  <c r="E29" i="1"/>
  <c r="E40" i="1"/>
  <c r="E32" i="1"/>
  <c r="E30" i="1"/>
  <c r="E8" i="1"/>
  <c r="E12" i="1"/>
  <c r="E17" i="1"/>
  <c r="E31" i="1"/>
  <c r="E36" i="1"/>
  <c r="E46" i="1"/>
  <c r="E25" i="1"/>
  <c r="E45" i="1"/>
  <c r="E47" i="1"/>
  <c r="E10" i="1"/>
  <c r="E14" i="1"/>
  <c r="E27" i="1"/>
  <c r="E34" i="1"/>
  <c r="E38" i="1"/>
  <c r="E18" i="1"/>
  <c r="J113" i="2"/>
  <c r="H113" i="2"/>
  <c r="D146" i="2"/>
  <c r="E146" i="2" s="1"/>
  <c r="E116" i="2"/>
  <c r="H116" i="2"/>
  <c r="J116" i="2"/>
  <c r="G146" i="2"/>
  <c r="D63" i="2"/>
  <c r="E63" i="2" s="1"/>
  <c r="E33" i="2"/>
  <c r="G63" i="2"/>
  <c r="J33" i="2"/>
  <c r="H33" i="2"/>
  <c r="O39" i="1"/>
  <c r="O13" i="1"/>
  <c r="O8" i="1"/>
  <c r="O25" i="1"/>
  <c r="O21" i="1"/>
  <c r="O52" i="1"/>
  <c r="O37" i="1"/>
  <c r="O36" i="1"/>
  <c r="O35" i="1"/>
  <c r="O34" i="1"/>
  <c r="O33" i="1"/>
  <c r="O15" i="1"/>
  <c r="O14" i="1"/>
  <c r="O11" i="1"/>
  <c r="O9" i="1"/>
  <c r="O10" i="1"/>
  <c r="O16" i="1"/>
  <c r="O28" i="1"/>
  <c r="AL99" i="3" l="1"/>
  <c r="AM98" i="3"/>
  <c r="J146" i="2"/>
  <c r="H146" i="2"/>
  <c r="H63" i="2"/>
  <c r="J6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BERNARDO</author>
  </authors>
  <commentList>
    <comment ref="AK18" authorId="0" shapeId="0" xr:uid="{8007D305-A17E-496F-83B5-D0FACE33C5EF}">
      <text>
        <r>
          <rPr>
            <b/>
            <sz val="9"/>
            <color indexed="81"/>
            <rFont val="Tahoma"/>
            <family val="2"/>
          </rPr>
          <t>BERNARDO:</t>
        </r>
        <r>
          <rPr>
            <sz val="9"/>
            <color indexed="81"/>
            <rFont val="Tahoma"/>
            <family val="2"/>
          </rPr>
          <t xml:space="preserve">
Venta Neta Total LTH Noroeste y Dgo</t>
        </r>
      </text>
    </comment>
    <comment ref="AK19" authorId="0" shapeId="0" xr:uid="{6C237D24-1B54-48D0-A4DC-13BCF7E8B1ED}">
      <text>
        <r>
          <rPr>
            <b/>
            <sz val="9"/>
            <color indexed="81"/>
            <rFont val="Tahoma"/>
            <family val="2"/>
          </rPr>
          <t>BERNARDO:</t>
        </r>
        <r>
          <rPr>
            <sz val="9"/>
            <color indexed="81"/>
            <rFont val="Tahoma"/>
            <family val="2"/>
          </rPr>
          <t xml:space="preserve">
Venta Neta Total LTH Sureste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BERNARDO</author>
  </authors>
  <commentList>
    <comment ref="AK18" authorId="0" shapeId="0" xr:uid="{F28FC6A9-45D4-4F58-AF96-99349A82B6A7}">
      <text>
        <r>
          <rPr>
            <b/>
            <sz val="9"/>
            <color indexed="81"/>
            <rFont val="Tahoma"/>
            <family val="2"/>
          </rPr>
          <t>BERNARDO:</t>
        </r>
        <r>
          <rPr>
            <sz val="9"/>
            <color indexed="81"/>
            <rFont val="Tahoma"/>
            <family val="2"/>
          </rPr>
          <t xml:space="preserve">
Venta Neta Total LTH Noroeste y Dgo</t>
        </r>
      </text>
    </comment>
    <comment ref="AK19" authorId="0" shapeId="0" xr:uid="{975779C5-B765-4E69-B4F1-457108E93C85}">
      <text>
        <r>
          <rPr>
            <b/>
            <sz val="9"/>
            <color indexed="81"/>
            <rFont val="Tahoma"/>
            <family val="2"/>
          </rPr>
          <t>BERNARDO:</t>
        </r>
        <r>
          <rPr>
            <sz val="9"/>
            <color indexed="81"/>
            <rFont val="Tahoma"/>
            <family val="2"/>
          </rPr>
          <t xml:space="preserve">
Venta Neta Total LTH Sureste</t>
        </r>
      </text>
    </comment>
  </commentList>
</comments>
</file>

<file path=xl/sharedStrings.xml><?xml version="1.0" encoding="utf-8"?>
<sst xmlns="http://schemas.openxmlformats.org/spreadsheetml/2006/main" count="494" uniqueCount="261">
  <si>
    <t>GRUPO MORSA DE MEXICO,  S.A. DE C.V.</t>
  </si>
  <si>
    <t>ACTIVO</t>
  </si>
  <si>
    <t>PASIVO</t>
  </si>
  <si>
    <t xml:space="preserve">            CIRCULANTE</t>
  </si>
  <si>
    <t>%</t>
  </si>
  <si>
    <t xml:space="preserve">            A CORTO PLAZO</t>
  </si>
  <si>
    <t>FONDO FIJO DE CAJA</t>
  </si>
  <si>
    <t>PROVEEDORES</t>
  </si>
  <si>
    <t>BANCOS NACIONALES</t>
  </si>
  <si>
    <t>PROVEEDORES EXTRANJEROS</t>
  </si>
  <si>
    <t>BANCOS EXTRANJEROS</t>
  </si>
  <si>
    <t>ACREEDORES DIVERSOS</t>
  </si>
  <si>
    <t>INVERSIONES EN VALORES</t>
  </si>
  <si>
    <t>IMPUESTOS POR PAGAR</t>
  </si>
  <si>
    <t>CLIENTES</t>
  </si>
  <si>
    <t>INTERESES POR PAGAR</t>
  </si>
  <si>
    <t>EST. PARA CTAS INCOBRABLES</t>
  </si>
  <si>
    <t>DOCUMENTOS POR PAGAR</t>
  </si>
  <si>
    <t>DOCUMENTOS POR COBRAR</t>
  </si>
  <si>
    <t>PRESTAMOS BANCARIOS CP</t>
  </si>
  <si>
    <t>DEUDORES DIVERSOS</t>
  </si>
  <si>
    <t>IVA POR RECUPERAR</t>
  </si>
  <si>
    <t>IVA RECUPERADO</t>
  </si>
  <si>
    <t>ANTICIPO A PROVEEDORES</t>
  </si>
  <si>
    <t>ALMACEN</t>
  </si>
  <si>
    <t xml:space="preserve">           A LARGO PLAZO</t>
  </si>
  <si>
    <t>ESTIMACIÓN DE INVENTARIOS DE LENTO MOVIMIENTO</t>
  </si>
  <si>
    <t>PRESTAMOS BANCARIOS LP</t>
  </si>
  <si>
    <t xml:space="preserve">             FIJO</t>
  </si>
  <si>
    <t>EQUIPO DE TRANSPORTE</t>
  </si>
  <si>
    <t>ISR DIFERIDO</t>
  </si>
  <si>
    <t>DEP ACUM EQ. DE TRANSP.</t>
  </si>
  <si>
    <t>EQUIPO DE OFICINA Y ALMACEN</t>
  </si>
  <si>
    <t>DEP. ACUM DE EQ. DE OF. Y ALMACEN</t>
  </si>
  <si>
    <t xml:space="preserve">            TOTAL PASIVO</t>
  </si>
  <si>
    <t>EQUIPO DE COMPUTO</t>
  </si>
  <si>
    <t>DEP. ACUM, EQ, COMPUTO</t>
  </si>
  <si>
    <t>ESTANTERIA</t>
  </si>
  <si>
    <t>CAPITAL CONTABLE</t>
  </si>
  <si>
    <t>DEP. ACUM. ESTANTERIA</t>
  </si>
  <si>
    <t>MEJORAS A LOCALES ARRENDADOS</t>
  </si>
  <si>
    <t>CAPITAL SOCIAL</t>
  </si>
  <si>
    <t>DEP. ACUM MEJORA A LOC. ARREND.</t>
  </si>
  <si>
    <t>RESERVA LEGAL</t>
  </si>
  <si>
    <t>MAQUINARIA Y EQUIPO</t>
  </si>
  <si>
    <t>RESULTADO DE EJERCICIOS ANTERIORES</t>
  </si>
  <si>
    <t>DEPREC. ACUM. MAQUINARIA Y EQUIPO</t>
  </si>
  <si>
    <t>CAPITAL CONTABLE ACTUALIZADO</t>
  </si>
  <si>
    <t>ACTIVOS INTANGIBLES</t>
  </si>
  <si>
    <t>RESULTADO DEL EJERCICIO</t>
  </si>
  <si>
    <t>DEP. ACUM, ACTIVOS INTANGIBLES</t>
  </si>
  <si>
    <t>ACTUALIZACION ACTIVOS FIJOS</t>
  </si>
  <si>
    <t>TOTAL CAPITAL</t>
  </si>
  <si>
    <t>ACTUALIZACION DEPREC. ACTIVOS</t>
  </si>
  <si>
    <t xml:space="preserve">             DIFERIDO</t>
  </si>
  <si>
    <t>ANTICIPO DE IMPUESTOS</t>
  </si>
  <si>
    <t>IMPUESTOS POR COMPENSAR</t>
  </si>
  <si>
    <t>DEPOSITOS EN GARANTIA</t>
  </si>
  <si>
    <t>SEGUROS PAGADOS POR ANT.</t>
  </si>
  <si>
    <t>TOTAL ACTIVO</t>
  </si>
  <si>
    <t>TOTAL PASIVO MAS CAPITAL</t>
  </si>
  <si>
    <t>C.P. FIDEL LOPEZ ANGULO</t>
  </si>
  <si>
    <t>SRA. SANDRA LUZ VAZQUEZ OJEDA</t>
  </si>
  <si>
    <t>REPRESENTANTE LEGAL</t>
  </si>
  <si>
    <t>DIRECTOR GENERAL</t>
  </si>
  <si>
    <t>GRUPO MORSA DE MEXICO, S.A. DE C.V.</t>
  </si>
  <si>
    <t>MENSUAL</t>
  </si>
  <si>
    <t>DIFERENCIA</t>
  </si>
  <si>
    <t>VENTAS</t>
  </si>
  <si>
    <t>DEVOLUCIONES S/ VENTAS</t>
  </si>
  <si>
    <t>DESCUENTOS Y BON. S/ VENTAS</t>
  </si>
  <si>
    <t>SUMA DESC.Y DEV.S/VENTA</t>
  </si>
  <si>
    <t>VENTAS NETAS</t>
  </si>
  <si>
    <t>COSTO DE VENTAS</t>
  </si>
  <si>
    <t>DIFERENCIA ENTRE COSTO PROMEDIO Y NOTA DE CREDITO</t>
  </si>
  <si>
    <t>COSTO DE VENTAS BRUTO</t>
  </si>
  <si>
    <t>DESCTOS. Y BONIF. S/COMPRAS (PRORRATEADOS)</t>
  </si>
  <si>
    <t>DESCTOS. Y BONIF. S/COMPRAS (DIRECTOS)</t>
  </si>
  <si>
    <t>DESC. PRONTOS PAGOS DIRECTOS (610)</t>
  </si>
  <si>
    <t>DESCTOS. POR VOLUMEN (680)</t>
  </si>
  <si>
    <t>SUMA</t>
  </si>
  <si>
    <t>COSTO DE VENTAS NETO</t>
  </si>
  <si>
    <t>UTILIDAD BRUTA</t>
  </si>
  <si>
    <t>GASTOS DE OPERACIÓN</t>
  </si>
  <si>
    <t>GASTOS DE VENTA</t>
  </si>
  <si>
    <t>GASTOS DE ADMON.</t>
  </si>
  <si>
    <t>|</t>
  </si>
  <si>
    <t>GASTOS DE DISTRIBUCION</t>
  </si>
  <si>
    <t>GASTOS DE OPERACIÓN NO CONTINUA</t>
  </si>
  <si>
    <t>GASTOS DE IMPORTACION</t>
  </si>
  <si>
    <t>GASTOS CORP. DIRECCION</t>
  </si>
  <si>
    <t>GASTOS CORP. ADMINISTRACION</t>
  </si>
  <si>
    <t>GASTOS CORP. CONTABILIDAD</t>
  </si>
  <si>
    <t>GASTOS CORP. INFORMATICA</t>
  </si>
  <si>
    <t>GASTOS CORP. NOMINA</t>
  </si>
  <si>
    <t>GASTOS CORP. PAGOS</t>
  </si>
  <si>
    <t>GASTOS CORP. SURESTE</t>
  </si>
  <si>
    <t>GASTOS CORP. NOROESTE</t>
  </si>
  <si>
    <t>GASTOS CORP. OCCIDENTE</t>
  </si>
  <si>
    <t>GASTOS CORP. CS LTH NOROESTE Y DGO</t>
  </si>
  <si>
    <t>GASTOS CORP. CS LTH SURESTE</t>
  </si>
  <si>
    <t>GASTOS CORP. CENTRO DE SERVICIO LTH</t>
  </si>
  <si>
    <t>GASTOS CORP. NAC. VENTAS</t>
  </si>
  <si>
    <t>GASTOS FINANCIEROS INTERESES BANCARIOS</t>
  </si>
  <si>
    <t>GASTOS FINANCIEROS OTROS CONCEPTOS</t>
  </si>
  <si>
    <t>OTROS GASTOS</t>
  </si>
  <si>
    <t>OTROS INGRESOS</t>
  </si>
  <si>
    <t>PRODUCTOS FINANCIEROS</t>
  </si>
  <si>
    <t>GASTOS POR CUENTA DE PROVS</t>
  </si>
  <si>
    <t xml:space="preserve"> </t>
  </si>
  <si>
    <t>UTILIDAD NETA ANTES DE IMPUESTOS</t>
  </si>
  <si>
    <t>Elaborado por : C.P. Juvencio Nevarez Rocha</t>
  </si>
  <si>
    <t>ACUMULADO</t>
  </si>
  <si>
    <t>En los meses de DICIEMBRE 2018 se registro la amortización de Registro Marcas Propias con un importe mensual de $ 5´833,333.37 y un acumulado de   $ 70,000,000.44</t>
  </si>
  <si>
    <t>RENTAS PAGADAS POR ANT.</t>
  </si>
  <si>
    <t>IVA POR PAGAR</t>
  </si>
  <si>
    <t>Info Template</t>
  </si>
  <si>
    <t>N8</t>
  </si>
  <si>
    <t>N9</t>
  </si>
  <si>
    <t>N10</t>
  </si>
  <si>
    <t>N11</t>
  </si>
  <si>
    <t>N12</t>
  </si>
  <si>
    <t>N13</t>
  </si>
  <si>
    <t>N14</t>
  </si>
  <si>
    <t>N15</t>
  </si>
  <si>
    <t>DEPRECIACIONES Y AMORTIZACIONES</t>
  </si>
  <si>
    <t>TOTAL GRUPO</t>
  </si>
  <si>
    <t>lth n y dgo</t>
  </si>
  <si>
    <t>LTH Surest</t>
  </si>
  <si>
    <t>ZONA OCCIDENTE</t>
  </si>
  <si>
    <t>ZONA NOROESTE</t>
  </si>
  <si>
    <t>DIVISIÓN DIESEL</t>
  </si>
  <si>
    <t>ZONA SURESTE</t>
  </si>
  <si>
    <t>CENTROS DE SERVICIOS LTH</t>
  </si>
  <si>
    <t>12-GUADALAJARA</t>
  </si>
  <si>
    <t>07-TEPIC</t>
  </si>
  <si>
    <t>10-DURANGO</t>
  </si>
  <si>
    <t>39-QUERETARO</t>
  </si>
  <si>
    <t>03-MAZATLAN</t>
  </si>
  <si>
    <t>40-ZAPOPAN</t>
  </si>
  <si>
    <t>15-VERACRUZ</t>
  </si>
  <si>
    <t>01-CULIACAN</t>
  </si>
  <si>
    <t>02-LOS MOCHIS</t>
  </si>
  <si>
    <t>31-HERMOSILLO</t>
  </si>
  <si>
    <t>34-OBREGON</t>
  </si>
  <si>
    <t>05-LA PAZ</t>
  </si>
  <si>
    <t>21-DIESEL</t>
  </si>
  <si>
    <t xml:space="preserve">18-DIESEL </t>
  </si>
  <si>
    <t>04-MERIDA</t>
  </si>
  <si>
    <t>14-CAMPECHE</t>
  </si>
  <si>
    <t>06-CANCUN</t>
  </si>
  <si>
    <t>09-VILLAHERMOSA</t>
  </si>
  <si>
    <t>16-LTH</t>
  </si>
  <si>
    <t>29-LTH</t>
  </si>
  <si>
    <t>24-LTH</t>
  </si>
  <si>
    <t>26-LTH</t>
  </si>
  <si>
    <t>25-LTH</t>
  </si>
  <si>
    <t>37-LTH</t>
  </si>
  <si>
    <t>30-LTH</t>
  </si>
  <si>
    <t>28-LTH</t>
  </si>
  <si>
    <t>35-LTH</t>
  </si>
  <si>
    <t>38-LTH</t>
  </si>
  <si>
    <t>TOTAL</t>
  </si>
  <si>
    <t>DEL VALLE</t>
  </si>
  <si>
    <t>MOCHIS</t>
  </si>
  <si>
    <t>CULIACAN</t>
  </si>
  <si>
    <t>MAZATLAN</t>
  </si>
  <si>
    <t>MERIDA</t>
  </si>
  <si>
    <t>CAMPECHE</t>
  </si>
  <si>
    <t>CD DEL CARMEN</t>
  </si>
  <si>
    <t>CANCUN</t>
  </si>
  <si>
    <t>DURANGO</t>
  </si>
  <si>
    <t>PESCADOR</t>
  </si>
  <si>
    <t>DGO FCO VILLA</t>
  </si>
  <si>
    <t>DEV. S/VENTAS</t>
  </si>
  <si>
    <t>DCTOS Y BON S/VENTAS</t>
  </si>
  <si>
    <t>DESCTOS Y BONIF SOBRE COMPRAS PRORRATEADOS</t>
  </si>
  <si>
    <t>SUMA DESCUENTOS SOBRE COMPRA</t>
  </si>
  <si>
    <t>MARGEN DE UTILIDAD</t>
  </si>
  <si>
    <t>GASTOS  SUCURSAL</t>
  </si>
  <si>
    <t>VENTA</t>
  </si>
  <si>
    <t>ADMINISTRACION</t>
  </si>
  <si>
    <t>DISTRIBUCION</t>
  </si>
  <si>
    <t>NOMINA</t>
  </si>
  <si>
    <t>RENTA</t>
  </si>
  <si>
    <t>COMISIONES</t>
  </si>
  <si>
    <t>TOTAL GASTOS SUCURSAL</t>
  </si>
  <si>
    <t>UTILIDAD OPERATIVA DE SUCURSAL  (1 )</t>
  </si>
  <si>
    <t>OTROS GASTOS SUCURSAL</t>
  </si>
  <si>
    <t>DEPRECIACIONES</t>
  </si>
  <si>
    <t>AMORTIZACION DE SEGUROS Y FIANZAS</t>
  </si>
  <si>
    <t>PARTIDAS DISCONTINUAS</t>
  </si>
  <si>
    <t>GASTOS POR CUENTA DE PROVEEDORES</t>
  </si>
  <si>
    <t>OTROS INGRESOS DE SUCURSAL</t>
  </si>
  <si>
    <t>UTILIDAD OPERATIVA DE SUCURSAL  (2)</t>
  </si>
  <si>
    <t xml:space="preserve">GASTOS REGIONALES  </t>
  </si>
  <si>
    <t>CORPORATIVO SURESTE</t>
  </si>
  <si>
    <t>CORPORATIVO NOROESTE</t>
  </si>
  <si>
    <t>CORPORATIVO OCCIDENTE</t>
  </si>
  <si>
    <t>CORPORATIVO CS LTH NOROESTE Y DURANGO</t>
  </si>
  <si>
    <t>611. (508)</t>
  </si>
  <si>
    <t>611. (509)</t>
  </si>
  <si>
    <t>611. (510)</t>
  </si>
  <si>
    <t>611. (515)</t>
  </si>
  <si>
    <t>611. (516)</t>
  </si>
  <si>
    <t>CORPORATIVO CS LTH SURESTE</t>
  </si>
  <si>
    <t>Corp Sureste</t>
  </si>
  <si>
    <t>Corp Noroeste</t>
  </si>
  <si>
    <t>Corp Occidente</t>
  </si>
  <si>
    <t>CorpLTH Nor y Dgo</t>
  </si>
  <si>
    <t>Corp LTH Sureste</t>
  </si>
  <si>
    <t>DEPRECIACIONES CORPORATIVOS REGIONALES</t>
  </si>
  <si>
    <t>AMORTIZACIONES SEG Y FIANZAS CORP REGIONALES</t>
  </si>
  <si>
    <t>NOMINA CORPORATIVOS</t>
  </si>
  <si>
    <t>TOTAL GASTOS REGIONALES</t>
  </si>
  <si>
    <t>TOTAL GASTOS</t>
  </si>
  <si>
    <t>% DE GASTO VS VENTA NETA</t>
  </si>
  <si>
    <t>UTILIDAD DE OPERACIÓN FINAL (3)</t>
  </si>
  <si>
    <t>GASTOS NACIONALES</t>
  </si>
  <si>
    <t>CORPORATIVO NACIONAL</t>
  </si>
  <si>
    <t>DIRECCION</t>
  </si>
  <si>
    <t>DirGral</t>
  </si>
  <si>
    <t>DEPRECIACIONES CORPORATIVO NACIONAL</t>
  </si>
  <si>
    <t>Admon</t>
  </si>
  <si>
    <t>AMORTIZAC DE SEG Y FIANZAS Y DE ACT INTANGIBLES CORP NAC</t>
  </si>
  <si>
    <t>Contab</t>
  </si>
  <si>
    <t>Informatica</t>
  </si>
  <si>
    <t xml:space="preserve">GASTOS FINANCIEROS INTERESES BANCARIOS </t>
  </si>
  <si>
    <t>Nominas</t>
  </si>
  <si>
    <t>OTROS GASTOS EXTRAORDINARIOS</t>
  </si>
  <si>
    <t>Pagos</t>
  </si>
  <si>
    <t>OTROS INGRESOS EXTRAORDINARIOS</t>
  </si>
  <si>
    <t>CorpNac Ventas</t>
  </si>
  <si>
    <t>CorpNac CSLTH</t>
  </si>
  <si>
    <t>TOTAL GASTO NACIONAL Y DE DIRECCION</t>
  </si>
  <si>
    <t>CorpRegSureste</t>
  </si>
  <si>
    <t>CorpRegNoroeste</t>
  </si>
  <si>
    <t>UTILIDAD ANTES DE IMPTOS</t>
  </si>
  <si>
    <t>CorpRegOccidente</t>
  </si>
  <si>
    <t>% DE UTILIDAD NETA</t>
  </si>
  <si>
    <t>CSLTH NOR Y DUR</t>
  </si>
  <si>
    <t>CSLTH SURESTE</t>
  </si>
  <si>
    <t>ISR</t>
  </si>
  <si>
    <t>UTILIDAD NETA</t>
  </si>
  <si>
    <t>TOTAL otros GASTOS SUCURSAL</t>
  </si>
  <si>
    <t>ESTADO  DE  RESULTADOS  ACUMULADO  SEPTIEMBRE  DEL  2019</t>
  </si>
  <si>
    <t>ESTADO DE RESULTADOS DEL 01 AL 30 DE SEPTIEMBRE DE  2019</t>
  </si>
  <si>
    <t>SEPTIEMBRE 2018</t>
  </si>
  <si>
    <t>SEPTIEMBRE 2019</t>
  </si>
  <si>
    <t>ESTADO DE RESULTADOS DEL 1 DE ENERO AL 30 DE SEPTIEMBRE DE 2019</t>
  </si>
  <si>
    <t>BALANCE GENERAL AL 30 DE SEPTIEMBRE DE 2019</t>
  </si>
  <si>
    <t>SEPTIEMBRE/2019</t>
  </si>
  <si>
    <t>SEPTIEMBRE/2018</t>
  </si>
  <si>
    <t>OAXACA</t>
  </si>
  <si>
    <t>TAPACHULA</t>
  </si>
  <si>
    <t>LTH</t>
  </si>
  <si>
    <t>TUXTLA</t>
  </si>
  <si>
    <t>ESTADO  DE  RESULTADOS DE  SEPTIEMBRE  DE  2019</t>
  </si>
  <si>
    <t>41-OAXACA</t>
  </si>
  <si>
    <t>42-LTH</t>
  </si>
  <si>
    <t>43-LTH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</si>
</sst>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#,##0_ ;[Red]\-#,##0\ "/>
    <numFmt numFmtId="166" formatCode="#,##0_ ;\-#,##0\ "/>
    <numFmt numFmtId="167" formatCode="#,##0.00_ ;[Red]\-#,##0.00\ "/>
    <numFmt numFmtId="168" formatCode="#,##0.00_ ;\-#,##0.00\ "/>
    <numFmt numFmtId="169" formatCode="&quot;$&quot;#,##0.00"/>
    <numFmt numFmtId="170" formatCode="0.00%_ ;[Red]\-0.00%"/>
  </numFmts>
  <fonts count="4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Black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Arial Black"/>
      <family val="2"/>
    </font>
    <font>
      <sz val="10"/>
      <name val="Arial Black"/>
      <family val="2"/>
    </font>
    <font>
      <b/>
      <sz val="12"/>
      <name val="Arial Black"/>
      <family val="2"/>
    </font>
    <font>
      <b/>
      <sz val="12"/>
      <name val="Arial"/>
      <family val="2"/>
    </font>
    <font>
      <b/>
      <sz val="11"/>
      <color indexed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color indexed="36"/>
      <name val="Arial"/>
      <family val="2"/>
    </font>
    <font>
      <sz val="10"/>
      <color indexed="57"/>
      <name val="Arial"/>
      <family val="2"/>
    </font>
    <font>
      <sz val="10"/>
      <color indexed="36"/>
      <name val="Arial"/>
      <family val="2"/>
    </font>
    <font>
      <b/>
      <sz val="10"/>
      <color indexed="8"/>
      <name val="Arial"/>
      <family val="2"/>
    </font>
    <font>
      <b/>
      <sz val="10"/>
      <color indexed="61"/>
      <name val="Arial"/>
      <family val="2"/>
    </font>
    <font>
      <sz val="10"/>
      <color indexed="61"/>
      <name val="Arial"/>
      <family val="2"/>
    </font>
    <font>
      <b/>
      <u/>
      <sz val="10"/>
      <name val="Arial"/>
      <family val="2"/>
    </font>
    <font>
      <b/>
      <sz val="10"/>
      <color indexed="17"/>
      <name val="Arial"/>
      <family val="2"/>
    </font>
    <font>
      <sz val="10"/>
      <color indexed="17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b/>
      <sz val="10"/>
      <color indexed="57"/>
      <name val="Arial"/>
      <family val="2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b/>
      <sz val="10"/>
      <color indexed="8"/>
      <name val="Times New Roman"/>
      <family val="1"/>
    </font>
    <font>
      <b/>
      <sz val="10"/>
      <color rgb="FF7030A0"/>
      <name val="Arial"/>
      <family val="2"/>
    </font>
    <font>
      <b/>
      <sz val="10"/>
      <color indexed="20"/>
      <name val="Arial"/>
      <family val="2"/>
    </font>
    <font>
      <b/>
      <sz val="11"/>
      <color indexed="30"/>
      <name val="Arial"/>
      <family val="2"/>
    </font>
    <font>
      <b/>
      <sz val="10"/>
      <color indexed="30"/>
      <name val="Arial"/>
      <family val="2"/>
    </font>
    <font>
      <b/>
      <sz val="10"/>
      <color indexed="60"/>
      <name val="Arial"/>
      <family val="2"/>
    </font>
    <font>
      <sz val="11"/>
      <color indexed="8"/>
      <name val="Calibri"/>
      <family val="2"/>
    </font>
    <font>
      <b/>
      <sz val="14"/>
      <color indexed="12"/>
      <name val="Arial"/>
      <family val="2"/>
    </font>
    <font>
      <b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5" fillId="0" borderId="0"/>
  </cellStyleXfs>
  <cellXfs count="312">
    <xf numFmtId="0" fontId="0" fillId="0" borderId="0" xfId="0"/>
    <xf numFmtId="164" fontId="1" fillId="0" borderId="0" xfId="0" applyNumberFormat="1" applyFont="1"/>
    <xf numFmtId="165" fontId="1" fillId="0" borderId="0" xfId="0" applyNumberFormat="1" applyFont="1" applyAlignment="1">
      <alignment horizontal="right"/>
    </xf>
    <xf numFmtId="164" fontId="3" fillId="0" borderId="0" xfId="0" applyNumberFormat="1" applyFont="1"/>
    <xf numFmtId="165" fontId="3" fillId="0" borderId="0" xfId="0" quotePrefix="1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 applyAlignment="1">
      <alignment horizontal="right"/>
    </xf>
    <xf numFmtId="10" fontId="4" fillId="0" borderId="0" xfId="0" applyNumberFormat="1" applyFont="1"/>
    <xf numFmtId="165" fontId="4" fillId="0" borderId="1" xfId="0" applyNumberFormat="1" applyFont="1" applyBorder="1" applyAlignment="1">
      <alignment horizontal="right"/>
    </xf>
    <xf numFmtId="10" fontId="4" fillId="0" borderId="1" xfId="0" applyNumberFormat="1" applyFont="1" applyBorder="1"/>
    <xf numFmtId="164" fontId="4" fillId="0" borderId="1" xfId="0" applyNumberFormat="1" applyFont="1" applyBorder="1"/>
    <xf numFmtId="165" fontId="5" fillId="0" borderId="0" xfId="0" applyNumberFormat="1" applyFont="1" applyAlignment="1">
      <alignment horizontal="right"/>
    </xf>
    <xf numFmtId="10" fontId="5" fillId="0" borderId="0" xfId="0" applyNumberFormat="1" applyFont="1"/>
    <xf numFmtId="165" fontId="0" fillId="0" borderId="0" xfId="0" applyNumberFormat="1" applyAlignment="1">
      <alignment horizontal="right"/>
    </xf>
    <xf numFmtId="10" fontId="1" fillId="0" borderId="0" xfId="0" applyNumberFormat="1" applyFont="1"/>
    <xf numFmtId="164" fontId="5" fillId="0" borderId="0" xfId="0" applyNumberFormat="1" applyFont="1"/>
    <xf numFmtId="10" fontId="3" fillId="0" borderId="0" xfId="0" applyNumberFormat="1" applyFont="1"/>
    <xf numFmtId="165" fontId="5" fillId="0" borderId="1" xfId="0" applyNumberFormat="1" applyFont="1" applyBorder="1" applyAlignment="1">
      <alignment horizontal="right"/>
    </xf>
    <xf numFmtId="10" fontId="5" fillId="0" borderId="1" xfId="0" applyNumberFormat="1" applyFont="1" applyBorder="1"/>
    <xf numFmtId="164" fontId="3" fillId="0" borderId="1" xfId="0" applyNumberFormat="1" applyFont="1" applyBorder="1"/>
    <xf numFmtId="10" fontId="3" fillId="0" borderId="1" xfId="0" applyNumberFormat="1" applyFont="1" applyBorder="1"/>
    <xf numFmtId="165" fontId="4" fillId="0" borderId="2" xfId="0" applyNumberFormat="1" applyFont="1" applyBorder="1" applyAlignment="1">
      <alignment horizontal="right"/>
    </xf>
    <xf numFmtId="10" fontId="4" fillId="0" borderId="2" xfId="0" applyNumberFormat="1" applyFont="1" applyBorder="1"/>
    <xf numFmtId="165" fontId="5" fillId="0" borderId="3" xfId="0" applyNumberFormat="1" applyFont="1" applyBorder="1" applyAlignment="1">
      <alignment horizontal="right"/>
    </xf>
    <xf numFmtId="10" fontId="5" fillId="0" borderId="3" xfId="0" applyNumberFormat="1" applyFont="1" applyBorder="1"/>
    <xf numFmtId="164" fontId="1" fillId="0" borderId="3" xfId="0" applyNumberFormat="1" applyFont="1" applyBorder="1"/>
    <xf numFmtId="1" fontId="1" fillId="0" borderId="0" xfId="1" applyNumberFormat="1"/>
    <xf numFmtId="0" fontId="1" fillId="0" borderId="0" xfId="1"/>
    <xf numFmtId="1" fontId="2" fillId="0" borderId="0" xfId="1" quotePrefix="1" applyNumberFormat="1" applyFont="1" applyAlignment="1">
      <alignment horizontal="center"/>
    </xf>
    <xf numFmtId="0" fontId="6" fillId="0" borderId="0" xfId="1" applyFont="1" applyAlignment="1">
      <alignment horizontal="center"/>
    </xf>
    <xf numFmtId="0" fontId="7" fillId="0" borderId="0" xfId="1" applyFont="1"/>
    <xf numFmtId="17" fontId="8" fillId="0" borderId="0" xfId="1" quotePrefix="1" applyNumberFormat="1" applyFont="1" applyAlignment="1">
      <alignment horizontal="center"/>
    </xf>
    <xf numFmtId="17" fontId="7" fillId="0" borderId="0" xfId="1" quotePrefix="1" applyNumberFormat="1" applyFont="1" applyAlignment="1">
      <alignment horizontal="center"/>
    </xf>
    <xf numFmtId="0" fontId="7" fillId="0" borderId="0" xfId="1" applyFont="1" applyAlignment="1">
      <alignment horizontal="center"/>
    </xf>
    <xf numFmtId="0" fontId="9" fillId="0" borderId="0" xfId="1" applyFont="1" applyAlignment="1">
      <alignment horizontal="center"/>
    </xf>
    <xf numFmtId="17" fontId="7" fillId="0" borderId="0" xfId="1" applyNumberFormat="1" applyFont="1" applyAlignment="1">
      <alignment horizontal="center"/>
    </xf>
    <xf numFmtId="0" fontId="1" fillId="0" borderId="0" xfId="1" quotePrefix="1" applyAlignment="1">
      <alignment horizontal="center"/>
    </xf>
    <xf numFmtId="17" fontId="1" fillId="0" borderId="0" xfId="1" quotePrefix="1" applyNumberFormat="1" applyAlignment="1">
      <alignment horizontal="center"/>
    </xf>
    <xf numFmtId="0" fontId="1" fillId="0" borderId="0" xfId="1" applyAlignment="1">
      <alignment horizontal="center"/>
    </xf>
    <xf numFmtId="0" fontId="3" fillId="0" borderId="0" xfId="1" applyFont="1"/>
    <xf numFmtId="17" fontId="1" fillId="0" borderId="0" xfId="1" applyNumberFormat="1" applyAlignment="1">
      <alignment horizontal="center"/>
    </xf>
    <xf numFmtId="166" fontId="1" fillId="0" borderId="0" xfId="2" applyNumberFormat="1"/>
    <xf numFmtId="10" fontId="1" fillId="0" borderId="0" xfId="3" applyNumberFormat="1"/>
    <xf numFmtId="166" fontId="10" fillId="0" borderId="0" xfId="1" applyNumberFormat="1" applyFont="1"/>
    <xf numFmtId="166" fontId="1" fillId="0" borderId="0" xfId="1" applyNumberFormat="1"/>
    <xf numFmtId="43" fontId="1" fillId="0" borderId="0" xfId="2"/>
    <xf numFmtId="166" fontId="3" fillId="0" borderId="0" xfId="1" applyNumberFormat="1" applyFont="1"/>
    <xf numFmtId="166" fontId="1" fillId="0" borderId="2" xfId="2" applyNumberFormat="1" applyBorder="1"/>
    <xf numFmtId="10" fontId="1" fillId="0" borderId="2" xfId="3" applyNumberFormat="1" applyBorder="1"/>
    <xf numFmtId="166" fontId="3" fillId="0" borderId="2" xfId="1" applyNumberFormat="1" applyFont="1" applyBorder="1"/>
    <xf numFmtId="10" fontId="3" fillId="0" borderId="0" xfId="3" applyNumberFormat="1" applyFont="1"/>
    <xf numFmtId="166" fontId="11" fillId="0" borderId="0" xfId="1" applyNumberFormat="1" applyFont="1"/>
    <xf numFmtId="166" fontId="12" fillId="0" borderId="0" xfId="1" applyNumberFormat="1" applyFont="1"/>
    <xf numFmtId="0" fontId="13" fillId="0" borderId="0" xfId="1" applyFont="1"/>
    <xf numFmtId="0" fontId="14" fillId="0" borderId="0" xfId="1" applyFont="1"/>
    <xf numFmtId="166" fontId="15" fillId="0" borderId="0" xfId="1" applyNumberFormat="1" applyFont="1"/>
    <xf numFmtId="10" fontId="15" fillId="0" borderId="0" xfId="3" applyNumberFormat="1" applyFont="1"/>
    <xf numFmtId="0" fontId="15" fillId="0" borderId="0" xfId="1" applyFont="1"/>
    <xf numFmtId="10" fontId="13" fillId="0" borderId="0" xfId="3" applyNumberFormat="1" applyFont="1"/>
    <xf numFmtId="166" fontId="13" fillId="0" borderId="0" xfId="1" applyNumberFormat="1" applyFont="1"/>
    <xf numFmtId="167" fontId="15" fillId="0" borderId="0" xfId="1" applyNumberFormat="1" applyFont="1"/>
    <xf numFmtId="166" fontId="15" fillId="0" borderId="2" xfId="1" applyNumberFormat="1" applyFont="1" applyBorder="1"/>
    <xf numFmtId="10" fontId="15" fillId="0" borderId="2" xfId="3" applyNumberFormat="1" applyFont="1" applyBorder="1"/>
    <xf numFmtId="10" fontId="13" fillId="0" borderId="2" xfId="3" applyNumberFormat="1" applyFont="1" applyBorder="1"/>
    <xf numFmtId="167" fontId="13" fillId="0" borderId="0" xfId="1" applyNumberFormat="1" applyFont="1"/>
    <xf numFmtId="0" fontId="4" fillId="0" borderId="0" xfId="1" applyFont="1"/>
    <xf numFmtId="166" fontId="16" fillId="0" borderId="0" xfId="1" applyNumberFormat="1" applyFont="1"/>
    <xf numFmtId="166" fontId="1" fillId="0" borderId="2" xfId="1" applyNumberFormat="1" applyBorder="1"/>
    <xf numFmtId="166" fontId="16" fillId="0" borderId="2" xfId="1" applyNumberFormat="1" applyFont="1" applyBorder="1"/>
    <xf numFmtId="0" fontId="17" fillId="0" borderId="0" xfId="1" applyFont="1"/>
    <xf numFmtId="0" fontId="18" fillId="0" borderId="0" xfId="1" applyFont="1"/>
    <xf numFmtId="166" fontId="17" fillId="0" borderId="0" xfId="1" applyNumberFormat="1" applyFont="1"/>
    <xf numFmtId="10" fontId="17" fillId="0" borderId="0" xfId="3" applyNumberFormat="1" applyFont="1"/>
    <xf numFmtId="0" fontId="19" fillId="0" borderId="0" xfId="1" applyFont="1"/>
    <xf numFmtId="166" fontId="20" fillId="2" borderId="0" xfId="1" applyNumberFormat="1" applyFont="1" applyFill="1"/>
    <xf numFmtId="166" fontId="21" fillId="0" borderId="0" xfId="1" applyNumberFormat="1" applyFont="1"/>
    <xf numFmtId="166" fontId="20" fillId="2" borderId="4" xfId="1" applyNumberFormat="1" applyFont="1" applyFill="1" applyBorder="1"/>
    <xf numFmtId="166" fontId="22" fillId="0" borderId="0" xfId="1" applyNumberFormat="1" applyFont="1"/>
    <xf numFmtId="165" fontId="1" fillId="0" borderId="0" xfId="4" applyNumberFormat="1"/>
    <xf numFmtId="166" fontId="23" fillId="0" borderId="0" xfId="2" applyNumberFormat="1" applyFont="1"/>
    <xf numFmtId="10" fontId="23" fillId="0" borderId="0" xfId="3" applyNumberFormat="1" applyFont="1"/>
    <xf numFmtId="0" fontId="1" fillId="0" borderId="0" xfId="1" applyAlignment="1">
      <alignment horizontal="centerContinuous"/>
    </xf>
    <xf numFmtId="164" fontId="1" fillId="0" borderId="0" xfId="1" applyNumberFormat="1"/>
    <xf numFmtId="0" fontId="3" fillId="0" borderId="0" xfId="1" applyFont="1" applyAlignment="1">
      <alignment horizontal="center"/>
    </xf>
    <xf numFmtId="164" fontId="3" fillId="0" borderId="0" xfId="5" applyNumberFormat="1" applyFont="1"/>
    <xf numFmtId="43" fontId="1" fillId="0" borderId="0" xfId="1" applyNumberFormat="1"/>
    <xf numFmtId="4" fontId="1" fillId="0" borderId="0" xfId="1" applyNumberFormat="1"/>
    <xf numFmtId="0" fontId="24" fillId="0" borderId="0" xfId="1" applyFont="1"/>
    <xf numFmtId="4" fontId="24" fillId="0" borderId="0" xfId="1" applyNumberFormat="1" applyFont="1"/>
    <xf numFmtId="0" fontId="24" fillId="0" borderId="0" xfId="1" applyFont="1" applyAlignment="1">
      <alignment wrapText="1"/>
    </xf>
    <xf numFmtId="0" fontId="25" fillId="0" borderId="0" xfId="1" applyFont="1"/>
    <xf numFmtId="3" fontId="25" fillId="0" borderId="0" xfId="1" applyNumberFormat="1" applyFont="1"/>
    <xf numFmtId="0" fontId="6" fillId="0" borderId="0" xfId="1" applyFont="1" applyAlignment="1">
      <alignment horizontal="centerContinuous"/>
    </xf>
    <xf numFmtId="0" fontId="6" fillId="0" borderId="0" xfId="1" quotePrefix="1" applyFont="1" applyAlignment="1">
      <alignment horizontal="center"/>
    </xf>
    <xf numFmtId="166" fontId="26" fillId="0" borderId="0" xfId="1" applyNumberFormat="1" applyFont="1"/>
    <xf numFmtId="2" fontId="1" fillId="0" borderId="0" xfId="1" applyNumberFormat="1"/>
    <xf numFmtId="165" fontId="4" fillId="0" borderId="0" xfId="0" applyNumberFormat="1" applyFont="1" applyBorder="1" applyAlignment="1">
      <alignment horizontal="right"/>
    </xf>
    <xf numFmtId="10" fontId="4" fillId="0" borderId="0" xfId="0" applyNumberFormat="1" applyFont="1" applyBorder="1"/>
    <xf numFmtId="166" fontId="1" fillId="0" borderId="0" xfId="2" applyNumberFormat="1" applyBorder="1"/>
    <xf numFmtId="10" fontId="1" fillId="0" borderId="0" xfId="3" applyNumberFormat="1" applyBorder="1"/>
    <xf numFmtId="166" fontId="1" fillId="0" borderId="0" xfId="1" applyNumberFormat="1" applyBorder="1"/>
    <xf numFmtId="166" fontId="23" fillId="0" borderId="0" xfId="2" applyNumberFormat="1" applyFont="1" applyBorder="1"/>
    <xf numFmtId="10" fontId="23" fillId="0" borderId="0" xfId="3" applyNumberFormat="1" applyFont="1" applyBorder="1"/>
    <xf numFmtId="0" fontId="3" fillId="0" borderId="0" xfId="1" applyFont="1" applyBorder="1"/>
    <xf numFmtId="0" fontId="1" fillId="0" borderId="0" xfId="1" applyBorder="1"/>
    <xf numFmtId="0" fontId="1" fillId="0" borderId="0" xfId="1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0" xfId="0" applyFont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" fillId="0" borderId="24" xfId="0" applyFont="1" applyBorder="1"/>
    <xf numFmtId="0" fontId="1" fillId="0" borderId="25" xfId="0" applyFont="1" applyBorder="1"/>
    <xf numFmtId="0" fontId="1" fillId="0" borderId="2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4" fontId="3" fillId="0" borderId="29" xfId="0" applyNumberFormat="1" applyFont="1" applyBorder="1"/>
    <xf numFmtId="165" fontId="1" fillId="0" borderId="29" xfId="8" applyNumberFormat="1" applyFont="1" applyBorder="1" applyAlignment="1">
      <alignment horizontal="right"/>
    </xf>
    <xf numFmtId="165" fontId="1" fillId="0" borderId="0" xfId="8" applyNumberFormat="1" applyFont="1" applyAlignment="1">
      <alignment horizontal="right"/>
    </xf>
    <xf numFmtId="165" fontId="1" fillId="0" borderId="30" xfId="8" applyNumberFormat="1" applyFont="1" applyBorder="1" applyAlignment="1">
      <alignment horizontal="right"/>
    </xf>
    <xf numFmtId="165" fontId="1" fillId="0" borderId="27" xfId="8" applyNumberFormat="1" applyFont="1" applyBorder="1" applyAlignment="1">
      <alignment horizontal="right"/>
    </xf>
    <xf numFmtId="4" fontId="1" fillId="0" borderId="29" xfId="0" applyNumberFormat="1" applyFont="1" applyBorder="1" applyAlignment="1">
      <alignment horizontal="center"/>
    </xf>
    <xf numFmtId="4" fontId="3" fillId="3" borderId="29" xfId="0" applyNumberFormat="1" applyFont="1" applyFill="1" applyBorder="1"/>
    <xf numFmtId="0" fontId="1" fillId="0" borderId="29" xfId="0" applyFont="1" applyBorder="1"/>
    <xf numFmtId="165" fontId="1" fillId="0" borderId="29" xfId="0" applyNumberFormat="1" applyFont="1" applyBorder="1" applyAlignment="1">
      <alignment horizontal="right"/>
    </xf>
    <xf numFmtId="165" fontId="1" fillId="0" borderId="30" xfId="0" applyNumberFormat="1" applyFont="1" applyBorder="1" applyAlignment="1">
      <alignment horizontal="right"/>
    </xf>
    <xf numFmtId="165" fontId="1" fillId="0" borderId="27" xfId="0" applyNumberFormat="1" applyFont="1" applyBorder="1" applyAlignment="1">
      <alignment horizontal="right"/>
    </xf>
    <xf numFmtId="4" fontId="1" fillId="0" borderId="29" xfId="0" applyNumberFormat="1" applyFont="1" applyBorder="1"/>
    <xf numFmtId="10" fontId="1" fillId="0" borderId="29" xfId="0" applyNumberFormat="1" applyFont="1" applyBorder="1" applyAlignment="1">
      <alignment horizontal="right"/>
    </xf>
    <xf numFmtId="10" fontId="1" fillId="0" borderId="0" xfId="0" applyNumberFormat="1" applyFont="1" applyAlignment="1">
      <alignment horizontal="right"/>
    </xf>
    <xf numFmtId="10" fontId="1" fillId="0" borderId="30" xfId="0" applyNumberFormat="1" applyFont="1" applyBorder="1" applyAlignment="1">
      <alignment horizontal="right"/>
    </xf>
    <xf numFmtId="10" fontId="1" fillId="0" borderId="27" xfId="0" applyNumberFormat="1" applyFont="1" applyBorder="1" applyAlignment="1">
      <alignment horizontal="right"/>
    </xf>
    <xf numFmtId="0" fontId="1" fillId="3" borderId="29" xfId="0" applyFont="1" applyFill="1" applyBorder="1" applyAlignment="1">
      <alignment horizontal="left" wrapText="1"/>
    </xf>
    <xf numFmtId="0" fontId="1" fillId="0" borderId="30" xfId="0" applyFont="1" applyBorder="1"/>
    <xf numFmtId="168" fontId="1" fillId="0" borderId="29" xfId="0" applyNumberFormat="1" applyFont="1" applyBorder="1" applyAlignment="1">
      <alignment horizontal="right"/>
    </xf>
    <xf numFmtId="9" fontId="3" fillId="0" borderId="29" xfId="0" applyNumberFormat="1" applyFont="1" applyBorder="1"/>
    <xf numFmtId="2" fontId="1" fillId="0" borderId="0" xfId="0" applyNumberFormat="1" applyFont="1" applyAlignment="1">
      <alignment horizontal="right"/>
    </xf>
    <xf numFmtId="9" fontId="1" fillId="0" borderId="29" xfId="0" applyNumberFormat="1" applyFont="1" applyBorder="1"/>
    <xf numFmtId="10" fontId="1" fillId="0" borderId="29" xfId="9" applyNumberFormat="1" applyFont="1" applyBorder="1" applyAlignment="1">
      <alignment horizontal="right"/>
    </xf>
    <xf numFmtId="165" fontId="31" fillId="0" borderId="29" xfId="9" applyNumberFormat="1" applyFont="1" applyBorder="1" applyAlignment="1">
      <alignment horizontal="right"/>
    </xf>
    <xf numFmtId="165" fontId="31" fillId="0" borderId="0" xfId="0" applyNumberFormat="1" applyFont="1" applyAlignment="1">
      <alignment horizontal="right"/>
    </xf>
    <xf numFmtId="165" fontId="31" fillId="0" borderId="27" xfId="0" applyNumberFormat="1" applyFont="1" applyBorder="1" applyAlignment="1">
      <alignment horizontal="right"/>
    </xf>
    <xf numFmtId="167" fontId="31" fillId="0" borderId="29" xfId="0" applyNumberFormat="1" applyFont="1" applyBorder="1" applyAlignment="1">
      <alignment horizontal="center"/>
    </xf>
    <xf numFmtId="10" fontId="31" fillId="0" borderId="29" xfId="9" applyNumberFormat="1" applyFont="1" applyBorder="1" applyAlignment="1">
      <alignment horizontal="right"/>
    </xf>
    <xf numFmtId="168" fontId="31" fillId="0" borderId="0" xfId="0" applyNumberFormat="1" applyFont="1" applyAlignment="1">
      <alignment horizontal="right"/>
    </xf>
    <xf numFmtId="168" fontId="31" fillId="0" borderId="27" xfId="0" applyNumberFormat="1" applyFont="1" applyBorder="1" applyAlignment="1">
      <alignment horizontal="right"/>
    </xf>
    <xf numFmtId="4" fontId="31" fillId="0" borderId="29" xfId="0" applyNumberFormat="1" applyFont="1" applyBorder="1" applyAlignment="1">
      <alignment horizontal="center"/>
    </xf>
    <xf numFmtId="168" fontId="1" fillId="0" borderId="0" xfId="0" applyNumberFormat="1" applyFont="1" applyAlignment="1">
      <alignment horizontal="right"/>
    </xf>
    <xf numFmtId="168" fontId="1" fillId="0" borderId="30" xfId="0" applyNumberFormat="1" applyFont="1" applyBorder="1" applyAlignment="1">
      <alignment horizontal="right"/>
    </xf>
    <xf numFmtId="168" fontId="1" fillId="0" borderId="27" xfId="0" applyNumberFormat="1" applyFont="1" applyBorder="1" applyAlignment="1">
      <alignment horizontal="right"/>
    </xf>
    <xf numFmtId="4" fontId="1" fillId="0" borderId="29" xfId="8" applyNumberFormat="1" applyFont="1" applyBorder="1"/>
    <xf numFmtId="9" fontId="3" fillId="0" borderId="30" xfId="0" applyNumberFormat="1" applyFont="1" applyBorder="1"/>
    <xf numFmtId="165" fontId="3" fillId="0" borderId="29" xfId="0" applyNumberFormat="1" applyFont="1" applyBorder="1" applyAlignment="1">
      <alignment horizontal="right"/>
    </xf>
    <xf numFmtId="4" fontId="3" fillId="0" borderId="29" xfId="0" applyNumberFormat="1" applyFont="1" applyBorder="1" applyAlignment="1">
      <alignment horizontal="center"/>
    </xf>
    <xf numFmtId="165" fontId="31" fillId="0" borderId="29" xfId="0" applyNumberFormat="1" applyFont="1" applyBorder="1" applyAlignment="1">
      <alignment horizontal="right"/>
    </xf>
    <xf numFmtId="10" fontId="31" fillId="0" borderId="29" xfId="0" applyNumberFormat="1" applyFont="1" applyBorder="1" applyAlignment="1">
      <alignment horizontal="right"/>
    </xf>
    <xf numFmtId="10" fontId="31" fillId="0" borderId="0" xfId="0" applyNumberFormat="1" applyFont="1" applyAlignment="1">
      <alignment horizontal="right"/>
    </xf>
    <xf numFmtId="10" fontId="31" fillId="0" borderId="30" xfId="0" applyNumberFormat="1" applyFont="1" applyBorder="1" applyAlignment="1">
      <alignment horizontal="right"/>
    </xf>
    <xf numFmtId="10" fontId="31" fillId="0" borderId="27" xfId="0" applyNumberFormat="1" applyFont="1" applyBorder="1" applyAlignment="1">
      <alignment horizontal="right"/>
    </xf>
    <xf numFmtId="10" fontId="1" fillId="0" borderId="29" xfId="0" applyNumberFormat="1" applyFont="1" applyBorder="1"/>
    <xf numFmtId="10" fontId="1" fillId="0" borderId="30" xfId="0" applyNumberFormat="1" applyFont="1" applyBorder="1"/>
    <xf numFmtId="10" fontId="1" fillId="0" borderId="27" xfId="0" applyNumberFormat="1" applyFont="1" applyBorder="1"/>
    <xf numFmtId="0" fontId="3" fillId="0" borderId="29" xfId="0" applyFont="1" applyBorder="1"/>
    <xf numFmtId="165" fontId="3" fillId="0" borderId="29" xfId="0" applyNumberFormat="1" applyFont="1" applyBorder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165" fontId="3" fillId="0" borderId="30" xfId="0" applyNumberFormat="1" applyFont="1" applyBorder="1" applyAlignment="1">
      <alignment horizontal="right" vertical="center"/>
    </xf>
    <xf numFmtId="165" fontId="3" fillId="0" borderId="27" xfId="0" applyNumberFormat="1" applyFont="1" applyBorder="1" applyAlignment="1">
      <alignment horizontal="right" vertical="center"/>
    </xf>
    <xf numFmtId="10" fontId="3" fillId="0" borderId="29" xfId="0" applyNumberFormat="1" applyFont="1" applyBorder="1" applyAlignment="1">
      <alignment horizontal="right"/>
    </xf>
    <xf numFmtId="10" fontId="3" fillId="0" borderId="0" xfId="0" applyNumberFormat="1" applyFont="1" applyAlignment="1">
      <alignment horizontal="right"/>
    </xf>
    <xf numFmtId="10" fontId="3" fillId="0" borderId="30" xfId="0" applyNumberFormat="1" applyFont="1" applyBorder="1" applyAlignment="1">
      <alignment horizontal="right"/>
    </xf>
    <xf numFmtId="10" fontId="3" fillId="0" borderId="27" xfId="0" applyNumberFormat="1" applyFont="1" applyBorder="1" applyAlignment="1">
      <alignment horizontal="right"/>
    </xf>
    <xf numFmtId="4" fontId="3" fillId="0" borderId="29" xfId="0" applyNumberFormat="1" applyFont="1" applyBorder="1" applyAlignment="1">
      <alignment horizontal="right"/>
    </xf>
    <xf numFmtId="0" fontId="3" fillId="0" borderId="27" xfId="0" applyFont="1" applyBorder="1"/>
    <xf numFmtId="169" fontId="1" fillId="0" borderId="29" xfId="0" applyNumberFormat="1" applyFont="1" applyBorder="1"/>
    <xf numFmtId="4" fontId="1" fillId="0" borderId="29" xfId="0" applyNumberFormat="1" applyFont="1" applyBorder="1" applyAlignment="1">
      <alignment horizontal="right"/>
    </xf>
    <xf numFmtId="9" fontId="1" fillId="0" borderId="29" xfId="0" applyNumberFormat="1" applyFont="1" applyBorder="1" applyAlignment="1">
      <alignment vertical="center"/>
    </xf>
    <xf numFmtId="165" fontId="1" fillId="0" borderId="29" xfId="0" applyNumberFormat="1" applyFont="1" applyBorder="1" applyAlignment="1">
      <alignment horizontal="right" vertical="center"/>
    </xf>
    <xf numFmtId="165" fontId="1" fillId="0" borderId="0" xfId="0" applyNumberFormat="1" applyFont="1" applyAlignment="1">
      <alignment horizontal="right" vertical="center"/>
    </xf>
    <xf numFmtId="165" fontId="1" fillId="0" borderId="27" xfId="0" applyNumberFormat="1" applyFont="1" applyBorder="1" applyAlignment="1">
      <alignment horizontal="right" vertical="center"/>
    </xf>
    <xf numFmtId="165" fontId="1" fillId="0" borderId="29" xfId="8" applyNumberFormat="1" applyFont="1" applyBorder="1" applyAlignment="1">
      <alignment horizontal="right" vertical="center"/>
    </xf>
    <xf numFmtId="4" fontId="1" fillId="0" borderId="29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0" fontId="3" fillId="0" borderId="25" xfId="0" applyNumberFormat="1" applyFont="1" applyBorder="1"/>
    <xf numFmtId="165" fontId="33" fillId="0" borderId="24" xfId="0" applyNumberFormat="1" applyFont="1" applyBorder="1" applyAlignment="1">
      <alignment horizontal="right"/>
    </xf>
    <xf numFmtId="165" fontId="33" fillId="0" borderId="29" xfId="0" applyNumberFormat="1" applyFont="1" applyBorder="1" applyAlignment="1">
      <alignment horizontal="right"/>
    </xf>
    <xf numFmtId="167" fontId="33" fillId="0" borderId="24" xfId="0" applyNumberFormat="1" applyFont="1" applyBorder="1" applyAlignment="1">
      <alignment horizontal="right"/>
    </xf>
    <xf numFmtId="10" fontId="33" fillId="0" borderId="24" xfId="0" applyNumberFormat="1" applyFont="1" applyBorder="1"/>
    <xf numFmtId="10" fontId="33" fillId="0" borderId="29" xfId="0" applyNumberFormat="1" applyFont="1" applyBorder="1"/>
    <xf numFmtId="10" fontId="34" fillId="0" borderId="29" xfId="0" applyNumberFormat="1" applyFont="1" applyBorder="1"/>
    <xf numFmtId="9" fontId="11" fillId="0" borderId="29" xfId="0" applyNumberFormat="1" applyFont="1" applyBorder="1"/>
    <xf numFmtId="165" fontId="3" fillId="0" borderId="24" xfId="0" applyNumberFormat="1" applyFont="1" applyBorder="1" applyAlignment="1">
      <alignment horizontal="right"/>
    </xf>
    <xf numFmtId="10" fontId="3" fillId="0" borderId="24" xfId="0" applyNumberFormat="1" applyFont="1" applyBorder="1"/>
    <xf numFmtId="10" fontId="3" fillId="0" borderId="29" xfId="0" applyNumberFormat="1" applyFont="1" applyBorder="1"/>
    <xf numFmtId="43" fontId="1" fillId="0" borderId="27" xfId="0" applyNumberFormat="1" applyFont="1" applyBorder="1"/>
    <xf numFmtId="4" fontId="9" fillId="0" borderId="27" xfId="0" applyNumberFormat="1" applyFont="1" applyBorder="1" applyAlignment="1">
      <alignment horizontal="left" vertical="center"/>
    </xf>
    <xf numFmtId="168" fontId="1" fillId="0" borderId="29" xfId="0" quotePrefix="1" applyNumberFormat="1" applyFont="1" applyBorder="1" applyAlignment="1">
      <alignment horizontal="right"/>
    </xf>
    <xf numFmtId="43" fontId="1" fillId="0" borderId="29" xfId="6" applyFont="1" applyBorder="1"/>
    <xf numFmtId="165" fontId="33" fillId="0" borderId="24" xfId="7" applyNumberFormat="1" applyFont="1" applyBorder="1" applyAlignment="1">
      <alignment horizontal="right"/>
    </xf>
    <xf numFmtId="165" fontId="33" fillId="0" borderId="29" xfId="7" applyNumberFormat="1" applyFont="1" applyBorder="1" applyAlignment="1">
      <alignment horizontal="right"/>
    </xf>
    <xf numFmtId="167" fontId="33" fillId="0" borderId="24" xfId="7" applyNumberFormat="1" applyFont="1" applyBorder="1" applyAlignment="1">
      <alignment horizontal="right"/>
    </xf>
    <xf numFmtId="10" fontId="34" fillId="0" borderId="30" xfId="0" applyNumberFormat="1" applyFont="1" applyBorder="1"/>
    <xf numFmtId="9" fontId="3" fillId="0" borderId="29" xfId="10" applyNumberFormat="1" applyFont="1" applyBorder="1"/>
    <xf numFmtId="165" fontId="1" fillId="5" borderId="29" xfId="0" applyNumberFormat="1" applyFont="1" applyFill="1" applyBorder="1" applyAlignment="1">
      <alignment horizontal="right"/>
    </xf>
    <xf numFmtId="165" fontId="1" fillId="5" borderId="30" xfId="0" applyNumberFormat="1" applyFont="1" applyFill="1" applyBorder="1" applyAlignment="1">
      <alignment horizontal="right"/>
    </xf>
    <xf numFmtId="4" fontId="1" fillId="3" borderId="29" xfId="10" applyNumberFormat="1" applyFont="1" applyFill="1" applyBorder="1"/>
    <xf numFmtId="165" fontId="1" fillId="0" borderId="29" xfId="10" applyNumberFormat="1" applyFont="1" applyBorder="1" applyAlignment="1">
      <alignment horizontal="right"/>
    </xf>
    <xf numFmtId="3" fontId="0" fillId="0" borderId="0" xfId="0" applyNumberFormat="1"/>
    <xf numFmtId="4" fontId="1" fillId="3" borderId="29" xfId="0" applyNumberFormat="1" applyFont="1" applyFill="1" applyBorder="1"/>
    <xf numFmtId="165" fontId="3" fillId="0" borderId="29" xfId="10" applyNumberFormat="1" applyFont="1" applyBorder="1" applyAlignment="1">
      <alignment horizontal="right"/>
    </xf>
    <xf numFmtId="10" fontId="3" fillId="0" borderId="29" xfId="10" applyNumberFormat="1" applyFont="1" applyBorder="1"/>
    <xf numFmtId="165" fontId="3" fillId="0" borderId="30" xfId="0" applyNumberFormat="1" applyFont="1" applyBorder="1" applyAlignment="1">
      <alignment horizontal="right"/>
    </xf>
    <xf numFmtId="165" fontId="3" fillId="0" borderId="27" xfId="0" applyNumberFormat="1" applyFont="1" applyBorder="1" applyAlignment="1">
      <alignment horizontal="right"/>
    </xf>
    <xf numFmtId="10" fontId="3" fillId="0" borderId="30" xfId="0" applyNumberFormat="1" applyFont="1" applyBorder="1"/>
    <xf numFmtId="10" fontId="3" fillId="0" borderId="27" xfId="0" applyNumberFormat="1" applyFont="1" applyBorder="1"/>
    <xf numFmtId="165" fontId="22" fillId="0" borderId="31" xfId="0" applyNumberFormat="1" applyFont="1" applyBorder="1" applyAlignment="1">
      <alignment horizontal="right"/>
    </xf>
    <xf numFmtId="165" fontId="22" fillId="0" borderId="0" xfId="0" applyNumberFormat="1" applyFont="1" applyAlignment="1">
      <alignment horizontal="right"/>
    </xf>
    <xf numFmtId="165" fontId="22" fillId="0" borderId="32" xfId="0" applyNumberFormat="1" applyFont="1" applyBorder="1" applyAlignment="1">
      <alignment horizontal="right"/>
    </xf>
    <xf numFmtId="165" fontId="22" fillId="0" borderId="27" xfId="0" applyNumberFormat="1" applyFont="1" applyBorder="1" applyAlignment="1">
      <alignment horizontal="right"/>
    </xf>
    <xf numFmtId="165" fontId="22" fillId="0" borderId="29" xfId="0" applyNumberFormat="1" applyFont="1" applyBorder="1" applyAlignment="1">
      <alignment horizontal="right"/>
    </xf>
    <xf numFmtId="167" fontId="22" fillId="0" borderId="29" xfId="0" applyNumberFormat="1" applyFont="1" applyBorder="1" applyAlignment="1">
      <alignment horizontal="center"/>
    </xf>
    <xf numFmtId="10" fontId="22" fillId="0" borderId="29" xfId="0" applyNumberFormat="1" applyFont="1" applyBorder="1"/>
    <xf numFmtId="10" fontId="22" fillId="0" borderId="27" xfId="0" applyNumberFormat="1" applyFont="1" applyBorder="1"/>
    <xf numFmtId="4" fontId="22" fillId="0" borderId="29" xfId="0" applyNumberFormat="1" applyFont="1" applyBorder="1" applyAlignment="1">
      <alignment horizontal="right"/>
    </xf>
    <xf numFmtId="0" fontId="22" fillId="0" borderId="30" xfId="0" applyFont="1" applyBorder="1"/>
    <xf numFmtId="10" fontId="22" fillId="0" borderId="0" xfId="0" applyNumberFormat="1" applyFont="1"/>
    <xf numFmtId="4" fontId="0" fillId="0" borderId="0" xfId="0" applyNumberFormat="1"/>
    <xf numFmtId="9" fontId="3" fillId="0" borderId="30" xfId="10" applyNumberFormat="1" applyFont="1" applyBorder="1"/>
    <xf numFmtId="167" fontId="26" fillId="0" borderId="30" xfId="2" applyNumberFormat="1" applyFont="1" applyBorder="1" applyAlignment="1">
      <alignment horizontal="left"/>
    </xf>
    <xf numFmtId="165" fontId="26" fillId="6" borderId="29" xfId="2" applyNumberFormat="1" applyFont="1" applyFill="1" applyBorder="1" applyAlignment="1">
      <alignment horizontal="right"/>
    </xf>
    <xf numFmtId="168" fontId="26" fillId="0" borderId="29" xfId="2" applyNumberFormat="1" applyFont="1" applyBorder="1" applyAlignment="1">
      <alignment horizontal="center"/>
    </xf>
    <xf numFmtId="167" fontId="26" fillId="0" borderId="30" xfId="0" applyNumberFormat="1" applyFont="1" applyBorder="1" applyAlignment="1">
      <alignment horizontal="left"/>
    </xf>
    <xf numFmtId="165" fontId="26" fillId="6" borderId="29" xfId="0" applyNumberFormat="1" applyFont="1" applyFill="1" applyBorder="1" applyAlignment="1">
      <alignment horizontal="right"/>
    </xf>
    <xf numFmtId="168" fontId="26" fillId="0" borderId="24" xfId="0" applyNumberFormat="1" applyFont="1" applyBorder="1" applyAlignment="1">
      <alignment horizontal="center"/>
    </xf>
    <xf numFmtId="4" fontId="0" fillId="6" borderId="0" xfId="0" applyNumberFormat="1" applyFill="1"/>
    <xf numFmtId="9" fontId="1" fillId="0" borderId="26" xfId="0" applyNumberFormat="1" applyFont="1" applyBorder="1"/>
    <xf numFmtId="165" fontId="1" fillId="6" borderId="29" xfId="8" applyNumberFormat="1" applyFont="1" applyFill="1" applyBorder="1" applyAlignment="1">
      <alignment horizontal="right"/>
    </xf>
    <xf numFmtId="9" fontId="37" fillId="0" borderId="26" xfId="0" applyNumberFormat="1" applyFont="1" applyBorder="1"/>
    <xf numFmtId="43" fontId="3" fillId="0" borderId="27" xfId="0" applyNumberFormat="1" applyFont="1" applyBorder="1"/>
    <xf numFmtId="43" fontId="3" fillId="0" borderId="0" xfId="0" applyNumberFormat="1" applyFont="1"/>
    <xf numFmtId="165" fontId="1" fillId="0" borderId="29" xfId="6" applyNumberFormat="1" applyFont="1" applyBorder="1" applyAlignment="1">
      <alignment horizontal="right"/>
    </xf>
    <xf numFmtId="43" fontId="1" fillId="0" borderId="0" xfId="0" applyNumberFormat="1" applyFont="1"/>
    <xf numFmtId="0" fontId="9" fillId="0" borderId="33" xfId="0" applyFont="1" applyBorder="1"/>
    <xf numFmtId="167" fontId="20" fillId="0" borderId="30" xfId="0" applyNumberFormat="1" applyFont="1" applyBorder="1"/>
    <xf numFmtId="167" fontId="20" fillId="0" borderId="27" xfId="6" applyNumberFormat="1" applyFont="1" applyBorder="1"/>
    <xf numFmtId="167" fontId="20" fillId="0" borderId="0" xfId="6" applyNumberFormat="1" applyFont="1"/>
    <xf numFmtId="165" fontId="20" fillId="0" borderId="29" xfId="6" applyNumberFormat="1" applyFont="1" applyBorder="1" applyAlignment="1">
      <alignment horizontal="right"/>
    </xf>
    <xf numFmtId="167" fontId="20" fillId="0" borderId="30" xfId="0" applyNumberFormat="1" applyFont="1" applyBorder="1" applyAlignment="1">
      <alignment horizontal="center"/>
    </xf>
    <xf numFmtId="10" fontId="20" fillId="0" borderId="30" xfId="0" applyNumberFormat="1" applyFont="1" applyBorder="1"/>
    <xf numFmtId="10" fontId="20" fillId="0" borderId="27" xfId="0" applyNumberFormat="1" applyFont="1" applyBorder="1"/>
    <xf numFmtId="10" fontId="20" fillId="0" borderId="0" xfId="0" applyNumberFormat="1" applyFont="1"/>
    <xf numFmtId="10" fontId="20" fillId="0" borderId="0" xfId="9" applyNumberFormat="1" applyFont="1"/>
    <xf numFmtId="10" fontId="20" fillId="0" borderId="29" xfId="0" applyNumberFormat="1" applyFont="1" applyBorder="1"/>
    <xf numFmtId="168" fontId="1" fillId="0" borderId="0" xfId="0" applyNumberFormat="1" applyFont="1"/>
    <xf numFmtId="43" fontId="1" fillId="0" borderId="0" xfId="0" applyNumberFormat="1" applyFont="1" applyAlignment="1">
      <alignment horizontal="left"/>
    </xf>
    <xf numFmtId="4" fontId="1" fillId="0" borderId="27" xfId="0" applyNumberFormat="1" applyFont="1" applyBorder="1"/>
    <xf numFmtId="4" fontId="1" fillId="0" borderId="0" xfId="0" applyNumberFormat="1" applyFont="1"/>
    <xf numFmtId="165" fontId="1" fillId="0" borderId="31" xfId="0" applyNumberFormat="1" applyFont="1" applyBorder="1" applyAlignment="1">
      <alignment horizontal="right"/>
    </xf>
    <xf numFmtId="4" fontId="1" fillId="0" borderId="31" xfId="0" applyNumberFormat="1" applyFont="1" applyBorder="1"/>
    <xf numFmtId="167" fontId="3" fillId="0" borderId="30" xfId="0" applyNumberFormat="1" applyFont="1" applyBorder="1" applyAlignment="1">
      <alignment horizontal="center"/>
    </xf>
    <xf numFmtId="167" fontId="3" fillId="0" borderId="27" xfId="0" applyNumberFormat="1" applyFont="1" applyBorder="1"/>
    <xf numFmtId="167" fontId="3" fillId="0" borderId="0" xfId="0" applyNumberFormat="1" applyFont="1"/>
    <xf numFmtId="165" fontId="3" fillId="0" borderId="33" xfId="0" applyNumberFormat="1" applyFont="1" applyBorder="1" applyAlignment="1">
      <alignment horizontal="right"/>
    </xf>
    <xf numFmtId="167" fontId="3" fillId="0" borderId="34" xfId="0" applyNumberFormat="1" applyFont="1" applyBorder="1" applyAlignment="1">
      <alignment horizontal="center"/>
    </xf>
    <xf numFmtId="170" fontId="1" fillId="0" borderId="30" xfId="0" applyNumberFormat="1" applyFont="1" applyBorder="1"/>
    <xf numFmtId="170" fontId="3" fillId="0" borderId="27" xfId="0" applyNumberFormat="1" applyFont="1" applyBorder="1"/>
    <xf numFmtId="170" fontId="3" fillId="0" borderId="0" xfId="0" applyNumberFormat="1" applyFont="1"/>
    <xf numFmtId="170" fontId="3" fillId="0" borderId="21" xfId="0" applyNumberFormat="1" applyFont="1" applyBorder="1"/>
    <xf numFmtId="0" fontId="3" fillId="0" borderId="0" xfId="0" applyFont="1" applyAlignment="1">
      <alignment horizontal="center"/>
    </xf>
    <xf numFmtId="0" fontId="0" fillId="0" borderId="0" xfId="0"/>
    <xf numFmtId="165" fontId="1" fillId="7" borderId="29" xfId="8" applyNumberFormat="1" applyFont="1" applyFill="1" applyBorder="1" applyAlignment="1">
      <alignment horizontal="right"/>
    </xf>
    <xf numFmtId="164" fontId="3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7" fillId="0" borderId="5" xfId="0" applyFont="1" applyBorder="1" applyAlignment="1">
      <alignment horizontal="left" wrapText="1"/>
    </xf>
    <xf numFmtId="0" fontId="27" fillId="0" borderId="6" xfId="0" applyFont="1" applyBorder="1" applyAlignment="1">
      <alignment horizontal="left" wrapText="1"/>
    </xf>
    <xf numFmtId="0" fontId="27" fillId="0" borderId="7" xfId="0" applyFont="1" applyBorder="1" applyAlignment="1">
      <alignment horizontal="left" wrapText="1"/>
    </xf>
    <xf numFmtId="0" fontId="6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167" fontId="32" fillId="0" borderId="29" xfId="0" applyNumberFormat="1" applyFont="1" applyBorder="1" applyAlignment="1">
      <alignment horizontal="left" vertical="center"/>
    </xf>
    <xf numFmtId="0" fontId="0" fillId="0" borderId="25" xfId="0" applyBorder="1"/>
    <xf numFmtId="4" fontId="9" fillId="4" borderId="33" xfId="10" applyNumberFormat="1" applyFont="1" applyFill="1" applyBorder="1" applyAlignment="1">
      <alignment horizontal="left" vertical="center"/>
    </xf>
    <xf numFmtId="0" fontId="0" fillId="0" borderId="22" xfId="0" applyBorder="1"/>
    <xf numFmtId="167" fontId="36" fillId="0" borderId="29" xfId="0" applyNumberFormat="1" applyFont="1" applyBorder="1" applyAlignment="1">
      <alignment horizontal="left" vertical="center"/>
    </xf>
    <xf numFmtId="167" fontId="30" fillId="0" borderId="29" xfId="1" applyNumberFormat="1" applyFont="1" applyBorder="1" applyAlignment="1">
      <alignment horizontal="left"/>
    </xf>
    <xf numFmtId="9" fontId="31" fillId="0" borderId="29" xfId="0" applyNumberFormat="1" applyFont="1" applyBorder="1" applyAlignment="1">
      <alignment horizontal="left"/>
    </xf>
    <xf numFmtId="4" fontId="9" fillId="4" borderId="33" xfId="0" applyNumberFormat="1" applyFont="1" applyFill="1" applyBorder="1" applyAlignment="1">
      <alignment horizontal="left" vertical="center"/>
    </xf>
    <xf numFmtId="4" fontId="32" fillId="0" borderId="29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0" fontId="3" fillId="0" borderId="34" xfId="0" applyFont="1" applyBorder="1" applyAlignment="1">
      <alignment horizontal="center"/>
    </xf>
    <xf numFmtId="0" fontId="0" fillId="0" borderId="6" xfId="0" applyBorder="1"/>
    <xf numFmtId="0" fontId="0" fillId="0" borderId="4" xfId="0" applyBorder="1"/>
    <xf numFmtId="4" fontId="29" fillId="0" borderId="34" xfId="0" applyNumberFormat="1" applyFont="1" applyBorder="1" applyAlignment="1">
      <alignment horizontal="center"/>
    </xf>
  </cellXfs>
  <cellStyles count="11">
    <cellStyle name="Millares" xfId="6" builtinId="3"/>
    <cellStyle name="Millares [0] 2" xfId="5" xr:uid="{443DDECF-4FA1-459E-977E-3CE316838065}"/>
    <cellStyle name="Millares 2" xfId="2" xr:uid="{B12719AE-1278-41D8-9327-A4AE9682762A}"/>
    <cellStyle name="Moneda" xfId="7" builtinId="4"/>
    <cellStyle name="Moneda [0]" xfId="8" builtinId="7"/>
    <cellStyle name="Moneda [0] 2" xfId="4" xr:uid="{C5A57AAA-E1B1-4DE2-BE3B-973072D69972}"/>
    <cellStyle name="Normal" xfId="0" builtinId="0"/>
    <cellStyle name="Normal 2 2" xfId="1" xr:uid="{167F27F0-D0B6-4D62-813E-4B456798DB50}"/>
    <cellStyle name="Normal_EDO DE RES ACUM TOTAL EMP" xfId="10" xr:uid="{48A03EED-66CB-4037-8D04-B4B3B0249DC5}"/>
    <cellStyle name="Porcentaje" xfId="9" builtinId="5"/>
    <cellStyle name="Porcentual 2" xfId="3" xr:uid="{806D5F35-E158-4B72-8D41-05F72C48CD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357E4-19EF-4438-BB44-089817B81914}">
  <dimension ref="A1:R55"/>
  <sheetViews>
    <sheetView workbookViewId="0">
      <selection activeCell="D9" sqref="D9"/>
    </sheetView>
  </sheetViews>
  <sheetFormatPr baseColWidth="10" defaultRowHeight="15" x14ac:dyDescent="0.2"/>
  <cols>
    <col min="4" max="4" width="17" style="15" bestFit="1" customWidth="1"/>
    <col min="5" max="5" width="7.6640625" bestFit="1" customWidth="1"/>
    <col min="6" max="6" width="4.6640625" customWidth="1"/>
    <col min="7" max="7" width="15.83203125" style="15" bestFit="1" customWidth="1"/>
    <col min="8" max="8" width="7.6640625" bestFit="1" customWidth="1"/>
    <col min="9" max="9" width="6.33203125" customWidth="1"/>
    <col min="10" max="10" width="4.5" customWidth="1"/>
    <col min="11" max="11" width="38.33203125" bestFit="1" customWidth="1"/>
    <col min="12" max="12" width="15.83203125" customWidth="1"/>
    <col min="13" max="13" width="2.83203125" customWidth="1"/>
    <col min="14" max="14" width="17" style="15" bestFit="1" customWidth="1"/>
    <col min="15" max="15" width="7.6640625" bestFit="1" customWidth="1"/>
    <col min="16" max="16" width="3.5" customWidth="1"/>
    <col min="17" max="17" width="15.83203125" style="15" bestFit="1" customWidth="1"/>
    <col min="18" max="18" width="7.6640625" bestFit="1" customWidth="1"/>
    <col min="260" max="260" width="17" bestFit="1" customWidth="1"/>
    <col min="261" max="261" width="7.6640625" bestFit="1" customWidth="1"/>
    <col min="262" max="262" width="4.6640625" customWidth="1"/>
    <col min="263" max="263" width="15.83203125" bestFit="1" customWidth="1"/>
    <col min="264" max="264" width="7.6640625" bestFit="1" customWidth="1"/>
    <col min="265" max="265" width="6.33203125" customWidth="1"/>
    <col min="266" max="266" width="4.5" customWidth="1"/>
    <col min="267" max="267" width="38.33203125" bestFit="1" customWidth="1"/>
    <col min="268" max="268" width="15.83203125" customWidth="1"/>
    <col min="269" max="269" width="2.83203125" customWidth="1"/>
    <col min="270" max="270" width="17" bestFit="1" customWidth="1"/>
    <col min="271" max="271" width="7.6640625" bestFit="1" customWidth="1"/>
    <col min="272" max="272" width="3.5" customWidth="1"/>
    <col min="273" max="273" width="15.83203125" bestFit="1" customWidth="1"/>
    <col min="274" max="274" width="7.6640625" bestFit="1" customWidth="1"/>
    <col min="516" max="516" width="17" bestFit="1" customWidth="1"/>
    <col min="517" max="517" width="7.6640625" bestFit="1" customWidth="1"/>
    <col min="518" max="518" width="4.6640625" customWidth="1"/>
    <col min="519" max="519" width="15.83203125" bestFit="1" customWidth="1"/>
    <col min="520" max="520" width="7.6640625" bestFit="1" customWidth="1"/>
    <col min="521" max="521" width="6.33203125" customWidth="1"/>
    <col min="522" max="522" width="4.5" customWidth="1"/>
    <col min="523" max="523" width="38.33203125" bestFit="1" customWidth="1"/>
    <col min="524" max="524" width="15.83203125" customWidth="1"/>
    <col min="525" max="525" width="2.83203125" customWidth="1"/>
    <col min="526" max="526" width="17" bestFit="1" customWidth="1"/>
    <col min="527" max="527" width="7.6640625" bestFit="1" customWidth="1"/>
    <col min="528" max="528" width="3.5" customWidth="1"/>
    <col min="529" max="529" width="15.83203125" bestFit="1" customWidth="1"/>
    <col min="530" max="530" width="7.6640625" bestFit="1" customWidth="1"/>
    <col min="772" max="772" width="17" bestFit="1" customWidth="1"/>
    <col min="773" max="773" width="7.6640625" bestFit="1" customWidth="1"/>
    <col min="774" max="774" width="4.6640625" customWidth="1"/>
    <col min="775" max="775" width="15.83203125" bestFit="1" customWidth="1"/>
    <col min="776" max="776" width="7.6640625" bestFit="1" customWidth="1"/>
    <col min="777" max="777" width="6.33203125" customWidth="1"/>
    <col min="778" max="778" width="4.5" customWidth="1"/>
    <col min="779" max="779" width="38.33203125" bestFit="1" customWidth="1"/>
    <col min="780" max="780" width="15.83203125" customWidth="1"/>
    <col min="781" max="781" width="2.83203125" customWidth="1"/>
    <col min="782" max="782" width="17" bestFit="1" customWidth="1"/>
    <col min="783" max="783" width="7.6640625" bestFit="1" customWidth="1"/>
    <col min="784" max="784" width="3.5" customWidth="1"/>
    <col min="785" max="785" width="15.83203125" bestFit="1" customWidth="1"/>
    <col min="786" max="786" width="7.6640625" bestFit="1" customWidth="1"/>
    <col min="1028" max="1028" width="17" bestFit="1" customWidth="1"/>
    <col min="1029" max="1029" width="7.6640625" bestFit="1" customWidth="1"/>
    <col min="1030" max="1030" width="4.6640625" customWidth="1"/>
    <col min="1031" max="1031" width="15.83203125" bestFit="1" customWidth="1"/>
    <col min="1032" max="1032" width="7.6640625" bestFit="1" customWidth="1"/>
    <col min="1033" max="1033" width="6.33203125" customWidth="1"/>
    <col min="1034" max="1034" width="4.5" customWidth="1"/>
    <col min="1035" max="1035" width="38.33203125" bestFit="1" customWidth="1"/>
    <col min="1036" max="1036" width="15.83203125" customWidth="1"/>
    <col min="1037" max="1037" width="2.83203125" customWidth="1"/>
    <col min="1038" max="1038" width="17" bestFit="1" customWidth="1"/>
    <col min="1039" max="1039" width="7.6640625" bestFit="1" customWidth="1"/>
    <col min="1040" max="1040" width="3.5" customWidth="1"/>
    <col min="1041" max="1041" width="15.83203125" bestFit="1" customWidth="1"/>
    <col min="1042" max="1042" width="7.6640625" bestFit="1" customWidth="1"/>
    <col min="1284" max="1284" width="17" bestFit="1" customWidth="1"/>
    <col min="1285" max="1285" width="7.6640625" bestFit="1" customWidth="1"/>
    <col min="1286" max="1286" width="4.6640625" customWidth="1"/>
    <col min="1287" max="1287" width="15.83203125" bestFit="1" customWidth="1"/>
    <col min="1288" max="1288" width="7.6640625" bestFit="1" customWidth="1"/>
    <col min="1289" max="1289" width="6.33203125" customWidth="1"/>
    <col min="1290" max="1290" width="4.5" customWidth="1"/>
    <col min="1291" max="1291" width="38.33203125" bestFit="1" customWidth="1"/>
    <col min="1292" max="1292" width="15.83203125" customWidth="1"/>
    <col min="1293" max="1293" width="2.83203125" customWidth="1"/>
    <col min="1294" max="1294" width="17" bestFit="1" customWidth="1"/>
    <col min="1295" max="1295" width="7.6640625" bestFit="1" customWidth="1"/>
    <col min="1296" max="1296" width="3.5" customWidth="1"/>
    <col min="1297" max="1297" width="15.83203125" bestFit="1" customWidth="1"/>
    <col min="1298" max="1298" width="7.6640625" bestFit="1" customWidth="1"/>
    <col min="1540" max="1540" width="17" bestFit="1" customWidth="1"/>
    <col min="1541" max="1541" width="7.6640625" bestFit="1" customWidth="1"/>
    <col min="1542" max="1542" width="4.6640625" customWidth="1"/>
    <col min="1543" max="1543" width="15.83203125" bestFit="1" customWidth="1"/>
    <col min="1544" max="1544" width="7.6640625" bestFit="1" customWidth="1"/>
    <col min="1545" max="1545" width="6.33203125" customWidth="1"/>
    <col min="1546" max="1546" width="4.5" customWidth="1"/>
    <col min="1547" max="1547" width="38.33203125" bestFit="1" customWidth="1"/>
    <col min="1548" max="1548" width="15.83203125" customWidth="1"/>
    <col min="1549" max="1549" width="2.83203125" customWidth="1"/>
    <col min="1550" max="1550" width="17" bestFit="1" customWidth="1"/>
    <col min="1551" max="1551" width="7.6640625" bestFit="1" customWidth="1"/>
    <col min="1552" max="1552" width="3.5" customWidth="1"/>
    <col min="1553" max="1553" width="15.83203125" bestFit="1" customWidth="1"/>
    <col min="1554" max="1554" width="7.6640625" bestFit="1" customWidth="1"/>
    <col min="1796" max="1796" width="17" bestFit="1" customWidth="1"/>
    <col min="1797" max="1797" width="7.6640625" bestFit="1" customWidth="1"/>
    <col min="1798" max="1798" width="4.6640625" customWidth="1"/>
    <col min="1799" max="1799" width="15.83203125" bestFit="1" customWidth="1"/>
    <col min="1800" max="1800" width="7.6640625" bestFit="1" customWidth="1"/>
    <col min="1801" max="1801" width="6.33203125" customWidth="1"/>
    <col min="1802" max="1802" width="4.5" customWidth="1"/>
    <col min="1803" max="1803" width="38.33203125" bestFit="1" customWidth="1"/>
    <col min="1804" max="1804" width="15.83203125" customWidth="1"/>
    <col min="1805" max="1805" width="2.83203125" customWidth="1"/>
    <col min="1806" max="1806" width="17" bestFit="1" customWidth="1"/>
    <col min="1807" max="1807" width="7.6640625" bestFit="1" customWidth="1"/>
    <col min="1808" max="1808" width="3.5" customWidth="1"/>
    <col min="1809" max="1809" width="15.83203125" bestFit="1" customWidth="1"/>
    <col min="1810" max="1810" width="7.6640625" bestFit="1" customWidth="1"/>
    <col min="2052" max="2052" width="17" bestFit="1" customWidth="1"/>
    <col min="2053" max="2053" width="7.6640625" bestFit="1" customWidth="1"/>
    <col min="2054" max="2054" width="4.6640625" customWidth="1"/>
    <col min="2055" max="2055" width="15.83203125" bestFit="1" customWidth="1"/>
    <col min="2056" max="2056" width="7.6640625" bestFit="1" customWidth="1"/>
    <col min="2057" max="2057" width="6.33203125" customWidth="1"/>
    <col min="2058" max="2058" width="4.5" customWidth="1"/>
    <col min="2059" max="2059" width="38.33203125" bestFit="1" customWidth="1"/>
    <col min="2060" max="2060" width="15.83203125" customWidth="1"/>
    <col min="2061" max="2061" width="2.83203125" customWidth="1"/>
    <col min="2062" max="2062" width="17" bestFit="1" customWidth="1"/>
    <col min="2063" max="2063" width="7.6640625" bestFit="1" customWidth="1"/>
    <col min="2064" max="2064" width="3.5" customWidth="1"/>
    <col min="2065" max="2065" width="15.83203125" bestFit="1" customWidth="1"/>
    <col min="2066" max="2066" width="7.6640625" bestFit="1" customWidth="1"/>
    <col min="2308" max="2308" width="17" bestFit="1" customWidth="1"/>
    <col min="2309" max="2309" width="7.6640625" bestFit="1" customWidth="1"/>
    <col min="2310" max="2310" width="4.6640625" customWidth="1"/>
    <col min="2311" max="2311" width="15.83203125" bestFit="1" customWidth="1"/>
    <col min="2312" max="2312" width="7.6640625" bestFit="1" customWidth="1"/>
    <col min="2313" max="2313" width="6.33203125" customWidth="1"/>
    <col min="2314" max="2314" width="4.5" customWidth="1"/>
    <col min="2315" max="2315" width="38.33203125" bestFit="1" customWidth="1"/>
    <col min="2316" max="2316" width="15.83203125" customWidth="1"/>
    <col min="2317" max="2317" width="2.83203125" customWidth="1"/>
    <col min="2318" max="2318" width="17" bestFit="1" customWidth="1"/>
    <col min="2319" max="2319" width="7.6640625" bestFit="1" customWidth="1"/>
    <col min="2320" max="2320" width="3.5" customWidth="1"/>
    <col min="2321" max="2321" width="15.83203125" bestFit="1" customWidth="1"/>
    <col min="2322" max="2322" width="7.6640625" bestFit="1" customWidth="1"/>
    <col min="2564" max="2564" width="17" bestFit="1" customWidth="1"/>
    <col min="2565" max="2565" width="7.6640625" bestFit="1" customWidth="1"/>
    <col min="2566" max="2566" width="4.6640625" customWidth="1"/>
    <col min="2567" max="2567" width="15.83203125" bestFit="1" customWidth="1"/>
    <col min="2568" max="2568" width="7.6640625" bestFit="1" customWidth="1"/>
    <col min="2569" max="2569" width="6.33203125" customWidth="1"/>
    <col min="2570" max="2570" width="4.5" customWidth="1"/>
    <col min="2571" max="2571" width="38.33203125" bestFit="1" customWidth="1"/>
    <col min="2572" max="2572" width="15.83203125" customWidth="1"/>
    <col min="2573" max="2573" width="2.83203125" customWidth="1"/>
    <col min="2574" max="2574" width="17" bestFit="1" customWidth="1"/>
    <col min="2575" max="2575" width="7.6640625" bestFit="1" customWidth="1"/>
    <col min="2576" max="2576" width="3.5" customWidth="1"/>
    <col min="2577" max="2577" width="15.83203125" bestFit="1" customWidth="1"/>
    <col min="2578" max="2578" width="7.6640625" bestFit="1" customWidth="1"/>
    <col min="2820" max="2820" width="17" bestFit="1" customWidth="1"/>
    <col min="2821" max="2821" width="7.6640625" bestFit="1" customWidth="1"/>
    <col min="2822" max="2822" width="4.6640625" customWidth="1"/>
    <col min="2823" max="2823" width="15.83203125" bestFit="1" customWidth="1"/>
    <col min="2824" max="2824" width="7.6640625" bestFit="1" customWidth="1"/>
    <col min="2825" max="2825" width="6.33203125" customWidth="1"/>
    <col min="2826" max="2826" width="4.5" customWidth="1"/>
    <col min="2827" max="2827" width="38.33203125" bestFit="1" customWidth="1"/>
    <col min="2828" max="2828" width="15.83203125" customWidth="1"/>
    <col min="2829" max="2829" width="2.83203125" customWidth="1"/>
    <col min="2830" max="2830" width="17" bestFit="1" customWidth="1"/>
    <col min="2831" max="2831" width="7.6640625" bestFit="1" customWidth="1"/>
    <col min="2832" max="2832" width="3.5" customWidth="1"/>
    <col min="2833" max="2833" width="15.83203125" bestFit="1" customWidth="1"/>
    <col min="2834" max="2834" width="7.6640625" bestFit="1" customWidth="1"/>
    <col min="3076" max="3076" width="17" bestFit="1" customWidth="1"/>
    <col min="3077" max="3077" width="7.6640625" bestFit="1" customWidth="1"/>
    <col min="3078" max="3078" width="4.6640625" customWidth="1"/>
    <col min="3079" max="3079" width="15.83203125" bestFit="1" customWidth="1"/>
    <col min="3080" max="3080" width="7.6640625" bestFit="1" customWidth="1"/>
    <col min="3081" max="3081" width="6.33203125" customWidth="1"/>
    <col min="3082" max="3082" width="4.5" customWidth="1"/>
    <col min="3083" max="3083" width="38.33203125" bestFit="1" customWidth="1"/>
    <col min="3084" max="3084" width="15.83203125" customWidth="1"/>
    <col min="3085" max="3085" width="2.83203125" customWidth="1"/>
    <col min="3086" max="3086" width="17" bestFit="1" customWidth="1"/>
    <col min="3087" max="3087" width="7.6640625" bestFit="1" customWidth="1"/>
    <col min="3088" max="3088" width="3.5" customWidth="1"/>
    <col min="3089" max="3089" width="15.83203125" bestFit="1" customWidth="1"/>
    <col min="3090" max="3090" width="7.6640625" bestFit="1" customWidth="1"/>
    <col min="3332" max="3332" width="17" bestFit="1" customWidth="1"/>
    <col min="3333" max="3333" width="7.6640625" bestFit="1" customWidth="1"/>
    <col min="3334" max="3334" width="4.6640625" customWidth="1"/>
    <col min="3335" max="3335" width="15.83203125" bestFit="1" customWidth="1"/>
    <col min="3336" max="3336" width="7.6640625" bestFit="1" customWidth="1"/>
    <col min="3337" max="3337" width="6.33203125" customWidth="1"/>
    <col min="3338" max="3338" width="4.5" customWidth="1"/>
    <col min="3339" max="3339" width="38.33203125" bestFit="1" customWidth="1"/>
    <col min="3340" max="3340" width="15.83203125" customWidth="1"/>
    <col min="3341" max="3341" width="2.83203125" customWidth="1"/>
    <col min="3342" max="3342" width="17" bestFit="1" customWidth="1"/>
    <col min="3343" max="3343" width="7.6640625" bestFit="1" customWidth="1"/>
    <col min="3344" max="3344" width="3.5" customWidth="1"/>
    <col min="3345" max="3345" width="15.83203125" bestFit="1" customWidth="1"/>
    <col min="3346" max="3346" width="7.6640625" bestFit="1" customWidth="1"/>
    <col min="3588" max="3588" width="17" bestFit="1" customWidth="1"/>
    <col min="3589" max="3589" width="7.6640625" bestFit="1" customWidth="1"/>
    <col min="3590" max="3590" width="4.6640625" customWidth="1"/>
    <col min="3591" max="3591" width="15.83203125" bestFit="1" customWidth="1"/>
    <col min="3592" max="3592" width="7.6640625" bestFit="1" customWidth="1"/>
    <col min="3593" max="3593" width="6.33203125" customWidth="1"/>
    <col min="3594" max="3594" width="4.5" customWidth="1"/>
    <col min="3595" max="3595" width="38.33203125" bestFit="1" customWidth="1"/>
    <col min="3596" max="3596" width="15.83203125" customWidth="1"/>
    <col min="3597" max="3597" width="2.83203125" customWidth="1"/>
    <col min="3598" max="3598" width="17" bestFit="1" customWidth="1"/>
    <col min="3599" max="3599" width="7.6640625" bestFit="1" customWidth="1"/>
    <col min="3600" max="3600" width="3.5" customWidth="1"/>
    <col min="3601" max="3601" width="15.83203125" bestFit="1" customWidth="1"/>
    <col min="3602" max="3602" width="7.6640625" bestFit="1" customWidth="1"/>
    <col min="3844" max="3844" width="17" bestFit="1" customWidth="1"/>
    <col min="3845" max="3845" width="7.6640625" bestFit="1" customWidth="1"/>
    <col min="3846" max="3846" width="4.6640625" customWidth="1"/>
    <col min="3847" max="3847" width="15.83203125" bestFit="1" customWidth="1"/>
    <col min="3848" max="3848" width="7.6640625" bestFit="1" customWidth="1"/>
    <col min="3849" max="3849" width="6.33203125" customWidth="1"/>
    <col min="3850" max="3850" width="4.5" customWidth="1"/>
    <col min="3851" max="3851" width="38.33203125" bestFit="1" customWidth="1"/>
    <col min="3852" max="3852" width="15.83203125" customWidth="1"/>
    <col min="3853" max="3853" width="2.83203125" customWidth="1"/>
    <col min="3854" max="3854" width="17" bestFit="1" customWidth="1"/>
    <col min="3855" max="3855" width="7.6640625" bestFit="1" customWidth="1"/>
    <col min="3856" max="3856" width="3.5" customWidth="1"/>
    <col min="3857" max="3857" width="15.83203125" bestFit="1" customWidth="1"/>
    <col min="3858" max="3858" width="7.6640625" bestFit="1" customWidth="1"/>
    <col min="4100" max="4100" width="17" bestFit="1" customWidth="1"/>
    <col min="4101" max="4101" width="7.6640625" bestFit="1" customWidth="1"/>
    <col min="4102" max="4102" width="4.6640625" customWidth="1"/>
    <col min="4103" max="4103" width="15.83203125" bestFit="1" customWidth="1"/>
    <col min="4104" max="4104" width="7.6640625" bestFit="1" customWidth="1"/>
    <col min="4105" max="4105" width="6.33203125" customWidth="1"/>
    <col min="4106" max="4106" width="4.5" customWidth="1"/>
    <col min="4107" max="4107" width="38.33203125" bestFit="1" customWidth="1"/>
    <col min="4108" max="4108" width="15.83203125" customWidth="1"/>
    <col min="4109" max="4109" width="2.83203125" customWidth="1"/>
    <col min="4110" max="4110" width="17" bestFit="1" customWidth="1"/>
    <col min="4111" max="4111" width="7.6640625" bestFit="1" customWidth="1"/>
    <col min="4112" max="4112" width="3.5" customWidth="1"/>
    <col min="4113" max="4113" width="15.83203125" bestFit="1" customWidth="1"/>
    <col min="4114" max="4114" width="7.6640625" bestFit="1" customWidth="1"/>
    <col min="4356" max="4356" width="17" bestFit="1" customWidth="1"/>
    <col min="4357" max="4357" width="7.6640625" bestFit="1" customWidth="1"/>
    <col min="4358" max="4358" width="4.6640625" customWidth="1"/>
    <col min="4359" max="4359" width="15.83203125" bestFit="1" customWidth="1"/>
    <col min="4360" max="4360" width="7.6640625" bestFit="1" customWidth="1"/>
    <col min="4361" max="4361" width="6.33203125" customWidth="1"/>
    <col min="4362" max="4362" width="4.5" customWidth="1"/>
    <col min="4363" max="4363" width="38.33203125" bestFit="1" customWidth="1"/>
    <col min="4364" max="4364" width="15.83203125" customWidth="1"/>
    <col min="4365" max="4365" width="2.83203125" customWidth="1"/>
    <col min="4366" max="4366" width="17" bestFit="1" customWidth="1"/>
    <col min="4367" max="4367" width="7.6640625" bestFit="1" customWidth="1"/>
    <col min="4368" max="4368" width="3.5" customWidth="1"/>
    <col min="4369" max="4369" width="15.83203125" bestFit="1" customWidth="1"/>
    <col min="4370" max="4370" width="7.6640625" bestFit="1" customWidth="1"/>
    <col min="4612" max="4612" width="17" bestFit="1" customWidth="1"/>
    <col min="4613" max="4613" width="7.6640625" bestFit="1" customWidth="1"/>
    <col min="4614" max="4614" width="4.6640625" customWidth="1"/>
    <col min="4615" max="4615" width="15.83203125" bestFit="1" customWidth="1"/>
    <col min="4616" max="4616" width="7.6640625" bestFit="1" customWidth="1"/>
    <col min="4617" max="4617" width="6.33203125" customWidth="1"/>
    <col min="4618" max="4618" width="4.5" customWidth="1"/>
    <col min="4619" max="4619" width="38.33203125" bestFit="1" customWidth="1"/>
    <col min="4620" max="4620" width="15.83203125" customWidth="1"/>
    <col min="4621" max="4621" width="2.83203125" customWidth="1"/>
    <col min="4622" max="4622" width="17" bestFit="1" customWidth="1"/>
    <col min="4623" max="4623" width="7.6640625" bestFit="1" customWidth="1"/>
    <col min="4624" max="4624" width="3.5" customWidth="1"/>
    <col min="4625" max="4625" width="15.83203125" bestFit="1" customWidth="1"/>
    <col min="4626" max="4626" width="7.6640625" bestFit="1" customWidth="1"/>
    <col min="4868" max="4868" width="17" bestFit="1" customWidth="1"/>
    <col min="4869" max="4869" width="7.6640625" bestFit="1" customWidth="1"/>
    <col min="4870" max="4870" width="4.6640625" customWidth="1"/>
    <col min="4871" max="4871" width="15.83203125" bestFit="1" customWidth="1"/>
    <col min="4872" max="4872" width="7.6640625" bestFit="1" customWidth="1"/>
    <col min="4873" max="4873" width="6.33203125" customWidth="1"/>
    <col min="4874" max="4874" width="4.5" customWidth="1"/>
    <col min="4875" max="4875" width="38.33203125" bestFit="1" customWidth="1"/>
    <col min="4876" max="4876" width="15.83203125" customWidth="1"/>
    <col min="4877" max="4877" width="2.83203125" customWidth="1"/>
    <col min="4878" max="4878" width="17" bestFit="1" customWidth="1"/>
    <col min="4879" max="4879" width="7.6640625" bestFit="1" customWidth="1"/>
    <col min="4880" max="4880" width="3.5" customWidth="1"/>
    <col min="4881" max="4881" width="15.83203125" bestFit="1" customWidth="1"/>
    <col min="4882" max="4882" width="7.6640625" bestFit="1" customWidth="1"/>
    <col min="5124" max="5124" width="17" bestFit="1" customWidth="1"/>
    <col min="5125" max="5125" width="7.6640625" bestFit="1" customWidth="1"/>
    <col min="5126" max="5126" width="4.6640625" customWidth="1"/>
    <col min="5127" max="5127" width="15.83203125" bestFit="1" customWidth="1"/>
    <col min="5128" max="5128" width="7.6640625" bestFit="1" customWidth="1"/>
    <col min="5129" max="5129" width="6.33203125" customWidth="1"/>
    <col min="5130" max="5130" width="4.5" customWidth="1"/>
    <col min="5131" max="5131" width="38.33203125" bestFit="1" customWidth="1"/>
    <col min="5132" max="5132" width="15.83203125" customWidth="1"/>
    <col min="5133" max="5133" width="2.83203125" customWidth="1"/>
    <col min="5134" max="5134" width="17" bestFit="1" customWidth="1"/>
    <col min="5135" max="5135" width="7.6640625" bestFit="1" customWidth="1"/>
    <col min="5136" max="5136" width="3.5" customWidth="1"/>
    <col min="5137" max="5137" width="15.83203125" bestFit="1" customWidth="1"/>
    <col min="5138" max="5138" width="7.6640625" bestFit="1" customWidth="1"/>
    <col min="5380" max="5380" width="17" bestFit="1" customWidth="1"/>
    <col min="5381" max="5381" width="7.6640625" bestFit="1" customWidth="1"/>
    <col min="5382" max="5382" width="4.6640625" customWidth="1"/>
    <col min="5383" max="5383" width="15.83203125" bestFit="1" customWidth="1"/>
    <col min="5384" max="5384" width="7.6640625" bestFit="1" customWidth="1"/>
    <col min="5385" max="5385" width="6.33203125" customWidth="1"/>
    <col min="5386" max="5386" width="4.5" customWidth="1"/>
    <col min="5387" max="5387" width="38.33203125" bestFit="1" customWidth="1"/>
    <col min="5388" max="5388" width="15.83203125" customWidth="1"/>
    <col min="5389" max="5389" width="2.83203125" customWidth="1"/>
    <col min="5390" max="5390" width="17" bestFit="1" customWidth="1"/>
    <col min="5391" max="5391" width="7.6640625" bestFit="1" customWidth="1"/>
    <col min="5392" max="5392" width="3.5" customWidth="1"/>
    <col min="5393" max="5393" width="15.83203125" bestFit="1" customWidth="1"/>
    <col min="5394" max="5394" width="7.6640625" bestFit="1" customWidth="1"/>
    <col min="5636" max="5636" width="17" bestFit="1" customWidth="1"/>
    <col min="5637" max="5637" width="7.6640625" bestFit="1" customWidth="1"/>
    <col min="5638" max="5638" width="4.6640625" customWidth="1"/>
    <col min="5639" max="5639" width="15.83203125" bestFit="1" customWidth="1"/>
    <col min="5640" max="5640" width="7.6640625" bestFit="1" customWidth="1"/>
    <col min="5641" max="5641" width="6.33203125" customWidth="1"/>
    <col min="5642" max="5642" width="4.5" customWidth="1"/>
    <col min="5643" max="5643" width="38.33203125" bestFit="1" customWidth="1"/>
    <col min="5644" max="5644" width="15.83203125" customWidth="1"/>
    <col min="5645" max="5645" width="2.83203125" customWidth="1"/>
    <col min="5646" max="5646" width="17" bestFit="1" customWidth="1"/>
    <col min="5647" max="5647" width="7.6640625" bestFit="1" customWidth="1"/>
    <col min="5648" max="5648" width="3.5" customWidth="1"/>
    <col min="5649" max="5649" width="15.83203125" bestFit="1" customWidth="1"/>
    <col min="5650" max="5650" width="7.6640625" bestFit="1" customWidth="1"/>
    <col min="5892" max="5892" width="17" bestFit="1" customWidth="1"/>
    <col min="5893" max="5893" width="7.6640625" bestFit="1" customWidth="1"/>
    <col min="5894" max="5894" width="4.6640625" customWidth="1"/>
    <col min="5895" max="5895" width="15.83203125" bestFit="1" customWidth="1"/>
    <col min="5896" max="5896" width="7.6640625" bestFit="1" customWidth="1"/>
    <col min="5897" max="5897" width="6.33203125" customWidth="1"/>
    <col min="5898" max="5898" width="4.5" customWidth="1"/>
    <col min="5899" max="5899" width="38.33203125" bestFit="1" customWidth="1"/>
    <col min="5900" max="5900" width="15.83203125" customWidth="1"/>
    <col min="5901" max="5901" width="2.83203125" customWidth="1"/>
    <col min="5902" max="5902" width="17" bestFit="1" customWidth="1"/>
    <col min="5903" max="5903" width="7.6640625" bestFit="1" customWidth="1"/>
    <col min="5904" max="5904" width="3.5" customWidth="1"/>
    <col min="5905" max="5905" width="15.83203125" bestFit="1" customWidth="1"/>
    <col min="5906" max="5906" width="7.6640625" bestFit="1" customWidth="1"/>
    <col min="6148" max="6148" width="17" bestFit="1" customWidth="1"/>
    <col min="6149" max="6149" width="7.6640625" bestFit="1" customWidth="1"/>
    <col min="6150" max="6150" width="4.6640625" customWidth="1"/>
    <col min="6151" max="6151" width="15.83203125" bestFit="1" customWidth="1"/>
    <col min="6152" max="6152" width="7.6640625" bestFit="1" customWidth="1"/>
    <col min="6153" max="6153" width="6.33203125" customWidth="1"/>
    <col min="6154" max="6154" width="4.5" customWidth="1"/>
    <col min="6155" max="6155" width="38.33203125" bestFit="1" customWidth="1"/>
    <col min="6156" max="6156" width="15.83203125" customWidth="1"/>
    <col min="6157" max="6157" width="2.83203125" customWidth="1"/>
    <col min="6158" max="6158" width="17" bestFit="1" customWidth="1"/>
    <col min="6159" max="6159" width="7.6640625" bestFit="1" customWidth="1"/>
    <col min="6160" max="6160" width="3.5" customWidth="1"/>
    <col min="6161" max="6161" width="15.83203125" bestFit="1" customWidth="1"/>
    <col min="6162" max="6162" width="7.6640625" bestFit="1" customWidth="1"/>
    <col min="6404" max="6404" width="17" bestFit="1" customWidth="1"/>
    <col min="6405" max="6405" width="7.6640625" bestFit="1" customWidth="1"/>
    <col min="6406" max="6406" width="4.6640625" customWidth="1"/>
    <col min="6407" max="6407" width="15.83203125" bestFit="1" customWidth="1"/>
    <col min="6408" max="6408" width="7.6640625" bestFit="1" customWidth="1"/>
    <col min="6409" max="6409" width="6.33203125" customWidth="1"/>
    <col min="6410" max="6410" width="4.5" customWidth="1"/>
    <col min="6411" max="6411" width="38.33203125" bestFit="1" customWidth="1"/>
    <col min="6412" max="6412" width="15.83203125" customWidth="1"/>
    <col min="6413" max="6413" width="2.83203125" customWidth="1"/>
    <col min="6414" max="6414" width="17" bestFit="1" customWidth="1"/>
    <col min="6415" max="6415" width="7.6640625" bestFit="1" customWidth="1"/>
    <col min="6416" max="6416" width="3.5" customWidth="1"/>
    <col min="6417" max="6417" width="15.83203125" bestFit="1" customWidth="1"/>
    <col min="6418" max="6418" width="7.6640625" bestFit="1" customWidth="1"/>
    <col min="6660" max="6660" width="17" bestFit="1" customWidth="1"/>
    <col min="6661" max="6661" width="7.6640625" bestFit="1" customWidth="1"/>
    <col min="6662" max="6662" width="4.6640625" customWidth="1"/>
    <col min="6663" max="6663" width="15.83203125" bestFit="1" customWidth="1"/>
    <col min="6664" max="6664" width="7.6640625" bestFit="1" customWidth="1"/>
    <col min="6665" max="6665" width="6.33203125" customWidth="1"/>
    <col min="6666" max="6666" width="4.5" customWidth="1"/>
    <col min="6667" max="6667" width="38.33203125" bestFit="1" customWidth="1"/>
    <col min="6668" max="6668" width="15.83203125" customWidth="1"/>
    <col min="6669" max="6669" width="2.83203125" customWidth="1"/>
    <col min="6670" max="6670" width="17" bestFit="1" customWidth="1"/>
    <col min="6671" max="6671" width="7.6640625" bestFit="1" customWidth="1"/>
    <col min="6672" max="6672" width="3.5" customWidth="1"/>
    <col min="6673" max="6673" width="15.83203125" bestFit="1" customWidth="1"/>
    <col min="6674" max="6674" width="7.6640625" bestFit="1" customWidth="1"/>
    <col min="6916" max="6916" width="17" bestFit="1" customWidth="1"/>
    <col min="6917" max="6917" width="7.6640625" bestFit="1" customWidth="1"/>
    <col min="6918" max="6918" width="4.6640625" customWidth="1"/>
    <col min="6919" max="6919" width="15.83203125" bestFit="1" customWidth="1"/>
    <col min="6920" max="6920" width="7.6640625" bestFit="1" customWidth="1"/>
    <col min="6921" max="6921" width="6.33203125" customWidth="1"/>
    <col min="6922" max="6922" width="4.5" customWidth="1"/>
    <col min="6923" max="6923" width="38.33203125" bestFit="1" customWidth="1"/>
    <col min="6924" max="6924" width="15.83203125" customWidth="1"/>
    <col min="6925" max="6925" width="2.83203125" customWidth="1"/>
    <col min="6926" max="6926" width="17" bestFit="1" customWidth="1"/>
    <col min="6927" max="6927" width="7.6640625" bestFit="1" customWidth="1"/>
    <col min="6928" max="6928" width="3.5" customWidth="1"/>
    <col min="6929" max="6929" width="15.83203125" bestFit="1" customWidth="1"/>
    <col min="6930" max="6930" width="7.6640625" bestFit="1" customWidth="1"/>
    <col min="7172" max="7172" width="17" bestFit="1" customWidth="1"/>
    <col min="7173" max="7173" width="7.6640625" bestFit="1" customWidth="1"/>
    <col min="7174" max="7174" width="4.6640625" customWidth="1"/>
    <col min="7175" max="7175" width="15.83203125" bestFit="1" customWidth="1"/>
    <col min="7176" max="7176" width="7.6640625" bestFit="1" customWidth="1"/>
    <col min="7177" max="7177" width="6.33203125" customWidth="1"/>
    <col min="7178" max="7178" width="4.5" customWidth="1"/>
    <col min="7179" max="7179" width="38.33203125" bestFit="1" customWidth="1"/>
    <col min="7180" max="7180" width="15.83203125" customWidth="1"/>
    <col min="7181" max="7181" width="2.83203125" customWidth="1"/>
    <col min="7182" max="7182" width="17" bestFit="1" customWidth="1"/>
    <col min="7183" max="7183" width="7.6640625" bestFit="1" customWidth="1"/>
    <col min="7184" max="7184" width="3.5" customWidth="1"/>
    <col min="7185" max="7185" width="15.83203125" bestFit="1" customWidth="1"/>
    <col min="7186" max="7186" width="7.6640625" bestFit="1" customWidth="1"/>
    <col min="7428" max="7428" width="17" bestFit="1" customWidth="1"/>
    <col min="7429" max="7429" width="7.6640625" bestFit="1" customWidth="1"/>
    <col min="7430" max="7430" width="4.6640625" customWidth="1"/>
    <col min="7431" max="7431" width="15.83203125" bestFit="1" customWidth="1"/>
    <col min="7432" max="7432" width="7.6640625" bestFit="1" customWidth="1"/>
    <col min="7433" max="7433" width="6.33203125" customWidth="1"/>
    <col min="7434" max="7434" width="4.5" customWidth="1"/>
    <col min="7435" max="7435" width="38.33203125" bestFit="1" customWidth="1"/>
    <col min="7436" max="7436" width="15.83203125" customWidth="1"/>
    <col min="7437" max="7437" width="2.83203125" customWidth="1"/>
    <col min="7438" max="7438" width="17" bestFit="1" customWidth="1"/>
    <col min="7439" max="7439" width="7.6640625" bestFit="1" customWidth="1"/>
    <col min="7440" max="7440" width="3.5" customWidth="1"/>
    <col min="7441" max="7441" width="15.83203125" bestFit="1" customWidth="1"/>
    <col min="7442" max="7442" width="7.6640625" bestFit="1" customWidth="1"/>
    <col min="7684" max="7684" width="17" bestFit="1" customWidth="1"/>
    <col min="7685" max="7685" width="7.6640625" bestFit="1" customWidth="1"/>
    <col min="7686" max="7686" width="4.6640625" customWidth="1"/>
    <col min="7687" max="7687" width="15.83203125" bestFit="1" customWidth="1"/>
    <col min="7688" max="7688" width="7.6640625" bestFit="1" customWidth="1"/>
    <col min="7689" max="7689" width="6.33203125" customWidth="1"/>
    <col min="7690" max="7690" width="4.5" customWidth="1"/>
    <col min="7691" max="7691" width="38.33203125" bestFit="1" customWidth="1"/>
    <col min="7692" max="7692" width="15.83203125" customWidth="1"/>
    <col min="7693" max="7693" width="2.83203125" customWidth="1"/>
    <col min="7694" max="7694" width="17" bestFit="1" customWidth="1"/>
    <col min="7695" max="7695" width="7.6640625" bestFit="1" customWidth="1"/>
    <col min="7696" max="7696" width="3.5" customWidth="1"/>
    <col min="7697" max="7697" width="15.83203125" bestFit="1" customWidth="1"/>
    <col min="7698" max="7698" width="7.6640625" bestFit="1" customWidth="1"/>
    <col min="7940" max="7940" width="17" bestFit="1" customWidth="1"/>
    <col min="7941" max="7941" width="7.6640625" bestFit="1" customWidth="1"/>
    <col min="7942" max="7942" width="4.6640625" customWidth="1"/>
    <col min="7943" max="7943" width="15.83203125" bestFit="1" customWidth="1"/>
    <col min="7944" max="7944" width="7.6640625" bestFit="1" customWidth="1"/>
    <col min="7945" max="7945" width="6.33203125" customWidth="1"/>
    <col min="7946" max="7946" width="4.5" customWidth="1"/>
    <col min="7947" max="7947" width="38.33203125" bestFit="1" customWidth="1"/>
    <col min="7948" max="7948" width="15.83203125" customWidth="1"/>
    <col min="7949" max="7949" width="2.83203125" customWidth="1"/>
    <col min="7950" max="7950" width="17" bestFit="1" customWidth="1"/>
    <col min="7951" max="7951" width="7.6640625" bestFit="1" customWidth="1"/>
    <col min="7952" max="7952" width="3.5" customWidth="1"/>
    <col min="7953" max="7953" width="15.83203125" bestFit="1" customWidth="1"/>
    <col min="7954" max="7954" width="7.6640625" bestFit="1" customWidth="1"/>
    <col min="8196" max="8196" width="17" bestFit="1" customWidth="1"/>
    <col min="8197" max="8197" width="7.6640625" bestFit="1" customWidth="1"/>
    <col min="8198" max="8198" width="4.6640625" customWidth="1"/>
    <col min="8199" max="8199" width="15.83203125" bestFit="1" customWidth="1"/>
    <col min="8200" max="8200" width="7.6640625" bestFit="1" customWidth="1"/>
    <col min="8201" max="8201" width="6.33203125" customWidth="1"/>
    <col min="8202" max="8202" width="4.5" customWidth="1"/>
    <col min="8203" max="8203" width="38.33203125" bestFit="1" customWidth="1"/>
    <col min="8204" max="8204" width="15.83203125" customWidth="1"/>
    <col min="8205" max="8205" width="2.83203125" customWidth="1"/>
    <col min="8206" max="8206" width="17" bestFit="1" customWidth="1"/>
    <col min="8207" max="8207" width="7.6640625" bestFit="1" customWidth="1"/>
    <col min="8208" max="8208" width="3.5" customWidth="1"/>
    <col min="8209" max="8209" width="15.83203125" bestFit="1" customWidth="1"/>
    <col min="8210" max="8210" width="7.6640625" bestFit="1" customWidth="1"/>
    <col min="8452" max="8452" width="17" bestFit="1" customWidth="1"/>
    <col min="8453" max="8453" width="7.6640625" bestFit="1" customWidth="1"/>
    <col min="8454" max="8454" width="4.6640625" customWidth="1"/>
    <col min="8455" max="8455" width="15.83203125" bestFit="1" customWidth="1"/>
    <col min="8456" max="8456" width="7.6640625" bestFit="1" customWidth="1"/>
    <col min="8457" max="8457" width="6.33203125" customWidth="1"/>
    <col min="8458" max="8458" width="4.5" customWidth="1"/>
    <col min="8459" max="8459" width="38.33203125" bestFit="1" customWidth="1"/>
    <col min="8460" max="8460" width="15.83203125" customWidth="1"/>
    <col min="8461" max="8461" width="2.83203125" customWidth="1"/>
    <col min="8462" max="8462" width="17" bestFit="1" customWidth="1"/>
    <col min="8463" max="8463" width="7.6640625" bestFit="1" customWidth="1"/>
    <col min="8464" max="8464" width="3.5" customWidth="1"/>
    <col min="8465" max="8465" width="15.83203125" bestFit="1" customWidth="1"/>
    <col min="8466" max="8466" width="7.6640625" bestFit="1" customWidth="1"/>
    <col min="8708" max="8708" width="17" bestFit="1" customWidth="1"/>
    <col min="8709" max="8709" width="7.6640625" bestFit="1" customWidth="1"/>
    <col min="8710" max="8710" width="4.6640625" customWidth="1"/>
    <col min="8711" max="8711" width="15.83203125" bestFit="1" customWidth="1"/>
    <col min="8712" max="8712" width="7.6640625" bestFit="1" customWidth="1"/>
    <col min="8713" max="8713" width="6.33203125" customWidth="1"/>
    <col min="8714" max="8714" width="4.5" customWidth="1"/>
    <col min="8715" max="8715" width="38.33203125" bestFit="1" customWidth="1"/>
    <col min="8716" max="8716" width="15.83203125" customWidth="1"/>
    <col min="8717" max="8717" width="2.83203125" customWidth="1"/>
    <col min="8718" max="8718" width="17" bestFit="1" customWidth="1"/>
    <col min="8719" max="8719" width="7.6640625" bestFit="1" customWidth="1"/>
    <col min="8720" max="8720" width="3.5" customWidth="1"/>
    <col min="8721" max="8721" width="15.83203125" bestFit="1" customWidth="1"/>
    <col min="8722" max="8722" width="7.6640625" bestFit="1" customWidth="1"/>
    <col min="8964" max="8964" width="17" bestFit="1" customWidth="1"/>
    <col min="8965" max="8965" width="7.6640625" bestFit="1" customWidth="1"/>
    <col min="8966" max="8966" width="4.6640625" customWidth="1"/>
    <col min="8967" max="8967" width="15.83203125" bestFit="1" customWidth="1"/>
    <col min="8968" max="8968" width="7.6640625" bestFit="1" customWidth="1"/>
    <col min="8969" max="8969" width="6.33203125" customWidth="1"/>
    <col min="8970" max="8970" width="4.5" customWidth="1"/>
    <col min="8971" max="8971" width="38.33203125" bestFit="1" customWidth="1"/>
    <col min="8972" max="8972" width="15.83203125" customWidth="1"/>
    <col min="8973" max="8973" width="2.83203125" customWidth="1"/>
    <col min="8974" max="8974" width="17" bestFit="1" customWidth="1"/>
    <col min="8975" max="8975" width="7.6640625" bestFit="1" customWidth="1"/>
    <col min="8976" max="8976" width="3.5" customWidth="1"/>
    <col min="8977" max="8977" width="15.83203125" bestFit="1" customWidth="1"/>
    <col min="8978" max="8978" width="7.6640625" bestFit="1" customWidth="1"/>
    <col min="9220" max="9220" width="17" bestFit="1" customWidth="1"/>
    <col min="9221" max="9221" width="7.6640625" bestFit="1" customWidth="1"/>
    <col min="9222" max="9222" width="4.6640625" customWidth="1"/>
    <col min="9223" max="9223" width="15.83203125" bestFit="1" customWidth="1"/>
    <col min="9224" max="9224" width="7.6640625" bestFit="1" customWidth="1"/>
    <col min="9225" max="9225" width="6.33203125" customWidth="1"/>
    <col min="9226" max="9226" width="4.5" customWidth="1"/>
    <col min="9227" max="9227" width="38.33203125" bestFit="1" customWidth="1"/>
    <col min="9228" max="9228" width="15.83203125" customWidth="1"/>
    <col min="9229" max="9229" width="2.83203125" customWidth="1"/>
    <col min="9230" max="9230" width="17" bestFit="1" customWidth="1"/>
    <col min="9231" max="9231" width="7.6640625" bestFit="1" customWidth="1"/>
    <col min="9232" max="9232" width="3.5" customWidth="1"/>
    <col min="9233" max="9233" width="15.83203125" bestFit="1" customWidth="1"/>
    <col min="9234" max="9234" width="7.6640625" bestFit="1" customWidth="1"/>
    <col min="9476" max="9476" width="17" bestFit="1" customWidth="1"/>
    <col min="9477" max="9477" width="7.6640625" bestFit="1" customWidth="1"/>
    <col min="9478" max="9478" width="4.6640625" customWidth="1"/>
    <col min="9479" max="9479" width="15.83203125" bestFit="1" customWidth="1"/>
    <col min="9480" max="9480" width="7.6640625" bestFit="1" customWidth="1"/>
    <col min="9481" max="9481" width="6.33203125" customWidth="1"/>
    <col min="9482" max="9482" width="4.5" customWidth="1"/>
    <col min="9483" max="9483" width="38.33203125" bestFit="1" customWidth="1"/>
    <col min="9484" max="9484" width="15.83203125" customWidth="1"/>
    <col min="9485" max="9485" width="2.83203125" customWidth="1"/>
    <col min="9486" max="9486" width="17" bestFit="1" customWidth="1"/>
    <col min="9487" max="9487" width="7.6640625" bestFit="1" customWidth="1"/>
    <col min="9488" max="9488" width="3.5" customWidth="1"/>
    <col min="9489" max="9489" width="15.83203125" bestFit="1" customWidth="1"/>
    <col min="9490" max="9490" width="7.6640625" bestFit="1" customWidth="1"/>
    <col min="9732" max="9732" width="17" bestFit="1" customWidth="1"/>
    <col min="9733" max="9733" width="7.6640625" bestFit="1" customWidth="1"/>
    <col min="9734" max="9734" width="4.6640625" customWidth="1"/>
    <col min="9735" max="9735" width="15.83203125" bestFit="1" customWidth="1"/>
    <col min="9736" max="9736" width="7.6640625" bestFit="1" customWidth="1"/>
    <col min="9737" max="9737" width="6.33203125" customWidth="1"/>
    <col min="9738" max="9738" width="4.5" customWidth="1"/>
    <col min="9739" max="9739" width="38.33203125" bestFit="1" customWidth="1"/>
    <col min="9740" max="9740" width="15.83203125" customWidth="1"/>
    <col min="9741" max="9741" width="2.83203125" customWidth="1"/>
    <col min="9742" max="9742" width="17" bestFit="1" customWidth="1"/>
    <col min="9743" max="9743" width="7.6640625" bestFit="1" customWidth="1"/>
    <col min="9744" max="9744" width="3.5" customWidth="1"/>
    <col min="9745" max="9745" width="15.83203125" bestFit="1" customWidth="1"/>
    <col min="9746" max="9746" width="7.6640625" bestFit="1" customWidth="1"/>
    <col min="9988" max="9988" width="17" bestFit="1" customWidth="1"/>
    <col min="9989" max="9989" width="7.6640625" bestFit="1" customWidth="1"/>
    <col min="9990" max="9990" width="4.6640625" customWidth="1"/>
    <col min="9991" max="9991" width="15.83203125" bestFit="1" customWidth="1"/>
    <col min="9992" max="9992" width="7.6640625" bestFit="1" customWidth="1"/>
    <col min="9993" max="9993" width="6.33203125" customWidth="1"/>
    <col min="9994" max="9994" width="4.5" customWidth="1"/>
    <col min="9995" max="9995" width="38.33203125" bestFit="1" customWidth="1"/>
    <col min="9996" max="9996" width="15.83203125" customWidth="1"/>
    <col min="9997" max="9997" width="2.83203125" customWidth="1"/>
    <col min="9998" max="9998" width="17" bestFit="1" customWidth="1"/>
    <col min="9999" max="9999" width="7.6640625" bestFit="1" customWidth="1"/>
    <col min="10000" max="10000" width="3.5" customWidth="1"/>
    <col min="10001" max="10001" width="15.83203125" bestFit="1" customWidth="1"/>
    <col min="10002" max="10002" width="7.6640625" bestFit="1" customWidth="1"/>
    <col min="10244" max="10244" width="17" bestFit="1" customWidth="1"/>
    <col min="10245" max="10245" width="7.6640625" bestFit="1" customWidth="1"/>
    <col min="10246" max="10246" width="4.6640625" customWidth="1"/>
    <col min="10247" max="10247" width="15.83203125" bestFit="1" customWidth="1"/>
    <col min="10248" max="10248" width="7.6640625" bestFit="1" customWidth="1"/>
    <col min="10249" max="10249" width="6.33203125" customWidth="1"/>
    <col min="10250" max="10250" width="4.5" customWidth="1"/>
    <col min="10251" max="10251" width="38.33203125" bestFit="1" customWidth="1"/>
    <col min="10252" max="10252" width="15.83203125" customWidth="1"/>
    <col min="10253" max="10253" width="2.83203125" customWidth="1"/>
    <col min="10254" max="10254" width="17" bestFit="1" customWidth="1"/>
    <col min="10255" max="10255" width="7.6640625" bestFit="1" customWidth="1"/>
    <col min="10256" max="10256" width="3.5" customWidth="1"/>
    <col min="10257" max="10257" width="15.83203125" bestFit="1" customWidth="1"/>
    <col min="10258" max="10258" width="7.6640625" bestFit="1" customWidth="1"/>
    <col min="10500" max="10500" width="17" bestFit="1" customWidth="1"/>
    <col min="10501" max="10501" width="7.6640625" bestFit="1" customWidth="1"/>
    <col min="10502" max="10502" width="4.6640625" customWidth="1"/>
    <col min="10503" max="10503" width="15.83203125" bestFit="1" customWidth="1"/>
    <col min="10504" max="10504" width="7.6640625" bestFit="1" customWidth="1"/>
    <col min="10505" max="10505" width="6.33203125" customWidth="1"/>
    <col min="10506" max="10506" width="4.5" customWidth="1"/>
    <col min="10507" max="10507" width="38.33203125" bestFit="1" customWidth="1"/>
    <col min="10508" max="10508" width="15.83203125" customWidth="1"/>
    <col min="10509" max="10509" width="2.83203125" customWidth="1"/>
    <col min="10510" max="10510" width="17" bestFit="1" customWidth="1"/>
    <col min="10511" max="10511" width="7.6640625" bestFit="1" customWidth="1"/>
    <col min="10512" max="10512" width="3.5" customWidth="1"/>
    <col min="10513" max="10513" width="15.83203125" bestFit="1" customWidth="1"/>
    <col min="10514" max="10514" width="7.6640625" bestFit="1" customWidth="1"/>
    <col min="10756" max="10756" width="17" bestFit="1" customWidth="1"/>
    <col min="10757" max="10757" width="7.6640625" bestFit="1" customWidth="1"/>
    <col min="10758" max="10758" width="4.6640625" customWidth="1"/>
    <col min="10759" max="10759" width="15.83203125" bestFit="1" customWidth="1"/>
    <col min="10760" max="10760" width="7.6640625" bestFit="1" customWidth="1"/>
    <col min="10761" max="10761" width="6.33203125" customWidth="1"/>
    <col min="10762" max="10762" width="4.5" customWidth="1"/>
    <col min="10763" max="10763" width="38.33203125" bestFit="1" customWidth="1"/>
    <col min="10764" max="10764" width="15.83203125" customWidth="1"/>
    <col min="10765" max="10765" width="2.83203125" customWidth="1"/>
    <col min="10766" max="10766" width="17" bestFit="1" customWidth="1"/>
    <col min="10767" max="10767" width="7.6640625" bestFit="1" customWidth="1"/>
    <col min="10768" max="10768" width="3.5" customWidth="1"/>
    <col min="10769" max="10769" width="15.83203125" bestFit="1" customWidth="1"/>
    <col min="10770" max="10770" width="7.6640625" bestFit="1" customWidth="1"/>
    <col min="11012" max="11012" width="17" bestFit="1" customWidth="1"/>
    <col min="11013" max="11013" width="7.6640625" bestFit="1" customWidth="1"/>
    <col min="11014" max="11014" width="4.6640625" customWidth="1"/>
    <col min="11015" max="11015" width="15.83203125" bestFit="1" customWidth="1"/>
    <col min="11016" max="11016" width="7.6640625" bestFit="1" customWidth="1"/>
    <col min="11017" max="11017" width="6.33203125" customWidth="1"/>
    <col min="11018" max="11018" width="4.5" customWidth="1"/>
    <col min="11019" max="11019" width="38.33203125" bestFit="1" customWidth="1"/>
    <col min="11020" max="11020" width="15.83203125" customWidth="1"/>
    <col min="11021" max="11021" width="2.83203125" customWidth="1"/>
    <col min="11022" max="11022" width="17" bestFit="1" customWidth="1"/>
    <col min="11023" max="11023" width="7.6640625" bestFit="1" customWidth="1"/>
    <col min="11024" max="11024" width="3.5" customWidth="1"/>
    <col min="11025" max="11025" width="15.83203125" bestFit="1" customWidth="1"/>
    <col min="11026" max="11026" width="7.6640625" bestFit="1" customWidth="1"/>
    <col min="11268" max="11268" width="17" bestFit="1" customWidth="1"/>
    <col min="11269" max="11269" width="7.6640625" bestFit="1" customWidth="1"/>
    <col min="11270" max="11270" width="4.6640625" customWidth="1"/>
    <col min="11271" max="11271" width="15.83203125" bestFit="1" customWidth="1"/>
    <col min="11272" max="11272" width="7.6640625" bestFit="1" customWidth="1"/>
    <col min="11273" max="11273" width="6.33203125" customWidth="1"/>
    <col min="11274" max="11274" width="4.5" customWidth="1"/>
    <col min="11275" max="11275" width="38.33203125" bestFit="1" customWidth="1"/>
    <col min="11276" max="11276" width="15.83203125" customWidth="1"/>
    <col min="11277" max="11277" width="2.83203125" customWidth="1"/>
    <col min="11278" max="11278" width="17" bestFit="1" customWidth="1"/>
    <col min="11279" max="11279" width="7.6640625" bestFit="1" customWidth="1"/>
    <col min="11280" max="11280" width="3.5" customWidth="1"/>
    <col min="11281" max="11281" width="15.83203125" bestFit="1" customWidth="1"/>
    <col min="11282" max="11282" width="7.6640625" bestFit="1" customWidth="1"/>
    <col min="11524" max="11524" width="17" bestFit="1" customWidth="1"/>
    <col min="11525" max="11525" width="7.6640625" bestFit="1" customWidth="1"/>
    <col min="11526" max="11526" width="4.6640625" customWidth="1"/>
    <col min="11527" max="11527" width="15.83203125" bestFit="1" customWidth="1"/>
    <col min="11528" max="11528" width="7.6640625" bestFit="1" customWidth="1"/>
    <col min="11529" max="11529" width="6.33203125" customWidth="1"/>
    <col min="11530" max="11530" width="4.5" customWidth="1"/>
    <col min="11531" max="11531" width="38.33203125" bestFit="1" customWidth="1"/>
    <col min="11532" max="11532" width="15.83203125" customWidth="1"/>
    <col min="11533" max="11533" width="2.83203125" customWidth="1"/>
    <col min="11534" max="11534" width="17" bestFit="1" customWidth="1"/>
    <col min="11535" max="11535" width="7.6640625" bestFit="1" customWidth="1"/>
    <col min="11536" max="11536" width="3.5" customWidth="1"/>
    <col min="11537" max="11537" width="15.83203125" bestFit="1" customWidth="1"/>
    <col min="11538" max="11538" width="7.6640625" bestFit="1" customWidth="1"/>
    <col min="11780" max="11780" width="17" bestFit="1" customWidth="1"/>
    <col min="11781" max="11781" width="7.6640625" bestFit="1" customWidth="1"/>
    <col min="11782" max="11782" width="4.6640625" customWidth="1"/>
    <col min="11783" max="11783" width="15.83203125" bestFit="1" customWidth="1"/>
    <col min="11784" max="11784" width="7.6640625" bestFit="1" customWidth="1"/>
    <col min="11785" max="11785" width="6.33203125" customWidth="1"/>
    <col min="11786" max="11786" width="4.5" customWidth="1"/>
    <col min="11787" max="11787" width="38.33203125" bestFit="1" customWidth="1"/>
    <col min="11788" max="11788" width="15.83203125" customWidth="1"/>
    <col min="11789" max="11789" width="2.83203125" customWidth="1"/>
    <col min="11790" max="11790" width="17" bestFit="1" customWidth="1"/>
    <col min="11791" max="11791" width="7.6640625" bestFit="1" customWidth="1"/>
    <col min="11792" max="11792" width="3.5" customWidth="1"/>
    <col min="11793" max="11793" width="15.83203125" bestFit="1" customWidth="1"/>
    <col min="11794" max="11794" width="7.6640625" bestFit="1" customWidth="1"/>
    <col min="12036" max="12036" width="17" bestFit="1" customWidth="1"/>
    <col min="12037" max="12037" width="7.6640625" bestFit="1" customWidth="1"/>
    <col min="12038" max="12038" width="4.6640625" customWidth="1"/>
    <col min="12039" max="12039" width="15.83203125" bestFit="1" customWidth="1"/>
    <col min="12040" max="12040" width="7.6640625" bestFit="1" customWidth="1"/>
    <col min="12041" max="12041" width="6.33203125" customWidth="1"/>
    <col min="12042" max="12042" width="4.5" customWidth="1"/>
    <col min="12043" max="12043" width="38.33203125" bestFit="1" customWidth="1"/>
    <col min="12044" max="12044" width="15.83203125" customWidth="1"/>
    <col min="12045" max="12045" width="2.83203125" customWidth="1"/>
    <col min="12046" max="12046" width="17" bestFit="1" customWidth="1"/>
    <col min="12047" max="12047" width="7.6640625" bestFit="1" customWidth="1"/>
    <col min="12048" max="12048" width="3.5" customWidth="1"/>
    <col min="12049" max="12049" width="15.83203125" bestFit="1" customWidth="1"/>
    <col min="12050" max="12050" width="7.6640625" bestFit="1" customWidth="1"/>
    <col min="12292" max="12292" width="17" bestFit="1" customWidth="1"/>
    <col min="12293" max="12293" width="7.6640625" bestFit="1" customWidth="1"/>
    <col min="12294" max="12294" width="4.6640625" customWidth="1"/>
    <col min="12295" max="12295" width="15.83203125" bestFit="1" customWidth="1"/>
    <col min="12296" max="12296" width="7.6640625" bestFit="1" customWidth="1"/>
    <col min="12297" max="12297" width="6.33203125" customWidth="1"/>
    <col min="12298" max="12298" width="4.5" customWidth="1"/>
    <col min="12299" max="12299" width="38.33203125" bestFit="1" customWidth="1"/>
    <col min="12300" max="12300" width="15.83203125" customWidth="1"/>
    <col min="12301" max="12301" width="2.83203125" customWidth="1"/>
    <col min="12302" max="12302" width="17" bestFit="1" customWidth="1"/>
    <col min="12303" max="12303" width="7.6640625" bestFit="1" customWidth="1"/>
    <col min="12304" max="12304" width="3.5" customWidth="1"/>
    <col min="12305" max="12305" width="15.83203125" bestFit="1" customWidth="1"/>
    <col min="12306" max="12306" width="7.6640625" bestFit="1" customWidth="1"/>
    <col min="12548" max="12548" width="17" bestFit="1" customWidth="1"/>
    <col min="12549" max="12549" width="7.6640625" bestFit="1" customWidth="1"/>
    <col min="12550" max="12550" width="4.6640625" customWidth="1"/>
    <col min="12551" max="12551" width="15.83203125" bestFit="1" customWidth="1"/>
    <col min="12552" max="12552" width="7.6640625" bestFit="1" customWidth="1"/>
    <col min="12553" max="12553" width="6.33203125" customWidth="1"/>
    <col min="12554" max="12554" width="4.5" customWidth="1"/>
    <col min="12555" max="12555" width="38.33203125" bestFit="1" customWidth="1"/>
    <col min="12556" max="12556" width="15.83203125" customWidth="1"/>
    <col min="12557" max="12557" width="2.83203125" customWidth="1"/>
    <col min="12558" max="12558" width="17" bestFit="1" customWidth="1"/>
    <col min="12559" max="12559" width="7.6640625" bestFit="1" customWidth="1"/>
    <col min="12560" max="12560" width="3.5" customWidth="1"/>
    <col min="12561" max="12561" width="15.83203125" bestFit="1" customWidth="1"/>
    <col min="12562" max="12562" width="7.6640625" bestFit="1" customWidth="1"/>
    <col min="12804" max="12804" width="17" bestFit="1" customWidth="1"/>
    <col min="12805" max="12805" width="7.6640625" bestFit="1" customWidth="1"/>
    <col min="12806" max="12806" width="4.6640625" customWidth="1"/>
    <col min="12807" max="12807" width="15.83203125" bestFit="1" customWidth="1"/>
    <col min="12808" max="12808" width="7.6640625" bestFit="1" customWidth="1"/>
    <col min="12809" max="12809" width="6.33203125" customWidth="1"/>
    <col min="12810" max="12810" width="4.5" customWidth="1"/>
    <col min="12811" max="12811" width="38.33203125" bestFit="1" customWidth="1"/>
    <col min="12812" max="12812" width="15.83203125" customWidth="1"/>
    <col min="12813" max="12813" width="2.83203125" customWidth="1"/>
    <col min="12814" max="12814" width="17" bestFit="1" customWidth="1"/>
    <col min="12815" max="12815" width="7.6640625" bestFit="1" customWidth="1"/>
    <col min="12816" max="12816" width="3.5" customWidth="1"/>
    <col min="12817" max="12817" width="15.83203125" bestFit="1" customWidth="1"/>
    <col min="12818" max="12818" width="7.6640625" bestFit="1" customWidth="1"/>
    <col min="13060" max="13060" width="17" bestFit="1" customWidth="1"/>
    <col min="13061" max="13061" width="7.6640625" bestFit="1" customWidth="1"/>
    <col min="13062" max="13062" width="4.6640625" customWidth="1"/>
    <col min="13063" max="13063" width="15.83203125" bestFit="1" customWidth="1"/>
    <col min="13064" max="13064" width="7.6640625" bestFit="1" customWidth="1"/>
    <col min="13065" max="13065" width="6.33203125" customWidth="1"/>
    <col min="13066" max="13066" width="4.5" customWidth="1"/>
    <col min="13067" max="13067" width="38.33203125" bestFit="1" customWidth="1"/>
    <col min="13068" max="13068" width="15.83203125" customWidth="1"/>
    <col min="13069" max="13069" width="2.83203125" customWidth="1"/>
    <col min="13070" max="13070" width="17" bestFit="1" customWidth="1"/>
    <col min="13071" max="13071" width="7.6640625" bestFit="1" customWidth="1"/>
    <col min="13072" max="13072" width="3.5" customWidth="1"/>
    <col min="13073" max="13073" width="15.83203125" bestFit="1" customWidth="1"/>
    <col min="13074" max="13074" width="7.6640625" bestFit="1" customWidth="1"/>
    <col min="13316" max="13316" width="17" bestFit="1" customWidth="1"/>
    <col min="13317" max="13317" width="7.6640625" bestFit="1" customWidth="1"/>
    <col min="13318" max="13318" width="4.6640625" customWidth="1"/>
    <col min="13319" max="13319" width="15.83203125" bestFit="1" customWidth="1"/>
    <col min="13320" max="13320" width="7.6640625" bestFit="1" customWidth="1"/>
    <col min="13321" max="13321" width="6.33203125" customWidth="1"/>
    <col min="13322" max="13322" width="4.5" customWidth="1"/>
    <col min="13323" max="13323" width="38.33203125" bestFit="1" customWidth="1"/>
    <col min="13324" max="13324" width="15.83203125" customWidth="1"/>
    <col min="13325" max="13325" width="2.83203125" customWidth="1"/>
    <col min="13326" max="13326" width="17" bestFit="1" customWidth="1"/>
    <col min="13327" max="13327" width="7.6640625" bestFit="1" customWidth="1"/>
    <col min="13328" max="13328" width="3.5" customWidth="1"/>
    <col min="13329" max="13329" width="15.83203125" bestFit="1" customWidth="1"/>
    <col min="13330" max="13330" width="7.6640625" bestFit="1" customWidth="1"/>
    <col min="13572" max="13572" width="17" bestFit="1" customWidth="1"/>
    <col min="13573" max="13573" width="7.6640625" bestFit="1" customWidth="1"/>
    <col min="13574" max="13574" width="4.6640625" customWidth="1"/>
    <col min="13575" max="13575" width="15.83203125" bestFit="1" customWidth="1"/>
    <col min="13576" max="13576" width="7.6640625" bestFit="1" customWidth="1"/>
    <col min="13577" max="13577" width="6.33203125" customWidth="1"/>
    <col min="13578" max="13578" width="4.5" customWidth="1"/>
    <col min="13579" max="13579" width="38.33203125" bestFit="1" customWidth="1"/>
    <col min="13580" max="13580" width="15.83203125" customWidth="1"/>
    <col min="13581" max="13581" width="2.83203125" customWidth="1"/>
    <col min="13582" max="13582" width="17" bestFit="1" customWidth="1"/>
    <col min="13583" max="13583" width="7.6640625" bestFit="1" customWidth="1"/>
    <col min="13584" max="13584" width="3.5" customWidth="1"/>
    <col min="13585" max="13585" width="15.83203125" bestFit="1" customWidth="1"/>
    <col min="13586" max="13586" width="7.6640625" bestFit="1" customWidth="1"/>
    <col min="13828" max="13828" width="17" bestFit="1" customWidth="1"/>
    <col min="13829" max="13829" width="7.6640625" bestFit="1" customWidth="1"/>
    <col min="13830" max="13830" width="4.6640625" customWidth="1"/>
    <col min="13831" max="13831" width="15.83203125" bestFit="1" customWidth="1"/>
    <col min="13832" max="13832" width="7.6640625" bestFit="1" customWidth="1"/>
    <col min="13833" max="13833" width="6.33203125" customWidth="1"/>
    <col min="13834" max="13834" width="4.5" customWidth="1"/>
    <col min="13835" max="13835" width="38.33203125" bestFit="1" customWidth="1"/>
    <col min="13836" max="13836" width="15.83203125" customWidth="1"/>
    <col min="13837" max="13837" width="2.83203125" customWidth="1"/>
    <col min="13838" max="13838" width="17" bestFit="1" customWidth="1"/>
    <col min="13839" max="13839" width="7.6640625" bestFit="1" customWidth="1"/>
    <col min="13840" max="13840" width="3.5" customWidth="1"/>
    <col min="13841" max="13841" width="15.83203125" bestFit="1" customWidth="1"/>
    <col min="13842" max="13842" width="7.6640625" bestFit="1" customWidth="1"/>
    <col min="14084" max="14084" width="17" bestFit="1" customWidth="1"/>
    <col min="14085" max="14085" width="7.6640625" bestFit="1" customWidth="1"/>
    <col min="14086" max="14086" width="4.6640625" customWidth="1"/>
    <col min="14087" max="14087" width="15.83203125" bestFit="1" customWidth="1"/>
    <col min="14088" max="14088" width="7.6640625" bestFit="1" customWidth="1"/>
    <col min="14089" max="14089" width="6.33203125" customWidth="1"/>
    <col min="14090" max="14090" width="4.5" customWidth="1"/>
    <col min="14091" max="14091" width="38.33203125" bestFit="1" customWidth="1"/>
    <col min="14092" max="14092" width="15.83203125" customWidth="1"/>
    <col min="14093" max="14093" width="2.83203125" customWidth="1"/>
    <col min="14094" max="14094" width="17" bestFit="1" customWidth="1"/>
    <col min="14095" max="14095" width="7.6640625" bestFit="1" customWidth="1"/>
    <col min="14096" max="14096" width="3.5" customWidth="1"/>
    <col min="14097" max="14097" width="15.83203125" bestFit="1" customWidth="1"/>
    <col min="14098" max="14098" width="7.6640625" bestFit="1" customWidth="1"/>
    <col min="14340" max="14340" width="17" bestFit="1" customWidth="1"/>
    <col min="14341" max="14341" width="7.6640625" bestFit="1" customWidth="1"/>
    <col min="14342" max="14342" width="4.6640625" customWidth="1"/>
    <col min="14343" max="14343" width="15.83203125" bestFit="1" customWidth="1"/>
    <col min="14344" max="14344" width="7.6640625" bestFit="1" customWidth="1"/>
    <col min="14345" max="14345" width="6.33203125" customWidth="1"/>
    <col min="14346" max="14346" width="4.5" customWidth="1"/>
    <col min="14347" max="14347" width="38.33203125" bestFit="1" customWidth="1"/>
    <col min="14348" max="14348" width="15.83203125" customWidth="1"/>
    <col min="14349" max="14349" width="2.83203125" customWidth="1"/>
    <col min="14350" max="14350" width="17" bestFit="1" customWidth="1"/>
    <col min="14351" max="14351" width="7.6640625" bestFit="1" customWidth="1"/>
    <col min="14352" max="14352" width="3.5" customWidth="1"/>
    <col min="14353" max="14353" width="15.83203125" bestFit="1" customWidth="1"/>
    <col min="14354" max="14354" width="7.6640625" bestFit="1" customWidth="1"/>
    <col min="14596" max="14596" width="17" bestFit="1" customWidth="1"/>
    <col min="14597" max="14597" width="7.6640625" bestFit="1" customWidth="1"/>
    <col min="14598" max="14598" width="4.6640625" customWidth="1"/>
    <col min="14599" max="14599" width="15.83203125" bestFit="1" customWidth="1"/>
    <col min="14600" max="14600" width="7.6640625" bestFit="1" customWidth="1"/>
    <col min="14601" max="14601" width="6.33203125" customWidth="1"/>
    <col min="14602" max="14602" width="4.5" customWidth="1"/>
    <col min="14603" max="14603" width="38.33203125" bestFit="1" customWidth="1"/>
    <col min="14604" max="14604" width="15.83203125" customWidth="1"/>
    <col min="14605" max="14605" width="2.83203125" customWidth="1"/>
    <col min="14606" max="14606" width="17" bestFit="1" customWidth="1"/>
    <col min="14607" max="14607" width="7.6640625" bestFit="1" customWidth="1"/>
    <col min="14608" max="14608" width="3.5" customWidth="1"/>
    <col min="14609" max="14609" width="15.83203125" bestFit="1" customWidth="1"/>
    <col min="14610" max="14610" width="7.6640625" bestFit="1" customWidth="1"/>
    <col min="14852" max="14852" width="17" bestFit="1" customWidth="1"/>
    <col min="14853" max="14853" width="7.6640625" bestFit="1" customWidth="1"/>
    <col min="14854" max="14854" width="4.6640625" customWidth="1"/>
    <col min="14855" max="14855" width="15.83203125" bestFit="1" customWidth="1"/>
    <col min="14856" max="14856" width="7.6640625" bestFit="1" customWidth="1"/>
    <col min="14857" max="14857" width="6.33203125" customWidth="1"/>
    <col min="14858" max="14858" width="4.5" customWidth="1"/>
    <col min="14859" max="14859" width="38.33203125" bestFit="1" customWidth="1"/>
    <col min="14860" max="14860" width="15.83203125" customWidth="1"/>
    <col min="14861" max="14861" width="2.83203125" customWidth="1"/>
    <col min="14862" max="14862" width="17" bestFit="1" customWidth="1"/>
    <col min="14863" max="14863" width="7.6640625" bestFit="1" customWidth="1"/>
    <col min="14864" max="14864" width="3.5" customWidth="1"/>
    <col min="14865" max="14865" width="15.83203125" bestFit="1" customWidth="1"/>
    <col min="14866" max="14866" width="7.6640625" bestFit="1" customWidth="1"/>
    <col min="15108" max="15108" width="17" bestFit="1" customWidth="1"/>
    <col min="15109" max="15109" width="7.6640625" bestFit="1" customWidth="1"/>
    <col min="15110" max="15110" width="4.6640625" customWidth="1"/>
    <col min="15111" max="15111" width="15.83203125" bestFit="1" customWidth="1"/>
    <col min="15112" max="15112" width="7.6640625" bestFit="1" customWidth="1"/>
    <col min="15113" max="15113" width="6.33203125" customWidth="1"/>
    <col min="15114" max="15114" width="4.5" customWidth="1"/>
    <col min="15115" max="15115" width="38.33203125" bestFit="1" customWidth="1"/>
    <col min="15116" max="15116" width="15.83203125" customWidth="1"/>
    <col min="15117" max="15117" width="2.83203125" customWidth="1"/>
    <col min="15118" max="15118" width="17" bestFit="1" customWidth="1"/>
    <col min="15119" max="15119" width="7.6640625" bestFit="1" customWidth="1"/>
    <col min="15120" max="15120" width="3.5" customWidth="1"/>
    <col min="15121" max="15121" width="15.83203125" bestFit="1" customWidth="1"/>
    <col min="15122" max="15122" width="7.6640625" bestFit="1" customWidth="1"/>
    <col min="15364" max="15364" width="17" bestFit="1" customWidth="1"/>
    <col min="15365" max="15365" width="7.6640625" bestFit="1" customWidth="1"/>
    <col min="15366" max="15366" width="4.6640625" customWidth="1"/>
    <col min="15367" max="15367" width="15.83203125" bestFit="1" customWidth="1"/>
    <col min="15368" max="15368" width="7.6640625" bestFit="1" customWidth="1"/>
    <col min="15369" max="15369" width="6.33203125" customWidth="1"/>
    <col min="15370" max="15370" width="4.5" customWidth="1"/>
    <col min="15371" max="15371" width="38.33203125" bestFit="1" customWidth="1"/>
    <col min="15372" max="15372" width="15.83203125" customWidth="1"/>
    <col min="15373" max="15373" width="2.83203125" customWidth="1"/>
    <col min="15374" max="15374" width="17" bestFit="1" customWidth="1"/>
    <col min="15375" max="15375" width="7.6640625" bestFit="1" customWidth="1"/>
    <col min="15376" max="15376" width="3.5" customWidth="1"/>
    <col min="15377" max="15377" width="15.83203125" bestFit="1" customWidth="1"/>
    <col min="15378" max="15378" width="7.6640625" bestFit="1" customWidth="1"/>
    <col min="15620" max="15620" width="17" bestFit="1" customWidth="1"/>
    <col min="15621" max="15621" width="7.6640625" bestFit="1" customWidth="1"/>
    <col min="15622" max="15622" width="4.6640625" customWidth="1"/>
    <col min="15623" max="15623" width="15.83203125" bestFit="1" customWidth="1"/>
    <col min="15624" max="15624" width="7.6640625" bestFit="1" customWidth="1"/>
    <col min="15625" max="15625" width="6.33203125" customWidth="1"/>
    <col min="15626" max="15626" width="4.5" customWidth="1"/>
    <col min="15627" max="15627" width="38.33203125" bestFit="1" customWidth="1"/>
    <col min="15628" max="15628" width="15.83203125" customWidth="1"/>
    <col min="15629" max="15629" width="2.83203125" customWidth="1"/>
    <col min="15630" max="15630" width="17" bestFit="1" customWidth="1"/>
    <col min="15631" max="15631" width="7.6640625" bestFit="1" customWidth="1"/>
    <col min="15632" max="15632" width="3.5" customWidth="1"/>
    <col min="15633" max="15633" width="15.83203125" bestFit="1" customWidth="1"/>
    <col min="15634" max="15634" width="7.6640625" bestFit="1" customWidth="1"/>
    <col min="15876" max="15876" width="17" bestFit="1" customWidth="1"/>
    <col min="15877" max="15877" width="7.6640625" bestFit="1" customWidth="1"/>
    <col min="15878" max="15878" width="4.6640625" customWidth="1"/>
    <col min="15879" max="15879" width="15.83203125" bestFit="1" customWidth="1"/>
    <col min="15880" max="15880" width="7.6640625" bestFit="1" customWidth="1"/>
    <col min="15881" max="15881" width="6.33203125" customWidth="1"/>
    <col min="15882" max="15882" width="4.5" customWidth="1"/>
    <col min="15883" max="15883" width="38.33203125" bestFit="1" customWidth="1"/>
    <col min="15884" max="15884" width="15.83203125" customWidth="1"/>
    <col min="15885" max="15885" width="2.83203125" customWidth="1"/>
    <col min="15886" max="15886" width="17" bestFit="1" customWidth="1"/>
    <col min="15887" max="15887" width="7.6640625" bestFit="1" customWidth="1"/>
    <col min="15888" max="15888" width="3.5" customWidth="1"/>
    <col min="15889" max="15889" width="15.83203125" bestFit="1" customWidth="1"/>
    <col min="15890" max="15890" width="7.6640625" bestFit="1" customWidth="1"/>
    <col min="16132" max="16132" width="17" bestFit="1" customWidth="1"/>
    <col min="16133" max="16133" width="7.6640625" bestFit="1" customWidth="1"/>
    <col min="16134" max="16134" width="4.6640625" customWidth="1"/>
    <col min="16135" max="16135" width="15.83203125" bestFit="1" customWidth="1"/>
    <col min="16136" max="16136" width="7.6640625" bestFit="1" customWidth="1"/>
    <col min="16137" max="16137" width="6.33203125" customWidth="1"/>
    <col min="16138" max="16138" width="4.5" customWidth="1"/>
    <col min="16139" max="16139" width="38.33203125" bestFit="1" customWidth="1"/>
    <col min="16140" max="16140" width="15.83203125" customWidth="1"/>
    <col min="16141" max="16141" width="2.83203125" customWidth="1"/>
    <col min="16142" max="16142" width="17" bestFit="1" customWidth="1"/>
    <col min="16143" max="16143" width="7.6640625" bestFit="1" customWidth="1"/>
    <col min="16144" max="16144" width="3.5" customWidth="1"/>
    <col min="16145" max="16145" width="15.83203125" bestFit="1" customWidth="1"/>
    <col min="16146" max="16146" width="7.6640625" bestFit="1" customWidth="1"/>
  </cols>
  <sheetData>
    <row r="1" spans="1:18" x14ac:dyDescent="0.2">
      <c r="A1" s="1"/>
      <c r="B1" s="1"/>
      <c r="C1" s="1"/>
      <c r="D1" s="2"/>
      <c r="E1" s="1"/>
      <c r="F1" s="1"/>
      <c r="G1" s="2"/>
      <c r="H1" s="1"/>
      <c r="I1" s="1"/>
      <c r="J1" s="1"/>
      <c r="K1" s="1"/>
      <c r="L1" s="1"/>
      <c r="M1" s="1"/>
      <c r="N1" s="2"/>
      <c r="O1" s="1"/>
      <c r="P1" s="1"/>
      <c r="Q1" s="2"/>
      <c r="R1" s="1"/>
    </row>
    <row r="2" spans="1:18" ht="21" x14ac:dyDescent="0.3">
      <c r="A2" s="288" t="s">
        <v>0</v>
      </c>
      <c r="B2" s="288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288"/>
      <c r="P2" s="288"/>
      <c r="Q2" s="288"/>
      <c r="R2" s="288"/>
    </row>
    <row r="3" spans="1:18" ht="21" x14ac:dyDescent="0.3">
      <c r="A3" s="288" t="s">
        <v>250</v>
      </c>
      <c r="B3" s="288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</row>
    <row r="4" spans="1:18" x14ac:dyDescent="0.2">
      <c r="A4" s="3"/>
      <c r="B4" s="3" t="s">
        <v>1</v>
      </c>
      <c r="C4" s="1"/>
      <c r="D4" s="2"/>
      <c r="E4" s="1"/>
      <c r="F4" s="1"/>
      <c r="G4" s="2"/>
      <c r="H4" s="1"/>
      <c r="I4" s="1"/>
      <c r="J4" s="1"/>
      <c r="K4" s="1"/>
      <c r="L4" s="3" t="s">
        <v>2</v>
      </c>
      <c r="M4" s="1"/>
      <c r="N4" s="2"/>
      <c r="O4" s="1"/>
      <c r="P4" s="1"/>
      <c r="Q4" s="2"/>
      <c r="R4" s="1"/>
    </row>
    <row r="5" spans="1:18" x14ac:dyDescent="0.2">
      <c r="A5" s="1"/>
      <c r="B5" s="1"/>
      <c r="C5" s="1"/>
      <c r="D5" s="2"/>
      <c r="E5" s="1"/>
      <c r="F5" s="1"/>
      <c r="G5" s="2"/>
      <c r="H5" s="1"/>
      <c r="I5" s="1"/>
      <c r="J5" s="1"/>
      <c r="K5" s="1"/>
      <c r="L5" s="1"/>
      <c r="M5" s="1"/>
      <c r="N5" s="2"/>
      <c r="O5" s="1"/>
      <c r="P5" s="1"/>
      <c r="Q5" s="2"/>
      <c r="R5" s="1"/>
    </row>
    <row r="6" spans="1:18" x14ac:dyDescent="0.2">
      <c r="A6" s="3" t="s">
        <v>3</v>
      </c>
      <c r="B6" s="1"/>
      <c r="C6" s="1"/>
      <c r="D6" s="4" t="s">
        <v>251</v>
      </c>
      <c r="E6" s="5" t="s">
        <v>4</v>
      </c>
      <c r="F6" s="5"/>
      <c r="G6" s="4" t="s">
        <v>252</v>
      </c>
      <c r="H6" s="5" t="s">
        <v>4</v>
      </c>
      <c r="I6" s="1"/>
      <c r="J6" s="1"/>
      <c r="K6" s="3" t="s">
        <v>5</v>
      </c>
      <c r="L6" s="1" t="s">
        <v>116</v>
      </c>
      <c r="M6" s="1"/>
      <c r="N6" s="6" t="str">
        <f>+D6</f>
        <v>SEPTIEMBRE/2019</v>
      </c>
      <c r="O6" s="5" t="s">
        <v>4</v>
      </c>
      <c r="P6" s="5"/>
      <c r="Q6" s="6" t="str">
        <f>+G6</f>
        <v>SEPTIEMBRE/2018</v>
      </c>
      <c r="R6" s="5" t="s">
        <v>4</v>
      </c>
    </row>
    <row r="7" spans="1:18" x14ac:dyDescent="0.2">
      <c r="A7" s="1"/>
      <c r="B7" s="1"/>
      <c r="C7" s="1"/>
      <c r="D7" s="2"/>
      <c r="E7" s="1"/>
      <c r="F7" s="1"/>
      <c r="G7" s="2"/>
      <c r="H7" s="1"/>
      <c r="I7" s="1"/>
      <c r="J7" s="1"/>
      <c r="K7" s="1"/>
      <c r="L7" s="1"/>
      <c r="M7" s="1"/>
      <c r="N7" s="2"/>
      <c r="O7" s="1"/>
      <c r="P7" s="1"/>
      <c r="Q7" s="2"/>
      <c r="R7" s="1"/>
    </row>
    <row r="8" spans="1:18" x14ac:dyDescent="0.2">
      <c r="A8" s="7" t="s">
        <v>6</v>
      </c>
      <c r="B8" s="7"/>
      <c r="C8" s="7"/>
      <c r="D8" s="8"/>
      <c r="E8" s="9" t="e">
        <f t="shared" ref="E8:E21" si="0">+D8/D$52</f>
        <v>#DIV/0!</v>
      </c>
      <c r="F8" s="9"/>
      <c r="G8" s="8"/>
      <c r="H8" s="9" t="e">
        <f t="shared" ref="H8:H21" si="1">+G8/G$52</f>
        <v>#DIV/0!</v>
      </c>
      <c r="I8" s="1"/>
      <c r="J8" s="1"/>
      <c r="K8" s="7" t="s">
        <v>7</v>
      </c>
      <c r="L8" s="7" t="s">
        <v>117</v>
      </c>
      <c r="M8" s="7"/>
      <c r="N8" s="8"/>
      <c r="O8" s="9" t="e">
        <f t="shared" ref="O8:O12" si="2">+N8/N$52</f>
        <v>#DIV/0!</v>
      </c>
      <c r="P8" s="7"/>
      <c r="Q8" s="8"/>
      <c r="R8" s="9" t="e">
        <f t="shared" ref="R8:R12" si="3">+Q8/Q$52</f>
        <v>#DIV/0!</v>
      </c>
    </row>
    <row r="9" spans="1:18" x14ac:dyDescent="0.2">
      <c r="A9" s="7" t="s">
        <v>8</v>
      </c>
      <c r="B9" s="7"/>
      <c r="C9" s="7"/>
      <c r="D9" s="8"/>
      <c r="E9" s="9" t="e">
        <f t="shared" si="0"/>
        <v>#DIV/0!</v>
      </c>
      <c r="F9" s="9"/>
      <c r="G9" s="8"/>
      <c r="H9" s="9" t="e">
        <f t="shared" si="1"/>
        <v>#DIV/0!</v>
      </c>
      <c r="I9" s="1"/>
      <c r="J9" s="1"/>
      <c r="K9" s="7" t="s">
        <v>9</v>
      </c>
      <c r="L9" s="7" t="s">
        <v>118</v>
      </c>
      <c r="M9" s="7"/>
      <c r="N9" s="8"/>
      <c r="O9" s="9" t="e">
        <f t="shared" si="2"/>
        <v>#DIV/0!</v>
      </c>
      <c r="P9" s="7"/>
      <c r="Q9" s="8"/>
      <c r="R9" s="9" t="e">
        <f t="shared" si="3"/>
        <v>#DIV/0!</v>
      </c>
    </row>
    <row r="10" spans="1:18" x14ac:dyDescent="0.2">
      <c r="A10" s="7" t="s">
        <v>10</v>
      </c>
      <c r="B10" s="7"/>
      <c r="C10" s="7"/>
      <c r="D10" s="8"/>
      <c r="E10" s="9" t="e">
        <f t="shared" si="0"/>
        <v>#DIV/0!</v>
      </c>
      <c r="F10" s="9"/>
      <c r="G10" s="8"/>
      <c r="H10" s="9" t="e">
        <f t="shared" si="1"/>
        <v>#DIV/0!</v>
      </c>
      <c r="I10" s="1"/>
      <c r="J10" s="1"/>
      <c r="K10" s="7" t="s">
        <v>11</v>
      </c>
      <c r="L10" s="7" t="s">
        <v>119</v>
      </c>
      <c r="M10" s="7"/>
      <c r="N10" s="8"/>
      <c r="O10" s="9" t="e">
        <f t="shared" si="2"/>
        <v>#DIV/0!</v>
      </c>
      <c r="P10" s="7"/>
      <c r="Q10" s="8"/>
      <c r="R10" s="9" t="e">
        <f t="shared" si="3"/>
        <v>#DIV/0!</v>
      </c>
    </row>
    <row r="11" spans="1:18" x14ac:dyDescent="0.2">
      <c r="A11" s="7" t="s">
        <v>12</v>
      </c>
      <c r="B11" s="7"/>
      <c r="C11" s="7"/>
      <c r="D11" s="8"/>
      <c r="E11" s="9" t="e">
        <f t="shared" si="0"/>
        <v>#DIV/0!</v>
      </c>
      <c r="F11" s="9"/>
      <c r="G11" s="8"/>
      <c r="H11" s="9" t="e">
        <f t="shared" si="1"/>
        <v>#DIV/0!</v>
      </c>
      <c r="I11" s="1"/>
      <c r="J11" s="1"/>
      <c r="K11" s="7" t="s">
        <v>13</v>
      </c>
      <c r="L11" s="7" t="s">
        <v>120</v>
      </c>
      <c r="M11" s="7"/>
      <c r="N11" s="8"/>
      <c r="O11" s="9" t="e">
        <f t="shared" si="2"/>
        <v>#DIV/0!</v>
      </c>
      <c r="P11" s="7"/>
      <c r="Q11" s="8"/>
      <c r="R11" s="9" t="e">
        <f t="shared" si="3"/>
        <v>#DIV/0!</v>
      </c>
    </row>
    <row r="12" spans="1:18" x14ac:dyDescent="0.2">
      <c r="A12" s="7" t="s">
        <v>14</v>
      </c>
      <c r="B12" s="7"/>
      <c r="C12" s="7"/>
      <c r="D12" s="8"/>
      <c r="E12" s="9" t="e">
        <f t="shared" si="0"/>
        <v>#DIV/0!</v>
      </c>
      <c r="F12" s="9"/>
      <c r="G12" s="8"/>
      <c r="H12" s="9" t="e">
        <f t="shared" si="1"/>
        <v>#DIV/0!</v>
      </c>
      <c r="I12" s="1"/>
      <c r="J12" s="1"/>
      <c r="K12" s="7" t="s">
        <v>115</v>
      </c>
      <c r="L12" s="7" t="s">
        <v>121</v>
      </c>
      <c r="O12" s="9" t="e">
        <f t="shared" si="2"/>
        <v>#DIV/0!</v>
      </c>
      <c r="R12" s="9" t="e">
        <f t="shared" si="3"/>
        <v>#DIV/0!</v>
      </c>
    </row>
    <row r="13" spans="1:18" x14ac:dyDescent="0.2">
      <c r="A13" s="7" t="s">
        <v>16</v>
      </c>
      <c r="B13" s="7"/>
      <c r="C13" s="7"/>
      <c r="D13" s="8"/>
      <c r="E13" s="9" t="e">
        <f t="shared" si="0"/>
        <v>#DIV/0!</v>
      </c>
      <c r="F13" s="9"/>
      <c r="G13" s="8"/>
      <c r="H13" s="9" t="e">
        <f t="shared" si="1"/>
        <v>#DIV/0!</v>
      </c>
      <c r="I13" s="1"/>
      <c r="J13" s="1"/>
      <c r="K13" s="7" t="s">
        <v>15</v>
      </c>
      <c r="L13" s="7" t="s">
        <v>122</v>
      </c>
      <c r="M13" s="7"/>
      <c r="N13" s="8"/>
      <c r="O13" s="9" t="e">
        <f>+N13/N$52</f>
        <v>#DIV/0!</v>
      </c>
      <c r="P13" s="7"/>
      <c r="Q13" s="8"/>
      <c r="R13" s="9" t="e">
        <f>+Q13/Q$52</f>
        <v>#DIV/0!</v>
      </c>
    </row>
    <row r="14" spans="1:18" x14ac:dyDescent="0.2">
      <c r="A14" s="7" t="s">
        <v>18</v>
      </c>
      <c r="B14" s="7"/>
      <c r="C14" s="7"/>
      <c r="D14" s="8"/>
      <c r="E14" s="9" t="e">
        <f t="shared" si="0"/>
        <v>#DIV/0!</v>
      </c>
      <c r="F14" s="9"/>
      <c r="G14" s="8"/>
      <c r="H14" s="9" t="e">
        <f t="shared" si="1"/>
        <v>#DIV/0!</v>
      </c>
      <c r="I14" s="1"/>
      <c r="J14" s="1"/>
      <c r="K14" s="7" t="s">
        <v>17</v>
      </c>
      <c r="L14" s="1" t="s">
        <v>123</v>
      </c>
      <c r="M14" s="1"/>
      <c r="N14" s="8"/>
      <c r="O14" s="9" t="e">
        <f>+N14/N$52</f>
        <v>#DIV/0!</v>
      </c>
      <c r="P14" s="7"/>
      <c r="Q14" s="8"/>
      <c r="R14" s="9" t="e">
        <f>+Q14/Q$52</f>
        <v>#DIV/0!</v>
      </c>
    </row>
    <row r="15" spans="1:18" x14ac:dyDescent="0.2">
      <c r="A15" s="7" t="s">
        <v>20</v>
      </c>
      <c r="B15" s="7"/>
      <c r="C15" s="7"/>
      <c r="D15" s="8"/>
      <c r="E15" s="9" t="e">
        <f t="shared" si="0"/>
        <v>#DIV/0!</v>
      </c>
      <c r="F15" s="9"/>
      <c r="G15" s="8"/>
      <c r="H15" s="9" t="e">
        <f t="shared" si="1"/>
        <v>#DIV/0!</v>
      </c>
      <c r="I15" s="1"/>
      <c r="J15" s="1"/>
      <c r="K15" s="7" t="s">
        <v>19</v>
      </c>
      <c r="L15" s="7" t="s">
        <v>124</v>
      </c>
      <c r="M15" s="7"/>
      <c r="N15" s="10"/>
      <c r="O15" s="11" t="e">
        <f>+N15/N$52</f>
        <v>#DIV/0!</v>
      </c>
      <c r="P15" s="12"/>
      <c r="Q15" s="10"/>
      <c r="R15" s="11" t="e">
        <f>+Q15/Q$52</f>
        <v>#DIV/0!</v>
      </c>
    </row>
    <row r="16" spans="1:18" x14ac:dyDescent="0.2">
      <c r="A16" s="7" t="s">
        <v>21</v>
      </c>
      <c r="B16" s="7"/>
      <c r="C16" s="7"/>
      <c r="D16" s="8"/>
      <c r="E16" s="9" t="e">
        <f t="shared" si="0"/>
        <v>#DIV/0!</v>
      </c>
      <c r="F16" s="9"/>
      <c r="G16" s="8"/>
      <c r="H16" s="9" t="e">
        <f t="shared" si="1"/>
        <v>#DIV/0!</v>
      </c>
      <c r="I16" s="1"/>
      <c r="J16" s="1"/>
      <c r="K16" s="7"/>
      <c r="L16" s="7"/>
      <c r="M16" s="7"/>
      <c r="N16" s="13">
        <f>SUM(N8:N15)</f>
        <v>0</v>
      </c>
      <c r="O16" s="14" t="e">
        <f>+N16/N$52</f>
        <v>#DIV/0!</v>
      </c>
      <c r="P16" s="7"/>
      <c r="Q16" s="13">
        <f>SUM(Q8:Q15)</f>
        <v>0</v>
      </c>
      <c r="R16" s="14" t="e">
        <f>+Q16/Q$52</f>
        <v>#DIV/0!</v>
      </c>
    </row>
    <row r="17" spans="1:18" x14ac:dyDescent="0.2">
      <c r="A17" s="7" t="s">
        <v>22</v>
      </c>
      <c r="B17" s="7"/>
      <c r="C17" s="7"/>
      <c r="D17" s="8"/>
      <c r="E17" s="9" t="e">
        <f t="shared" si="0"/>
        <v>#DIV/0!</v>
      </c>
      <c r="F17" s="9"/>
      <c r="G17" s="8"/>
      <c r="H17" s="9" t="e">
        <f t="shared" si="1"/>
        <v>#DIV/0!</v>
      </c>
      <c r="I17" s="1"/>
      <c r="J17" s="1"/>
    </row>
    <row r="18" spans="1:18" x14ac:dyDescent="0.2">
      <c r="A18" s="7" t="s">
        <v>23</v>
      </c>
      <c r="B18" s="7"/>
      <c r="C18" s="7"/>
      <c r="D18" s="8"/>
      <c r="E18" s="9" t="e">
        <f t="shared" si="0"/>
        <v>#DIV/0!</v>
      </c>
      <c r="F18" s="9"/>
      <c r="G18" s="8"/>
      <c r="H18" s="9" t="e">
        <f t="shared" si="1"/>
        <v>#DIV/0!</v>
      </c>
      <c r="I18" s="1"/>
      <c r="J18" s="1"/>
      <c r="K18" s="1"/>
      <c r="L18" s="1"/>
      <c r="M18" s="1"/>
      <c r="N18" s="2"/>
      <c r="O18" s="1"/>
      <c r="P18" s="1"/>
      <c r="Q18" s="2"/>
      <c r="R18" s="1"/>
    </row>
    <row r="19" spans="1:18" x14ac:dyDescent="0.2">
      <c r="A19" s="7" t="s">
        <v>24</v>
      </c>
      <c r="B19" s="7"/>
      <c r="C19" s="7"/>
      <c r="D19" s="8"/>
      <c r="E19" s="9" t="e">
        <f t="shared" si="0"/>
        <v>#DIV/0!</v>
      </c>
      <c r="F19" s="9"/>
      <c r="G19" s="8"/>
      <c r="H19" s="9" t="e">
        <f t="shared" si="1"/>
        <v>#DIV/0!</v>
      </c>
      <c r="I19" s="1"/>
      <c r="J19" s="1"/>
      <c r="K19" s="287" t="s">
        <v>25</v>
      </c>
      <c r="L19" s="287"/>
      <c r="M19" s="1"/>
      <c r="N19" s="2"/>
      <c r="O19" s="1"/>
      <c r="P19" s="1"/>
      <c r="Q19" s="2"/>
      <c r="R19" s="16"/>
    </row>
    <row r="20" spans="1:18" x14ac:dyDescent="0.2">
      <c r="A20" s="7" t="s">
        <v>26</v>
      </c>
      <c r="B20" s="7"/>
      <c r="C20" s="7"/>
      <c r="D20" s="10"/>
      <c r="E20" s="11" t="e">
        <f t="shared" si="0"/>
        <v>#DIV/0!</v>
      </c>
      <c r="F20" s="11"/>
      <c r="G20" s="10"/>
      <c r="H20" s="11" t="e">
        <f t="shared" si="1"/>
        <v>#DIV/0!</v>
      </c>
      <c r="I20" s="1"/>
      <c r="J20" s="1"/>
      <c r="K20" s="1"/>
      <c r="L20" s="1"/>
      <c r="M20" s="1"/>
      <c r="N20" s="2"/>
      <c r="O20" s="1"/>
      <c r="P20" s="1"/>
      <c r="Q20" s="2"/>
      <c r="R20" s="16"/>
    </row>
    <row r="21" spans="1:18" x14ac:dyDescent="0.2">
      <c r="A21" s="7"/>
      <c r="B21" s="7"/>
      <c r="C21" s="7"/>
      <c r="D21" s="13">
        <f>SUM(D8:D20)</f>
        <v>0</v>
      </c>
      <c r="E21" s="14" t="e">
        <f t="shared" si="0"/>
        <v>#DIV/0!</v>
      </c>
      <c r="F21" s="9"/>
      <c r="G21" s="13">
        <f>SUM(G8:G20)</f>
        <v>0</v>
      </c>
      <c r="H21" s="14" t="e">
        <f t="shared" si="1"/>
        <v>#DIV/0!</v>
      </c>
      <c r="I21" s="1"/>
      <c r="J21" s="1"/>
      <c r="K21" s="7" t="s">
        <v>27</v>
      </c>
      <c r="L21" s="7"/>
      <c r="M21" s="7"/>
      <c r="N21" s="10"/>
      <c r="O21" s="11" t="e">
        <f>+N21/N$52</f>
        <v>#DIV/0!</v>
      </c>
      <c r="P21" s="12"/>
      <c r="Q21" s="10"/>
      <c r="R21" s="11" t="e">
        <f>+Q21/Q$52</f>
        <v>#DIV/0!</v>
      </c>
    </row>
    <row r="22" spans="1:18" x14ac:dyDescent="0.2">
      <c r="I22" s="1"/>
      <c r="J22" s="1"/>
      <c r="K22" s="7"/>
      <c r="L22" s="17"/>
      <c r="M22" s="7"/>
      <c r="N22" s="13">
        <f>SUM(N21)</f>
        <v>0</v>
      </c>
      <c r="O22" s="14" t="e">
        <f>+N22/N$52</f>
        <v>#DIV/0!</v>
      </c>
      <c r="P22" s="7"/>
      <c r="Q22" s="13">
        <f>SUM(Q21)</f>
        <v>0</v>
      </c>
      <c r="R22" s="18" t="e">
        <f>+Q22/Q$52</f>
        <v>#DIV/0!</v>
      </c>
    </row>
    <row r="23" spans="1:18" x14ac:dyDescent="0.2">
      <c r="A23" s="3" t="s">
        <v>28</v>
      </c>
      <c r="B23" s="1"/>
      <c r="C23" s="1"/>
      <c r="D23" s="2"/>
      <c r="E23" s="1"/>
      <c r="F23" s="1"/>
      <c r="G23" s="2"/>
      <c r="H23" s="16"/>
      <c r="I23" s="1"/>
      <c r="J23" s="1"/>
      <c r="K23" s="7"/>
      <c r="L23" s="17"/>
      <c r="M23" s="7"/>
      <c r="N23" s="13"/>
      <c r="O23" s="14"/>
      <c r="P23" s="7"/>
      <c r="Q23" s="13"/>
      <c r="R23" s="14"/>
    </row>
    <row r="24" spans="1:18" x14ac:dyDescent="0.2">
      <c r="A24" s="1"/>
      <c r="B24" s="1"/>
      <c r="C24" s="1"/>
      <c r="D24" s="2"/>
      <c r="E24" s="1"/>
      <c r="F24" s="1"/>
      <c r="G24" s="2"/>
      <c r="H24" s="16"/>
      <c r="I24" s="1"/>
      <c r="J24" s="1"/>
      <c r="K24" s="1"/>
      <c r="L24" s="3"/>
      <c r="M24" s="1"/>
      <c r="N24" s="2"/>
      <c r="O24" s="1"/>
      <c r="P24" s="1"/>
      <c r="Q24" s="2"/>
      <c r="R24" s="16"/>
    </row>
    <row r="25" spans="1:18" x14ac:dyDescent="0.2">
      <c r="A25" s="7" t="s">
        <v>29</v>
      </c>
      <c r="B25" s="7"/>
      <c r="C25" s="7"/>
      <c r="D25" s="8"/>
      <c r="E25" s="9" t="e">
        <f t="shared" ref="E25:E41" si="4">+D25/D$52</f>
        <v>#DIV/0!</v>
      </c>
      <c r="F25" s="9"/>
      <c r="G25" s="8"/>
      <c r="H25" s="9" t="e">
        <f t="shared" ref="H25:H41" si="5">+G25/G$52</f>
        <v>#DIV/0!</v>
      </c>
      <c r="I25" s="1"/>
      <c r="J25" s="1"/>
      <c r="K25" s="3" t="s">
        <v>30</v>
      </c>
      <c r="L25" s="1"/>
      <c r="M25" s="1"/>
      <c r="N25" s="19"/>
      <c r="O25" s="20" t="e">
        <f>+N25/N$52</f>
        <v>#DIV/0!</v>
      </c>
      <c r="P25" s="21"/>
      <c r="Q25" s="19"/>
      <c r="R25" s="22" t="e">
        <f>+Q25/Q$52</f>
        <v>#DIV/0!</v>
      </c>
    </row>
    <row r="26" spans="1:18" x14ac:dyDescent="0.2">
      <c r="A26" s="7" t="s">
        <v>31</v>
      </c>
      <c r="B26" s="7"/>
      <c r="C26" s="7"/>
      <c r="D26" s="8"/>
      <c r="E26" s="9" t="e">
        <f t="shared" si="4"/>
        <v>#DIV/0!</v>
      </c>
      <c r="F26" s="9"/>
      <c r="G26" s="8"/>
      <c r="H26" s="9" t="e">
        <f t="shared" si="5"/>
        <v>#DIV/0!</v>
      </c>
      <c r="I26" s="1"/>
      <c r="J26" s="1"/>
      <c r="K26" s="1"/>
      <c r="L26" s="1"/>
      <c r="M26" s="1"/>
      <c r="N26" s="2"/>
      <c r="O26" s="1"/>
      <c r="P26" s="1"/>
      <c r="Q26" s="2"/>
      <c r="R26" s="1"/>
    </row>
    <row r="27" spans="1:18" x14ac:dyDescent="0.2">
      <c r="A27" s="7" t="s">
        <v>32</v>
      </c>
      <c r="B27" s="7"/>
      <c r="C27" s="7"/>
      <c r="D27" s="8"/>
      <c r="E27" s="9" t="e">
        <f t="shared" si="4"/>
        <v>#DIV/0!</v>
      </c>
      <c r="F27" s="9"/>
      <c r="G27" s="8"/>
      <c r="H27" s="9" t="e">
        <f t="shared" si="5"/>
        <v>#DIV/0!</v>
      </c>
      <c r="I27" s="1"/>
      <c r="J27" s="1"/>
      <c r="K27" s="1"/>
      <c r="L27" s="1"/>
      <c r="M27" s="1"/>
      <c r="N27" s="2"/>
      <c r="O27" s="1"/>
      <c r="P27" s="1"/>
      <c r="Q27" s="2"/>
      <c r="R27" s="16"/>
    </row>
    <row r="28" spans="1:18" x14ac:dyDescent="0.2">
      <c r="A28" s="7" t="s">
        <v>33</v>
      </c>
      <c r="B28" s="7"/>
      <c r="C28" s="7"/>
      <c r="D28" s="8"/>
      <c r="E28" s="9" t="e">
        <f t="shared" si="4"/>
        <v>#DIV/0!</v>
      </c>
      <c r="F28" s="9"/>
      <c r="G28" s="8"/>
      <c r="H28" s="9" t="e">
        <f t="shared" si="5"/>
        <v>#DIV/0!</v>
      </c>
      <c r="I28" s="1"/>
      <c r="J28" s="1"/>
      <c r="K28" s="287" t="s">
        <v>34</v>
      </c>
      <c r="L28" s="287"/>
      <c r="M28" s="1"/>
      <c r="N28" s="6">
        <f>SUM(N16+N22)+N25</f>
        <v>0</v>
      </c>
      <c r="O28" s="18" t="e">
        <f>+N28/N$52</f>
        <v>#DIV/0!</v>
      </c>
      <c r="P28" s="1"/>
      <c r="Q28" s="6">
        <f>SUM(Q16+Q22)+Q25</f>
        <v>0</v>
      </c>
      <c r="R28" s="18" t="e">
        <f>+Q28/Q$52</f>
        <v>#DIV/0!</v>
      </c>
    </row>
    <row r="29" spans="1:18" x14ac:dyDescent="0.2">
      <c r="A29" s="7" t="s">
        <v>35</v>
      </c>
      <c r="B29" s="7"/>
      <c r="C29" s="7"/>
      <c r="D29" s="8"/>
      <c r="E29" s="9" t="e">
        <f t="shared" si="4"/>
        <v>#DIV/0!</v>
      </c>
      <c r="F29" s="9"/>
      <c r="G29" s="8"/>
      <c r="H29" s="9" t="e">
        <f t="shared" si="5"/>
        <v>#DIV/0!</v>
      </c>
      <c r="I29" s="1"/>
      <c r="J29" s="1"/>
      <c r="K29" s="1"/>
      <c r="L29" s="1"/>
      <c r="M29" s="1"/>
      <c r="N29" s="2"/>
      <c r="O29" s="1"/>
      <c r="P29" s="1"/>
      <c r="Q29" s="2"/>
      <c r="R29" s="1"/>
    </row>
    <row r="30" spans="1:18" x14ac:dyDescent="0.2">
      <c r="A30" s="7" t="s">
        <v>36</v>
      </c>
      <c r="B30" s="7"/>
      <c r="C30" s="7"/>
      <c r="D30" s="8"/>
      <c r="E30" s="9" t="e">
        <f t="shared" si="4"/>
        <v>#DIV/0!</v>
      </c>
      <c r="F30" s="9"/>
      <c r="G30" s="8"/>
      <c r="H30" s="9" t="e">
        <f t="shared" si="5"/>
        <v>#DIV/0!</v>
      </c>
      <c r="I30" s="1"/>
      <c r="J30" s="1"/>
      <c r="K30" s="1"/>
      <c r="L30" s="1"/>
      <c r="M30" s="1"/>
      <c r="N30" s="2"/>
      <c r="O30" s="1"/>
      <c r="P30" s="1"/>
      <c r="Q30" s="2"/>
      <c r="R30" s="16"/>
    </row>
    <row r="31" spans="1:18" x14ac:dyDescent="0.2">
      <c r="A31" s="7" t="s">
        <v>37</v>
      </c>
      <c r="B31" s="7"/>
      <c r="C31" s="7"/>
      <c r="D31" s="8"/>
      <c r="E31" s="9" t="e">
        <f t="shared" si="4"/>
        <v>#DIV/0!</v>
      </c>
      <c r="F31" s="9"/>
      <c r="G31" s="8"/>
      <c r="H31" s="9" t="e">
        <f t="shared" si="5"/>
        <v>#DIV/0!</v>
      </c>
      <c r="I31" s="1"/>
      <c r="J31" s="1"/>
      <c r="K31" s="3" t="s">
        <v>38</v>
      </c>
      <c r="L31" s="3"/>
      <c r="M31" s="1"/>
      <c r="N31" s="2"/>
      <c r="O31" s="1"/>
      <c r="P31" s="1"/>
      <c r="Q31" s="2"/>
      <c r="R31" s="16"/>
    </row>
    <row r="32" spans="1:18" x14ac:dyDescent="0.2">
      <c r="A32" s="7" t="s">
        <v>39</v>
      </c>
      <c r="B32" s="7"/>
      <c r="C32" s="7"/>
      <c r="D32" s="8"/>
      <c r="E32" s="9" t="e">
        <f t="shared" si="4"/>
        <v>#DIV/0!</v>
      </c>
      <c r="F32" s="9"/>
      <c r="G32" s="8"/>
      <c r="H32" s="9" t="e">
        <f t="shared" si="5"/>
        <v>#DIV/0!</v>
      </c>
      <c r="I32" s="1"/>
      <c r="J32" s="1"/>
      <c r="K32" s="1"/>
      <c r="L32" s="1"/>
      <c r="M32" s="1"/>
      <c r="N32" s="2"/>
      <c r="O32" s="1"/>
      <c r="P32" s="1"/>
      <c r="Q32" s="2"/>
      <c r="R32" s="16"/>
    </row>
    <row r="33" spans="1:18" x14ac:dyDescent="0.2">
      <c r="A33" s="7" t="s">
        <v>40</v>
      </c>
      <c r="B33" s="7"/>
      <c r="C33" s="7"/>
      <c r="D33" s="8"/>
      <c r="E33" s="9" t="e">
        <f t="shared" si="4"/>
        <v>#DIV/0!</v>
      </c>
      <c r="F33" s="9"/>
      <c r="G33" s="8"/>
      <c r="H33" s="9" t="e">
        <f t="shared" si="5"/>
        <v>#DIV/0!</v>
      </c>
      <c r="I33" s="1"/>
      <c r="J33" s="1"/>
      <c r="K33" s="7" t="s">
        <v>41</v>
      </c>
      <c r="L33" s="7"/>
      <c r="M33" s="7"/>
      <c r="N33" s="8"/>
      <c r="O33" s="9" t="e">
        <f>+N33/N$52</f>
        <v>#DIV/0!</v>
      </c>
      <c r="P33" s="7"/>
      <c r="Q33" s="8"/>
      <c r="R33" s="9" t="e">
        <f>+Q33/Q$52</f>
        <v>#DIV/0!</v>
      </c>
    </row>
    <row r="34" spans="1:18" x14ac:dyDescent="0.2">
      <c r="A34" s="7" t="s">
        <v>42</v>
      </c>
      <c r="B34" s="7"/>
      <c r="C34" s="7"/>
      <c r="D34" s="8"/>
      <c r="E34" s="9" t="e">
        <f t="shared" si="4"/>
        <v>#DIV/0!</v>
      </c>
      <c r="F34" s="9"/>
      <c r="G34" s="8"/>
      <c r="H34" s="9" t="e">
        <f t="shared" si="5"/>
        <v>#DIV/0!</v>
      </c>
      <c r="I34" s="1"/>
      <c r="J34" s="1"/>
      <c r="K34" s="7" t="s">
        <v>43</v>
      </c>
      <c r="L34" s="7"/>
      <c r="M34" s="7"/>
      <c r="N34" s="8"/>
      <c r="O34" s="9" t="e">
        <f>+N34/N$52</f>
        <v>#DIV/0!</v>
      </c>
      <c r="P34" s="7"/>
      <c r="Q34" s="8"/>
      <c r="R34" s="9" t="e">
        <f>+Q34/Q$52</f>
        <v>#DIV/0!</v>
      </c>
    </row>
    <row r="35" spans="1:18" x14ac:dyDescent="0.2">
      <c r="A35" s="7" t="s">
        <v>44</v>
      </c>
      <c r="B35" s="7"/>
      <c r="C35" s="7"/>
      <c r="D35" s="8"/>
      <c r="E35" s="9" t="e">
        <f t="shared" si="4"/>
        <v>#DIV/0!</v>
      </c>
      <c r="F35" s="9"/>
      <c r="G35" s="8"/>
      <c r="H35" s="9" t="e">
        <f t="shared" si="5"/>
        <v>#DIV/0!</v>
      </c>
      <c r="I35" s="1"/>
      <c r="J35" s="1"/>
      <c r="K35" s="7" t="s">
        <v>45</v>
      </c>
      <c r="L35" s="7"/>
      <c r="M35" s="7"/>
      <c r="N35" s="8"/>
      <c r="O35" s="9" t="e">
        <f>+N35/N$52</f>
        <v>#DIV/0!</v>
      </c>
      <c r="P35" s="7"/>
      <c r="Q35" s="8"/>
      <c r="R35" s="9" t="e">
        <f>+Q35/Q$52</f>
        <v>#DIV/0!</v>
      </c>
    </row>
    <row r="36" spans="1:18" x14ac:dyDescent="0.2">
      <c r="A36" s="7" t="s">
        <v>46</v>
      </c>
      <c r="B36" s="7"/>
      <c r="C36" s="7"/>
      <c r="D36" s="8"/>
      <c r="E36" s="9" t="e">
        <f t="shared" si="4"/>
        <v>#DIV/0!</v>
      </c>
      <c r="F36" s="9"/>
      <c r="G36" s="8"/>
      <c r="H36" s="9" t="e">
        <f t="shared" si="5"/>
        <v>#DIV/0!</v>
      </c>
      <c r="I36" s="1"/>
      <c r="J36" s="1"/>
      <c r="K36" s="7" t="s">
        <v>47</v>
      </c>
      <c r="L36" s="1"/>
      <c r="M36" s="1"/>
      <c r="N36" s="8"/>
      <c r="O36" s="9" t="e">
        <f>+N36/N$52</f>
        <v>#DIV/0!</v>
      </c>
      <c r="P36" s="7"/>
      <c r="Q36" s="8"/>
      <c r="R36" s="9" t="e">
        <f>+Q36/Q$52</f>
        <v>#DIV/0!</v>
      </c>
    </row>
    <row r="37" spans="1:18" x14ac:dyDescent="0.2">
      <c r="A37" s="7" t="s">
        <v>48</v>
      </c>
      <c r="B37" s="7"/>
      <c r="C37" s="7"/>
      <c r="D37" s="8"/>
      <c r="E37" s="9" t="e">
        <f t="shared" si="4"/>
        <v>#DIV/0!</v>
      </c>
      <c r="F37" s="1"/>
      <c r="G37" s="8"/>
      <c r="H37" s="9" t="e">
        <f t="shared" si="5"/>
        <v>#DIV/0!</v>
      </c>
      <c r="I37" s="1"/>
      <c r="J37" s="1"/>
      <c r="K37" s="7" t="s">
        <v>49</v>
      </c>
      <c r="L37" s="7"/>
      <c r="M37" s="7"/>
      <c r="N37" s="10"/>
      <c r="O37" s="11" t="e">
        <f>+N37/N$52</f>
        <v>#DIV/0!</v>
      </c>
      <c r="P37" s="12"/>
      <c r="Q37" s="10"/>
      <c r="R37" s="11" t="e">
        <f>+Q37/Q$52</f>
        <v>#DIV/0!</v>
      </c>
    </row>
    <row r="38" spans="1:18" x14ac:dyDescent="0.2">
      <c r="A38" s="7" t="s">
        <v>50</v>
      </c>
      <c r="B38" s="7"/>
      <c r="C38" s="7"/>
      <c r="D38" s="8"/>
      <c r="E38" s="9" t="e">
        <f t="shared" si="4"/>
        <v>#DIV/0!</v>
      </c>
      <c r="F38" s="1"/>
      <c r="G38" s="8"/>
      <c r="H38" s="9" t="e">
        <f t="shared" si="5"/>
        <v>#DIV/0!</v>
      </c>
      <c r="I38" s="1"/>
      <c r="J38" s="1"/>
      <c r="K38" s="1"/>
      <c r="L38" s="1"/>
      <c r="M38" s="1"/>
      <c r="N38" s="2"/>
      <c r="O38" s="1"/>
      <c r="P38" s="1"/>
      <c r="Q38" s="2"/>
      <c r="R38" s="1"/>
    </row>
    <row r="39" spans="1:18" x14ac:dyDescent="0.2">
      <c r="A39" s="7" t="s">
        <v>51</v>
      </c>
      <c r="B39" s="7"/>
      <c r="C39" s="7"/>
      <c r="D39" s="8"/>
      <c r="E39" s="9" t="e">
        <f t="shared" si="4"/>
        <v>#DIV/0!</v>
      </c>
      <c r="F39" s="9"/>
      <c r="G39" s="8"/>
      <c r="H39" s="9" t="e">
        <f t="shared" si="5"/>
        <v>#DIV/0!</v>
      </c>
      <c r="I39" s="1"/>
      <c r="J39" s="1"/>
      <c r="K39" s="1"/>
      <c r="L39" s="3" t="s">
        <v>52</v>
      </c>
      <c r="M39" s="3"/>
      <c r="N39" s="13">
        <f>SUM(N33:N37)</f>
        <v>0</v>
      </c>
      <c r="O39" s="14" t="e">
        <f>+N39/N$52</f>
        <v>#DIV/0!</v>
      </c>
      <c r="P39" s="3"/>
      <c r="Q39" s="13">
        <f>SUM(Q33:Q37)</f>
        <v>0</v>
      </c>
      <c r="R39" s="14" t="e">
        <f>+Q39/Q$52</f>
        <v>#DIV/0!</v>
      </c>
    </row>
    <row r="40" spans="1:18" x14ac:dyDescent="0.2">
      <c r="A40" s="7" t="s">
        <v>53</v>
      </c>
      <c r="B40" s="7"/>
      <c r="C40" s="7"/>
      <c r="D40" s="10"/>
      <c r="E40" s="11" t="e">
        <f t="shared" si="4"/>
        <v>#DIV/0!</v>
      </c>
      <c r="F40" s="11"/>
      <c r="G40" s="10"/>
      <c r="H40" s="11" t="e">
        <f t="shared" si="5"/>
        <v>#DIV/0!</v>
      </c>
      <c r="I40" s="1"/>
      <c r="J40" s="1"/>
    </row>
    <row r="41" spans="1:18" x14ac:dyDescent="0.2">
      <c r="A41" s="1"/>
      <c r="B41" s="1"/>
      <c r="C41" s="7"/>
      <c r="D41" s="13">
        <f>SUM(D25+D27+D29+D31+D33+D39)-D26-D28-D30-D32-D34-D40+D35-D36+D37-D38</f>
        <v>0</v>
      </c>
      <c r="E41" s="14" t="e">
        <f t="shared" si="4"/>
        <v>#DIV/0!</v>
      </c>
      <c r="F41" s="14"/>
      <c r="G41" s="13">
        <f>SUM(G25+G27+G29+G31+G33+G39)-G26-G28-G30-G32-G34-G40+G35-G36+G37-G38</f>
        <v>0</v>
      </c>
      <c r="H41" s="14" t="e">
        <f t="shared" si="5"/>
        <v>#DIV/0!</v>
      </c>
      <c r="I41" s="1"/>
      <c r="J41" s="1"/>
      <c r="K41" s="1"/>
      <c r="L41" s="1"/>
      <c r="M41" s="1"/>
      <c r="N41" s="2"/>
      <c r="O41" s="1"/>
      <c r="P41" s="1"/>
      <c r="Q41" s="2"/>
      <c r="R41" s="16"/>
    </row>
    <row r="42" spans="1:18" x14ac:dyDescent="0.2">
      <c r="I42" s="1"/>
      <c r="J42" s="1"/>
      <c r="K42" s="1"/>
      <c r="L42" s="1"/>
      <c r="M42" s="1"/>
      <c r="N42" s="2"/>
      <c r="O42" s="1"/>
      <c r="P42" s="1"/>
      <c r="Q42" s="2"/>
      <c r="R42" s="16"/>
    </row>
    <row r="43" spans="1:18" x14ac:dyDescent="0.2">
      <c r="A43" s="3" t="s">
        <v>54</v>
      </c>
      <c r="B43" s="1"/>
      <c r="C43" s="1"/>
      <c r="D43" s="2"/>
      <c r="E43" s="1"/>
      <c r="F43" s="1"/>
      <c r="G43" s="2"/>
      <c r="H43" s="16"/>
      <c r="I43" s="1"/>
      <c r="J43" s="1"/>
      <c r="K43" s="1"/>
      <c r="L43" s="1"/>
      <c r="M43" s="1"/>
      <c r="N43" s="2"/>
      <c r="O43" s="1"/>
      <c r="P43" s="1"/>
      <c r="Q43" s="2"/>
      <c r="R43" s="1"/>
    </row>
    <row r="44" spans="1:18" x14ac:dyDescent="0.2">
      <c r="A44" s="1"/>
      <c r="B44" s="1"/>
      <c r="C44" s="1"/>
      <c r="D44" s="2"/>
      <c r="E44" s="1"/>
      <c r="F44" s="1"/>
      <c r="G44" s="2"/>
      <c r="H44" s="16"/>
      <c r="I44" s="1"/>
      <c r="J44" s="1"/>
      <c r="K44" s="1"/>
      <c r="L44" s="1"/>
      <c r="M44" s="1"/>
      <c r="N44" s="2"/>
      <c r="O44" s="1"/>
      <c r="P44" s="1"/>
      <c r="Q44" s="2"/>
      <c r="R44" s="1"/>
    </row>
    <row r="45" spans="1:18" x14ac:dyDescent="0.2">
      <c r="A45" s="7" t="s">
        <v>55</v>
      </c>
      <c r="B45" s="7"/>
      <c r="C45" s="7"/>
      <c r="D45" s="8"/>
      <c r="E45" s="9" t="e">
        <f t="shared" ref="E45:E50" si="6">+D45/D$52</f>
        <v>#DIV/0!</v>
      </c>
      <c r="F45" s="9"/>
      <c r="G45" s="8"/>
      <c r="H45" s="9" t="e">
        <f>+G45/G$52</f>
        <v>#DIV/0!</v>
      </c>
      <c r="I45" s="1"/>
      <c r="J45" s="1"/>
      <c r="K45" s="1"/>
      <c r="L45" s="1"/>
      <c r="M45" s="1"/>
      <c r="N45" s="2"/>
      <c r="O45" s="1"/>
      <c r="P45" s="1"/>
      <c r="Q45" s="2"/>
      <c r="R45" s="1"/>
    </row>
    <row r="46" spans="1:18" x14ac:dyDescent="0.2">
      <c r="A46" s="7" t="s">
        <v>56</v>
      </c>
      <c r="B46" s="7"/>
      <c r="C46" s="7"/>
      <c r="D46" s="8"/>
      <c r="E46" s="9" t="e">
        <f t="shared" si="6"/>
        <v>#DIV/0!</v>
      </c>
      <c r="F46" s="9"/>
      <c r="G46" s="8"/>
      <c r="H46" s="9" t="e">
        <f>+G46/G$52</f>
        <v>#DIV/0!</v>
      </c>
      <c r="I46" s="1"/>
      <c r="J46" s="1"/>
      <c r="K46" s="1"/>
      <c r="L46" s="1"/>
      <c r="M46" s="1"/>
      <c r="N46" s="2"/>
      <c r="O46" s="1"/>
      <c r="P46" s="1"/>
      <c r="Q46" s="2"/>
      <c r="R46" s="1"/>
    </row>
    <row r="47" spans="1:18" x14ac:dyDescent="0.2">
      <c r="A47" s="7" t="s">
        <v>57</v>
      </c>
      <c r="B47" s="7"/>
      <c r="C47" s="7"/>
      <c r="D47" s="8"/>
      <c r="E47" s="9" t="e">
        <f t="shared" si="6"/>
        <v>#DIV/0!</v>
      </c>
      <c r="F47" s="9"/>
      <c r="G47" s="8"/>
      <c r="H47" s="9" t="e">
        <f>+G47/G$52</f>
        <v>#DIV/0!</v>
      </c>
      <c r="I47" s="1"/>
      <c r="J47" s="1"/>
      <c r="K47" s="1"/>
      <c r="L47" s="1"/>
      <c r="M47" s="1"/>
      <c r="N47" s="2"/>
      <c r="O47" s="1"/>
      <c r="P47" s="1"/>
      <c r="Q47" s="2"/>
      <c r="R47" s="1"/>
    </row>
    <row r="48" spans="1:18" x14ac:dyDescent="0.2">
      <c r="A48" s="7" t="s">
        <v>58</v>
      </c>
      <c r="B48" s="7"/>
      <c r="C48" s="7"/>
      <c r="D48" s="98"/>
      <c r="E48" s="99" t="e">
        <f t="shared" si="6"/>
        <v>#DIV/0!</v>
      </c>
      <c r="F48" s="99"/>
      <c r="G48" s="98"/>
      <c r="H48" s="99" t="e">
        <f>+G48/G$52</f>
        <v>#DIV/0!</v>
      </c>
      <c r="I48" s="1"/>
      <c r="J48" s="1"/>
      <c r="K48" s="1"/>
      <c r="L48" s="1"/>
      <c r="M48" s="1"/>
      <c r="N48" s="2"/>
      <c r="O48" s="1"/>
      <c r="P48" s="1"/>
      <c r="Q48" s="2"/>
      <c r="R48" s="1"/>
    </row>
    <row r="49" spans="1:18" x14ac:dyDescent="0.2">
      <c r="A49" s="7" t="s">
        <v>114</v>
      </c>
      <c r="B49" s="7"/>
      <c r="C49" s="7"/>
      <c r="D49" s="23"/>
      <c r="E49" s="24" t="e">
        <f t="shared" si="6"/>
        <v>#DIV/0!</v>
      </c>
      <c r="F49" s="24"/>
      <c r="G49" s="23"/>
      <c r="H49" s="24"/>
      <c r="I49" s="1"/>
      <c r="J49" s="1"/>
      <c r="K49" s="1"/>
      <c r="L49" s="1"/>
      <c r="M49" s="1"/>
      <c r="N49" s="2"/>
      <c r="O49" s="1"/>
      <c r="P49" s="1"/>
      <c r="Q49" s="2"/>
      <c r="R49" s="1"/>
    </row>
    <row r="50" spans="1:18" x14ac:dyDescent="0.2">
      <c r="A50" s="7"/>
      <c r="B50" s="7"/>
      <c r="C50" s="7"/>
      <c r="D50" s="13">
        <f>SUM(D45:D49)</f>
        <v>0</v>
      </c>
      <c r="E50" s="14" t="e">
        <f t="shared" si="6"/>
        <v>#DIV/0!</v>
      </c>
      <c r="F50" s="14"/>
      <c r="G50" s="13">
        <f>SUM(G45:G48)</f>
        <v>0</v>
      </c>
      <c r="H50" s="14" t="e">
        <f>+G50/G$52</f>
        <v>#DIV/0!</v>
      </c>
      <c r="I50" s="1"/>
      <c r="J50" s="1"/>
      <c r="K50" s="1"/>
      <c r="L50" s="1"/>
      <c r="M50" s="1"/>
      <c r="N50" s="2"/>
      <c r="O50" s="1"/>
      <c r="P50" s="1"/>
      <c r="Q50" s="2"/>
      <c r="R50" s="1"/>
    </row>
    <row r="51" spans="1:18" x14ac:dyDescent="0.2">
      <c r="A51" s="1"/>
      <c r="B51" s="1"/>
      <c r="C51" s="1"/>
      <c r="D51" s="2"/>
      <c r="E51" s="1"/>
      <c r="F51" s="1"/>
      <c r="G51" s="2"/>
      <c r="H51" s="1"/>
      <c r="I51" s="3"/>
      <c r="J51" s="1"/>
      <c r="K51" s="1"/>
      <c r="L51" s="1"/>
      <c r="M51" s="1"/>
      <c r="N51" s="2"/>
      <c r="O51" s="1"/>
      <c r="P51" s="1"/>
      <c r="Q51" s="2"/>
      <c r="R51" s="1"/>
    </row>
    <row r="52" spans="1:18" ht="16" thickBot="1" x14ac:dyDescent="0.25">
      <c r="A52" s="1"/>
      <c r="B52" s="3" t="s">
        <v>59</v>
      </c>
      <c r="C52" s="1"/>
      <c r="D52" s="25">
        <f>SUM(D21+D41+D50)</f>
        <v>0</v>
      </c>
      <c r="E52" s="26" t="e">
        <f>+D52/D$52</f>
        <v>#DIV/0!</v>
      </c>
      <c r="F52" s="26"/>
      <c r="G52" s="25">
        <f>SUM(G21+G41+G50)</f>
        <v>0</v>
      </c>
      <c r="H52" s="26" t="e">
        <f>+G52/G$52</f>
        <v>#DIV/0!</v>
      </c>
      <c r="I52" s="1"/>
      <c r="J52" s="1"/>
      <c r="K52" s="1"/>
      <c r="L52" s="3" t="s">
        <v>60</v>
      </c>
      <c r="M52" s="1"/>
      <c r="N52" s="25">
        <f>SUM(N28+N39)</f>
        <v>0</v>
      </c>
      <c r="O52" s="26" t="e">
        <f>+N52/N$52</f>
        <v>#DIV/0!</v>
      </c>
      <c r="P52" s="27"/>
      <c r="Q52" s="25">
        <f>SUM(Q28+Q39)</f>
        <v>0</v>
      </c>
      <c r="R52" s="26" t="e">
        <f>+Q52/Q$52</f>
        <v>#DIV/0!</v>
      </c>
    </row>
    <row r="53" spans="1:18" ht="16" thickTop="1" x14ac:dyDescent="0.2">
      <c r="A53" s="1"/>
      <c r="B53" s="3"/>
      <c r="C53" s="1"/>
      <c r="D53" s="13"/>
      <c r="E53" s="14"/>
      <c r="F53" s="14"/>
      <c r="G53" s="13"/>
      <c r="H53" s="14"/>
      <c r="I53" s="1"/>
      <c r="J53" s="1"/>
      <c r="K53" s="1"/>
      <c r="L53" s="3"/>
      <c r="M53" s="1"/>
      <c r="N53" s="13"/>
      <c r="O53" s="14"/>
      <c r="P53" s="1"/>
      <c r="Q53" s="13"/>
      <c r="R53" s="14"/>
    </row>
    <row r="54" spans="1:18" x14ac:dyDescent="0.2">
      <c r="A54" s="287" t="s">
        <v>61</v>
      </c>
      <c r="B54" s="287"/>
      <c r="C54" s="287"/>
      <c r="D54" s="287"/>
      <c r="E54" s="287"/>
      <c r="F54" s="287"/>
      <c r="G54" s="287"/>
      <c r="H54" s="287"/>
      <c r="I54" s="287" t="s">
        <v>62</v>
      </c>
      <c r="J54" s="287"/>
      <c r="K54" s="287"/>
      <c r="L54" s="287"/>
      <c r="M54" s="287"/>
      <c r="N54" s="287"/>
      <c r="O54" s="287"/>
      <c r="P54" s="287"/>
      <c r="Q54" s="287"/>
      <c r="R54" s="287"/>
    </row>
    <row r="55" spans="1:18" x14ac:dyDescent="0.2">
      <c r="A55" s="287" t="s">
        <v>63</v>
      </c>
      <c r="B55" s="287"/>
      <c r="C55" s="287"/>
      <c r="D55" s="287"/>
      <c r="E55" s="287"/>
      <c r="F55" s="287"/>
      <c r="G55" s="287"/>
      <c r="H55" s="287"/>
      <c r="I55" s="287" t="s">
        <v>64</v>
      </c>
      <c r="J55" s="287"/>
      <c r="K55" s="287"/>
      <c r="L55" s="287"/>
      <c r="M55" s="287"/>
      <c r="N55" s="287"/>
      <c r="O55" s="287"/>
      <c r="P55" s="287"/>
      <c r="Q55" s="287"/>
      <c r="R55" s="287"/>
    </row>
  </sheetData>
  <mergeCells count="8">
    <mergeCell ref="A55:H55"/>
    <mergeCell ref="I55:R55"/>
    <mergeCell ref="A2:R2"/>
    <mergeCell ref="A3:R3"/>
    <mergeCell ref="K19:L19"/>
    <mergeCell ref="K28:L28"/>
    <mergeCell ref="A54:H54"/>
    <mergeCell ref="I54:R5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C46C4-6EBE-4F10-B925-BD62EB68ECD7}">
  <dimension ref="A2:M165"/>
  <sheetViews>
    <sheetView topLeftCell="A139" workbookViewId="0">
      <selection activeCell="G10" sqref="G10"/>
    </sheetView>
  </sheetViews>
  <sheetFormatPr baseColWidth="10" defaultRowHeight="13" x14ac:dyDescent="0.15"/>
  <cols>
    <col min="1" max="1" width="5" style="29" customWidth="1"/>
    <col min="2" max="2" width="42.6640625" style="29" customWidth="1"/>
    <col min="3" max="3" width="0.6640625" style="29" customWidth="1"/>
    <col min="4" max="4" width="25.5" style="29" bestFit="1" customWidth="1"/>
    <col min="5" max="5" width="8.5" style="29" bestFit="1" customWidth="1"/>
    <col min="6" max="6" width="3.5" style="29" customWidth="1"/>
    <col min="7" max="7" width="25.5" style="29" customWidth="1"/>
    <col min="8" max="8" width="12.6640625" style="29" bestFit="1" customWidth="1"/>
    <col min="9" max="9" width="11.5" style="29"/>
    <col min="10" max="10" width="15.5" style="29" bestFit="1" customWidth="1"/>
    <col min="11" max="11" width="14.1640625" style="29" bestFit="1" customWidth="1"/>
    <col min="12" max="12" width="11.5" style="29"/>
    <col min="13" max="13" width="12.6640625" style="29" bestFit="1" customWidth="1"/>
    <col min="14" max="256" width="11.5" style="29"/>
    <col min="257" max="257" width="5" style="29" customWidth="1"/>
    <col min="258" max="258" width="42.6640625" style="29" customWidth="1"/>
    <col min="259" max="259" width="0.6640625" style="29" customWidth="1"/>
    <col min="260" max="260" width="25.5" style="29" bestFit="1" customWidth="1"/>
    <col min="261" max="261" width="8.5" style="29" bestFit="1" customWidth="1"/>
    <col min="262" max="262" width="3.5" style="29" customWidth="1"/>
    <col min="263" max="263" width="25.5" style="29" customWidth="1"/>
    <col min="264" max="264" width="12.6640625" style="29" bestFit="1" customWidth="1"/>
    <col min="265" max="265" width="11.5" style="29"/>
    <col min="266" max="266" width="15.5" style="29" bestFit="1" customWidth="1"/>
    <col min="267" max="267" width="14.1640625" style="29" bestFit="1" customWidth="1"/>
    <col min="268" max="268" width="11.5" style="29"/>
    <col min="269" max="269" width="12.6640625" style="29" bestFit="1" customWidth="1"/>
    <col min="270" max="512" width="11.5" style="29"/>
    <col min="513" max="513" width="5" style="29" customWidth="1"/>
    <col min="514" max="514" width="42.6640625" style="29" customWidth="1"/>
    <col min="515" max="515" width="0.6640625" style="29" customWidth="1"/>
    <col min="516" max="516" width="25.5" style="29" bestFit="1" customWidth="1"/>
    <col min="517" max="517" width="8.5" style="29" bestFit="1" customWidth="1"/>
    <col min="518" max="518" width="3.5" style="29" customWidth="1"/>
    <col min="519" max="519" width="25.5" style="29" customWidth="1"/>
    <col min="520" max="520" width="12.6640625" style="29" bestFit="1" customWidth="1"/>
    <col min="521" max="521" width="11.5" style="29"/>
    <col min="522" max="522" width="15.5" style="29" bestFit="1" customWidth="1"/>
    <col min="523" max="523" width="14.1640625" style="29" bestFit="1" customWidth="1"/>
    <col min="524" max="524" width="11.5" style="29"/>
    <col min="525" max="525" width="12.6640625" style="29" bestFit="1" customWidth="1"/>
    <col min="526" max="768" width="11.5" style="29"/>
    <col min="769" max="769" width="5" style="29" customWidth="1"/>
    <col min="770" max="770" width="42.6640625" style="29" customWidth="1"/>
    <col min="771" max="771" width="0.6640625" style="29" customWidth="1"/>
    <col min="772" max="772" width="25.5" style="29" bestFit="1" customWidth="1"/>
    <col min="773" max="773" width="8.5" style="29" bestFit="1" customWidth="1"/>
    <col min="774" max="774" width="3.5" style="29" customWidth="1"/>
    <col min="775" max="775" width="25.5" style="29" customWidth="1"/>
    <col min="776" max="776" width="12.6640625" style="29" bestFit="1" customWidth="1"/>
    <col min="777" max="777" width="11.5" style="29"/>
    <col min="778" max="778" width="15.5" style="29" bestFit="1" customWidth="1"/>
    <col min="779" max="779" width="14.1640625" style="29" bestFit="1" customWidth="1"/>
    <col min="780" max="780" width="11.5" style="29"/>
    <col min="781" max="781" width="12.6640625" style="29" bestFit="1" customWidth="1"/>
    <col min="782" max="1024" width="11.5" style="29"/>
    <col min="1025" max="1025" width="5" style="29" customWidth="1"/>
    <col min="1026" max="1026" width="42.6640625" style="29" customWidth="1"/>
    <col min="1027" max="1027" width="0.6640625" style="29" customWidth="1"/>
    <col min="1028" max="1028" width="25.5" style="29" bestFit="1" customWidth="1"/>
    <col min="1029" max="1029" width="8.5" style="29" bestFit="1" customWidth="1"/>
    <col min="1030" max="1030" width="3.5" style="29" customWidth="1"/>
    <col min="1031" max="1031" width="25.5" style="29" customWidth="1"/>
    <col min="1032" max="1032" width="12.6640625" style="29" bestFit="1" customWidth="1"/>
    <col min="1033" max="1033" width="11.5" style="29"/>
    <col min="1034" max="1034" width="15.5" style="29" bestFit="1" customWidth="1"/>
    <col min="1035" max="1035" width="14.1640625" style="29" bestFit="1" customWidth="1"/>
    <col min="1036" max="1036" width="11.5" style="29"/>
    <col min="1037" max="1037" width="12.6640625" style="29" bestFit="1" customWidth="1"/>
    <col min="1038" max="1280" width="11.5" style="29"/>
    <col min="1281" max="1281" width="5" style="29" customWidth="1"/>
    <col min="1282" max="1282" width="42.6640625" style="29" customWidth="1"/>
    <col min="1283" max="1283" width="0.6640625" style="29" customWidth="1"/>
    <col min="1284" max="1284" width="25.5" style="29" bestFit="1" customWidth="1"/>
    <col min="1285" max="1285" width="8.5" style="29" bestFit="1" customWidth="1"/>
    <col min="1286" max="1286" width="3.5" style="29" customWidth="1"/>
    <col min="1287" max="1287" width="25.5" style="29" customWidth="1"/>
    <col min="1288" max="1288" width="12.6640625" style="29" bestFit="1" customWidth="1"/>
    <col min="1289" max="1289" width="11.5" style="29"/>
    <col min="1290" max="1290" width="15.5" style="29" bestFit="1" customWidth="1"/>
    <col min="1291" max="1291" width="14.1640625" style="29" bestFit="1" customWidth="1"/>
    <col min="1292" max="1292" width="11.5" style="29"/>
    <col min="1293" max="1293" width="12.6640625" style="29" bestFit="1" customWidth="1"/>
    <col min="1294" max="1536" width="11.5" style="29"/>
    <col min="1537" max="1537" width="5" style="29" customWidth="1"/>
    <col min="1538" max="1538" width="42.6640625" style="29" customWidth="1"/>
    <col min="1539" max="1539" width="0.6640625" style="29" customWidth="1"/>
    <col min="1540" max="1540" width="25.5" style="29" bestFit="1" customWidth="1"/>
    <col min="1541" max="1541" width="8.5" style="29" bestFit="1" customWidth="1"/>
    <col min="1542" max="1542" width="3.5" style="29" customWidth="1"/>
    <col min="1543" max="1543" width="25.5" style="29" customWidth="1"/>
    <col min="1544" max="1544" width="12.6640625" style="29" bestFit="1" customWidth="1"/>
    <col min="1545" max="1545" width="11.5" style="29"/>
    <col min="1546" max="1546" width="15.5" style="29" bestFit="1" customWidth="1"/>
    <col min="1547" max="1547" width="14.1640625" style="29" bestFit="1" customWidth="1"/>
    <col min="1548" max="1548" width="11.5" style="29"/>
    <col min="1549" max="1549" width="12.6640625" style="29" bestFit="1" customWidth="1"/>
    <col min="1550" max="1792" width="11.5" style="29"/>
    <col min="1793" max="1793" width="5" style="29" customWidth="1"/>
    <col min="1794" max="1794" width="42.6640625" style="29" customWidth="1"/>
    <col min="1795" max="1795" width="0.6640625" style="29" customWidth="1"/>
    <col min="1796" max="1796" width="25.5" style="29" bestFit="1" customWidth="1"/>
    <col min="1797" max="1797" width="8.5" style="29" bestFit="1" customWidth="1"/>
    <col min="1798" max="1798" width="3.5" style="29" customWidth="1"/>
    <col min="1799" max="1799" width="25.5" style="29" customWidth="1"/>
    <col min="1800" max="1800" width="12.6640625" style="29" bestFit="1" customWidth="1"/>
    <col min="1801" max="1801" width="11.5" style="29"/>
    <col min="1802" max="1802" width="15.5" style="29" bestFit="1" customWidth="1"/>
    <col min="1803" max="1803" width="14.1640625" style="29" bestFit="1" customWidth="1"/>
    <col min="1804" max="1804" width="11.5" style="29"/>
    <col min="1805" max="1805" width="12.6640625" style="29" bestFit="1" customWidth="1"/>
    <col min="1806" max="2048" width="11.5" style="29"/>
    <col min="2049" max="2049" width="5" style="29" customWidth="1"/>
    <col min="2050" max="2050" width="42.6640625" style="29" customWidth="1"/>
    <col min="2051" max="2051" width="0.6640625" style="29" customWidth="1"/>
    <col min="2052" max="2052" width="25.5" style="29" bestFit="1" customWidth="1"/>
    <col min="2053" max="2053" width="8.5" style="29" bestFit="1" customWidth="1"/>
    <col min="2054" max="2054" width="3.5" style="29" customWidth="1"/>
    <col min="2055" max="2055" width="25.5" style="29" customWidth="1"/>
    <col min="2056" max="2056" width="12.6640625" style="29" bestFit="1" customWidth="1"/>
    <col min="2057" max="2057" width="11.5" style="29"/>
    <col min="2058" max="2058" width="15.5" style="29" bestFit="1" customWidth="1"/>
    <col min="2059" max="2059" width="14.1640625" style="29" bestFit="1" customWidth="1"/>
    <col min="2060" max="2060" width="11.5" style="29"/>
    <col min="2061" max="2061" width="12.6640625" style="29" bestFit="1" customWidth="1"/>
    <col min="2062" max="2304" width="11.5" style="29"/>
    <col min="2305" max="2305" width="5" style="29" customWidth="1"/>
    <col min="2306" max="2306" width="42.6640625" style="29" customWidth="1"/>
    <col min="2307" max="2307" width="0.6640625" style="29" customWidth="1"/>
    <col min="2308" max="2308" width="25.5" style="29" bestFit="1" customWidth="1"/>
    <col min="2309" max="2309" width="8.5" style="29" bestFit="1" customWidth="1"/>
    <col min="2310" max="2310" width="3.5" style="29" customWidth="1"/>
    <col min="2311" max="2311" width="25.5" style="29" customWidth="1"/>
    <col min="2312" max="2312" width="12.6640625" style="29" bestFit="1" customWidth="1"/>
    <col min="2313" max="2313" width="11.5" style="29"/>
    <col min="2314" max="2314" width="15.5" style="29" bestFit="1" customWidth="1"/>
    <col min="2315" max="2315" width="14.1640625" style="29" bestFit="1" customWidth="1"/>
    <col min="2316" max="2316" width="11.5" style="29"/>
    <col min="2317" max="2317" width="12.6640625" style="29" bestFit="1" customWidth="1"/>
    <col min="2318" max="2560" width="11.5" style="29"/>
    <col min="2561" max="2561" width="5" style="29" customWidth="1"/>
    <col min="2562" max="2562" width="42.6640625" style="29" customWidth="1"/>
    <col min="2563" max="2563" width="0.6640625" style="29" customWidth="1"/>
    <col min="2564" max="2564" width="25.5" style="29" bestFit="1" customWidth="1"/>
    <col min="2565" max="2565" width="8.5" style="29" bestFit="1" customWidth="1"/>
    <col min="2566" max="2566" width="3.5" style="29" customWidth="1"/>
    <col min="2567" max="2567" width="25.5" style="29" customWidth="1"/>
    <col min="2568" max="2568" width="12.6640625" style="29" bestFit="1" customWidth="1"/>
    <col min="2569" max="2569" width="11.5" style="29"/>
    <col min="2570" max="2570" width="15.5" style="29" bestFit="1" customWidth="1"/>
    <col min="2571" max="2571" width="14.1640625" style="29" bestFit="1" customWidth="1"/>
    <col min="2572" max="2572" width="11.5" style="29"/>
    <col min="2573" max="2573" width="12.6640625" style="29" bestFit="1" customWidth="1"/>
    <col min="2574" max="2816" width="11.5" style="29"/>
    <col min="2817" max="2817" width="5" style="29" customWidth="1"/>
    <col min="2818" max="2818" width="42.6640625" style="29" customWidth="1"/>
    <col min="2819" max="2819" width="0.6640625" style="29" customWidth="1"/>
    <col min="2820" max="2820" width="25.5" style="29" bestFit="1" customWidth="1"/>
    <col min="2821" max="2821" width="8.5" style="29" bestFit="1" customWidth="1"/>
    <col min="2822" max="2822" width="3.5" style="29" customWidth="1"/>
    <col min="2823" max="2823" width="25.5" style="29" customWidth="1"/>
    <col min="2824" max="2824" width="12.6640625" style="29" bestFit="1" customWidth="1"/>
    <col min="2825" max="2825" width="11.5" style="29"/>
    <col min="2826" max="2826" width="15.5" style="29" bestFit="1" customWidth="1"/>
    <col min="2827" max="2827" width="14.1640625" style="29" bestFit="1" customWidth="1"/>
    <col min="2828" max="2828" width="11.5" style="29"/>
    <col min="2829" max="2829" width="12.6640625" style="29" bestFit="1" customWidth="1"/>
    <col min="2830" max="3072" width="11.5" style="29"/>
    <col min="3073" max="3073" width="5" style="29" customWidth="1"/>
    <col min="3074" max="3074" width="42.6640625" style="29" customWidth="1"/>
    <col min="3075" max="3075" width="0.6640625" style="29" customWidth="1"/>
    <col min="3076" max="3076" width="25.5" style="29" bestFit="1" customWidth="1"/>
    <col min="3077" max="3077" width="8.5" style="29" bestFit="1" customWidth="1"/>
    <col min="3078" max="3078" width="3.5" style="29" customWidth="1"/>
    <col min="3079" max="3079" width="25.5" style="29" customWidth="1"/>
    <col min="3080" max="3080" width="12.6640625" style="29" bestFit="1" customWidth="1"/>
    <col min="3081" max="3081" width="11.5" style="29"/>
    <col min="3082" max="3082" width="15.5" style="29" bestFit="1" customWidth="1"/>
    <col min="3083" max="3083" width="14.1640625" style="29" bestFit="1" customWidth="1"/>
    <col min="3084" max="3084" width="11.5" style="29"/>
    <col min="3085" max="3085" width="12.6640625" style="29" bestFit="1" customWidth="1"/>
    <col min="3086" max="3328" width="11.5" style="29"/>
    <col min="3329" max="3329" width="5" style="29" customWidth="1"/>
    <col min="3330" max="3330" width="42.6640625" style="29" customWidth="1"/>
    <col min="3331" max="3331" width="0.6640625" style="29" customWidth="1"/>
    <col min="3332" max="3332" width="25.5" style="29" bestFit="1" customWidth="1"/>
    <col min="3333" max="3333" width="8.5" style="29" bestFit="1" customWidth="1"/>
    <col min="3334" max="3334" width="3.5" style="29" customWidth="1"/>
    <col min="3335" max="3335" width="25.5" style="29" customWidth="1"/>
    <col min="3336" max="3336" width="12.6640625" style="29" bestFit="1" customWidth="1"/>
    <col min="3337" max="3337" width="11.5" style="29"/>
    <col min="3338" max="3338" width="15.5" style="29" bestFit="1" customWidth="1"/>
    <col min="3339" max="3339" width="14.1640625" style="29" bestFit="1" customWidth="1"/>
    <col min="3340" max="3340" width="11.5" style="29"/>
    <col min="3341" max="3341" width="12.6640625" style="29" bestFit="1" customWidth="1"/>
    <col min="3342" max="3584" width="11.5" style="29"/>
    <col min="3585" max="3585" width="5" style="29" customWidth="1"/>
    <col min="3586" max="3586" width="42.6640625" style="29" customWidth="1"/>
    <col min="3587" max="3587" width="0.6640625" style="29" customWidth="1"/>
    <col min="3588" max="3588" width="25.5" style="29" bestFit="1" customWidth="1"/>
    <col min="3589" max="3589" width="8.5" style="29" bestFit="1" customWidth="1"/>
    <col min="3590" max="3590" width="3.5" style="29" customWidth="1"/>
    <col min="3591" max="3591" width="25.5" style="29" customWidth="1"/>
    <col min="3592" max="3592" width="12.6640625" style="29" bestFit="1" customWidth="1"/>
    <col min="3593" max="3593" width="11.5" style="29"/>
    <col min="3594" max="3594" width="15.5" style="29" bestFit="1" customWidth="1"/>
    <col min="3595" max="3595" width="14.1640625" style="29" bestFit="1" customWidth="1"/>
    <col min="3596" max="3596" width="11.5" style="29"/>
    <col min="3597" max="3597" width="12.6640625" style="29" bestFit="1" customWidth="1"/>
    <col min="3598" max="3840" width="11.5" style="29"/>
    <col min="3841" max="3841" width="5" style="29" customWidth="1"/>
    <col min="3842" max="3842" width="42.6640625" style="29" customWidth="1"/>
    <col min="3843" max="3843" width="0.6640625" style="29" customWidth="1"/>
    <col min="3844" max="3844" width="25.5" style="29" bestFit="1" customWidth="1"/>
    <col min="3845" max="3845" width="8.5" style="29" bestFit="1" customWidth="1"/>
    <col min="3846" max="3846" width="3.5" style="29" customWidth="1"/>
    <col min="3847" max="3847" width="25.5" style="29" customWidth="1"/>
    <col min="3848" max="3848" width="12.6640625" style="29" bestFit="1" customWidth="1"/>
    <col min="3849" max="3849" width="11.5" style="29"/>
    <col min="3850" max="3850" width="15.5" style="29" bestFit="1" customWidth="1"/>
    <col min="3851" max="3851" width="14.1640625" style="29" bestFit="1" customWidth="1"/>
    <col min="3852" max="3852" width="11.5" style="29"/>
    <col min="3853" max="3853" width="12.6640625" style="29" bestFit="1" customWidth="1"/>
    <col min="3854" max="4096" width="11.5" style="29"/>
    <col min="4097" max="4097" width="5" style="29" customWidth="1"/>
    <col min="4098" max="4098" width="42.6640625" style="29" customWidth="1"/>
    <col min="4099" max="4099" width="0.6640625" style="29" customWidth="1"/>
    <col min="4100" max="4100" width="25.5" style="29" bestFit="1" customWidth="1"/>
    <col min="4101" max="4101" width="8.5" style="29" bestFit="1" customWidth="1"/>
    <col min="4102" max="4102" width="3.5" style="29" customWidth="1"/>
    <col min="4103" max="4103" width="25.5" style="29" customWidth="1"/>
    <col min="4104" max="4104" width="12.6640625" style="29" bestFit="1" customWidth="1"/>
    <col min="4105" max="4105" width="11.5" style="29"/>
    <col min="4106" max="4106" width="15.5" style="29" bestFit="1" customWidth="1"/>
    <col min="4107" max="4107" width="14.1640625" style="29" bestFit="1" customWidth="1"/>
    <col min="4108" max="4108" width="11.5" style="29"/>
    <col min="4109" max="4109" width="12.6640625" style="29" bestFit="1" customWidth="1"/>
    <col min="4110" max="4352" width="11.5" style="29"/>
    <col min="4353" max="4353" width="5" style="29" customWidth="1"/>
    <col min="4354" max="4354" width="42.6640625" style="29" customWidth="1"/>
    <col min="4355" max="4355" width="0.6640625" style="29" customWidth="1"/>
    <col min="4356" max="4356" width="25.5" style="29" bestFit="1" customWidth="1"/>
    <col min="4357" max="4357" width="8.5" style="29" bestFit="1" customWidth="1"/>
    <col min="4358" max="4358" width="3.5" style="29" customWidth="1"/>
    <col min="4359" max="4359" width="25.5" style="29" customWidth="1"/>
    <col min="4360" max="4360" width="12.6640625" style="29" bestFit="1" customWidth="1"/>
    <col min="4361" max="4361" width="11.5" style="29"/>
    <col min="4362" max="4362" width="15.5" style="29" bestFit="1" customWidth="1"/>
    <col min="4363" max="4363" width="14.1640625" style="29" bestFit="1" customWidth="1"/>
    <col min="4364" max="4364" width="11.5" style="29"/>
    <col min="4365" max="4365" width="12.6640625" style="29" bestFit="1" customWidth="1"/>
    <col min="4366" max="4608" width="11.5" style="29"/>
    <col min="4609" max="4609" width="5" style="29" customWidth="1"/>
    <col min="4610" max="4610" width="42.6640625" style="29" customWidth="1"/>
    <col min="4611" max="4611" width="0.6640625" style="29" customWidth="1"/>
    <col min="4612" max="4612" width="25.5" style="29" bestFit="1" customWidth="1"/>
    <col min="4613" max="4613" width="8.5" style="29" bestFit="1" customWidth="1"/>
    <col min="4614" max="4614" width="3.5" style="29" customWidth="1"/>
    <col min="4615" max="4615" width="25.5" style="29" customWidth="1"/>
    <col min="4616" max="4616" width="12.6640625" style="29" bestFit="1" customWidth="1"/>
    <col min="4617" max="4617" width="11.5" style="29"/>
    <col min="4618" max="4618" width="15.5" style="29" bestFit="1" customWidth="1"/>
    <col min="4619" max="4619" width="14.1640625" style="29" bestFit="1" customWidth="1"/>
    <col min="4620" max="4620" width="11.5" style="29"/>
    <col min="4621" max="4621" width="12.6640625" style="29" bestFit="1" customWidth="1"/>
    <col min="4622" max="4864" width="11.5" style="29"/>
    <col min="4865" max="4865" width="5" style="29" customWidth="1"/>
    <col min="4866" max="4866" width="42.6640625" style="29" customWidth="1"/>
    <col min="4867" max="4867" width="0.6640625" style="29" customWidth="1"/>
    <col min="4868" max="4868" width="25.5" style="29" bestFit="1" customWidth="1"/>
    <col min="4869" max="4869" width="8.5" style="29" bestFit="1" customWidth="1"/>
    <col min="4870" max="4870" width="3.5" style="29" customWidth="1"/>
    <col min="4871" max="4871" width="25.5" style="29" customWidth="1"/>
    <col min="4872" max="4872" width="12.6640625" style="29" bestFit="1" customWidth="1"/>
    <col min="4873" max="4873" width="11.5" style="29"/>
    <col min="4874" max="4874" width="15.5" style="29" bestFit="1" customWidth="1"/>
    <col min="4875" max="4875" width="14.1640625" style="29" bestFit="1" customWidth="1"/>
    <col min="4876" max="4876" width="11.5" style="29"/>
    <col min="4877" max="4877" width="12.6640625" style="29" bestFit="1" customWidth="1"/>
    <col min="4878" max="5120" width="11.5" style="29"/>
    <col min="5121" max="5121" width="5" style="29" customWidth="1"/>
    <col min="5122" max="5122" width="42.6640625" style="29" customWidth="1"/>
    <col min="5123" max="5123" width="0.6640625" style="29" customWidth="1"/>
    <col min="5124" max="5124" width="25.5" style="29" bestFit="1" customWidth="1"/>
    <col min="5125" max="5125" width="8.5" style="29" bestFit="1" customWidth="1"/>
    <col min="5126" max="5126" width="3.5" style="29" customWidth="1"/>
    <col min="5127" max="5127" width="25.5" style="29" customWidth="1"/>
    <col min="5128" max="5128" width="12.6640625" style="29" bestFit="1" customWidth="1"/>
    <col min="5129" max="5129" width="11.5" style="29"/>
    <col min="5130" max="5130" width="15.5" style="29" bestFit="1" customWidth="1"/>
    <col min="5131" max="5131" width="14.1640625" style="29" bestFit="1" customWidth="1"/>
    <col min="5132" max="5132" width="11.5" style="29"/>
    <col min="5133" max="5133" width="12.6640625" style="29" bestFit="1" customWidth="1"/>
    <col min="5134" max="5376" width="11.5" style="29"/>
    <col min="5377" max="5377" width="5" style="29" customWidth="1"/>
    <col min="5378" max="5378" width="42.6640625" style="29" customWidth="1"/>
    <col min="5379" max="5379" width="0.6640625" style="29" customWidth="1"/>
    <col min="5380" max="5380" width="25.5" style="29" bestFit="1" customWidth="1"/>
    <col min="5381" max="5381" width="8.5" style="29" bestFit="1" customWidth="1"/>
    <col min="5382" max="5382" width="3.5" style="29" customWidth="1"/>
    <col min="5383" max="5383" width="25.5" style="29" customWidth="1"/>
    <col min="5384" max="5384" width="12.6640625" style="29" bestFit="1" customWidth="1"/>
    <col min="5385" max="5385" width="11.5" style="29"/>
    <col min="5386" max="5386" width="15.5" style="29" bestFit="1" customWidth="1"/>
    <col min="5387" max="5387" width="14.1640625" style="29" bestFit="1" customWidth="1"/>
    <col min="5388" max="5388" width="11.5" style="29"/>
    <col min="5389" max="5389" width="12.6640625" style="29" bestFit="1" customWidth="1"/>
    <col min="5390" max="5632" width="11.5" style="29"/>
    <col min="5633" max="5633" width="5" style="29" customWidth="1"/>
    <col min="5634" max="5634" width="42.6640625" style="29" customWidth="1"/>
    <col min="5635" max="5635" width="0.6640625" style="29" customWidth="1"/>
    <col min="5636" max="5636" width="25.5" style="29" bestFit="1" customWidth="1"/>
    <col min="5637" max="5637" width="8.5" style="29" bestFit="1" customWidth="1"/>
    <col min="5638" max="5638" width="3.5" style="29" customWidth="1"/>
    <col min="5639" max="5639" width="25.5" style="29" customWidth="1"/>
    <col min="5640" max="5640" width="12.6640625" style="29" bestFit="1" customWidth="1"/>
    <col min="5641" max="5641" width="11.5" style="29"/>
    <col min="5642" max="5642" width="15.5" style="29" bestFit="1" customWidth="1"/>
    <col min="5643" max="5643" width="14.1640625" style="29" bestFit="1" customWidth="1"/>
    <col min="5644" max="5644" width="11.5" style="29"/>
    <col min="5645" max="5645" width="12.6640625" style="29" bestFit="1" customWidth="1"/>
    <col min="5646" max="5888" width="11.5" style="29"/>
    <col min="5889" max="5889" width="5" style="29" customWidth="1"/>
    <col min="5890" max="5890" width="42.6640625" style="29" customWidth="1"/>
    <col min="5891" max="5891" width="0.6640625" style="29" customWidth="1"/>
    <col min="5892" max="5892" width="25.5" style="29" bestFit="1" customWidth="1"/>
    <col min="5893" max="5893" width="8.5" style="29" bestFit="1" customWidth="1"/>
    <col min="5894" max="5894" width="3.5" style="29" customWidth="1"/>
    <col min="5895" max="5895" width="25.5" style="29" customWidth="1"/>
    <col min="5896" max="5896" width="12.6640625" style="29" bestFit="1" customWidth="1"/>
    <col min="5897" max="5897" width="11.5" style="29"/>
    <col min="5898" max="5898" width="15.5" style="29" bestFit="1" customWidth="1"/>
    <col min="5899" max="5899" width="14.1640625" style="29" bestFit="1" customWidth="1"/>
    <col min="5900" max="5900" width="11.5" style="29"/>
    <col min="5901" max="5901" width="12.6640625" style="29" bestFit="1" customWidth="1"/>
    <col min="5902" max="6144" width="11.5" style="29"/>
    <col min="6145" max="6145" width="5" style="29" customWidth="1"/>
    <col min="6146" max="6146" width="42.6640625" style="29" customWidth="1"/>
    <col min="6147" max="6147" width="0.6640625" style="29" customWidth="1"/>
    <col min="6148" max="6148" width="25.5" style="29" bestFit="1" customWidth="1"/>
    <col min="6149" max="6149" width="8.5" style="29" bestFit="1" customWidth="1"/>
    <col min="6150" max="6150" width="3.5" style="29" customWidth="1"/>
    <col min="6151" max="6151" width="25.5" style="29" customWidth="1"/>
    <col min="6152" max="6152" width="12.6640625" style="29" bestFit="1" customWidth="1"/>
    <col min="6153" max="6153" width="11.5" style="29"/>
    <col min="6154" max="6154" width="15.5" style="29" bestFit="1" customWidth="1"/>
    <col min="6155" max="6155" width="14.1640625" style="29" bestFit="1" customWidth="1"/>
    <col min="6156" max="6156" width="11.5" style="29"/>
    <col min="6157" max="6157" width="12.6640625" style="29" bestFit="1" customWidth="1"/>
    <col min="6158" max="6400" width="11.5" style="29"/>
    <col min="6401" max="6401" width="5" style="29" customWidth="1"/>
    <col min="6402" max="6402" width="42.6640625" style="29" customWidth="1"/>
    <col min="6403" max="6403" width="0.6640625" style="29" customWidth="1"/>
    <col min="6404" max="6404" width="25.5" style="29" bestFit="1" customWidth="1"/>
    <col min="6405" max="6405" width="8.5" style="29" bestFit="1" customWidth="1"/>
    <col min="6406" max="6406" width="3.5" style="29" customWidth="1"/>
    <col min="6407" max="6407" width="25.5" style="29" customWidth="1"/>
    <col min="6408" max="6408" width="12.6640625" style="29" bestFit="1" customWidth="1"/>
    <col min="6409" max="6409" width="11.5" style="29"/>
    <col min="6410" max="6410" width="15.5" style="29" bestFit="1" customWidth="1"/>
    <col min="6411" max="6411" width="14.1640625" style="29" bestFit="1" customWidth="1"/>
    <col min="6412" max="6412" width="11.5" style="29"/>
    <col min="6413" max="6413" width="12.6640625" style="29" bestFit="1" customWidth="1"/>
    <col min="6414" max="6656" width="11.5" style="29"/>
    <col min="6657" max="6657" width="5" style="29" customWidth="1"/>
    <col min="6658" max="6658" width="42.6640625" style="29" customWidth="1"/>
    <col min="6659" max="6659" width="0.6640625" style="29" customWidth="1"/>
    <col min="6660" max="6660" width="25.5" style="29" bestFit="1" customWidth="1"/>
    <col min="6661" max="6661" width="8.5" style="29" bestFit="1" customWidth="1"/>
    <col min="6662" max="6662" width="3.5" style="29" customWidth="1"/>
    <col min="6663" max="6663" width="25.5" style="29" customWidth="1"/>
    <col min="6664" max="6664" width="12.6640625" style="29" bestFit="1" customWidth="1"/>
    <col min="6665" max="6665" width="11.5" style="29"/>
    <col min="6666" max="6666" width="15.5" style="29" bestFit="1" customWidth="1"/>
    <col min="6667" max="6667" width="14.1640625" style="29" bestFit="1" customWidth="1"/>
    <col min="6668" max="6668" width="11.5" style="29"/>
    <col min="6669" max="6669" width="12.6640625" style="29" bestFit="1" customWidth="1"/>
    <col min="6670" max="6912" width="11.5" style="29"/>
    <col min="6913" max="6913" width="5" style="29" customWidth="1"/>
    <col min="6914" max="6914" width="42.6640625" style="29" customWidth="1"/>
    <col min="6915" max="6915" width="0.6640625" style="29" customWidth="1"/>
    <col min="6916" max="6916" width="25.5" style="29" bestFit="1" customWidth="1"/>
    <col min="6917" max="6917" width="8.5" style="29" bestFit="1" customWidth="1"/>
    <col min="6918" max="6918" width="3.5" style="29" customWidth="1"/>
    <col min="6919" max="6919" width="25.5" style="29" customWidth="1"/>
    <col min="6920" max="6920" width="12.6640625" style="29" bestFit="1" customWidth="1"/>
    <col min="6921" max="6921" width="11.5" style="29"/>
    <col min="6922" max="6922" width="15.5" style="29" bestFit="1" customWidth="1"/>
    <col min="6923" max="6923" width="14.1640625" style="29" bestFit="1" customWidth="1"/>
    <col min="6924" max="6924" width="11.5" style="29"/>
    <col min="6925" max="6925" width="12.6640625" style="29" bestFit="1" customWidth="1"/>
    <col min="6926" max="7168" width="11.5" style="29"/>
    <col min="7169" max="7169" width="5" style="29" customWidth="1"/>
    <col min="7170" max="7170" width="42.6640625" style="29" customWidth="1"/>
    <col min="7171" max="7171" width="0.6640625" style="29" customWidth="1"/>
    <col min="7172" max="7172" width="25.5" style="29" bestFit="1" customWidth="1"/>
    <col min="7173" max="7173" width="8.5" style="29" bestFit="1" customWidth="1"/>
    <col min="7174" max="7174" width="3.5" style="29" customWidth="1"/>
    <col min="7175" max="7175" width="25.5" style="29" customWidth="1"/>
    <col min="7176" max="7176" width="12.6640625" style="29" bestFit="1" customWidth="1"/>
    <col min="7177" max="7177" width="11.5" style="29"/>
    <col min="7178" max="7178" width="15.5" style="29" bestFit="1" customWidth="1"/>
    <col min="7179" max="7179" width="14.1640625" style="29" bestFit="1" customWidth="1"/>
    <col min="7180" max="7180" width="11.5" style="29"/>
    <col min="7181" max="7181" width="12.6640625" style="29" bestFit="1" customWidth="1"/>
    <col min="7182" max="7424" width="11.5" style="29"/>
    <col min="7425" max="7425" width="5" style="29" customWidth="1"/>
    <col min="7426" max="7426" width="42.6640625" style="29" customWidth="1"/>
    <col min="7427" max="7427" width="0.6640625" style="29" customWidth="1"/>
    <col min="7428" max="7428" width="25.5" style="29" bestFit="1" customWidth="1"/>
    <col min="7429" max="7429" width="8.5" style="29" bestFit="1" customWidth="1"/>
    <col min="7430" max="7430" width="3.5" style="29" customWidth="1"/>
    <col min="7431" max="7431" width="25.5" style="29" customWidth="1"/>
    <col min="7432" max="7432" width="12.6640625" style="29" bestFit="1" customWidth="1"/>
    <col min="7433" max="7433" width="11.5" style="29"/>
    <col min="7434" max="7434" width="15.5" style="29" bestFit="1" customWidth="1"/>
    <col min="7435" max="7435" width="14.1640625" style="29" bestFit="1" customWidth="1"/>
    <col min="7436" max="7436" width="11.5" style="29"/>
    <col min="7437" max="7437" width="12.6640625" style="29" bestFit="1" customWidth="1"/>
    <col min="7438" max="7680" width="11.5" style="29"/>
    <col min="7681" max="7681" width="5" style="29" customWidth="1"/>
    <col min="7682" max="7682" width="42.6640625" style="29" customWidth="1"/>
    <col min="7683" max="7683" width="0.6640625" style="29" customWidth="1"/>
    <col min="7684" max="7684" width="25.5" style="29" bestFit="1" customWidth="1"/>
    <col min="7685" max="7685" width="8.5" style="29" bestFit="1" customWidth="1"/>
    <col min="7686" max="7686" width="3.5" style="29" customWidth="1"/>
    <col min="7687" max="7687" width="25.5" style="29" customWidth="1"/>
    <col min="7688" max="7688" width="12.6640625" style="29" bestFit="1" customWidth="1"/>
    <col min="7689" max="7689" width="11.5" style="29"/>
    <col min="7690" max="7690" width="15.5" style="29" bestFit="1" customWidth="1"/>
    <col min="7691" max="7691" width="14.1640625" style="29" bestFit="1" customWidth="1"/>
    <col min="7692" max="7692" width="11.5" style="29"/>
    <col min="7693" max="7693" width="12.6640625" style="29" bestFit="1" customWidth="1"/>
    <col min="7694" max="7936" width="11.5" style="29"/>
    <col min="7937" max="7937" width="5" style="29" customWidth="1"/>
    <col min="7938" max="7938" width="42.6640625" style="29" customWidth="1"/>
    <col min="7939" max="7939" width="0.6640625" style="29" customWidth="1"/>
    <col min="7940" max="7940" width="25.5" style="29" bestFit="1" customWidth="1"/>
    <col min="7941" max="7941" width="8.5" style="29" bestFit="1" customWidth="1"/>
    <col min="7942" max="7942" width="3.5" style="29" customWidth="1"/>
    <col min="7943" max="7943" width="25.5" style="29" customWidth="1"/>
    <col min="7944" max="7944" width="12.6640625" style="29" bestFit="1" customWidth="1"/>
    <col min="7945" max="7945" width="11.5" style="29"/>
    <col min="7946" max="7946" width="15.5" style="29" bestFit="1" customWidth="1"/>
    <col min="7947" max="7947" width="14.1640625" style="29" bestFit="1" customWidth="1"/>
    <col min="7948" max="7948" width="11.5" style="29"/>
    <col min="7949" max="7949" width="12.6640625" style="29" bestFit="1" customWidth="1"/>
    <col min="7950" max="8192" width="11.5" style="29"/>
    <col min="8193" max="8193" width="5" style="29" customWidth="1"/>
    <col min="8194" max="8194" width="42.6640625" style="29" customWidth="1"/>
    <col min="8195" max="8195" width="0.6640625" style="29" customWidth="1"/>
    <col min="8196" max="8196" width="25.5" style="29" bestFit="1" customWidth="1"/>
    <col min="8197" max="8197" width="8.5" style="29" bestFit="1" customWidth="1"/>
    <col min="8198" max="8198" width="3.5" style="29" customWidth="1"/>
    <col min="8199" max="8199" width="25.5" style="29" customWidth="1"/>
    <col min="8200" max="8200" width="12.6640625" style="29" bestFit="1" customWidth="1"/>
    <col min="8201" max="8201" width="11.5" style="29"/>
    <col min="8202" max="8202" width="15.5" style="29" bestFit="1" customWidth="1"/>
    <col min="8203" max="8203" width="14.1640625" style="29" bestFit="1" customWidth="1"/>
    <col min="8204" max="8204" width="11.5" style="29"/>
    <col min="8205" max="8205" width="12.6640625" style="29" bestFit="1" customWidth="1"/>
    <col min="8206" max="8448" width="11.5" style="29"/>
    <col min="8449" max="8449" width="5" style="29" customWidth="1"/>
    <col min="8450" max="8450" width="42.6640625" style="29" customWidth="1"/>
    <col min="8451" max="8451" width="0.6640625" style="29" customWidth="1"/>
    <col min="8452" max="8452" width="25.5" style="29" bestFit="1" customWidth="1"/>
    <col min="8453" max="8453" width="8.5" style="29" bestFit="1" customWidth="1"/>
    <col min="8454" max="8454" width="3.5" style="29" customWidth="1"/>
    <col min="8455" max="8455" width="25.5" style="29" customWidth="1"/>
    <col min="8456" max="8456" width="12.6640625" style="29" bestFit="1" customWidth="1"/>
    <col min="8457" max="8457" width="11.5" style="29"/>
    <col min="8458" max="8458" width="15.5" style="29" bestFit="1" customWidth="1"/>
    <col min="8459" max="8459" width="14.1640625" style="29" bestFit="1" customWidth="1"/>
    <col min="8460" max="8460" width="11.5" style="29"/>
    <col min="8461" max="8461" width="12.6640625" style="29" bestFit="1" customWidth="1"/>
    <col min="8462" max="8704" width="11.5" style="29"/>
    <col min="8705" max="8705" width="5" style="29" customWidth="1"/>
    <col min="8706" max="8706" width="42.6640625" style="29" customWidth="1"/>
    <col min="8707" max="8707" width="0.6640625" style="29" customWidth="1"/>
    <col min="8708" max="8708" width="25.5" style="29" bestFit="1" customWidth="1"/>
    <col min="8709" max="8709" width="8.5" style="29" bestFit="1" customWidth="1"/>
    <col min="8710" max="8710" width="3.5" style="29" customWidth="1"/>
    <col min="8711" max="8711" width="25.5" style="29" customWidth="1"/>
    <col min="8712" max="8712" width="12.6640625" style="29" bestFit="1" customWidth="1"/>
    <col min="8713" max="8713" width="11.5" style="29"/>
    <col min="8714" max="8714" width="15.5" style="29" bestFit="1" customWidth="1"/>
    <col min="8715" max="8715" width="14.1640625" style="29" bestFit="1" customWidth="1"/>
    <col min="8716" max="8716" width="11.5" style="29"/>
    <col min="8717" max="8717" width="12.6640625" style="29" bestFit="1" customWidth="1"/>
    <col min="8718" max="8960" width="11.5" style="29"/>
    <col min="8961" max="8961" width="5" style="29" customWidth="1"/>
    <col min="8962" max="8962" width="42.6640625" style="29" customWidth="1"/>
    <col min="8963" max="8963" width="0.6640625" style="29" customWidth="1"/>
    <col min="8964" max="8964" width="25.5" style="29" bestFit="1" customWidth="1"/>
    <col min="8965" max="8965" width="8.5" style="29" bestFit="1" customWidth="1"/>
    <col min="8966" max="8966" width="3.5" style="29" customWidth="1"/>
    <col min="8967" max="8967" width="25.5" style="29" customWidth="1"/>
    <col min="8968" max="8968" width="12.6640625" style="29" bestFit="1" customWidth="1"/>
    <col min="8969" max="8969" width="11.5" style="29"/>
    <col min="8970" max="8970" width="15.5" style="29" bestFit="1" customWidth="1"/>
    <col min="8971" max="8971" width="14.1640625" style="29" bestFit="1" customWidth="1"/>
    <col min="8972" max="8972" width="11.5" style="29"/>
    <col min="8973" max="8973" width="12.6640625" style="29" bestFit="1" customWidth="1"/>
    <col min="8974" max="9216" width="11.5" style="29"/>
    <col min="9217" max="9217" width="5" style="29" customWidth="1"/>
    <col min="9218" max="9218" width="42.6640625" style="29" customWidth="1"/>
    <col min="9219" max="9219" width="0.6640625" style="29" customWidth="1"/>
    <col min="9220" max="9220" width="25.5" style="29" bestFit="1" customWidth="1"/>
    <col min="9221" max="9221" width="8.5" style="29" bestFit="1" customWidth="1"/>
    <col min="9222" max="9222" width="3.5" style="29" customWidth="1"/>
    <col min="9223" max="9223" width="25.5" style="29" customWidth="1"/>
    <col min="9224" max="9224" width="12.6640625" style="29" bestFit="1" customWidth="1"/>
    <col min="9225" max="9225" width="11.5" style="29"/>
    <col min="9226" max="9226" width="15.5" style="29" bestFit="1" customWidth="1"/>
    <col min="9227" max="9227" width="14.1640625" style="29" bestFit="1" customWidth="1"/>
    <col min="9228" max="9228" width="11.5" style="29"/>
    <col min="9229" max="9229" width="12.6640625" style="29" bestFit="1" customWidth="1"/>
    <col min="9230" max="9472" width="11.5" style="29"/>
    <col min="9473" max="9473" width="5" style="29" customWidth="1"/>
    <col min="9474" max="9474" width="42.6640625" style="29" customWidth="1"/>
    <col min="9475" max="9475" width="0.6640625" style="29" customWidth="1"/>
    <col min="9476" max="9476" width="25.5" style="29" bestFit="1" customWidth="1"/>
    <col min="9477" max="9477" width="8.5" style="29" bestFit="1" customWidth="1"/>
    <col min="9478" max="9478" width="3.5" style="29" customWidth="1"/>
    <col min="9479" max="9479" width="25.5" style="29" customWidth="1"/>
    <col min="9480" max="9480" width="12.6640625" style="29" bestFit="1" customWidth="1"/>
    <col min="9481" max="9481" width="11.5" style="29"/>
    <col min="9482" max="9482" width="15.5" style="29" bestFit="1" customWidth="1"/>
    <col min="9483" max="9483" width="14.1640625" style="29" bestFit="1" customWidth="1"/>
    <col min="9484" max="9484" width="11.5" style="29"/>
    <col min="9485" max="9485" width="12.6640625" style="29" bestFit="1" customWidth="1"/>
    <col min="9486" max="9728" width="11.5" style="29"/>
    <col min="9729" max="9729" width="5" style="29" customWidth="1"/>
    <col min="9730" max="9730" width="42.6640625" style="29" customWidth="1"/>
    <col min="9731" max="9731" width="0.6640625" style="29" customWidth="1"/>
    <col min="9732" max="9732" width="25.5" style="29" bestFit="1" customWidth="1"/>
    <col min="9733" max="9733" width="8.5" style="29" bestFit="1" customWidth="1"/>
    <col min="9734" max="9734" width="3.5" style="29" customWidth="1"/>
    <col min="9735" max="9735" width="25.5" style="29" customWidth="1"/>
    <col min="9736" max="9736" width="12.6640625" style="29" bestFit="1" customWidth="1"/>
    <col min="9737" max="9737" width="11.5" style="29"/>
    <col min="9738" max="9738" width="15.5" style="29" bestFit="1" customWidth="1"/>
    <col min="9739" max="9739" width="14.1640625" style="29" bestFit="1" customWidth="1"/>
    <col min="9740" max="9740" width="11.5" style="29"/>
    <col min="9741" max="9741" width="12.6640625" style="29" bestFit="1" customWidth="1"/>
    <col min="9742" max="9984" width="11.5" style="29"/>
    <col min="9985" max="9985" width="5" style="29" customWidth="1"/>
    <col min="9986" max="9986" width="42.6640625" style="29" customWidth="1"/>
    <col min="9987" max="9987" width="0.6640625" style="29" customWidth="1"/>
    <col min="9988" max="9988" width="25.5" style="29" bestFit="1" customWidth="1"/>
    <col min="9989" max="9989" width="8.5" style="29" bestFit="1" customWidth="1"/>
    <col min="9990" max="9990" width="3.5" style="29" customWidth="1"/>
    <col min="9991" max="9991" width="25.5" style="29" customWidth="1"/>
    <col min="9992" max="9992" width="12.6640625" style="29" bestFit="1" customWidth="1"/>
    <col min="9993" max="9993" width="11.5" style="29"/>
    <col min="9994" max="9994" width="15.5" style="29" bestFit="1" customWidth="1"/>
    <col min="9995" max="9995" width="14.1640625" style="29" bestFit="1" customWidth="1"/>
    <col min="9996" max="9996" width="11.5" style="29"/>
    <col min="9997" max="9997" width="12.6640625" style="29" bestFit="1" customWidth="1"/>
    <col min="9998" max="10240" width="11.5" style="29"/>
    <col min="10241" max="10241" width="5" style="29" customWidth="1"/>
    <col min="10242" max="10242" width="42.6640625" style="29" customWidth="1"/>
    <col min="10243" max="10243" width="0.6640625" style="29" customWidth="1"/>
    <col min="10244" max="10244" width="25.5" style="29" bestFit="1" customWidth="1"/>
    <col min="10245" max="10245" width="8.5" style="29" bestFit="1" customWidth="1"/>
    <col min="10246" max="10246" width="3.5" style="29" customWidth="1"/>
    <col min="10247" max="10247" width="25.5" style="29" customWidth="1"/>
    <col min="10248" max="10248" width="12.6640625" style="29" bestFit="1" customWidth="1"/>
    <col min="10249" max="10249" width="11.5" style="29"/>
    <col min="10250" max="10250" width="15.5" style="29" bestFit="1" customWidth="1"/>
    <col min="10251" max="10251" width="14.1640625" style="29" bestFit="1" customWidth="1"/>
    <col min="10252" max="10252" width="11.5" style="29"/>
    <col min="10253" max="10253" width="12.6640625" style="29" bestFit="1" customWidth="1"/>
    <col min="10254" max="10496" width="11.5" style="29"/>
    <col min="10497" max="10497" width="5" style="29" customWidth="1"/>
    <col min="10498" max="10498" width="42.6640625" style="29" customWidth="1"/>
    <col min="10499" max="10499" width="0.6640625" style="29" customWidth="1"/>
    <col min="10500" max="10500" width="25.5" style="29" bestFit="1" customWidth="1"/>
    <col min="10501" max="10501" width="8.5" style="29" bestFit="1" customWidth="1"/>
    <col min="10502" max="10502" width="3.5" style="29" customWidth="1"/>
    <col min="10503" max="10503" width="25.5" style="29" customWidth="1"/>
    <col min="10504" max="10504" width="12.6640625" style="29" bestFit="1" customWidth="1"/>
    <col min="10505" max="10505" width="11.5" style="29"/>
    <col min="10506" max="10506" width="15.5" style="29" bestFit="1" customWidth="1"/>
    <col min="10507" max="10507" width="14.1640625" style="29" bestFit="1" customWidth="1"/>
    <col min="10508" max="10508" width="11.5" style="29"/>
    <col min="10509" max="10509" width="12.6640625" style="29" bestFit="1" customWidth="1"/>
    <col min="10510" max="10752" width="11.5" style="29"/>
    <col min="10753" max="10753" width="5" style="29" customWidth="1"/>
    <col min="10754" max="10754" width="42.6640625" style="29" customWidth="1"/>
    <col min="10755" max="10755" width="0.6640625" style="29" customWidth="1"/>
    <col min="10756" max="10756" width="25.5" style="29" bestFit="1" customWidth="1"/>
    <col min="10757" max="10757" width="8.5" style="29" bestFit="1" customWidth="1"/>
    <col min="10758" max="10758" width="3.5" style="29" customWidth="1"/>
    <col min="10759" max="10759" width="25.5" style="29" customWidth="1"/>
    <col min="10760" max="10760" width="12.6640625" style="29" bestFit="1" customWidth="1"/>
    <col min="10761" max="10761" width="11.5" style="29"/>
    <col min="10762" max="10762" width="15.5" style="29" bestFit="1" customWidth="1"/>
    <col min="10763" max="10763" width="14.1640625" style="29" bestFit="1" customWidth="1"/>
    <col min="10764" max="10764" width="11.5" style="29"/>
    <col min="10765" max="10765" width="12.6640625" style="29" bestFit="1" customWidth="1"/>
    <col min="10766" max="11008" width="11.5" style="29"/>
    <col min="11009" max="11009" width="5" style="29" customWidth="1"/>
    <col min="11010" max="11010" width="42.6640625" style="29" customWidth="1"/>
    <col min="11011" max="11011" width="0.6640625" style="29" customWidth="1"/>
    <col min="11012" max="11012" width="25.5" style="29" bestFit="1" customWidth="1"/>
    <col min="11013" max="11013" width="8.5" style="29" bestFit="1" customWidth="1"/>
    <col min="11014" max="11014" width="3.5" style="29" customWidth="1"/>
    <col min="11015" max="11015" width="25.5" style="29" customWidth="1"/>
    <col min="11016" max="11016" width="12.6640625" style="29" bestFit="1" customWidth="1"/>
    <col min="11017" max="11017" width="11.5" style="29"/>
    <col min="11018" max="11018" width="15.5" style="29" bestFit="1" customWidth="1"/>
    <col min="11019" max="11019" width="14.1640625" style="29" bestFit="1" customWidth="1"/>
    <col min="11020" max="11020" width="11.5" style="29"/>
    <col min="11021" max="11021" width="12.6640625" style="29" bestFit="1" customWidth="1"/>
    <col min="11022" max="11264" width="11.5" style="29"/>
    <col min="11265" max="11265" width="5" style="29" customWidth="1"/>
    <col min="11266" max="11266" width="42.6640625" style="29" customWidth="1"/>
    <col min="11267" max="11267" width="0.6640625" style="29" customWidth="1"/>
    <col min="11268" max="11268" width="25.5" style="29" bestFit="1" customWidth="1"/>
    <col min="11269" max="11269" width="8.5" style="29" bestFit="1" customWidth="1"/>
    <col min="11270" max="11270" width="3.5" style="29" customWidth="1"/>
    <col min="11271" max="11271" width="25.5" style="29" customWidth="1"/>
    <col min="11272" max="11272" width="12.6640625" style="29" bestFit="1" customWidth="1"/>
    <col min="11273" max="11273" width="11.5" style="29"/>
    <col min="11274" max="11274" width="15.5" style="29" bestFit="1" customWidth="1"/>
    <col min="11275" max="11275" width="14.1640625" style="29" bestFit="1" customWidth="1"/>
    <col min="11276" max="11276" width="11.5" style="29"/>
    <col min="11277" max="11277" width="12.6640625" style="29" bestFit="1" customWidth="1"/>
    <col min="11278" max="11520" width="11.5" style="29"/>
    <col min="11521" max="11521" width="5" style="29" customWidth="1"/>
    <col min="11522" max="11522" width="42.6640625" style="29" customWidth="1"/>
    <col min="11523" max="11523" width="0.6640625" style="29" customWidth="1"/>
    <col min="11524" max="11524" width="25.5" style="29" bestFit="1" customWidth="1"/>
    <col min="11525" max="11525" width="8.5" style="29" bestFit="1" customWidth="1"/>
    <col min="11526" max="11526" width="3.5" style="29" customWidth="1"/>
    <col min="11527" max="11527" width="25.5" style="29" customWidth="1"/>
    <col min="11528" max="11528" width="12.6640625" style="29" bestFit="1" customWidth="1"/>
    <col min="11529" max="11529" width="11.5" style="29"/>
    <col min="11530" max="11530" width="15.5" style="29" bestFit="1" customWidth="1"/>
    <col min="11531" max="11531" width="14.1640625" style="29" bestFit="1" customWidth="1"/>
    <col min="11532" max="11532" width="11.5" style="29"/>
    <col min="11533" max="11533" width="12.6640625" style="29" bestFit="1" customWidth="1"/>
    <col min="11534" max="11776" width="11.5" style="29"/>
    <col min="11777" max="11777" width="5" style="29" customWidth="1"/>
    <col min="11778" max="11778" width="42.6640625" style="29" customWidth="1"/>
    <col min="11779" max="11779" width="0.6640625" style="29" customWidth="1"/>
    <col min="11780" max="11780" width="25.5" style="29" bestFit="1" customWidth="1"/>
    <col min="11781" max="11781" width="8.5" style="29" bestFit="1" customWidth="1"/>
    <col min="11782" max="11782" width="3.5" style="29" customWidth="1"/>
    <col min="11783" max="11783" width="25.5" style="29" customWidth="1"/>
    <col min="11784" max="11784" width="12.6640625" style="29" bestFit="1" customWidth="1"/>
    <col min="11785" max="11785" width="11.5" style="29"/>
    <col min="11786" max="11786" width="15.5" style="29" bestFit="1" customWidth="1"/>
    <col min="11787" max="11787" width="14.1640625" style="29" bestFit="1" customWidth="1"/>
    <col min="11788" max="11788" width="11.5" style="29"/>
    <col min="11789" max="11789" width="12.6640625" style="29" bestFit="1" customWidth="1"/>
    <col min="11790" max="12032" width="11.5" style="29"/>
    <col min="12033" max="12033" width="5" style="29" customWidth="1"/>
    <col min="12034" max="12034" width="42.6640625" style="29" customWidth="1"/>
    <col min="12035" max="12035" width="0.6640625" style="29" customWidth="1"/>
    <col min="12036" max="12036" width="25.5" style="29" bestFit="1" customWidth="1"/>
    <col min="12037" max="12037" width="8.5" style="29" bestFit="1" customWidth="1"/>
    <col min="12038" max="12038" width="3.5" style="29" customWidth="1"/>
    <col min="12039" max="12039" width="25.5" style="29" customWidth="1"/>
    <col min="12040" max="12040" width="12.6640625" style="29" bestFit="1" customWidth="1"/>
    <col min="12041" max="12041" width="11.5" style="29"/>
    <col min="12042" max="12042" width="15.5" style="29" bestFit="1" customWidth="1"/>
    <col min="12043" max="12043" width="14.1640625" style="29" bestFit="1" customWidth="1"/>
    <col min="12044" max="12044" width="11.5" style="29"/>
    <col min="12045" max="12045" width="12.6640625" style="29" bestFit="1" customWidth="1"/>
    <col min="12046" max="12288" width="11.5" style="29"/>
    <col min="12289" max="12289" width="5" style="29" customWidth="1"/>
    <col min="12290" max="12290" width="42.6640625" style="29" customWidth="1"/>
    <col min="12291" max="12291" width="0.6640625" style="29" customWidth="1"/>
    <col min="12292" max="12292" width="25.5" style="29" bestFit="1" customWidth="1"/>
    <col min="12293" max="12293" width="8.5" style="29" bestFit="1" customWidth="1"/>
    <col min="12294" max="12294" width="3.5" style="29" customWidth="1"/>
    <col min="12295" max="12295" width="25.5" style="29" customWidth="1"/>
    <col min="12296" max="12296" width="12.6640625" style="29" bestFit="1" customWidth="1"/>
    <col min="12297" max="12297" width="11.5" style="29"/>
    <col min="12298" max="12298" width="15.5" style="29" bestFit="1" customWidth="1"/>
    <col min="12299" max="12299" width="14.1640625" style="29" bestFit="1" customWidth="1"/>
    <col min="12300" max="12300" width="11.5" style="29"/>
    <col min="12301" max="12301" width="12.6640625" style="29" bestFit="1" customWidth="1"/>
    <col min="12302" max="12544" width="11.5" style="29"/>
    <col min="12545" max="12545" width="5" style="29" customWidth="1"/>
    <col min="12546" max="12546" width="42.6640625" style="29" customWidth="1"/>
    <col min="12547" max="12547" width="0.6640625" style="29" customWidth="1"/>
    <col min="12548" max="12548" width="25.5" style="29" bestFit="1" customWidth="1"/>
    <col min="12549" max="12549" width="8.5" style="29" bestFit="1" customWidth="1"/>
    <col min="12550" max="12550" width="3.5" style="29" customWidth="1"/>
    <col min="12551" max="12551" width="25.5" style="29" customWidth="1"/>
    <col min="12552" max="12552" width="12.6640625" style="29" bestFit="1" customWidth="1"/>
    <col min="12553" max="12553" width="11.5" style="29"/>
    <col min="12554" max="12554" width="15.5" style="29" bestFit="1" customWidth="1"/>
    <col min="12555" max="12555" width="14.1640625" style="29" bestFit="1" customWidth="1"/>
    <col min="12556" max="12556" width="11.5" style="29"/>
    <col min="12557" max="12557" width="12.6640625" style="29" bestFit="1" customWidth="1"/>
    <col min="12558" max="12800" width="11.5" style="29"/>
    <col min="12801" max="12801" width="5" style="29" customWidth="1"/>
    <col min="12802" max="12802" width="42.6640625" style="29" customWidth="1"/>
    <col min="12803" max="12803" width="0.6640625" style="29" customWidth="1"/>
    <col min="12804" max="12804" width="25.5" style="29" bestFit="1" customWidth="1"/>
    <col min="12805" max="12805" width="8.5" style="29" bestFit="1" customWidth="1"/>
    <col min="12806" max="12806" width="3.5" style="29" customWidth="1"/>
    <col min="12807" max="12807" width="25.5" style="29" customWidth="1"/>
    <col min="12808" max="12808" width="12.6640625" style="29" bestFit="1" customWidth="1"/>
    <col min="12809" max="12809" width="11.5" style="29"/>
    <col min="12810" max="12810" width="15.5" style="29" bestFit="1" customWidth="1"/>
    <col min="12811" max="12811" width="14.1640625" style="29" bestFit="1" customWidth="1"/>
    <col min="12812" max="12812" width="11.5" style="29"/>
    <col min="12813" max="12813" width="12.6640625" style="29" bestFit="1" customWidth="1"/>
    <col min="12814" max="13056" width="11.5" style="29"/>
    <col min="13057" max="13057" width="5" style="29" customWidth="1"/>
    <col min="13058" max="13058" width="42.6640625" style="29" customWidth="1"/>
    <col min="13059" max="13059" width="0.6640625" style="29" customWidth="1"/>
    <col min="13060" max="13060" width="25.5" style="29" bestFit="1" customWidth="1"/>
    <col min="13061" max="13061" width="8.5" style="29" bestFit="1" customWidth="1"/>
    <col min="13062" max="13062" width="3.5" style="29" customWidth="1"/>
    <col min="13063" max="13063" width="25.5" style="29" customWidth="1"/>
    <col min="13064" max="13064" width="12.6640625" style="29" bestFit="1" customWidth="1"/>
    <col min="13065" max="13065" width="11.5" style="29"/>
    <col min="13066" max="13066" width="15.5" style="29" bestFit="1" customWidth="1"/>
    <col min="13067" max="13067" width="14.1640625" style="29" bestFit="1" customWidth="1"/>
    <col min="13068" max="13068" width="11.5" style="29"/>
    <col min="13069" max="13069" width="12.6640625" style="29" bestFit="1" customWidth="1"/>
    <col min="13070" max="13312" width="11.5" style="29"/>
    <col min="13313" max="13313" width="5" style="29" customWidth="1"/>
    <col min="13314" max="13314" width="42.6640625" style="29" customWidth="1"/>
    <col min="13315" max="13315" width="0.6640625" style="29" customWidth="1"/>
    <col min="13316" max="13316" width="25.5" style="29" bestFit="1" customWidth="1"/>
    <col min="13317" max="13317" width="8.5" style="29" bestFit="1" customWidth="1"/>
    <col min="13318" max="13318" width="3.5" style="29" customWidth="1"/>
    <col min="13319" max="13319" width="25.5" style="29" customWidth="1"/>
    <col min="13320" max="13320" width="12.6640625" style="29" bestFit="1" customWidth="1"/>
    <col min="13321" max="13321" width="11.5" style="29"/>
    <col min="13322" max="13322" width="15.5" style="29" bestFit="1" customWidth="1"/>
    <col min="13323" max="13323" width="14.1640625" style="29" bestFit="1" customWidth="1"/>
    <col min="13324" max="13324" width="11.5" style="29"/>
    <col min="13325" max="13325" width="12.6640625" style="29" bestFit="1" customWidth="1"/>
    <col min="13326" max="13568" width="11.5" style="29"/>
    <col min="13569" max="13569" width="5" style="29" customWidth="1"/>
    <col min="13570" max="13570" width="42.6640625" style="29" customWidth="1"/>
    <col min="13571" max="13571" width="0.6640625" style="29" customWidth="1"/>
    <col min="13572" max="13572" width="25.5" style="29" bestFit="1" customWidth="1"/>
    <col min="13573" max="13573" width="8.5" style="29" bestFit="1" customWidth="1"/>
    <col min="13574" max="13574" width="3.5" style="29" customWidth="1"/>
    <col min="13575" max="13575" width="25.5" style="29" customWidth="1"/>
    <col min="13576" max="13576" width="12.6640625" style="29" bestFit="1" customWidth="1"/>
    <col min="13577" max="13577" width="11.5" style="29"/>
    <col min="13578" max="13578" width="15.5" style="29" bestFit="1" customWidth="1"/>
    <col min="13579" max="13579" width="14.1640625" style="29" bestFit="1" customWidth="1"/>
    <col min="13580" max="13580" width="11.5" style="29"/>
    <col min="13581" max="13581" width="12.6640625" style="29" bestFit="1" customWidth="1"/>
    <col min="13582" max="13824" width="11.5" style="29"/>
    <col min="13825" max="13825" width="5" style="29" customWidth="1"/>
    <col min="13826" max="13826" width="42.6640625" style="29" customWidth="1"/>
    <col min="13827" max="13827" width="0.6640625" style="29" customWidth="1"/>
    <col min="13828" max="13828" width="25.5" style="29" bestFit="1" customWidth="1"/>
    <col min="13829" max="13829" width="8.5" style="29" bestFit="1" customWidth="1"/>
    <col min="13830" max="13830" width="3.5" style="29" customWidth="1"/>
    <col min="13831" max="13831" width="25.5" style="29" customWidth="1"/>
    <col min="13832" max="13832" width="12.6640625" style="29" bestFit="1" customWidth="1"/>
    <col min="13833" max="13833" width="11.5" style="29"/>
    <col min="13834" max="13834" width="15.5" style="29" bestFit="1" customWidth="1"/>
    <col min="13835" max="13835" width="14.1640625" style="29" bestFit="1" customWidth="1"/>
    <col min="13836" max="13836" width="11.5" style="29"/>
    <col min="13837" max="13837" width="12.6640625" style="29" bestFit="1" customWidth="1"/>
    <col min="13838" max="14080" width="11.5" style="29"/>
    <col min="14081" max="14081" width="5" style="29" customWidth="1"/>
    <col min="14082" max="14082" width="42.6640625" style="29" customWidth="1"/>
    <col min="14083" max="14083" width="0.6640625" style="29" customWidth="1"/>
    <col min="14084" max="14084" width="25.5" style="29" bestFit="1" customWidth="1"/>
    <col min="14085" max="14085" width="8.5" style="29" bestFit="1" customWidth="1"/>
    <col min="14086" max="14086" width="3.5" style="29" customWidth="1"/>
    <col min="14087" max="14087" width="25.5" style="29" customWidth="1"/>
    <col min="14088" max="14088" width="12.6640625" style="29" bestFit="1" customWidth="1"/>
    <col min="14089" max="14089" width="11.5" style="29"/>
    <col min="14090" max="14090" width="15.5" style="29" bestFit="1" customWidth="1"/>
    <col min="14091" max="14091" width="14.1640625" style="29" bestFit="1" customWidth="1"/>
    <col min="14092" max="14092" width="11.5" style="29"/>
    <col min="14093" max="14093" width="12.6640625" style="29" bestFit="1" customWidth="1"/>
    <col min="14094" max="14336" width="11.5" style="29"/>
    <col min="14337" max="14337" width="5" style="29" customWidth="1"/>
    <col min="14338" max="14338" width="42.6640625" style="29" customWidth="1"/>
    <col min="14339" max="14339" width="0.6640625" style="29" customWidth="1"/>
    <col min="14340" max="14340" width="25.5" style="29" bestFit="1" customWidth="1"/>
    <col min="14341" max="14341" width="8.5" style="29" bestFit="1" customWidth="1"/>
    <col min="14342" max="14342" width="3.5" style="29" customWidth="1"/>
    <col min="14343" max="14343" width="25.5" style="29" customWidth="1"/>
    <col min="14344" max="14344" width="12.6640625" style="29" bestFit="1" customWidth="1"/>
    <col min="14345" max="14345" width="11.5" style="29"/>
    <col min="14346" max="14346" width="15.5" style="29" bestFit="1" customWidth="1"/>
    <col min="14347" max="14347" width="14.1640625" style="29" bestFit="1" customWidth="1"/>
    <col min="14348" max="14348" width="11.5" style="29"/>
    <col min="14349" max="14349" width="12.6640625" style="29" bestFit="1" customWidth="1"/>
    <col min="14350" max="14592" width="11.5" style="29"/>
    <col min="14593" max="14593" width="5" style="29" customWidth="1"/>
    <col min="14594" max="14594" width="42.6640625" style="29" customWidth="1"/>
    <col min="14595" max="14595" width="0.6640625" style="29" customWidth="1"/>
    <col min="14596" max="14596" width="25.5" style="29" bestFit="1" customWidth="1"/>
    <col min="14597" max="14597" width="8.5" style="29" bestFit="1" customWidth="1"/>
    <col min="14598" max="14598" width="3.5" style="29" customWidth="1"/>
    <col min="14599" max="14599" width="25.5" style="29" customWidth="1"/>
    <col min="14600" max="14600" width="12.6640625" style="29" bestFit="1" customWidth="1"/>
    <col min="14601" max="14601" width="11.5" style="29"/>
    <col min="14602" max="14602" width="15.5" style="29" bestFit="1" customWidth="1"/>
    <col min="14603" max="14603" width="14.1640625" style="29" bestFit="1" customWidth="1"/>
    <col min="14604" max="14604" width="11.5" style="29"/>
    <col min="14605" max="14605" width="12.6640625" style="29" bestFit="1" customWidth="1"/>
    <col min="14606" max="14848" width="11.5" style="29"/>
    <col min="14849" max="14849" width="5" style="29" customWidth="1"/>
    <col min="14850" max="14850" width="42.6640625" style="29" customWidth="1"/>
    <col min="14851" max="14851" width="0.6640625" style="29" customWidth="1"/>
    <col min="14852" max="14852" width="25.5" style="29" bestFit="1" customWidth="1"/>
    <col min="14853" max="14853" width="8.5" style="29" bestFit="1" customWidth="1"/>
    <col min="14854" max="14854" width="3.5" style="29" customWidth="1"/>
    <col min="14855" max="14855" width="25.5" style="29" customWidth="1"/>
    <col min="14856" max="14856" width="12.6640625" style="29" bestFit="1" customWidth="1"/>
    <col min="14857" max="14857" width="11.5" style="29"/>
    <col min="14858" max="14858" width="15.5" style="29" bestFit="1" customWidth="1"/>
    <col min="14859" max="14859" width="14.1640625" style="29" bestFit="1" customWidth="1"/>
    <col min="14860" max="14860" width="11.5" style="29"/>
    <col min="14861" max="14861" width="12.6640625" style="29" bestFit="1" customWidth="1"/>
    <col min="14862" max="15104" width="11.5" style="29"/>
    <col min="15105" max="15105" width="5" style="29" customWidth="1"/>
    <col min="15106" max="15106" width="42.6640625" style="29" customWidth="1"/>
    <col min="15107" max="15107" width="0.6640625" style="29" customWidth="1"/>
    <col min="15108" max="15108" width="25.5" style="29" bestFit="1" customWidth="1"/>
    <col min="15109" max="15109" width="8.5" style="29" bestFit="1" customWidth="1"/>
    <col min="15110" max="15110" width="3.5" style="29" customWidth="1"/>
    <col min="15111" max="15111" width="25.5" style="29" customWidth="1"/>
    <col min="15112" max="15112" width="12.6640625" style="29" bestFit="1" customWidth="1"/>
    <col min="15113" max="15113" width="11.5" style="29"/>
    <col min="15114" max="15114" width="15.5" style="29" bestFit="1" customWidth="1"/>
    <col min="15115" max="15115" width="14.1640625" style="29" bestFit="1" customWidth="1"/>
    <col min="15116" max="15116" width="11.5" style="29"/>
    <col min="15117" max="15117" width="12.6640625" style="29" bestFit="1" customWidth="1"/>
    <col min="15118" max="15360" width="11.5" style="29"/>
    <col min="15361" max="15361" width="5" style="29" customWidth="1"/>
    <col min="15362" max="15362" width="42.6640625" style="29" customWidth="1"/>
    <col min="15363" max="15363" width="0.6640625" style="29" customWidth="1"/>
    <col min="15364" max="15364" width="25.5" style="29" bestFit="1" customWidth="1"/>
    <col min="15365" max="15365" width="8.5" style="29" bestFit="1" customWidth="1"/>
    <col min="15366" max="15366" width="3.5" style="29" customWidth="1"/>
    <col min="15367" max="15367" width="25.5" style="29" customWidth="1"/>
    <col min="15368" max="15368" width="12.6640625" style="29" bestFit="1" customWidth="1"/>
    <col min="15369" max="15369" width="11.5" style="29"/>
    <col min="15370" max="15370" width="15.5" style="29" bestFit="1" customWidth="1"/>
    <col min="15371" max="15371" width="14.1640625" style="29" bestFit="1" customWidth="1"/>
    <col min="15372" max="15372" width="11.5" style="29"/>
    <col min="15373" max="15373" width="12.6640625" style="29" bestFit="1" customWidth="1"/>
    <col min="15374" max="15616" width="11.5" style="29"/>
    <col min="15617" max="15617" width="5" style="29" customWidth="1"/>
    <col min="15618" max="15618" width="42.6640625" style="29" customWidth="1"/>
    <col min="15619" max="15619" width="0.6640625" style="29" customWidth="1"/>
    <col min="15620" max="15620" width="25.5" style="29" bestFit="1" customWidth="1"/>
    <col min="15621" max="15621" width="8.5" style="29" bestFit="1" customWidth="1"/>
    <col min="15622" max="15622" width="3.5" style="29" customWidth="1"/>
    <col min="15623" max="15623" width="25.5" style="29" customWidth="1"/>
    <col min="15624" max="15624" width="12.6640625" style="29" bestFit="1" customWidth="1"/>
    <col min="15625" max="15625" width="11.5" style="29"/>
    <col min="15626" max="15626" width="15.5" style="29" bestFit="1" customWidth="1"/>
    <col min="15627" max="15627" width="14.1640625" style="29" bestFit="1" customWidth="1"/>
    <col min="15628" max="15628" width="11.5" style="29"/>
    <col min="15629" max="15629" width="12.6640625" style="29" bestFit="1" customWidth="1"/>
    <col min="15630" max="15872" width="11.5" style="29"/>
    <col min="15873" max="15873" width="5" style="29" customWidth="1"/>
    <col min="15874" max="15874" width="42.6640625" style="29" customWidth="1"/>
    <col min="15875" max="15875" width="0.6640625" style="29" customWidth="1"/>
    <col min="15876" max="15876" width="25.5" style="29" bestFit="1" customWidth="1"/>
    <col min="15877" max="15877" width="8.5" style="29" bestFit="1" customWidth="1"/>
    <col min="15878" max="15878" width="3.5" style="29" customWidth="1"/>
    <col min="15879" max="15879" width="25.5" style="29" customWidth="1"/>
    <col min="15880" max="15880" width="12.6640625" style="29" bestFit="1" customWidth="1"/>
    <col min="15881" max="15881" width="11.5" style="29"/>
    <col min="15882" max="15882" width="15.5" style="29" bestFit="1" customWidth="1"/>
    <col min="15883" max="15883" width="14.1640625" style="29" bestFit="1" customWidth="1"/>
    <col min="15884" max="15884" width="11.5" style="29"/>
    <col min="15885" max="15885" width="12.6640625" style="29" bestFit="1" customWidth="1"/>
    <col min="15886" max="16128" width="11.5" style="29"/>
    <col min="16129" max="16129" width="5" style="29" customWidth="1"/>
    <col min="16130" max="16130" width="42.6640625" style="29" customWidth="1"/>
    <col min="16131" max="16131" width="0.6640625" style="29" customWidth="1"/>
    <col min="16132" max="16132" width="25.5" style="29" bestFit="1" customWidth="1"/>
    <col min="16133" max="16133" width="8.5" style="29" bestFit="1" customWidth="1"/>
    <col min="16134" max="16134" width="3.5" style="29" customWidth="1"/>
    <col min="16135" max="16135" width="25.5" style="29" customWidth="1"/>
    <col min="16136" max="16136" width="12.6640625" style="29" bestFit="1" customWidth="1"/>
    <col min="16137" max="16137" width="11.5" style="29"/>
    <col min="16138" max="16138" width="15.5" style="29" bestFit="1" customWidth="1"/>
    <col min="16139" max="16139" width="14.1640625" style="29" bestFit="1" customWidth="1"/>
    <col min="16140" max="16140" width="11.5" style="29"/>
    <col min="16141" max="16141" width="12.6640625" style="29" bestFit="1" customWidth="1"/>
    <col min="16142" max="16384" width="11.5" style="29"/>
  </cols>
  <sheetData>
    <row r="2" spans="1:11" x14ac:dyDescent="0.15">
      <c r="A2" s="28"/>
    </row>
    <row r="3" spans="1:11" x14ac:dyDescent="0.15">
      <c r="A3" s="28"/>
    </row>
    <row r="4" spans="1:11" ht="21" x14ac:dyDescent="0.3">
      <c r="K4" s="30"/>
    </row>
    <row r="5" spans="1:11" ht="17" x14ac:dyDescent="0.25">
      <c r="B5" s="292" t="s">
        <v>65</v>
      </c>
      <c r="C5" s="292"/>
      <c r="D5" s="292"/>
      <c r="E5" s="292"/>
      <c r="F5" s="292"/>
      <c r="G5" s="292"/>
      <c r="H5" s="292"/>
    </row>
    <row r="6" spans="1:11" ht="17" x14ac:dyDescent="0.25">
      <c r="A6" s="28"/>
      <c r="B6" s="292" t="s">
        <v>246</v>
      </c>
      <c r="C6" s="292"/>
      <c r="D6" s="292"/>
      <c r="E6" s="292"/>
      <c r="F6" s="292"/>
      <c r="G6" s="292"/>
      <c r="H6" s="292"/>
    </row>
    <row r="7" spans="1:11" ht="17" x14ac:dyDescent="0.25">
      <c r="A7" s="28"/>
      <c r="B7" s="292" t="s">
        <v>66</v>
      </c>
      <c r="C7" s="292"/>
      <c r="D7" s="292"/>
      <c r="E7" s="292"/>
      <c r="F7" s="292"/>
      <c r="G7" s="292"/>
      <c r="H7" s="292"/>
    </row>
    <row r="8" spans="1:11" ht="17" x14ac:dyDescent="0.25">
      <c r="B8" s="31"/>
      <c r="C8" s="31"/>
      <c r="D8" s="31"/>
      <c r="E8" s="31"/>
      <c r="F8" s="31"/>
      <c r="G8" s="31"/>
      <c r="H8" s="31"/>
    </row>
    <row r="9" spans="1:11" ht="19" x14ac:dyDescent="0.3">
      <c r="B9" s="32"/>
      <c r="C9" s="32"/>
      <c r="D9" s="33" t="s">
        <v>248</v>
      </c>
      <c r="E9" s="34"/>
      <c r="F9" s="35"/>
      <c r="G9" s="33" t="s">
        <v>247</v>
      </c>
      <c r="H9" s="32"/>
      <c r="J9" s="36" t="s">
        <v>67</v>
      </c>
    </row>
    <row r="10" spans="1:11" ht="16" x14ac:dyDescent="0.25">
      <c r="B10" s="35"/>
      <c r="C10" s="37"/>
      <c r="D10" s="38"/>
      <c r="E10" s="39"/>
      <c r="F10" s="40"/>
      <c r="G10" s="38"/>
    </row>
    <row r="11" spans="1:11" ht="14" x14ac:dyDescent="0.15">
      <c r="B11" s="41" t="s">
        <v>68</v>
      </c>
      <c r="C11" s="42"/>
      <c r="D11" s="43"/>
      <c r="E11" s="44"/>
      <c r="G11" s="43"/>
      <c r="H11" s="44"/>
      <c r="J11" s="45">
        <f>G11-D11</f>
        <v>0</v>
      </c>
      <c r="K11" s="46"/>
    </row>
    <row r="12" spans="1:11" x14ac:dyDescent="0.15">
      <c r="B12" s="41"/>
      <c r="C12" s="42"/>
      <c r="D12" s="43"/>
      <c r="E12" s="44"/>
      <c r="G12" s="43"/>
      <c r="H12" s="44"/>
      <c r="J12" s="46"/>
      <c r="K12" s="46"/>
    </row>
    <row r="13" spans="1:11" x14ac:dyDescent="0.15">
      <c r="B13" s="41" t="s">
        <v>69</v>
      </c>
      <c r="C13" s="47"/>
      <c r="D13" s="43"/>
      <c r="E13" s="44" t="e">
        <f>+D13/D$11</f>
        <v>#DIV/0!</v>
      </c>
      <c r="G13" s="43"/>
      <c r="H13" s="44" t="e">
        <f>+G13/G$11</f>
        <v>#DIV/0!</v>
      </c>
      <c r="J13" s="48">
        <f>G13-D13</f>
        <v>0</v>
      </c>
      <c r="K13" s="46"/>
    </row>
    <row r="14" spans="1:11" x14ac:dyDescent="0.15">
      <c r="B14" s="41" t="s">
        <v>70</v>
      </c>
      <c r="D14" s="49"/>
      <c r="E14" s="50" t="e">
        <f>+D14/D$11</f>
        <v>#DIV/0!</v>
      </c>
      <c r="G14" s="49"/>
      <c r="H14" s="50" t="e">
        <f>+G14/G$11</f>
        <v>#DIV/0!</v>
      </c>
      <c r="J14" s="51">
        <f>G14-D14</f>
        <v>0</v>
      </c>
      <c r="K14" s="46"/>
    </row>
    <row r="15" spans="1:11" x14ac:dyDescent="0.15">
      <c r="B15" s="41" t="s">
        <v>71</v>
      </c>
      <c r="D15" s="46">
        <f>SUM(D13:D14)</f>
        <v>0</v>
      </c>
      <c r="E15" s="44" t="e">
        <f>+D15/D$11</f>
        <v>#DIV/0!</v>
      </c>
      <c r="G15" s="46">
        <f>SUM(G13:G14)</f>
        <v>0</v>
      </c>
      <c r="H15" s="44" t="e">
        <f>+G15/G$11</f>
        <v>#DIV/0!</v>
      </c>
      <c r="J15" s="48">
        <f>G15-D15</f>
        <v>0</v>
      </c>
      <c r="K15" s="46"/>
    </row>
    <row r="16" spans="1:11" x14ac:dyDescent="0.15">
      <c r="B16" s="41"/>
      <c r="D16" s="46"/>
      <c r="E16" s="44"/>
      <c r="G16" s="46"/>
      <c r="H16" s="44"/>
      <c r="J16" s="46"/>
      <c r="K16" s="46"/>
    </row>
    <row r="17" spans="2:11" ht="14" x14ac:dyDescent="0.15">
      <c r="B17" s="41" t="s">
        <v>72</v>
      </c>
      <c r="C17" s="47"/>
      <c r="D17" s="48">
        <f>SUM(D11-D15)</f>
        <v>0</v>
      </c>
      <c r="E17" s="52" t="e">
        <f>+D17/D$17</f>
        <v>#DIV/0!</v>
      </c>
      <c r="G17" s="48">
        <f>SUM(G11-G15)</f>
        <v>0</v>
      </c>
      <c r="H17" s="52" t="e">
        <f>+G17/G$17</f>
        <v>#DIV/0!</v>
      </c>
      <c r="J17" s="53">
        <f>G17-D17</f>
        <v>0</v>
      </c>
      <c r="K17" s="54"/>
    </row>
    <row r="18" spans="2:11" x14ac:dyDescent="0.15">
      <c r="B18" s="41"/>
      <c r="C18" s="47"/>
      <c r="D18" s="46"/>
      <c r="E18" s="44"/>
      <c r="G18" s="46"/>
      <c r="H18" s="44"/>
      <c r="J18" s="46"/>
      <c r="K18" s="46"/>
    </row>
    <row r="19" spans="2:11" x14ac:dyDescent="0.15">
      <c r="D19" s="46"/>
      <c r="E19" s="44"/>
      <c r="G19" s="46"/>
      <c r="H19" s="52"/>
      <c r="J19" s="46"/>
      <c r="K19" s="46"/>
    </row>
    <row r="20" spans="2:11" x14ac:dyDescent="0.15">
      <c r="B20" s="55" t="s">
        <v>73</v>
      </c>
      <c r="C20" s="56"/>
      <c r="D20" s="57"/>
      <c r="E20" s="58" t="e">
        <f>+D20/D$17</f>
        <v>#DIV/0!</v>
      </c>
      <c r="F20" s="59"/>
      <c r="G20" s="57"/>
      <c r="H20" s="60" t="e">
        <f>+G20/G$17</f>
        <v>#DIV/0!</v>
      </c>
      <c r="I20" s="59"/>
      <c r="J20" s="61">
        <f>G20-D20</f>
        <v>0</v>
      </c>
      <c r="K20" s="46"/>
    </row>
    <row r="21" spans="2:11" x14ac:dyDescent="0.15">
      <c r="B21" s="62" t="s">
        <v>74</v>
      </c>
      <c r="C21" s="56"/>
      <c r="D21" s="63"/>
      <c r="E21" s="64" t="e">
        <f>+D21/D$17</f>
        <v>#DIV/0!</v>
      </c>
      <c r="F21" s="59"/>
      <c r="G21" s="63"/>
      <c r="H21" s="65" t="e">
        <f>+G21/G$17</f>
        <v>#DIV/0!</v>
      </c>
      <c r="I21" s="59"/>
      <c r="J21" s="61">
        <f>G21-D21</f>
        <v>0</v>
      </c>
      <c r="K21" s="46"/>
    </row>
    <row r="22" spans="2:11" x14ac:dyDescent="0.15">
      <c r="B22" s="66" t="s">
        <v>75</v>
      </c>
      <c r="C22" s="56"/>
      <c r="D22" s="57">
        <f>D20+D21</f>
        <v>0</v>
      </c>
      <c r="E22" s="58" t="e">
        <f>+D22/D$17</f>
        <v>#DIV/0!</v>
      </c>
      <c r="F22" s="59"/>
      <c r="G22" s="57">
        <f>G20+G21</f>
        <v>0</v>
      </c>
      <c r="H22" s="60" t="e">
        <f>+G22/G$17</f>
        <v>#DIV/0!</v>
      </c>
      <c r="I22" s="59"/>
      <c r="J22" s="61">
        <f>G22-D22</f>
        <v>0</v>
      </c>
      <c r="K22" s="46"/>
    </row>
    <row r="23" spans="2:11" x14ac:dyDescent="0.15">
      <c r="D23" s="46"/>
      <c r="E23" s="44"/>
      <c r="G23" s="46"/>
      <c r="H23" s="44"/>
      <c r="J23" s="46"/>
      <c r="K23" s="46"/>
    </row>
    <row r="24" spans="2:11" x14ac:dyDescent="0.15">
      <c r="B24" s="67" t="s">
        <v>76</v>
      </c>
      <c r="D24" s="46"/>
      <c r="E24" s="44" t="e">
        <f>+D24/D$17</f>
        <v>#DIV/0!</v>
      </c>
      <c r="G24" s="46"/>
      <c r="H24" s="44" t="e">
        <f>+G24/G$17</f>
        <v>#DIV/0!</v>
      </c>
      <c r="J24" s="68">
        <f>G24-D24</f>
        <v>0</v>
      </c>
      <c r="K24" s="46"/>
    </row>
    <row r="25" spans="2:11" x14ac:dyDescent="0.15">
      <c r="B25" s="67" t="s">
        <v>77</v>
      </c>
      <c r="D25" s="46"/>
      <c r="E25" s="44" t="e">
        <f>+D25/D$17</f>
        <v>#DIV/0!</v>
      </c>
      <c r="G25" s="46"/>
      <c r="H25" s="44" t="e">
        <f>+G25/G$17</f>
        <v>#DIV/0!</v>
      </c>
      <c r="J25" s="68">
        <f>G25-D25</f>
        <v>0</v>
      </c>
      <c r="K25" s="46"/>
    </row>
    <row r="26" spans="2:11" x14ac:dyDescent="0.15">
      <c r="B26" s="67" t="s">
        <v>78</v>
      </c>
      <c r="D26" s="46"/>
      <c r="E26" s="44" t="e">
        <f>+D26/D$17</f>
        <v>#DIV/0!</v>
      </c>
      <c r="G26" s="46"/>
      <c r="H26" s="44" t="e">
        <f>+G26/G$17</f>
        <v>#DIV/0!</v>
      </c>
      <c r="J26" s="68">
        <f>G26-D26</f>
        <v>0</v>
      </c>
      <c r="K26" s="46"/>
    </row>
    <row r="27" spans="2:11" x14ac:dyDescent="0.15">
      <c r="B27" s="67" t="s">
        <v>79</v>
      </c>
      <c r="D27" s="69"/>
      <c r="E27" s="50" t="e">
        <f>+D27/D$17</f>
        <v>#DIV/0!</v>
      </c>
      <c r="G27" s="69"/>
      <c r="H27" s="50" t="e">
        <f>+G27/G$17</f>
        <v>#DIV/0!</v>
      </c>
      <c r="J27" s="70">
        <f>G27-D27</f>
        <v>0</v>
      </c>
      <c r="K27" s="46"/>
    </row>
    <row r="28" spans="2:11" ht="14" x14ac:dyDescent="0.15">
      <c r="B28" s="41" t="s">
        <v>80</v>
      </c>
      <c r="D28" s="48">
        <f>SUM(D24:D27)</f>
        <v>0</v>
      </c>
      <c r="E28" s="52"/>
      <c r="F28" s="41"/>
      <c r="G28" s="48">
        <f>SUM(G24:G27)</f>
        <v>0</v>
      </c>
      <c r="H28" s="52"/>
      <c r="J28" s="53">
        <f>G28-D28</f>
        <v>0</v>
      </c>
      <c r="K28" s="46"/>
    </row>
    <row r="29" spans="2:11" x14ac:dyDescent="0.15">
      <c r="D29" s="48"/>
      <c r="E29" s="52"/>
      <c r="G29" s="48"/>
      <c r="H29" s="52"/>
      <c r="J29" s="46"/>
      <c r="K29" s="46"/>
    </row>
    <row r="30" spans="2:11" x14ac:dyDescent="0.15">
      <c r="B30" s="71" t="s">
        <v>81</v>
      </c>
      <c r="C30" s="72"/>
      <c r="D30" s="73">
        <f>+D22-D28</f>
        <v>0</v>
      </c>
      <c r="E30" s="74" t="e">
        <f>+D30/D$17</f>
        <v>#DIV/0!</v>
      </c>
      <c r="F30" s="72"/>
      <c r="G30" s="73">
        <f>+G22-G28</f>
        <v>0</v>
      </c>
      <c r="H30" s="74" t="e">
        <f>+G30/G$17</f>
        <v>#DIV/0!</v>
      </c>
      <c r="J30" s="73">
        <f>G30-D30</f>
        <v>0</v>
      </c>
      <c r="K30" s="46"/>
    </row>
    <row r="31" spans="2:11" x14ac:dyDescent="0.15">
      <c r="D31" s="48"/>
      <c r="E31" s="52"/>
      <c r="G31" s="48"/>
      <c r="H31" s="52"/>
      <c r="J31" s="46"/>
      <c r="K31" s="46"/>
    </row>
    <row r="32" spans="2:11" x14ac:dyDescent="0.15">
      <c r="D32" s="48"/>
      <c r="E32" s="52"/>
      <c r="G32" s="48"/>
      <c r="H32" s="52"/>
      <c r="J32" s="46"/>
      <c r="K32" s="46"/>
    </row>
    <row r="33" spans="2:11" ht="14" x14ac:dyDescent="0.15">
      <c r="B33" s="41" t="s">
        <v>82</v>
      </c>
      <c r="D33" s="48">
        <f>SUM(D17-D30)</f>
        <v>0</v>
      </c>
      <c r="E33" s="52" t="e">
        <f>+D33/D$17</f>
        <v>#DIV/0!</v>
      </c>
      <c r="G33" s="48">
        <f>SUM(G17-G30)</f>
        <v>0</v>
      </c>
      <c r="H33" s="52" t="e">
        <f>+G33/G$17</f>
        <v>#DIV/0!</v>
      </c>
      <c r="J33" s="53">
        <f>G33-D33</f>
        <v>0</v>
      </c>
      <c r="K33" s="46"/>
    </row>
    <row r="34" spans="2:11" x14ac:dyDescent="0.15">
      <c r="D34" s="46"/>
      <c r="E34" s="44"/>
      <c r="G34" s="46"/>
      <c r="H34" s="44"/>
      <c r="J34" s="46"/>
      <c r="K34" s="46"/>
    </row>
    <row r="35" spans="2:11" x14ac:dyDescent="0.15">
      <c r="B35" s="75" t="s">
        <v>83</v>
      </c>
      <c r="D35" s="46"/>
      <c r="E35" s="44"/>
      <c r="G35" s="46"/>
      <c r="H35" s="44"/>
      <c r="J35" s="46"/>
      <c r="K35" s="46"/>
    </row>
    <row r="36" spans="2:11" x14ac:dyDescent="0.15">
      <c r="B36" s="29" t="s">
        <v>84</v>
      </c>
      <c r="D36" s="43"/>
      <c r="E36" s="44" t="e">
        <f t="shared" ref="E36:E61" si="0">+D36/D$17</f>
        <v>#DIV/0!</v>
      </c>
      <c r="G36" s="43"/>
      <c r="H36" s="44" t="e">
        <f t="shared" ref="H36:H58" si="1">+G36/G$17</f>
        <v>#DIV/0!</v>
      </c>
      <c r="J36" s="76">
        <f t="shared" ref="J36:J58" si="2">G36-D36</f>
        <v>0</v>
      </c>
      <c r="K36" s="77"/>
    </row>
    <row r="37" spans="2:11" ht="14" thickBot="1" x14ac:dyDescent="0.2">
      <c r="B37" s="29" t="s">
        <v>85</v>
      </c>
      <c r="C37" s="29" t="s">
        <v>86</v>
      </c>
      <c r="D37" s="43"/>
      <c r="E37" s="44" t="e">
        <f t="shared" si="0"/>
        <v>#DIV/0!</v>
      </c>
      <c r="G37" s="43"/>
      <c r="H37" s="44" t="e">
        <f t="shared" si="1"/>
        <v>#DIV/0!</v>
      </c>
      <c r="J37" s="76">
        <f t="shared" si="2"/>
        <v>0</v>
      </c>
      <c r="K37" s="77"/>
    </row>
    <row r="38" spans="2:11" ht="14" thickBot="1" x14ac:dyDescent="0.2">
      <c r="B38" s="29" t="s">
        <v>87</v>
      </c>
      <c r="D38" s="43"/>
      <c r="E38" s="44" t="e">
        <f t="shared" si="0"/>
        <v>#DIV/0!</v>
      </c>
      <c r="G38" s="43"/>
      <c r="H38" s="44" t="e">
        <f t="shared" si="1"/>
        <v>#DIV/0!</v>
      </c>
      <c r="J38" s="76">
        <f t="shared" si="2"/>
        <v>0</v>
      </c>
      <c r="K38" s="78">
        <f>SUM(J36:J38)</f>
        <v>0</v>
      </c>
    </row>
    <row r="39" spans="2:11" x14ac:dyDescent="0.15">
      <c r="B39" s="29" t="s">
        <v>88</v>
      </c>
      <c r="D39" s="43"/>
      <c r="E39" s="44" t="e">
        <f t="shared" si="0"/>
        <v>#DIV/0!</v>
      </c>
      <c r="G39" s="43"/>
      <c r="H39" s="44" t="e">
        <f t="shared" si="1"/>
        <v>#DIV/0!</v>
      </c>
      <c r="J39" s="46">
        <f t="shared" si="2"/>
        <v>0</v>
      </c>
      <c r="K39" s="46"/>
    </row>
    <row r="40" spans="2:11" x14ac:dyDescent="0.15">
      <c r="B40" s="29" t="s">
        <v>89</v>
      </c>
      <c r="D40" s="43"/>
      <c r="E40" s="44" t="e">
        <f t="shared" si="0"/>
        <v>#DIV/0!</v>
      </c>
      <c r="G40" s="43"/>
      <c r="H40" s="44" t="e">
        <f t="shared" si="1"/>
        <v>#DIV/0!</v>
      </c>
      <c r="J40" s="46">
        <f t="shared" si="2"/>
        <v>0</v>
      </c>
      <c r="K40" s="46"/>
    </row>
    <row r="41" spans="2:11" x14ac:dyDescent="0.15">
      <c r="B41" s="29" t="s">
        <v>90</v>
      </c>
      <c r="D41" s="43"/>
      <c r="E41" s="44" t="e">
        <f t="shared" si="0"/>
        <v>#DIV/0!</v>
      </c>
      <c r="G41" s="43"/>
      <c r="H41" s="44" t="e">
        <f t="shared" si="1"/>
        <v>#DIV/0!</v>
      </c>
      <c r="J41" s="46">
        <f t="shared" si="2"/>
        <v>0</v>
      </c>
      <c r="K41" s="46"/>
    </row>
    <row r="42" spans="2:11" x14ac:dyDescent="0.15">
      <c r="B42" s="29" t="s">
        <v>91</v>
      </c>
      <c r="D42" s="43"/>
      <c r="E42" s="44" t="e">
        <f t="shared" si="0"/>
        <v>#DIV/0!</v>
      </c>
      <c r="G42" s="43"/>
      <c r="H42" s="44" t="e">
        <f t="shared" si="1"/>
        <v>#DIV/0!</v>
      </c>
      <c r="J42" s="46">
        <f t="shared" si="2"/>
        <v>0</v>
      </c>
      <c r="K42" s="46"/>
    </row>
    <row r="43" spans="2:11" x14ac:dyDescent="0.15">
      <c r="B43" s="29" t="s">
        <v>92</v>
      </c>
      <c r="D43" s="43"/>
      <c r="E43" s="44" t="e">
        <f t="shared" si="0"/>
        <v>#DIV/0!</v>
      </c>
      <c r="G43" s="43"/>
      <c r="H43" s="44" t="e">
        <f t="shared" si="1"/>
        <v>#DIV/0!</v>
      </c>
      <c r="J43" s="46">
        <f t="shared" si="2"/>
        <v>0</v>
      </c>
      <c r="K43" s="46"/>
    </row>
    <row r="44" spans="2:11" x14ac:dyDescent="0.15">
      <c r="B44" s="29" t="s">
        <v>93</v>
      </c>
      <c r="D44" s="43"/>
      <c r="E44" s="44" t="e">
        <f t="shared" si="0"/>
        <v>#DIV/0!</v>
      </c>
      <c r="G44" s="43"/>
      <c r="H44" s="44" t="e">
        <f t="shared" si="1"/>
        <v>#DIV/0!</v>
      </c>
      <c r="J44" s="46">
        <f t="shared" si="2"/>
        <v>0</v>
      </c>
      <c r="K44" s="46"/>
    </row>
    <row r="45" spans="2:11" x14ac:dyDescent="0.15">
      <c r="B45" s="29" t="s">
        <v>94</v>
      </c>
      <c r="D45" s="43"/>
      <c r="E45" s="44" t="e">
        <f t="shared" si="0"/>
        <v>#DIV/0!</v>
      </c>
      <c r="G45" s="43"/>
      <c r="H45" s="44" t="e">
        <f t="shared" si="1"/>
        <v>#DIV/0!</v>
      </c>
      <c r="J45" s="46">
        <f t="shared" si="2"/>
        <v>0</v>
      </c>
      <c r="K45" s="46"/>
    </row>
    <row r="46" spans="2:11" x14ac:dyDescent="0.15">
      <c r="B46" s="29" t="s">
        <v>95</v>
      </c>
      <c r="D46" s="43"/>
      <c r="E46" s="44" t="e">
        <f t="shared" si="0"/>
        <v>#DIV/0!</v>
      </c>
      <c r="G46" s="43"/>
      <c r="H46" s="44" t="e">
        <f t="shared" si="1"/>
        <v>#DIV/0!</v>
      </c>
      <c r="J46" s="46">
        <f t="shared" si="2"/>
        <v>0</v>
      </c>
      <c r="K46" s="46"/>
    </row>
    <row r="47" spans="2:11" x14ac:dyDescent="0.15">
      <c r="B47" s="29" t="s">
        <v>96</v>
      </c>
      <c r="D47" s="43"/>
      <c r="E47" s="44" t="e">
        <f t="shared" si="0"/>
        <v>#DIV/0!</v>
      </c>
      <c r="G47" s="43"/>
      <c r="H47" s="44" t="e">
        <f t="shared" si="1"/>
        <v>#DIV/0!</v>
      </c>
      <c r="J47" s="46">
        <f t="shared" si="2"/>
        <v>0</v>
      </c>
      <c r="K47" s="46"/>
    </row>
    <row r="48" spans="2:11" x14ac:dyDescent="0.15">
      <c r="B48" s="29" t="s">
        <v>97</v>
      </c>
      <c r="D48" s="43"/>
      <c r="E48" s="44" t="e">
        <f t="shared" si="0"/>
        <v>#DIV/0!</v>
      </c>
      <c r="G48" s="43"/>
      <c r="H48" s="44" t="e">
        <f t="shared" si="1"/>
        <v>#DIV/0!</v>
      </c>
      <c r="J48" s="46">
        <f t="shared" si="2"/>
        <v>0</v>
      </c>
      <c r="K48" s="46"/>
    </row>
    <row r="49" spans="2:12" x14ac:dyDescent="0.15">
      <c r="B49" s="29" t="s">
        <v>98</v>
      </c>
      <c r="D49" s="43"/>
      <c r="E49" s="44" t="e">
        <f t="shared" si="0"/>
        <v>#DIV/0!</v>
      </c>
      <c r="G49" s="43"/>
      <c r="H49" s="44" t="e">
        <f t="shared" si="1"/>
        <v>#DIV/0!</v>
      </c>
      <c r="J49" s="46">
        <f t="shared" si="2"/>
        <v>0</v>
      </c>
      <c r="K49" s="46"/>
    </row>
    <row r="50" spans="2:12" x14ac:dyDescent="0.15">
      <c r="B50" s="29" t="s">
        <v>99</v>
      </c>
      <c r="D50" s="43"/>
      <c r="E50" s="44" t="e">
        <f t="shared" si="0"/>
        <v>#DIV/0!</v>
      </c>
      <c r="G50" s="43"/>
      <c r="H50" s="44" t="e">
        <f t="shared" si="1"/>
        <v>#DIV/0!</v>
      </c>
      <c r="J50" s="46">
        <f t="shared" si="2"/>
        <v>0</v>
      </c>
      <c r="K50" s="46"/>
    </row>
    <row r="51" spans="2:12" x14ac:dyDescent="0.15">
      <c r="B51" s="29" t="s">
        <v>100</v>
      </c>
      <c r="D51" s="43"/>
      <c r="E51" s="44" t="e">
        <f t="shared" si="0"/>
        <v>#DIV/0!</v>
      </c>
      <c r="G51" s="43"/>
      <c r="H51" s="44" t="e">
        <f t="shared" si="1"/>
        <v>#DIV/0!</v>
      </c>
      <c r="J51" s="46">
        <f t="shared" si="2"/>
        <v>0</v>
      </c>
      <c r="K51" s="79"/>
    </row>
    <row r="52" spans="2:12" x14ac:dyDescent="0.15">
      <c r="B52" s="29" t="s">
        <v>101</v>
      </c>
      <c r="D52" s="43"/>
      <c r="E52" s="44" t="e">
        <f t="shared" si="0"/>
        <v>#DIV/0!</v>
      </c>
      <c r="G52" s="43"/>
      <c r="H52" s="44" t="e">
        <f t="shared" si="1"/>
        <v>#DIV/0!</v>
      </c>
      <c r="J52" s="46">
        <f t="shared" si="2"/>
        <v>0</v>
      </c>
      <c r="K52" s="79"/>
    </row>
    <row r="53" spans="2:12" x14ac:dyDescent="0.15">
      <c r="B53" s="29" t="s">
        <v>102</v>
      </c>
      <c r="D53" s="43"/>
      <c r="E53" s="44" t="e">
        <f t="shared" si="0"/>
        <v>#DIV/0!</v>
      </c>
      <c r="G53" s="43"/>
      <c r="H53" s="44" t="e">
        <f t="shared" si="1"/>
        <v>#DIV/0!</v>
      </c>
      <c r="J53" s="46">
        <f t="shared" si="2"/>
        <v>0</v>
      </c>
      <c r="K53" s="46"/>
      <c r="L53" s="80"/>
    </row>
    <row r="54" spans="2:12" x14ac:dyDescent="0.15">
      <c r="B54" s="29" t="s">
        <v>103</v>
      </c>
      <c r="D54" s="43"/>
      <c r="E54" s="44" t="e">
        <f t="shared" si="0"/>
        <v>#DIV/0!</v>
      </c>
      <c r="G54" s="43"/>
      <c r="H54" s="44" t="e">
        <f t="shared" si="1"/>
        <v>#DIV/0!</v>
      </c>
      <c r="J54" s="46">
        <f t="shared" si="2"/>
        <v>0</v>
      </c>
      <c r="K54" s="46"/>
      <c r="L54" s="80"/>
    </row>
    <row r="55" spans="2:12" x14ac:dyDescent="0.15">
      <c r="B55" s="29" t="s">
        <v>104</v>
      </c>
      <c r="D55" s="43"/>
      <c r="E55" s="44" t="e">
        <f t="shared" si="0"/>
        <v>#DIV/0!</v>
      </c>
      <c r="G55" s="43"/>
      <c r="H55" s="44" t="e">
        <f t="shared" si="1"/>
        <v>#DIV/0!</v>
      </c>
      <c r="J55" s="46">
        <f t="shared" si="2"/>
        <v>0</v>
      </c>
      <c r="K55" s="46"/>
    </row>
    <row r="56" spans="2:12" x14ac:dyDescent="0.15">
      <c r="B56" s="29" t="s">
        <v>105</v>
      </c>
      <c r="D56" s="43"/>
      <c r="E56" s="44" t="e">
        <f t="shared" si="0"/>
        <v>#DIV/0!</v>
      </c>
      <c r="G56" s="43"/>
      <c r="H56" s="44" t="e">
        <f t="shared" si="1"/>
        <v>#DIV/0!</v>
      </c>
      <c r="J56" s="46">
        <f t="shared" si="2"/>
        <v>0</v>
      </c>
      <c r="K56" s="46"/>
    </row>
    <row r="57" spans="2:12" x14ac:dyDescent="0.15">
      <c r="B57" s="29" t="s">
        <v>106</v>
      </c>
      <c r="C57" s="41"/>
      <c r="D57" s="81"/>
      <c r="E57" s="82" t="e">
        <f t="shared" si="0"/>
        <v>#DIV/0!</v>
      </c>
      <c r="F57" s="41"/>
      <c r="G57" s="81"/>
      <c r="H57" s="82" t="e">
        <f t="shared" si="1"/>
        <v>#DIV/0!</v>
      </c>
      <c r="J57" s="46">
        <f t="shared" si="2"/>
        <v>0</v>
      </c>
      <c r="K57" s="46"/>
    </row>
    <row r="58" spans="2:12" x14ac:dyDescent="0.15">
      <c r="B58" s="29" t="s">
        <v>107</v>
      </c>
      <c r="D58" s="81"/>
      <c r="E58" s="82" t="e">
        <f t="shared" si="0"/>
        <v>#DIV/0!</v>
      </c>
      <c r="F58" s="41"/>
      <c r="G58" s="81"/>
      <c r="H58" s="82" t="e">
        <f t="shared" si="1"/>
        <v>#DIV/0!</v>
      </c>
      <c r="J58" s="46">
        <f t="shared" si="2"/>
        <v>0</v>
      </c>
      <c r="K58" s="46"/>
    </row>
    <row r="59" spans="2:12" x14ac:dyDescent="0.15">
      <c r="B59" s="29" t="s">
        <v>108</v>
      </c>
      <c r="D59" s="100"/>
      <c r="E59" s="101" t="e">
        <f t="shared" si="0"/>
        <v>#DIV/0!</v>
      </c>
      <c r="F59" s="105"/>
      <c r="G59" s="100"/>
      <c r="H59" s="101" t="e">
        <f>+G59/G$17</f>
        <v>#DIV/0!</v>
      </c>
      <c r="I59" s="106"/>
      <c r="J59" s="102">
        <f>G59-D59</f>
        <v>0</v>
      </c>
      <c r="K59" s="46"/>
    </row>
    <row r="60" spans="2:12" x14ac:dyDescent="0.15">
      <c r="B60" s="107" t="s">
        <v>125</v>
      </c>
      <c r="D60" s="49"/>
      <c r="E60" s="50" t="e">
        <f t="shared" si="0"/>
        <v>#DIV/0!</v>
      </c>
      <c r="F60" s="41"/>
      <c r="G60" s="49"/>
      <c r="H60" s="50" t="e">
        <f>+G60/G$17</f>
        <v>#DIV/0!</v>
      </c>
      <c r="J60" s="69">
        <f>G60-D60</f>
        <v>0</v>
      </c>
      <c r="K60" s="46"/>
    </row>
    <row r="61" spans="2:12" x14ac:dyDescent="0.15">
      <c r="B61" s="29" t="s">
        <v>80</v>
      </c>
      <c r="D61" s="48">
        <f>SUM(D36:D60)</f>
        <v>0</v>
      </c>
      <c r="E61" s="52" t="e">
        <f t="shared" si="0"/>
        <v>#DIV/0!</v>
      </c>
      <c r="G61" s="48">
        <f>SUM(G36:G60)</f>
        <v>0</v>
      </c>
      <c r="H61" s="52" t="e">
        <f>+G61/G$17</f>
        <v>#DIV/0!</v>
      </c>
      <c r="J61" s="48">
        <f>SUM(J36:J59)</f>
        <v>0</v>
      </c>
      <c r="K61" s="46"/>
    </row>
    <row r="62" spans="2:12" x14ac:dyDescent="0.15">
      <c r="B62" s="83" t="s">
        <v>109</v>
      </c>
      <c r="D62" s="48"/>
      <c r="E62" s="44"/>
      <c r="G62" s="48"/>
      <c r="H62" s="44"/>
      <c r="J62" s="46"/>
      <c r="K62" s="46"/>
    </row>
    <row r="63" spans="2:12" x14ac:dyDescent="0.15">
      <c r="B63" s="41" t="s">
        <v>110</v>
      </c>
      <c r="D63" s="48">
        <f>SUM(D33-D61)</f>
        <v>0</v>
      </c>
      <c r="E63" s="52" t="e">
        <f>+D63/D$17</f>
        <v>#DIV/0!</v>
      </c>
      <c r="G63" s="48">
        <f>SUM(G33-G61)</f>
        <v>0</v>
      </c>
      <c r="H63" s="52" t="e">
        <f>+G63/G$17</f>
        <v>#DIV/0!</v>
      </c>
      <c r="J63" s="48">
        <f>G63-D63</f>
        <v>0</v>
      </c>
      <c r="K63" s="46"/>
    </row>
    <row r="64" spans="2:12" x14ac:dyDescent="0.15">
      <c r="G64" s="84"/>
    </row>
    <row r="68" spans="2:11" x14ac:dyDescent="0.15">
      <c r="B68" s="293" t="s">
        <v>61</v>
      </c>
      <c r="C68" s="293"/>
      <c r="D68" s="85"/>
      <c r="F68" s="293" t="s">
        <v>62</v>
      </c>
      <c r="G68" s="293"/>
      <c r="H68" s="293"/>
    </row>
    <row r="69" spans="2:11" x14ac:dyDescent="0.15">
      <c r="B69" s="293" t="s">
        <v>63</v>
      </c>
      <c r="C69" s="293"/>
      <c r="D69" s="85"/>
      <c r="F69" s="293" t="s">
        <v>64</v>
      </c>
      <c r="G69" s="293"/>
      <c r="H69" s="293"/>
    </row>
    <row r="70" spans="2:11" x14ac:dyDescent="0.15">
      <c r="B70" s="85"/>
      <c r="C70" s="85"/>
      <c r="D70" s="85"/>
      <c r="E70" s="85"/>
    </row>
    <row r="71" spans="2:11" x14ac:dyDescent="0.15">
      <c r="D71" s="84"/>
      <c r="G71" s="84"/>
    </row>
    <row r="72" spans="2:11" x14ac:dyDescent="0.15">
      <c r="B72" s="86" t="s">
        <v>111</v>
      </c>
      <c r="G72" s="87"/>
    </row>
    <row r="73" spans="2:11" x14ac:dyDescent="0.15">
      <c r="G73" s="88"/>
    </row>
    <row r="74" spans="2:11" x14ac:dyDescent="0.15">
      <c r="G74" s="88"/>
    </row>
    <row r="75" spans="2:11" x14ac:dyDescent="0.15">
      <c r="B75" s="89"/>
      <c r="C75" s="89"/>
      <c r="D75" s="89"/>
      <c r="E75" s="89"/>
      <c r="F75" s="89"/>
      <c r="G75" s="90"/>
      <c r="H75" s="89"/>
      <c r="I75" s="89"/>
      <c r="J75" s="89"/>
      <c r="K75" s="89"/>
    </row>
    <row r="76" spans="2:11" x14ac:dyDescent="0.15">
      <c r="B76" s="89"/>
      <c r="C76" s="89"/>
      <c r="D76" s="89"/>
      <c r="E76" s="89"/>
      <c r="F76" s="89"/>
      <c r="G76" s="90"/>
      <c r="H76" s="89"/>
      <c r="I76" s="89"/>
      <c r="J76" s="89"/>
      <c r="K76" s="89"/>
    </row>
    <row r="77" spans="2:11" x14ac:dyDescent="0.15">
      <c r="B77" s="89"/>
      <c r="C77" s="89"/>
      <c r="D77" s="91"/>
      <c r="E77" s="89"/>
      <c r="F77" s="89"/>
      <c r="G77" s="90"/>
      <c r="H77" s="89"/>
      <c r="I77" s="89"/>
      <c r="J77" s="89"/>
      <c r="K77" s="89"/>
    </row>
    <row r="78" spans="2:11" x14ac:dyDescent="0.15">
      <c r="B78" s="89"/>
      <c r="C78" s="89"/>
      <c r="D78" s="89"/>
      <c r="E78" s="89"/>
      <c r="F78" s="89"/>
      <c r="G78" s="90"/>
      <c r="H78" s="89"/>
      <c r="I78" s="89"/>
      <c r="J78" s="89"/>
      <c r="K78" s="89"/>
    </row>
    <row r="79" spans="2:11" x14ac:dyDescent="0.15">
      <c r="B79" s="89"/>
      <c r="C79" s="89"/>
      <c r="D79" s="89"/>
      <c r="E79" s="89"/>
      <c r="F79" s="89"/>
      <c r="G79" s="90"/>
      <c r="H79" s="89"/>
      <c r="I79" s="89"/>
      <c r="J79" s="89"/>
      <c r="K79" s="89"/>
    </row>
    <row r="80" spans="2:11" x14ac:dyDescent="0.15">
      <c r="B80" s="89"/>
      <c r="C80" s="89"/>
      <c r="D80" s="89"/>
      <c r="E80" s="89"/>
      <c r="F80" s="89"/>
      <c r="G80" s="89"/>
      <c r="H80" s="89"/>
      <c r="I80" s="89"/>
      <c r="J80" s="89"/>
      <c r="K80" s="89"/>
    </row>
    <row r="81" spans="2:11" x14ac:dyDescent="0.15">
      <c r="B81" s="89"/>
      <c r="C81" s="89"/>
      <c r="D81" s="89"/>
      <c r="E81" s="89"/>
      <c r="F81" s="89"/>
      <c r="G81" s="90"/>
      <c r="H81" s="89"/>
      <c r="I81" s="89"/>
      <c r="J81" s="89"/>
      <c r="K81" s="89"/>
    </row>
    <row r="82" spans="2:11" x14ac:dyDescent="0.15">
      <c r="B82" s="92"/>
      <c r="C82" s="92"/>
      <c r="D82" s="93"/>
      <c r="E82" s="92"/>
      <c r="F82" s="92"/>
      <c r="G82" s="93"/>
      <c r="H82" s="92"/>
      <c r="I82" s="92"/>
      <c r="J82" s="89"/>
      <c r="K82" s="89"/>
    </row>
    <row r="83" spans="2:11" x14ac:dyDescent="0.15">
      <c r="B83" s="89"/>
      <c r="C83" s="89"/>
      <c r="D83" s="89"/>
      <c r="E83" s="89"/>
      <c r="F83" s="89"/>
      <c r="G83" s="90"/>
      <c r="H83" s="89"/>
      <c r="I83" s="89"/>
      <c r="J83" s="89"/>
      <c r="K83" s="89"/>
    </row>
    <row r="84" spans="2:11" x14ac:dyDescent="0.15">
      <c r="B84" s="89"/>
      <c r="C84" s="89"/>
      <c r="D84" s="89"/>
      <c r="E84" s="89"/>
      <c r="F84" s="89"/>
      <c r="G84" s="90"/>
      <c r="H84" s="89"/>
      <c r="I84" s="89"/>
      <c r="J84" s="89"/>
      <c r="K84" s="89"/>
    </row>
    <row r="85" spans="2:11" x14ac:dyDescent="0.15">
      <c r="B85" s="89"/>
      <c r="C85" s="89"/>
      <c r="D85" s="89"/>
      <c r="E85" s="89"/>
      <c r="F85" s="89"/>
      <c r="G85" s="90"/>
      <c r="H85" s="89"/>
      <c r="I85" s="89"/>
      <c r="J85" s="89"/>
      <c r="K85" s="89"/>
    </row>
    <row r="86" spans="2:11" x14ac:dyDescent="0.15">
      <c r="G86" s="88"/>
      <c r="H86" s="88"/>
    </row>
    <row r="87" spans="2:11" ht="17" x14ac:dyDescent="0.25">
      <c r="D87" s="94"/>
      <c r="E87" s="94"/>
      <c r="F87" s="94"/>
      <c r="G87" s="94"/>
      <c r="K87" s="95"/>
    </row>
    <row r="88" spans="2:11" ht="17" x14ac:dyDescent="0.25">
      <c r="B88" s="292" t="s">
        <v>65</v>
      </c>
      <c r="C88" s="292"/>
      <c r="D88" s="292"/>
      <c r="E88" s="292"/>
      <c r="F88" s="292"/>
      <c r="G88" s="292"/>
      <c r="H88" s="292"/>
    </row>
    <row r="89" spans="2:11" ht="17" x14ac:dyDescent="0.25">
      <c r="B89" s="292" t="s">
        <v>249</v>
      </c>
      <c r="C89" s="292"/>
      <c r="D89" s="292"/>
      <c r="E89" s="292"/>
      <c r="F89" s="292"/>
      <c r="G89" s="292"/>
      <c r="H89" s="292"/>
    </row>
    <row r="90" spans="2:11" ht="17" x14ac:dyDescent="0.25">
      <c r="B90" s="292" t="s">
        <v>112</v>
      </c>
      <c r="C90" s="292"/>
      <c r="D90" s="292"/>
      <c r="E90" s="292"/>
      <c r="F90" s="292"/>
      <c r="G90" s="292"/>
      <c r="H90" s="292"/>
    </row>
    <row r="91" spans="2:11" ht="17" x14ac:dyDescent="0.25">
      <c r="B91" s="31"/>
      <c r="C91" s="31"/>
      <c r="D91" s="31"/>
      <c r="E91" s="31"/>
      <c r="F91" s="31"/>
      <c r="G91" s="31"/>
      <c r="H91" s="31"/>
    </row>
    <row r="92" spans="2:11" ht="19" x14ac:dyDescent="0.3">
      <c r="B92" s="32"/>
      <c r="C92" s="32"/>
      <c r="D92" s="33" t="str">
        <f>+D9</f>
        <v>SEPTIEMBRE 2019</v>
      </c>
      <c r="E92" s="34"/>
      <c r="F92" s="35"/>
      <c r="G92" s="33" t="str">
        <f>+G9</f>
        <v>SEPTIEMBRE 2018</v>
      </c>
      <c r="H92" s="32"/>
      <c r="J92" s="36" t="s">
        <v>67</v>
      </c>
    </row>
    <row r="93" spans="2:11" ht="16" x14ac:dyDescent="0.25">
      <c r="B93" s="35"/>
      <c r="C93" s="37"/>
      <c r="D93" s="38"/>
      <c r="E93" s="39"/>
      <c r="F93" s="40"/>
      <c r="G93" s="38"/>
    </row>
    <row r="94" spans="2:11" ht="14" x14ac:dyDescent="0.15">
      <c r="B94" s="41" t="s">
        <v>68</v>
      </c>
      <c r="C94" s="42"/>
      <c r="D94" s="43"/>
      <c r="E94" s="44"/>
      <c r="F94" s="29" t="s">
        <v>109</v>
      </c>
      <c r="G94" s="43"/>
      <c r="H94" s="44"/>
      <c r="J94" s="45">
        <f>G94-D94</f>
        <v>0</v>
      </c>
      <c r="K94" s="46"/>
    </row>
    <row r="95" spans="2:11" x14ac:dyDescent="0.15">
      <c r="B95" s="41"/>
      <c r="C95" s="42"/>
      <c r="D95" s="43"/>
      <c r="E95" s="44"/>
      <c r="G95" s="43"/>
      <c r="H95" s="44"/>
      <c r="J95" s="46"/>
      <c r="K95" s="46"/>
    </row>
    <row r="96" spans="2:11" x14ac:dyDescent="0.15">
      <c r="B96" s="41" t="s">
        <v>69</v>
      </c>
      <c r="C96" s="47"/>
      <c r="D96" s="43"/>
      <c r="E96" s="44" t="e">
        <f>+D96/D$94</f>
        <v>#DIV/0!</v>
      </c>
      <c r="G96" s="43"/>
      <c r="H96" s="44" t="e">
        <f>+G96/G$94</f>
        <v>#DIV/0!</v>
      </c>
      <c r="J96" s="48">
        <f>G96-D96</f>
        <v>0</v>
      </c>
      <c r="K96" s="46"/>
    </row>
    <row r="97" spans="2:11" x14ac:dyDescent="0.15">
      <c r="B97" s="41" t="s">
        <v>70</v>
      </c>
      <c r="D97" s="49"/>
      <c r="E97" s="50" t="e">
        <f>+D97/D$94</f>
        <v>#DIV/0!</v>
      </c>
      <c r="G97" s="49"/>
      <c r="H97" s="50" t="e">
        <f>+G97/G$94</f>
        <v>#DIV/0!</v>
      </c>
      <c r="J97" s="51">
        <f>G97-D97</f>
        <v>0</v>
      </c>
      <c r="K97" s="46"/>
    </row>
    <row r="98" spans="2:11" x14ac:dyDescent="0.15">
      <c r="B98" s="41" t="s">
        <v>71</v>
      </c>
      <c r="D98" s="46">
        <f>SUM(D96:D97)</f>
        <v>0</v>
      </c>
      <c r="E98" s="44" t="e">
        <f>+D98/D$94</f>
        <v>#DIV/0!</v>
      </c>
      <c r="G98" s="46">
        <f>SUM(G96:G97)</f>
        <v>0</v>
      </c>
      <c r="H98" s="44" t="e">
        <f>+G98/G$94</f>
        <v>#DIV/0!</v>
      </c>
      <c r="J98" s="48">
        <f>G98-D98</f>
        <v>0</v>
      </c>
      <c r="K98" s="46"/>
    </row>
    <row r="99" spans="2:11" x14ac:dyDescent="0.15">
      <c r="B99" s="41"/>
      <c r="D99" s="46"/>
      <c r="E99" s="44"/>
      <c r="G99" s="46"/>
      <c r="H99" s="44"/>
      <c r="J99" s="46"/>
      <c r="K99" s="46"/>
    </row>
    <row r="100" spans="2:11" ht="14" x14ac:dyDescent="0.15">
      <c r="B100" s="41" t="s">
        <v>72</v>
      </c>
      <c r="C100" s="47"/>
      <c r="D100" s="48">
        <f>SUM(D94-D98)</f>
        <v>0</v>
      </c>
      <c r="E100" s="52" t="e">
        <f>+D100/D$100</f>
        <v>#DIV/0!</v>
      </c>
      <c r="G100" s="48">
        <f>SUM(G94-G98)</f>
        <v>0</v>
      </c>
      <c r="H100" s="52" t="e">
        <f>+G100/G$100</f>
        <v>#DIV/0!</v>
      </c>
      <c r="J100" s="53">
        <f>G100-D100</f>
        <v>0</v>
      </c>
      <c r="K100" s="54"/>
    </row>
    <row r="101" spans="2:11" x14ac:dyDescent="0.15">
      <c r="B101" s="41"/>
      <c r="C101" s="47"/>
      <c r="D101" s="46"/>
      <c r="E101" s="44"/>
      <c r="G101" s="46"/>
      <c r="H101" s="44"/>
      <c r="J101" s="46"/>
      <c r="K101" s="46"/>
    </row>
    <row r="102" spans="2:11" x14ac:dyDescent="0.15">
      <c r="D102" s="46"/>
      <c r="E102" s="44"/>
      <c r="G102" s="46"/>
      <c r="H102" s="52"/>
      <c r="J102" s="46"/>
      <c r="K102" s="46"/>
    </row>
    <row r="103" spans="2:11" x14ac:dyDescent="0.15">
      <c r="B103" s="55" t="s">
        <v>73</v>
      </c>
      <c r="C103" s="56"/>
      <c r="D103" s="57"/>
      <c r="E103" s="58" t="e">
        <f>+D103/D$100</f>
        <v>#DIV/0!</v>
      </c>
      <c r="F103" s="59"/>
      <c r="G103" s="57"/>
      <c r="H103" s="58" t="e">
        <f>+G103/G$100</f>
        <v>#DIV/0!</v>
      </c>
      <c r="I103" s="56"/>
      <c r="J103" s="61">
        <f>G103-D103</f>
        <v>0</v>
      </c>
      <c r="K103" s="46"/>
    </row>
    <row r="104" spans="2:11" x14ac:dyDescent="0.15">
      <c r="B104" s="62" t="s">
        <v>74</v>
      </c>
      <c r="C104" s="56"/>
      <c r="D104" s="63"/>
      <c r="E104" s="64" t="e">
        <f>+D104/D$100</f>
        <v>#DIV/0!</v>
      </c>
      <c r="F104" s="59"/>
      <c r="G104" s="63"/>
      <c r="H104" s="64" t="e">
        <f>+G104/G$100</f>
        <v>#DIV/0!</v>
      </c>
      <c r="I104" s="56"/>
      <c r="J104" s="96"/>
      <c r="K104" s="46"/>
    </row>
    <row r="105" spans="2:11" x14ac:dyDescent="0.15">
      <c r="B105" s="66" t="s">
        <v>75</v>
      </c>
      <c r="C105" s="56"/>
      <c r="D105" s="57">
        <f>D103+D104</f>
        <v>0</v>
      </c>
      <c r="E105" s="58" t="e">
        <f>+D105/D$100</f>
        <v>#DIV/0!</v>
      </c>
      <c r="F105" s="59"/>
      <c r="G105" s="57">
        <f>G103+G104</f>
        <v>0</v>
      </c>
      <c r="H105" s="58" t="e">
        <f>+G105/G$100</f>
        <v>#DIV/0!</v>
      </c>
      <c r="I105" s="56"/>
      <c r="J105" s="96"/>
      <c r="K105" s="46"/>
    </row>
    <row r="106" spans="2:11" x14ac:dyDescent="0.15">
      <c r="D106" s="46"/>
      <c r="E106" s="44"/>
      <c r="G106" s="46"/>
      <c r="H106" s="44"/>
      <c r="J106" s="46"/>
      <c r="K106" s="46"/>
    </row>
    <row r="107" spans="2:11" x14ac:dyDescent="0.15">
      <c r="B107" s="67" t="s">
        <v>76</v>
      </c>
      <c r="D107" s="46"/>
      <c r="E107" s="44" t="e">
        <f>+D107/D$100</f>
        <v>#DIV/0!</v>
      </c>
      <c r="G107" s="46"/>
      <c r="H107" s="44" t="e">
        <f>+G107/G$100</f>
        <v>#DIV/0!</v>
      </c>
      <c r="J107" s="46"/>
      <c r="K107" s="46"/>
    </row>
    <row r="108" spans="2:11" x14ac:dyDescent="0.15">
      <c r="B108" s="67" t="s">
        <v>77</v>
      </c>
      <c r="D108" s="46"/>
      <c r="E108" s="44" t="e">
        <f>+D108/D$100</f>
        <v>#DIV/0!</v>
      </c>
      <c r="G108" s="46"/>
      <c r="H108" s="44" t="e">
        <f>+G108/G$100</f>
        <v>#DIV/0!</v>
      </c>
      <c r="J108" s="46"/>
      <c r="K108" s="46"/>
    </row>
    <row r="109" spans="2:11" x14ac:dyDescent="0.15">
      <c r="B109" s="67" t="s">
        <v>78</v>
      </c>
      <c r="D109" s="46"/>
      <c r="E109" s="44" t="e">
        <f>+D109/D$100</f>
        <v>#DIV/0!</v>
      </c>
      <c r="G109" s="46"/>
      <c r="H109" s="44" t="e">
        <f>+G109/G$100</f>
        <v>#DIV/0!</v>
      </c>
      <c r="J109" s="46"/>
      <c r="K109" s="46"/>
    </row>
    <row r="110" spans="2:11" x14ac:dyDescent="0.15">
      <c r="B110" s="67" t="s">
        <v>79</v>
      </c>
      <c r="D110" s="69"/>
      <c r="E110" s="50" t="e">
        <f>+D110/D$100</f>
        <v>#DIV/0!</v>
      </c>
      <c r="G110" s="69"/>
      <c r="H110" s="50" t="e">
        <f>+G110/G$100</f>
        <v>#DIV/0!</v>
      </c>
      <c r="J110" s="69"/>
      <c r="K110" s="46"/>
    </row>
    <row r="111" spans="2:11" ht="14" x14ac:dyDescent="0.15">
      <c r="B111" s="41" t="s">
        <v>80</v>
      </c>
      <c r="D111" s="48">
        <f>SUM(D107:D110)</f>
        <v>0</v>
      </c>
      <c r="E111" s="52"/>
      <c r="F111" s="41"/>
      <c r="G111" s="48">
        <f>SUM(G107:G110)</f>
        <v>0</v>
      </c>
      <c r="H111" s="52"/>
      <c r="J111" s="53">
        <f>G111-D111</f>
        <v>0</v>
      </c>
      <c r="K111" s="46"/>
    </row>
    <row r="112" spans="2:11" x14ac:dyDescent="0.15">
      <c r="D112" s="48"/>
      <c r="E112" s="52"/>
      <c r="G112" s="48"/>
      <c r="H112" s="52"/>
      <c r="J112" s="46"/>
      <c r="K112" s="46"/>
    </row>
    <row r="113" spans="2:11" x14ac:dyDescent="0.15">
      <c r="B113" s="71" t="s">
        <v>81</v>
      </c>
      <c r="C113" s="72"/>
      <c r="D113" s="73">
        <f>+D105-D111</f>
        <v>0</v>
      </c>
      <c r="E113" s="74" t="e">
        <f>+D113/D$100</f>
        <v>#DIV/0!</v>
      </c>
      <c r="F113" s="72"/>
      <c r="G113" s="73">
        <f>+G105-G111</f>
        <v>0</v>
      </c>
      <c r="H113" s="74" t="e">
        <f>+G113/G$100</f>
        <v>#DIV/0!</v>
      </c>
      <c r="J113" s="73">
        <f>G113-D113</f>
        <v>0</v>
      </c>
      <c r="K113" s="46"/>
    </row>
    <row r="114" spans="2:11" x14ac:dyDescent="0.15">
      <c r="D114" s="48"/>
      <c r="E114" s="52"/>
      <c r="G114" s="48"/>
      <c r="H114" s="52"/>
      <c r="J114" s="46"/>
      <c r="K114" s="46"/>
    </row>
    <row r="115" spans="2:11" x14ac:dyDescent="0.15">
      <c r="D115" s="48"/>
      <c r="E115" s="52"/>
      <c r="G115" s="48"/>
      <c r="H115" s="52"/>
      <c r="J115" s="46"/>
      <c r="K115" s="46"/>
    </row>
    <row r="116" spans="2:11" ht="14" x14ac:dyDescent="0.15">
      <c r="B116" s="41" t="s">
        <v>82</v>
      </c>
      <c r="D116" s="48">
        <f>SUM(D100-D113)</f>
        <v>0</v>
      </c>
      <c r="E116" s="52" t="e">
        <f>+D116/D$100</f>
        <v>#DIV/0!</v>
      </c>
      <c r="G116" s="48">
        <f>SUM(G100-G113)</f>
        <v>0</v>
      </c>
      <c r="H116" s="52" t="e">
        <f>+G116/G$100</f>
        <v>#DIV/0!</v>
      </c>
      <c r="J116" s="53">
        <f>G116-D116</f>
        <v>0</v>
      </c>
      <c r="K116" s="46"/>
    </row>
    <row r="117" spans="2:11" x14ac:dyDescent="0.15">
      <c r="D117" s="46"/>
      <c r="E117" s="44"/>
      <c r="G117" s="46"/>
      <c r="H117" s="44"/>
      <c r="J117" s="46"/>
      <c r="K117" s="46"/>
    </row>
    <row r="118" spans="2:11" x14ac:dyDescent="0.15">
      <c r="B118" s="75" t="s">
        <v>83</v>
      </c>
      <c r="D118" s="46"/>
      <c r="E118" s="44"/>
      <c r="G118" s="46"/>
      <c r="H118" s="44"/>
      <c r="J118" s="46"/>
      <c r="K118" s="46"/>
    </row>
    <row r="119" spans="2:11" x14ac:dyDescent="0.15">
      <c r="B119" s="29" t="s">
        <v>84</v>
      </c>
      <c r="D119" s="43"/>
      <c r="E119" s="44" t="e">
        <f t="shared" ref="E119:E144" si="3">+D119/D$100</f>
        <v>#DIV/0!</v>
      </c>
      <c r="G119" s="43"/>
      <c r="H119" s="44" t="e">
        <f>+G119/G$100</f>
        <v>#DIV/0!</v>
      </c>
      <c r="J119" s="76">
        <f>G119-D119</f>
        <v>0</v>
      </c>
      <c r="K119" s="77"/>
    </row>
    <row r="120" spans="2:11" ht="14" thickBot="1" x14ac:dyDescent="0.2">
      <c r="B120" s="29" t="s">
        <v>85</v>
      </c>
      <c r="D120" s="43"/>
      <c r="E120" s="44" t="e">
        <f t="shared" si="3"/>
        <v>#DIV/0!</v>
      </c>
      <c r="G120" s="43"/>
      <c r="H120" s="44" t="e">
        <f t="shared" ref="H120:H141" si="4">+G120/G$100</f>
        <v>#DIV/0!</v>
      </c>
      <c r="J120" s="76">
        <f t="shared" ref="J120:J141" si="5">G120-D120</f>
        <v>0</v>
      </c>
      <c r="K120" s="77"/>
    </row>
    <row r="121" spans="2:11" ht="14" thickBot="1" x14ac:dyDescent="0.2">
      <c r="B121" s="29" t="s">
        <v>87</v>
      </c>
      <c r="D121" s="43"/>
      <c r="E121" s="44" t="e">
        <f t="shared" si="3"/>
        <v>#DIV/0!</v>
      </c>
      <c r="G121" s="43"/>
      <c r="H121" s="44" t="e">
        <f t="shared" si="4"/>
        <v>#DIV/0!</v>
      </c>
      <c r="J121" s="76">
        <f t="shared" si="5"/>
        <v>0</v>
      </c>
      <c r="K121" s="78">
        <f>SUM(J119:J121)</f>
        <v>0</v>
      </c>
    </row>
    <row r="122" spans="2:11" x14ac:dyDescent="0.15">
      <c r="B122" s="29" t="s">
        <v>88</v>
      </c>
      <c r="D122" s="43"/>
      <c r="E122" s="44" t="e">
        <f t="shared" si="3"/>
        <v>#DIV/0!</v>
      </c>
      <c r="G122" s="43"/>
      <c r="H122" s="44" t="e">
        <f t="shared" si="4"/>
        <v>#DIV/0!</v>
      </c>
      <c r="J122" s="46">
        <f t="shared" si="5"/>
        <v>0</v>
      </c>
      <c r="K122" s="46"/>
    </row>
    <row r="123" spans="2:11" x14ac:dyDescent="0.15">
      <c r="B123" s="29" t="s">
        <v>89</v>
      </c>
      <c r="D123" s="43"/>
      <c r="E123" s="44" t="e">
        <f t="shared" si="3"/>
        <v>#DIV/0!</v>
      </c>
      <c r="G123" s="43"/>
      <c r="H123" s="44" t="e">
        <f t="shared" si="4"/>
        <v>#DIV/0!</v>
      </c>
      <c r="J123" s="46">
        <f t="shared" si="5"/>
        <v>0</v>
      </c>
      <c r="K123" s="46"/>
    </row>
    <row r="124" spans="2:11" x14ac:dyDescent="0.15">
      <c r="B124" s="29" t="s">
        <v>90</v>
      </c>
      <c r="D124" s="43"/>
      <c r="E124" s="44" t="e">
        <f t="shared" si="3"/>
        <v>#DIV/0!</v>
      </c>
      <c r="G124" s="43"/>
      <c r="H124" s="44" t="e">
        <f t="shared" si="4"/>
        <v>#DIV/0!</v>
      </c>
      <c r="J124" s="46">
        <f t="shared" si="5"/>
        <v>0</v>
      </c>
      <c r="K124" s="46"/>
    </row>
    <row r="125" spans="2:11" x14ac:dyDescent="0.15">
      <c r="B125" s="29" t="s">
        <v>91</v>
      </c>
      <c r="D125" s="43"/>
      <c r="E125" s="44" t="e">
        <f t="shared" si="3"/>
        <v>#DIV/0!</v>
      </c>
      <c r="G125" s="43"/>
      <c r="H125" s="44" t="e">
        <f t="shared" si="4"/>
        <v>#DIV/0!</v>
      </c>
      <c r="J125" s="46">
        <f t="shared" si="5"/>
        <v>0</v>
      </c>
      <c r="K125" s="46"/>
    </row>
    <row r="126" spans="2:11" x14ac:dyDescent="0.15">
      <c r="B126" s="29" t="s">
        <v>92</v>
      </c>
      <c r="D126" s="43"/>
      <c r="E126" s="44" t="e">
        <f t="shared" si="3"/>
        <v>#DIV/0!</v>
      </c>
      <c r="G126" s="43"/>
      <c r="H126" s="44" t="e">
        <f t="shared" si="4"/>
        <v>#DIV/0!</v>
      </c>
      <c r="J126" s="46">
        <f t="shared" si="5"/>
        <v>0</v>
      </c>
      <c r="K126" s="46"/>
    </row>
    <row r="127" spans="2:11" x14ac:dyDescent="0.15">
      <c r="B127" s="29" t="s">
        <v>93</v>
      </c>
      <c r="D127" s="43"/>
      <c r="E127" s="44" t="e">
        <f t="shared" si="3"/>
        <v>#DIV/0!</v>
      </c>
      <c r="G127" s="43"/>
      <c r="H127" s="44" t="e">
        <f t="shared" si="4"/>
        <v>#DIV/0!</v>
      </c>
      <c r="J127" s="46">
        <f t="shared" si="5"/>
        <v>0</v>
      </c>
      <c r="K127" s="46"/>
    </row>
    <row r="128" spans="2:11" x14ac:dyDescent="0.15">
      <c r="B128" s="29" t="s">
        <v>94</v>
      </c>
      <c r="D128" s="43"/>
      <c r="E128" s="44" t="e">
        <f t="shared" si="3"/>
        <v>#DIV/0!</v>
      </c>
      <c r="G128" s="43"/>
      <c r="H128" s="44" t="e">
        <f t="shared" si="4"/>
        <v>#DIV/0!</v>
      </c>
      <c r="J128" s="46">
        <f t="shared" si="5"/>
        <v>0</v>
      </c>
      <c r="K128" s="46"/>
    </row>
    <row r="129" spans="2:13" x14ac:dyDescent="0.15">
      <c r="B129" s="29" t="s">
        <v>95</v>
      </c>
      <c r="D129" s="43"/>
      <c r="E129" s="44" t="e">
        <f t="shared" si="3"/>
        <v>#DIV/0!</v>
      </c>
      <c r="G129" s="43"/>
      <c r="H129" s="44" t="e">
        <f t="shared" si="4"/>
        <v>#DIV/0!</v>
      </c>
      <c r="J129" s="46">
        <f t="shared" si="5"/>
        <v>0</v>
      </c>
      <c r="K129" s="46"/>
    </row>
    <row r="130" spans="2:13" x14ac:dyDescent="0.15">
      <c r="B130" s="29" t="s">
        <v>96</v>
      </c>
      <c r="D130" s="43"/>
      <c r="E130" s="44" t="e">
        <f t="shared" si="3"/>
        <v>#DIV/0!</v>
      </c>
      <c r="G130" s="43"/>
      <c r="H130" s="44" t="e">
        <f t="shared" si="4"/>
        <v>#DIV/0!</v>
      </c>
      <c r="J130" s="46">
        <f t="shared" si="5"/>
        <v>0</v>
      </c>
      <c r="K130" s="46"/>
    </row>
    <row r="131" spans="2:13" x14ac:dyDescent="0.15">
      <c r="B131" s="29" t="s">
        <v>97</v>
      </c>
      <c r="D131" s="43"/>
      <c r="E131" s="44" t="e">
        <f t="shared" si="3"/>
        <v>#DIV/0!</v>
      </c>
      <c r="G131" s="43"/>
      <c r="H131" s="44" t="e">
        <f t="shared" si="4"/>
        <v>#DIV/0!</v>
      </c>
      <c r="J131" s="46">
        <f t="shared" si="5"/>
        <v>0</v>
      </c>
      <c r="K131" s="46"/>
    </row>
    <row r="132" spans="2:13" x14ac:dyDescent="0.15">
      <c r="B132" s="29" t="s">
        <v>98</v>
      </c>
      <c r="D132" s="43"/>
      <c r="E132" s="44" t="e">
        <f t="shared" si="3"/>
        <v>#DIV/0!</v>
      </c>
      <c r="G132" s="43"/>
      <c r="H132" s="44" t="e">
        <f t="shared" si="4"/>
        <v>#DIV/0!</v>
      </c>
      <c r="J132" s="46">
        <f t="shared" si="5"/>
        <v>0</v>
      </c>
      <c r="K132" s="46"/>
    </row>
    <row r="133" spans="2:13" x14ac:dyDescent="0.15">
      <c r="B133" s="29" t="s">
        <v>99</v>
      </c>
      <c r="D133" s="43"/>
      <c r="E133" s="44" t="e">
        <f t="shared" si="3"/>
        <v>#DIV/0!</v>
      </c>
      <c r="G133" s="43"/>
      <c r="H133" s="44" t="e">
        <f t="shared" si="4"/>
        <v>#DIV/0!</v>
      </c>
      <c r="J133" s="46">
        <f t="shared" si="5"/>
        <v>0</v>
      </c>
      <c r="K133" s="46"/>
    </row>
    <row r="134" spans="2:13" x14ac:dyDescent="0.15">
      <c r="B134" s="29" t="s">
        <v>100</v>
      </c>
      <c r="D134" s="43"/>
      <c r="E134" s="44" t="e">
        <f t="shared" si="3"/>
        <v>#DIV/0!</v>
      </c>
      <c r="G134" s="43"/>
      <c r="H134" s="44" t="e">
        <f t="shared" si="4"/>
        <v>#DIV/0!</v>
      </c>
      <c r="J134" s="46">
        <f t="shared" si="5"/>
        <v>0</v>
      </c>
      <c r="K134" s="79"/>
    </row>
    <row r="135" spans="2:13" x14ac:dyDescent="0.15">
      <c r="B135" s="29" t="s">
        <v>101</v>
      </c>
      <c r="D135" s="43"/>
      <c r="E135" s="44" t="e">
        <f t="shared" si="3"/>
        <v>#DIV/0!</v>
      </c>
      <c r="G135" s="43"/>
      <c r="H135" s="44" t="e">
        <f t="shared" si="4"/>
        <v>#DIV/0!</v>
      </c>
      <c r="J135" s="46">
        <f t="shared" si="5"/>
        <v>0</v>
      </c>
      <c r="K135" s="79"/>
    </row>
    <row r="136" spans="2:13" x14ac:dyDescent="0.15">
      <c r="B136" s="29" t="s">
        <v>102</v>
      </c>
      <c r="D136" s="43"/>
      <c r="E136" s="44" t="e">
        <f t="shared" si="3"/>
        <v>#DIV/0!</v>
      </c>
      <c r="G136" s="43"/>
      <c r="H136" s="44" t="e">
        <f t="shared" si="4"/>
        <v>#DIV/0!</v>
      </c>
      <c r="J136" s="46">
        <f t="shared" si="5"/>
        <v>0</v>
      </c>
      <c r="K136" s="46"/>
      <c r="M136" s="46"/>
    </row>
    <row r="137" spans="2:13" x14ac:dyDescent="0.15">
      <c r="B137" s="29" t="s">
        <v>103</v>
      </c>
      <c r="D137" s="43"/>
      <c r="E137" s="44" t="e">
        <f t="shared" si="3"/>
        <v>#DIV/0!</v>
      </c>
      <c r="G137" s="43"/>
      <c r="H137" s="44" t="e">
        <f t="shared" si="4"/>
        <v>#DIV/0!</v>
      </c>
      <c r="J137" s="46">
        <f t="shared" si="5"/>
        <v>0</v>
      </c>
      <c r="K137" s="46"/>
    </row>
    <row r="138" spans="2:13" x14ac:dyDescent="0.15">
      <c r="B138" s="29" t="s">
        <v>104</v>
      </c>
      <c r="D138" s="43"/>
      <c r="E138" s="44" t="e">
        <f t="shared" si="3"/>
        <v>#DIV/0!</v>
      </c>
      <c r="G138" s="43"/>
      <c r="H138" s="44" t="e">
        <f t="shared" si="4"/>
        <v>#DIV/0!</v>
      </c>
      <c r="J138" s="46">
        <f t="shared" si="5"/>
        <v>0</v>
      </c>
      <c r="K138" s="46"/>
    </row>
    <row r="139" spans="2:13" x14ac:dyDescent="0.15">
      <c r="B139" s="29" t="s">
        <v>105</v>
      </c>
      <c r="D139" s="43"/>
      <c r="E139" s="44" t="e">
        <f t="shared" si="3"/>
        <v>#DIV/0!</v>
      </c>
      <c r="G139" s="43"/>
      <c r="H139" s="44" t="e">
        <f t="shared" si="4"/>
        <v>#DIV/0!</v>
      </c>
      <c r="J139" s="46">
        <f t="shared" si="5"/>
        <v>0</v>
      </c>
      <c r="K139" s="46"/>
    </row>
    <row r="140" spans="2:13" x14ac:dyDescent="0.15">
      <c r="B140" s="29" t="s">
        <v>106</v>
      </c>
      <c r="C140" s="41"/>
      <c r="D140" s="81"/>
      <c r="E140" s="82" t="e">
        <f t="shared" si="3"/>
        <v>#DIV/0!</v>
      </c>
      <c r="F140" s="41"/>
      <c r="G140" s="81"/>
      <c r="H140" s="82" t="e">
        <f t="shared" si="4"/>
        <v>#DIV/0!</v>
      </c>
      <c r="J140" s="46">
        <f t="shared" si="5"/>
        <v>0</v>
      </c>
      <c r="K140" s="46"/>
    </row>
    <row r="141" spans="2:13" x14ac:dyDescent="0.15">
      <c r="B141" s="29" t="s">
        <v>107</v>
      </c>
      <c r="D141" s="103"/>
      <c r="E141" s="104" t="e">
        <f t="shared" si="3"/>
        <v>#DIV/0!</v>
      </c>
      <c r="F141" s="105"/>
      <c r="G141" s="103"/>
      <c r="H141" s="104" t="e">
        <f t="shared" si="4"/>
        <v>#DIV/0!</v>
      </c>
      <c r="I141" s="106"/>
      <c r="J141" s="102">
        <f t="shared" si="5"/>
        <v>0</v>
      </c>
      <c r="K141" s="46"/>
    </row>
    <row r="142" spans="2:13" x14ac:dyDescent="0.15">
      <c r="B142" s="29" t="s">
        <v>108</v>
      </c>
      <c r="D142" s="100"/>
      <c r="E142" s="101" t="e">
        <f t="shared" si="3"/>
        <v>#DIV/0!</v>
      </c>
      <c r="F142" s="105"/>
      <c r="G142" s="100"/>
      <c r="H142" s="101" t="e">
        <f>+G142/G$100</f>
        <v>#DIV/0!</v>
      </c>
      <c r="I142" s="106"/>
      <c r="J142" s="102">
        <f>G142-D142</f>
        <v>0</v>
      </c>
      <c r="K142" s="46"/>
    </row>
    <row r="143" spans="2:13" x14ac:dyDescent="0.15">
      <c r="B143" s="107" t="s">
        <v>125</v>
      </c>
      <c r="D143" s="49"/>
      <c r="E143" s="101" t="e">
        <f t="shared" si="3"/>
        <v>#DIV/0!</v>
      </c>
      <c r="F143" s="41"/>
      <c r="G143" s="49"/>
      <c r="H143" s="101" t="e">
        <f>+G143/G$100</f>
        <v>#DIV/0!</v>
      </c>
      <c r="J143" s="69">
        <f>G143-D143</f>
        <v>0</v>
      </c>
      <c r="K143" s="46"/>
    </row>
    <row r="144" spans="2:13" x14ac:dyDescent="0.15">
      <c r="B144" s="29" t="s">
        <v>80</v>
      </c>
      <c r="D144" s="48">
        <f>SUM(D119:D143)</f>
        <v>0</v>
      </c>
      <c r="E144" s="52" t="e">
        <f t="shared" si="3"/>
        <v>#DIV/0!</v>
      </c>
      <c r="G144" s="48">
        <f>SUM(G119:G143)</f>
        <v>0</v>
      </c>
      <c r="H144" s="52" t="e">
        <f>+G144/G$100</f>
        <v>#DIV/0!</v>
      </c>
      <c r="J144" s="48">
        <f>SUM(J119:J142)</f>
        <v>0</v>
      </c>
      <c r="K144" s="46"/>
    </row>
    <row r="145" spans="2:13" x14ac:dyDescent="0.15">
      <c r="B145" s="83" t="s">
        <v>109</v>
      </c>
      <c r="D145" s="48"/>
      <c r="E145" s="44"/>
      <c r="G145" s="48"/>
      <c r="H145" s="44"/>
      <c r="J145" s="46"/>
      <c r="K145" s="46"/>
    </row>
    <row r="146" spans="2:13" x14ac:dyDescent="0.15">
      <c r="B146" s="41" t="s">
        <v>110</v>
      </c>
      <c r="D146" s="48">
        <f>SUM(D116-D144)</f>
        <v>0</v>
      </c>
      <c r="E146" s="52" t="e">
        <f>+D146/D$100</f>
        <v>#DIV/0!</v>
      </c>
      <c r="G146" s="48">
        <f>SUM(G116-G144)</f>
        <v>0</v>
      </c>
      <c r="H146" s="52" t="e">
        <f>+G146/G$100</f>
        <v>#DIV/0!</v>
      </c>
      <c r="J146" s="48">
        <f>G146-D146</f>
        <v>0</v>
      </c>
      <c r="K146" s="46"/>
    </row>
    <row r="147" spans="2:13" x14ac:dyDescent="0.15">
      <c r="G147" s="84"/>
    </row>
    <row r="151" spans="2:13" x14ac:dyDescent="0.15">
      <c r="B151" s="293" t="s">
        <v>61</v>
      </c>
      <c r="C151" s="293"/>
      <c r="D151" s="85"/>
      <c r="F151" s="293" t="s">
        <v>62</v>
      </c>
      <c r="G151" s="293"/>
      <c r="H151" s="293"/>
    </row>
    <row r="152" spans="2:13" x14ac:dyDescent="0.15">
      <c r="B152" s="293" t="s">
        <v>63</v>
      </c>
      <c r="C152" s="293"/>
      <c r="D152" s="85"/>
      <c r="F152" s="293" t="s">
        <v>64</v>
      </c>
      <c r="G152" s="293"/>
      <c r="H152" s="293"/>
    </row>
    <row r="153" spans="2:13" x14ac:dyDescent="0.15">
      <c r="B153" s="85"/>
      <c r="C153" s="85"/>
      <c r="D153" s="85"/>
      <c r="E153" s="85"/>
    </row>
    <row r="154" spans="2:13" x14ac:dyDescent="0.15">
      <c r="D154" s="84"/>
      <c r="G154" s="84"/>
    </row>
    <row r="155" spans="2:13" x14ac:dyDescent="0.15">
      <c r="B155" s="86" t="s">
        <v>111</v>
      </c>
      <c r="G155" s="87" t="s">
        <v>109</v>
      </c>
    </row>
    <row r="156" spans="2:13" x14ac:dyDescent="0.15">
      <c r="G156" s="88"/>
      <c r="H156" s="85"/>
    </row>
    <row r="157" spans="2:13" x14ac:dyDescent="0.15">
      <c r="G157" s="88"/>
    </row>
    <row r="158" spans="2:13" ht="14" thickBot="1" x14ac:dyDescent="0.2">
      <c r="B158" s="89"/>
      <c r="C158" s="89"/>
      <c r="D158" s="89"/>
      <c r="E158" s="89"/>
      <c r="F158" s="89"/>
      <c r="G158" s="90"/>
      <c r="H158" s="89"/>
      <c r="I158" s="89"/>
      <c r="J158" s="89"/>
      <c r="K158" s="89"/>
    </row>
    <row r="159" spans="2:13" ht="25.5" customHeight="1" thickBot="1" x14ac:dyDescent="0.2">
      <c r="B159" s="289" t="s">
        <v>113</v>
      </c>
      <c r="C159" s="290"/>
      <c r="D159" s="290"/>
      <c r="E159" s="290"/>
      <c r="F159" s="290"/>
      <c r="G159" s="290"/>
      <c r="H159" s="290"/>
      <c r="I159" s="290"/>
      <c r="J159" s="291"/>
      <c r="K159" s="89"/>
      <c r="M159" s="97"/>
    </row>
    <row r="160" spans="2:13" x14ac:dyDescent="0.15">
      <c r="B160" s="89"/>
      <c r="C160" s="89"/>
      <c r="D160" s="89"/>
      <c r="E160" s="89"/>
      <c r="F160" s="89"/>
      <c r="G160" s="89"/>
      <c r="H160" s="89"/>
      <c r="I160" s="89"/>
      <c r="J160" s="89"/>
      <c r="K160" s="89"/>
    </row>
    <row r="161" spans="2:11" x14ac:dyDescent="0.15">
      <c r="B161" s="89"/>
      <c r="C161" s="89"/>
      <c r="D161" s="89"/>
      <c r="E161" s="89"/>
      <c r="F161" s="89"/>
      <c r="G161" s="89"/>
      <c r="H161" s="89"/>
      <c r="I161" s="89"/>
      <c r="J161" s="89"/>
      <c r="K161" s="89"/>
    </row>
    <row r="162" spans="2:11" x14ac:dyDescent="0.15">
      <c r="B162" s="89"/>
      <c r="C162" s="89"/>
      <c r="D162" s="89"/>
      <c r="E162" s="89"/>
      <c r="F162" s="89"/>
      <c r="G162" s="89"/>
      <c r="H162" s="89"/>
      <c r="I162" s="89"/>
      <c r="J162" s="89"/>
      <c r="K162" s="89"/>
    </row>
    <row r="163" spans="2:11" x14ac:dyDescent="0.15">
      <c r="B163" s="89"/>
      <c r="C163" s="89"/>
      <c r="D163" s="89"/>
      <c r="E163" s="89"/>
      <c r="F163" s="89"/>
      <c r="G163" s="89"/>
      <c r="H163" s="89"/>
      <c r="I163" s="89"/>
      <c r="J163" s="89"/>
      <c r="K163" s="89"/>
    </row>
    <row r="164" spans="2:11" x14ac:dyDescent="0.15">
      <c r="B164" s="89"/>
      <c r="C164" s="89"/>
      <c r="D164" s="89"/>
      <c r="E164" s="89"/>
      <c r="F164" s="89"/>
      <c r="G164" s="89"/>
      <c r="H164" s="89"/>
      <c r="I164" s="89"/>
      <c r="J164" s="89"/>
      <c r="K164" s="89"/>
    </row>
    <row r="165" spans="2:11" x14ac:dyDescent="0.15">
      <c r="B165" s="89"/>
      <c r="C165" s="89"/>
      <c r="D165" s="89"/>
      <c r="E165" s="89"/>
      <c r="F165" s="89"/>
      <c r="G165" s="89"/>
      <c r="H165" s="89"/>
      <c r="I165" s="89"/>
      <c r="J165" s="89"/>
      <c r="K165" s="89"/>
    </row>
  </sheetData>
  <mergeCells count="15">
    <mergeCell ref="B69:C69"/>
    <mergeCell ref="F69:H69"/>
    <mergeCell ref="B5:H5"/>
    <mergeCell ref="B6:H6"/>
    <mergeCell ref="B7:H7"/>
    <mergeCell ref="B68:C68"/>
    <mergeCell ref="F68:H68"/>
    <mergeCell ref="B159:J159"/>
    <mergeCell ref="B88:H88"/>
    <mergeCell ref="B89:H89"/>
    <mergeCell ref="B90:H90"/>
    <mergeCell ref="B151:C151"/>
    <mergeCell ref="F151:H151"/>
    <mergeCell ref="B152:C152"/>
    <mergeCell ref="F152:H15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850B1-1B31-453C-81A6-0F0F5A058B63}">
  <dimension ref="A1:AR99"/>
  <sheetViews>
    <sheetView zoomScale="80" zoomScaleNormal="8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5" sqref="A5"/>
    </sheetView>
  </sheetViews>
  <sheetFormatPr baseColWidth="10" defaultRowHeight="15" x14ac:dyDescent="0.2"/>
  <cols>
    <col min="1" max="1" width="41.5" customWidth="1"/>
    <col min="2" max="2" width="17.5" bestFit="1" customWidth="1"/>
    <col min="3" max="3" width="12.5" bestFit="1" customWidth="1"/>
    <col min="4" max="4" width="12.83203125" bestFit="1" customWidth="1"/>
    <col min="5" max="5" width="15" bestFit="1" customWidth="1"/>
    <col min="6" max="6" width="13.5" bestFit="1" customWidth="1"/>
    <col min="7" max="7" width="12.5" bestFit="1" customWidth="1"/>
    <col min="8" max="8" width="13.5" bestFit="1" customWidth="1"/>
    <col min="9" max="9" width="12.5" bestFit="1" customWidth="1"/>
    <col min="10" max="10" width="13" bestFit="1" customWidth="1"/>
    <col min="11" max="11" width="15.5" bestFit="1" customWidth="1"/>
    <col min="12" max="12" width="15.83203125" bestFit="1" customWidth="1"/>
    <col min="13" max="13" width="12.83203125" bestFit="1" customWidth="1"/>
    <col min="14" max="14" width="10.6640625" bestFit="1" customWidth="1"/>
    <col min="15" max="15" width="2.33203125" customWidth="1"/>
    <col min="16" max="16" width="11.1640625" bestFit="1" customWidth="1"/>
    <col min="17" max="17" width="10.6640625" bestFit="1" customWidth="1"/>
    <col min="18" max="18" width="12.5" bestFit="1" customWidth="1"/>
    <col min="19" max="19" width="11.6640625" bestFit="1" customWidth="1"/>
    <col min="20" max="20" width="13.83203125" bestFit="1" customWidth="1"/>
    <col min="21" max="21" width="11.33203125" bestFit="1" customWidth="1"/>
    <col min="22" max="22" width="18.5" bestFit="1" customWidth="1"/>
    <col min="23" max="23" width="12.33203125" style="285" customWidth="1"/>
    <col min="24" max="24" width="11.6640625" bestFit="1" customWidth="1"/>
    <col min="25" max="25" width="10.6640625" bestFit="1" customWidth="1"/>
    <col min="26" max="26" width="11" bestFit="1" customWidth="1"/>
    <col min="27" max="27" width="10.6640625" bestFit="1" customWidth="1"/>
    <col min="28" max="28" width="10.83203125" bestFit="1" customWidth="1"/>
    <col min="29" max="29" width="11.33203125" bestFit="1" customWidth="1"/>
    <col min="30" max="30" width="16.33203125" bestFit="1" customWidth="1"/>
    <col min="31" max="31" width="10.83203125" bestFit="1" customWidth="1"/>
    <col min="32" max="32" width="10.6640625" bestFit="1" customWidth="1"/>
    <col min="33" max="33" width="11.33203125" bestFit="1" customWidth="1"/>
    <col min="34" max="34" width="15.5" bestFit="1" customWidth="1"/>
    <col min="35" max="36" width="15.5" style="285" bestFit="1" customWidth="1"/>
    <col min="37" max="37" width="12" customWidth="1"/>
    <col min="38" max="38" width="17.5" customWidth="1"/>
    <col min="39" max="39" width="6.5" bestFit="1" customWidth="1"/>
    <col min="40" max="40" width="13.6640625" customWidth="1"/>
    <col min="41" max="41" width="14" customWidth="1"/>
    <col min="42" max="42" width="15.6640625" bestFit="1" customWidth="1"/>
    <col min="43" max="43" width="13.33203125" customWidth="1"/>
    <col min="44" max="44" width="15.83203125" bestFit="1" customWidth="1"/>
    <col min="258" max="258" width="57.1640625" customWidth="1"/>
    <col min="259" max="259" width="48" bestFit="1" customWidth="1"/>
    <col min="260" max="260" width="56.5" bestFit="1" customWidth="1"/>
    <col min="261" max="261" width="15" bestFit="1" customWidth="1"/>
    <col min="262" max="263" width="11.6640625" bestFit="1" customWidth="1"/>
    <col min="264" max="264" width="12.5" bestFit="1" customWidth="1"/>
    <col min="266" max="266" width="10.6640625" bestFit="1" customWidth="1"/>
    <col min="267" max="267" width="11.6640625" bestFit="1" customWidth="1"/>
    <col min="268" max="268" width="2.33203125" customWidth="1"/>
    <col min="269" max="269" width="11.6640625" bestFit="1" customWidth="1"/>
    <col min="270" max="270" width="12.83203125" bestFit="1" customWidth="1"/>
    <col min="271" max="271" width="13.33203125" bestFit="1" customWidth="1"/>
    <col min="272" max="273" width="10.6640625" bestFit="1" customWidth="1"/>
    <col min="274" max="274" width="2.33203125" customWidth="1"/>
    <col min="275" max="275" width="11.1640625" bestFit="1" customWidth="1"/>
    <col min="276" max="276" width="10.6640625" bestFit="1" customWidth="1"/>
    <col min="277" max="277" width="2.33203125" customWidth="1"/>
    <col min="278" max="278" width="11.6640625" bestFit="1" customWidth="1"/>
    <col min="279" max="279" width="11.33203125" bestFit="1" customWidth="1"/>
    <col min="280" max="280" width="10.6640625" bestFit="1" customWidth="1"/>
    <col min="281" max="281" width="15.6640625" bestFit="1" customWidth="1"/>
    <col min="282" max="282" width="2.33203125" customWidth="1"/>
    <col min="283" max="283" width="10.6640625" bestFit="1" customWidth="1"/>
    <col min="285" max="286" width="10.6640625" bestFit="1" customWidth="1"/>
    <col min="287" max="287" width="11.33203125" bestFit="1" customWidth="1"/>
    <col min="288" max="288" width="16.33203125" bestFit="1" customWidth="1"/>
    <col min="289" max="290" width="10.6640625" bestFit="1" customWidth="1"/>
    <col min="291" max="291" width="11.33203125" bestFit="1" customWidth="1"/>
    <col min="292" max="292" width="15.5" bestFit="1" customWidth="1"/>
    <col min="293" max="293" width="2.1640625" bestFit="1" customWidth="1"/>
    <col min="294" max="294" width="13.33203125" bestFit="1" customWidth="1"/>
    <col min="295" max="295" width="6.6640625" bestFit="1" customWidth="1"/>
    <col min="296" max="296" width="17.83203125" bestFit="1" customWidth="1"/>
    <col min="297" max="297" width="12.6640625" bestFit="1" customWidth="1"/>
    <col min="298" max="298" width="13.6640625" bestFit="1" customWidth="1"/>
    <col min="514" max="514" width="57.1640625" customWidth="1"/>
    <col min="515" max="515" width="48" bestFit="1" customWidth="1"/>
    <col min="516" max="516" width="56.5" bestFit="1" customWidth="1"/>
    <col min="517" max="517" width="15" bestFit="1" customWidth="1"/>
    <col min="518" max="519" width="11.6640625" bestFit="1" customWidth="1"/>
    <col min="520" max="520" width="12.5" bestFit="1" customWidth="1"/>
    <col min="522" max="522" width="10.6640625" bestFit="1" customWidth="1"/>
    <col min="523" max="523" width="11.6640625" bestFit="1" customWidth="1"/>
    <col min="524" max="524" width="2.33203125" customWidth="1"/>
    <col min="525" max="525" width="11.6640625" bestFit="1" customWidth="1"/>
    <col min="526" max="526" width="12.83203125" bestFit="1" customWidth="1"/>
    <col min="527" max="527" width="13.33203125" bestFit="1" customWidth="1"/>
    <col min="528" max="529" width="10.6640625" bestFit="1" customWidth="1"/>
    <col min="530" max="530" width="2.33203125" customWidth="1"/>
    <col min="531" max="531" width="11.1640625" bestFit="1" customWidth="1"/>
    <col min="532" max="532" width="10.6640625" bestFit="1" customWidth="1"/>
    <col min="533" max="533" width="2.33203125" customWidth="1"/>
    <col min="534" max="534" width="11.6640625" bestFit="1" customWidth="1"/>
    <col min="535" max="535" width="11.33203125" bestFit="1" customWidth="1"/>
    <col min="536" max="536" width="10.6640625" bestFit="1" customWidth="1"/>
    <col min="537" max="537" width="15.6640625" bestFit="1" customWidth="1"/>
    <col min="538" max="538" width="2.33203125" customWidth="1"/>
    <col min="539" max="539" width="10.6640625" bestFit="1" customWidth="1"/>
    <col min="541" max="542" width="10.6640625" bestFit="1" customWidth="1"/>
    <col min="543" max="543" width="11.33203125" bestFit="1" customWidth="1"/>
    <col min="544" max="544" width="16.33203125" bestFit="1" customWidth="1"/>
    <col min="545" max="546" width="10.6640625" bestFit="1" customWidth="1"/>
    <col min="547" max="547" width="11.33203125" bestFit="1" customWidth="1"/>
    <col min="548" max="548" width="15.5" bestFit="1" customWidth="1"/>
    <col min="549" max="549" width="2.1640625" bestFit="1" customWidth="1"/>
    <col min="550" max="550" width="13.33203125" bestFit="1" customWidth="1"/>
    <col min="551" max="551" width="6.6640625" bestFit="1" customWidth="1"/>
    <col min="552" max="552" width="17.83203125" bestFit="1" customWidth="1"/>
    <col min="553" max="553" width="12.6640625" bestFit="1" customWidth="1"/>
    <col min="554" max="554" width="13.6640625" bestFit="1" customWidth="1"/>
    <col min="770" max="770" width="57.1640625" customWidth="1"/>
    <col min="771" max="771" width="48" bestFit="1" customWidth="1"/>
    <col min="772" max="772" width="56.5" bestFit="1" customWidth="1"/>
    <col min="773" max="773" width="15" bestFit="1" customWidth="1"/>
    <col min="774" max="775" width="11.6640625" bestFit="1" customWidth="1"/>
    <col min="776" max="776" width="12.5" bestFit="1" customWidth="1"/>
    <col min="778" max="778" width="10.6640625" bestFit="1" customWidth="1"/>
    <col min="779" max="779" width="11.6640625" bestFit="1" customWidth="1"/>
    <col min="780" max="780" width="2.33203125" customWidth="1"/>
    <col min="781" max="781" width="11.6640625" bestFit="1" customWidth="1"/>
    <col min="782" max="782" width="12.83203125" bestFit="1" customWidth="1"/>
    <col min="783" max="783" width="13.33203125" bestFit="1" customWidth="1"/>
    <col min="784" max="785" width="10.6640625" bestFit="1" customWidth="1"/>
    <col min="786" max="786" width="2.33203125" customWidth="1"/>
    <col min="787" max="787" width="11.1640625" bestFit="1" customWidth="1"/>
    <col min="788" max="788" width="10.6640625" bestFit="1" customWidth="1"/>
    <col min="789" max="789" width="2.33203125" customWidth="1"/>
    <col min="790" max="790" width="11.6640625" bestFit="1" customWidth="1"/>
    <col min="791" max="791" width="11.33203125" bestFit="1" customWidth="1"/>
    <col min="792" max="792" width="10.6640625" bestFit="1" customWidth="1"/>
    <col min="793" max="793" width="15.6640625" bestFit="1" customWidth="1"/>
    <col min="794" max="794" width="2.33203125" customWidth="1"/>
    <col min="795" max="795" width="10.6640625" bestFit="1" customWidth="1"/>
    <col min="797" max="798" width="10.6640625" bestFit="1" customWidth="1"/>
    <col min="799" max="799" width="11.33203125" bestFit="1" customWidth="1"/>
    <col min="800" max="800" width="16.33203125" bestFit="1" customWidth="1"/>
    <col min="801" max="802" width="10.6640625" bestFit="1" customWidth="1"/>
    <col min="803" max="803" width="11.33203125" bestFit="1" customWidth="1"/>
    <col min="804" max="804" width="15.5" bestFit="1" customWidth="1"/>
    <col min="805" max="805" width="2.1640625" bestFit="1" customWidth="1"/>
    <col min="806" max="806" width="13.33203125" bestFit="1" customWidth="1"/>
    <col min="807" max="807" width="6.6640625" bestFit="1" customWidth="1"/>
    <col min="808" max="808" width="17.83203125" bestFit="1" customWidth="1"/>
    <col min="809" max="809" width="12.6640625" bestFit="1" customWidth="1"/>
    <col min="810" max="810" width="13.6640625" bestFit="1" customWidth="1"/>
    <col min="1026" max="1026" width="57.1640625" customWidth="1"/>
    <col min="1027" max="1027" width="48" bestFit="1" customWidth="1"/>
    <col min="1028" max="1028" width="56.5" bestFit="1" customWidth="1"/>
    <col min="1029" max="1029" width="15" bestFit="1" customWidth="1"/>
    <col min="1030" max="1031" width="11.6640625" bestFit="1" customWidth="1"/>
    <col min="1032" max="1032" width="12.5" bestFit="1" customWidth="1"/>
    <col min="1034" max="1034" width="10.6640625" bestFit="1" customWidth="1"/>
    <col min="1035" max="1035" width="11.6640625" bestFit="1" customWidth="1"/>
    <col min="1036" max="1036" width="2.33203125" customWidth="1"/>
    <col min="1037" max="1037" width="11.6640625" bestFit="1" customWidth="1"/>
    <col min="1038" max="1038" width="12.83203125" bestFit="1" customWidth="1"/>
    <col min="1039" max="1039" width="13.33203125" bestFit="1" customWidth="1"/>
    <col min="1040" max="1041" width="10.6640625" bestFit="1" customWidth="1"/>
    <col min="1042" max="1042" width="2.33203125" customWidth="1"/>
    <col min="1043" max="1043" width="11.1640625" bestFit="1" customWidth="1"/>
    <col min="1044" max="1044" width="10.6640625" bestFit="1" customWidth="1"/>
    <col min="1045" max="1045" width="2.33203125" customWidth="1"/>
    <col min="1046" max="1046" width="11.6640625" bestFit="1" customWidth="1"/>
    <col min="1047" max="1047" width="11.33203125" bestFit="1" customWidth="1"/>
    <col min="1048" max="1048" width="10.6640625" bestFit="1" customWidth="1"/>
    <col min="1049" max="1049" width="15.6640625" bestFit="1" customWidth="1"/>
    <col min="1050" max="1050" width="2.33203125" customWidth="1"/>
    <col min="1051" max="1051" width="10.6640625" bestFit="1" customWidth="1"/>
    <col min="1053" max="1054" width="10.6640625" bestFit="1" customWidth="1"/>
    <col min="1055" max="1055" width="11.33203125" bestFit="1" customWidth="1"/>
    <col min="1056" max="1056" width="16.33203125" bestFit="1" customWidth="1"/>
    <col min="1057" max="1058" width="10.6640625" bestFit="1" customWidth="1"/>
    <col min="1059" max="1059" width="11.33203125" bestFit="1" customWidth="1"/>
    <col min="1060" max="1060" width="15.5" bestFit="1" customWidth="1"/>
    <col min="1061" max="1061" width="2.1640625" bestFit="1" customWidth="1"/>
    <col min="1062" max="1062" width="13.33203125" bestFit="1" customWidth="1"/>
    <col min="1063" max="1063" width="6.6640625" bestFit="1" customWidth="1"/>
    <col min="1064" max="1064" width="17.83203125" bestFit="1" customWidth="1"/>
    <col min="1065" max="1065" width="12.6640625" bestFit="1" customWidth="1"/>
    <col min="1066" max="1066" width="13.6640625" bestFit="1" customWidth="1"/>
    <col min="1282" max="1282" width="57.1640625" customWidth="1"/>
    <col min="1283" max="1283" width="48" bestFit="1" customWidth="1"/>
    <col min="1284" max="1284" width="56.5" bestFit="1" customWidth="1"/>
    <col min="1285" max="1285" width="15" bestFit="1" customWidth="1"/>
    <col min="1286" max="1287" width="11.6640625" bestFit="1" customWidth="1"/>
    <col min="1288" max="1288" width="12.5" bestFit="1" customWidth="1"/>
    <col min="1290" max="1290" width="10.6640625" bestFit="1" customWidth="1"/>
    <col min="1291" max="1291" width="11.6640625" bestFit="1" customWidth="1"/>
    <col min="1292" max="1292" width="2.33203125" customWidth="1"/>
    <col min="1293" max="1293" width="11.6640625" bestFit="1" customWidth="1"/>
    <col min="1294" max="1294" width="12.83203125" bestFit="1" customWidth="1"/>
    <col min="1295" max="1295" width="13.33203125" bestFit="1" customWidth="1"/>
    <col min="1296" max="1297" width="10.6640625" bestFit="1" customWidth="1"/>
    <col min="1298" max="1298" width="2.33203125" customWidth="1"/>
    <col min="1299" max="1299" width="11.1640625" bestFit="1" customWidth="1"/>
    <col min="1300" max="1300" width="10.6640625" bestFit="1" customWidth="1"/>
    <col min="1301" max="1301" width="2.33203125" customWidth="1"/>
    <col min="1302" max="1302" width="11.6640625" bestFit="1" customWidth="1"/>
    <col min="1303" max="1303" width="11.33203125" bestFit="1" customWidth="1"/>
    <col min="1304" max="1304" width="10.6640625" bestFit="1" customWidth="1"/>
    <col min="1305" max="1305" width="15.6640625" bestFit="1" customWidth="1"/>
    <col min="1306" max="1306" width="2.33203125" customWidth="1"/>
    <col min="1307" max="1307" width="10.6640625" bestFit="1" customWidth="1"/>
    <col min="1309" max="1310" width="10.6640625" bestFit="1" customWidth="1"/>
    <col min="1311" max="1311" width="11.33203125" bestFit="1" customWidth="1"/>
    <col min="1312" max="1312" width="16.33203125" bestFit="1" customWidth="1"/>
    <col min="1313" max="1314" width="10.6640625" bestFit="1" customWidth="1"/>
    <col min="1315" max="1315" width="11.33203125" bestFit="1" customWidth="1"/>
    <col min="1316" max="1316" width="15.5" bestFit="1" customWidth="1"/>
    <col min="1317" max="1317" width="2.1640625" bestFit="1" customWidth="1"/>
    <col min="1318" max="1318" width="13.33203125" bestFit="1" customWidth="1"/>
    <col min="1319" max="1319" width="6.6640625" bestFit="1" customWidth="1"/>
    <col min="1320" max="1320" width="17.83203125" bestFit="1" customWidth="1"/>
    <col min="1321" max="1321" width="12.6640625" bestFit="1" customWidth="1"/>
    <col min="1322" max="1322" width="13.6640625" bestFit="1" customWidth="1"/>
    <col min="1538" max="1538" width="57.1640625" customWidth="1"/>
    <col min="1539" max="1539" width="48" bestFit="1" customWidth="1"/>
    <col min="1540" max="1540" width="56.5" bestFit="1" customWidth="1"/>
    <col min="1541" max="1541" width="15" bestFit="1" customWidth="1"/>
    <col min="1542" max="1543" width="11.6640625" bestFit="1" customWidth="1"/>
    <col min="1544" max="1544" width="12.5" bestFit="1" customWidth="1"/>
    <col min="1546" max="1546" width="10.6640625" bestFit="1" customWidth="1"/>
    <col min="1547" max="1547" width="11.6640625" bestFit="1" customWidth="1"/>
    <col min="1548" max="1548" width="2.33203125" customWidth="1"/>
    <col min="1549" max="1549" width="11.6640625" bestFit="1" customWidth="1"/>
    <col min="1550" max="1550" width="12.83203125" bestFit="1" customWidth="1"/>
    <col min="1551" max="1551" width="13.33203125" bestFit="1" customWidth="1"/>
    <col min="1552" max="1553" width="10.6640625" bestFit="1" customWidth="1"/>
    <col min="1554" max="1554" width="2.33203125" customWidth="1"/>
    <col min="1555" max="1555" width="11.1640625" bestFit="1" customWidth="1"/>
    <col min="1556" max="1556" width="10.6640625" bestFit="1" customWidth="1"/>
    <col min="1557" max="1557" width="2.33203125" customWidth="1"/>
    <col min="1558" max="1558" width="11.6640625" bestFit="1" customWidth="1"/>
    <col min="1559" max="1559" width="11.33203125" bestFit="1" customWidth="1"/>
    <col min="1560" max="1560" width="10.6640625" bestFit="1" customWidth="1"/>
    <col min="1561" max="1561" width="15.6640625" bestFit="1" customWidth="1"/>
    <col min="1562" max="1562" width="2.33203125" customWidth="1"/>
    <col min="1563" max="1563" width="10.6640625" bestFit="1" customWidth="1"/>
    <col min="1565" max="1566" width="10.6640625" bestFit="1" customWidth="1"/>
    <col min="1567" max="1567" width="11.33203125" bestFit="1" customWidth="1"/>
    <col min="1568" max="1568" width="16.33203125" bestFit="1" customWidth="1"/>
    <col min="1569" max="1570" width="10.6640625" bestFit="1" customWidth="1"/>
    <col min="1571" max="1571" width="11.33203125" bestFit="1" customWidth="1"/>
    <col min="1572" max="1572" width="15.5" bestFit="1" customWidth="1"/>
    <col min="1573" max="1573" width="2.1640625" bestFit="1" customWidth="1"/>
    <col min="1574" max="1574" width="13.33203125" bestFit="1" customWidth="1"/>
    <col min="1575" max="1575" width="6.6640625" bestFit="1" customWidth="1"/>
    <col min="1576" max="1576" width="17.83203125" bestFit="1" customWidth="1"/>
    <col min="1577" max="1577" width="12.6640625" bestFit="1" customWidth="1"/>
    <col min="1578" max="1578" width="13.6640625" bestFit="1" customWidth="1"/>
    <col min="1794" max="1794" width="57.1640625" customWidth="1"/>
    <col min="1795" max="1795" width="48" bestFit="1" customWidth="1"/>
    <col min="1796" max="1796" width="56.5" bestFit="1" customWidth="1"/>
    <col min="1797" max="1797" width="15" bestFit="1" customWidth="1"/>
    <col min="1798" max="1799" width="11.6640625" bestFit="1" customWidth="1"/>
    <col min="1800" max="1800" width="12.5" bestFit="1" customWidth="1"/>
    <col min="1802" max="1802" width="10.6640625" bestFit="1" customWidth="1"/>
    <col min="1803" max="1803" width="11.6640625" bestFit="1" customWidth="1"/>
    <col min="1804" max="1804" width="2.33203125" customWidth="1"/>
    <col min="1805" max="1805" width="11.6640625" bestFit="1" customWidth="1"/>
    <col min="1806" max="1806" width="12.83203125" bestFit="1" customWidth="1"/>
    <col min="1807" max="1807" width="13.33203125" bestFit="1" customWidth="1"/>
    <col min="1808" max="1809" width="10.6640625" bestFit="1" customWidth="1"/>
    <col min="1810" max="1810" width="2.33203125" customWidth="1"/>
    <col min="1811" max="1811" width="11.1640625" bestFit="1" customWidth="1"/>
    <col min="1812" max="1812" width="10.6640625" bestFit="1" customWidth="1"/>
    <col min="1813" max="1813" width="2.33203125" customWidth="1"/>
    <col min="1814" max="1814" width="11.6640625" bestFit="1" customWidth="1"/>
    <col min="1815" max="1815" width="11.33203125" bestFit="1" customWidth="1"/>
    <col min="1816" max="1816" width="10.6640625" bestFit="1" customWidth="1"/>
    <col min="1817" max="1817" width="15.6640625" bestFit="1" customWidth="1"/>
    <col min="1818" max="1818" width="2.33203125" customWidth="1"/>
    <col min="1819" max="1819" width="10.6640625" bestFit="1" customWidth="1"/>
    <col min="1821" max="1822" width="10.6640625" bestFit="1" customWidth="1"/>
    <col min="1823" max="1823" width="11.33203125" bestFit="1" customWidth="1"/>
    <col min="1824" max="1824" width="16.33203125" bestFit="1" customWidth="1"/>
    <col min="1825" max="1826" width="10.6640625" bestFit="1" customWidth="1"/>
    <col min="1827" max="1827" width="11.33203125" bestFit="1" customWidth="1"/>
    <col min="1828" max="1828" width="15.5" bestFit="1" customWidth="1"/>
    <col min="1829" max="1829" width="2.1640625" bestFit="1" customWidth="1"/>
    <col min="1830" max="1830" width="13.33203125" bestFit="1" customWidth="1"/>
    <col min="1831" max="1831" width="6.6640625" bestFit="1" customWidth="1"/>
    <col min="1832" max="1832" width="17.83203125" bestFit="1" customWidth="1"/>
    <col min="1833" max="1833" width="12.6640625" bestFit="1" customWidth="1"/>
    <col min="1834" max="1834" width="13.6640625" bestFit="1" customWidth="1"/>
    <col min="2050" max="2050" width="57.1640625" customWidth="1"/>
    <col min="2051" max="2051" width="48" bestFit="1" customWidth="1"/>
    <col min="2052" max="2052" width="56.5" bestFit="1" customWidth="1"/>
    <col min="2053" max="2053" width="15" bestFit="1" customWidth="1"/>
    <col min="2054" max="2055" width="11.6640625" bestFit="1" customWidth="1"/>
    <col min="2056" max="2056" width="12.5" bestFit="1" customWidth="1"/>
    <col min="2058" max="2058" width="10.6640625" bestFit="1" customWidth="1"/>
    <col min="2059" max="2059" width="11.6640625" bestFit="1" customWidth="1"/>
    <col min="2060" max="2060" width="2.33203125" customWidth="1"/>
    <col min="2061" max="2061" width="11.6640625" bestFit="1" customWidth="1"/>
    <col min="2062" max="2062" width="12.83203125" bestFit="1" customWidth="1"/>
    <col min="2063" max="2063" width="13.33203125" bestFit="1" customWidth="1"/>
    <col min="2064" max="2065" width="10.6640625" bestFit="1" customWidth="1"/>
    <col min="2066" max="2066" width="2.33203125" customWidth="1"/>
    <col min="2067" max="2067" width="11.1640625" bestFit="1" customWidth="1"/>
    <col min="2068" max="2068" width="10.6640625" bestFit="1" customWidth="1"/>
    <col min="2069" max="2069" width="2.33203125" customWidth="1"/>
    <col min="2070" max="2070" width="11.6640625" bestFit="1" customWidth="1"/>
    <col min="2071" max="2071" width="11.33203125" bestFit="1" customWidth="1"/>
    <col min="2072" max="2072" width="10.6640625" bestFit="1" customWidth="1"/>
    <col min="2073" max="2073" width="15.6640625" bestFit="1" customWidth="1"/>
    <col min="2074" max="2074" width="2.33203125" customWidth="1"/>
    <col min="2075" max="2075" width="10.6640625" bestFit="1" customWidth="1"/>
    <col min="2077" max="2078" width="10.6640625" bestFit="1" customWidth="1"/>
    <col min="2079" max="2079" width="11.33203125" bestFit="1" customWidth="1"/>
    <col min="2080" max="2080" width="16.33203125" bestFit="1" customWidth="1"/>
    <col min="2081" max="2082" width="10.6640625" bestFit="1" customWidth="1"/>
    <col min="2083" max="2083" width="11.33203125" bestFit="1" customWidth="1"/>
    <col min="2084" max="2084" width="15.5" bestFit="1" customWidth="1"/>
    <col min="2085" max="2085" width="2.1640625" bestFit="1" customWidth="1"/>
    <col min="2086" max="2086" width="13.33203125" bestFit="1" customWidth="1"/>
    <col min="2087" max="2087" width="6.6640625" bestFit="1" customWidth="1"/>
    <col min="2088" max="2088" width="17.83203125" bestFit="1" customWidth="1"/>
    <col min="2089" max="2089" width="12.6640625" bestFit="1" customWidth="1"/>
    <col min="2090" max="2090" width="13.6640625" bestFit="1" customWidth="1"/>
    <col min="2306" max="2306" width="57.1640625" customWidth="1"/>
    <col min="2307" max="2307" width="48" bestFit="1" customWidth="1"/>
    <col min="2308" max="2308" width="56.5" bestFit="1" customWidth="1"/>
    <col min="2309" max="2309" width="15" bestFit="1" customWidth="1"/>
    <col min="2310" max="2311" width="11.6640625" bestFit="1" customWidth="1"/>
    <col min="2312" max="2312" width="12.5" bestFit="1" customWidth="1"/>
    <col min="2314" max="2314" width="10.6640625" bestFit="1" customWidth="1"/>
    <col min="2315" max="2315" width="11.6640625" bestFit="1" customWidth="1"/>
    <col min="2316" max="2316" width="2.33203125" customWidth="1"/>
    <col min="2317" max="2317" width="11.6640625" bestFit="1" customWidth="1"/>
    <col min="2318" max="2318" width="12.83203125" bestFit="1" customWidth="1"/>
    <col min="2319" max="2319" width="13.33203125" bestFit="1" customWidth="1"/>
    <col min="2320" max="2321" width="10.6640625" bestFit="1" customWidth="1"/>
    <col min="2322" max="2322" width="2.33203125" customWidth="1"/>
    <col min="2323" max="2323" width="11.1640625" bestFit="1" customWidth="1"/>
    <col min="2324" max="2324" width="10.6640625" bestFit="1" customWidth="1"/>
    <col min="2325" max="2325" width="2.33203125" customWidth="1"/>
    <col min="2326" max="2326" width="11.6640625" bestFit="1" customWidth="1"/>
    <col min="2327" max="2327" width="11.33203125" bestFit="1" customWidth="1"/>
    <col min="2328" max="2328" width="10.6640625" bestFit="1" customWidth="1"/>
    <col min="2329" max="2329" width="15.6640625" bestFit="1" customWidth="1"/>
    <col min="2330" max="2330" width="2.33203125" customWidth="1"/>
    <col min="2331" max="2331" width="10.6640625" bestFit="1" customWidth="1"/>
    <col min="2333" max="2334" width="10.6640625" bestFit="1" customWidth="1"/>
    <col min="2335" max="2335" width="11.33203125" bestFit="1" customWidth="1"/>
    <col min="2336" max="2336" width="16.33203125" bestFit="1" customWidth="1"/>
    <col min="2337" max="2338" width="10.6640625" bestFit="1" customWidth="1"/>
    <col min="2339" max="2339" width="11.33203125" bestFit="1" customWidth="1"/>
    <col min="2340" max="2340" width="15.5" bestFit="1" customWidth="1"/>
    <col min="2341" max="2341" width="2.1640625" bestFit="1" customWidth="1"/>
    <col min="2342" max="2342" width="13.33203125" bestFit="1" customWidth="1"/>
    <col min="2343" max="2343" width="6.6640625" bestFit="1" customWidth="1"/>
    <col min="2344" max="2344" width="17.83203125" bestFit="1" customWidth="1"/>
    <col min="2345" max="2345" width="12.6640625" bestFit="1" customWidth="1"/>
    <col min="2346" max="2346" width="13.6640625" bestFit="1" customWidth="1"/>
    <col min="2562" max="2562" width="57.1640625" customWidth="1"/>
    <col min="2563" max="2563" width="48" bestFit="1" customWidth="1"/>
    <col min="2564" max="2564" width="56.5" bestFit="1" customWidth="1"/>
    <col min="2565" max="2565" width="15" bestFit="1" customWidth="1"/>
    <col min="2566" max="2567" width="11.6640625" bestFit="1" customWidth="1"/>
    <col min="2568" max="2568" width="12.5" bestFit="1" customWidth="1"/>
    <col min="2570" max="2570" width="10.6640625" bestFit="1" customWidth="1"/>
    <col min="2571" max="2571" width="11.6640625" bestFit="1" customWidth="1"/>
    <col min="2572" max="2572" width="2.33203125" customWidth="1"/>
    <col min="2573" max="2573" width="11.6640625" bestFit="1" customWidth="1"/>
    <col min="2574" max="2574" width="12.83203125" bestFit="1" customWidth="1"/>
    <col min="2575" max="2575" width="13.33203125" bestFit="1" customWidth="1"/>
    <col min="2576" max="2577" width="10.6640625" bestFit="1" customWidth="1"/>
    <col min="2578" max="2578" width="2.33203125" customWidth="1"/>
    <col min="2579" max="2579" width="11.1640625" bestFit="1" customWidth="1"/>
    <col min="2580" max="2580" width="10.6640625" bestFit="1" customWidth="1"/>
    <col min="2581" max="2581" width="2.33203125" customWidth="1"/>
    <col min="2582" max="2582" width="11.6640625" bestFit="1" customWidth="1"/>
    <col min="2583" max="2583" width="11.33203125" bestFit="1" customWidth="1"/>
    <col min="2584" max="2584" width="10.6640625" bestFit="1" customWidth="1"/>
    <col min="2585" max="2585" width="15.6640625" bestFit="1" customWidth="1"/>
    <col min="2586" max="2586" width="2.33203125" customWidth="1"/>
    <col min="2587" max="2587" width="10.6640625" bestFit="1" customWidth="1"/>
    <col min="2589" max="2590" width="10.6640625" bestFit="1" customWidth="1"/>
    <col min="2591" max="2591" width="11.33203125" bestFit="1" customWidth="1"/>
    <col min="2592" max="2592" width="16.33203125" bestFit="1" customWidth="1"/>
    <col min="2593" max="2594" width="10.6640625" bestFit="1" customWidth="1"/>
    <col min="2595" max="2595" width="11.33203125" bestFit="1" customWidth="1"/>
    <col min="2596" max="2596" width="15.5" bestFit="1" customWidth="1"/>
    <col min="2597" max="2597" width="2.1640625" bestFit="1" customWidth="1"/>
    <col min="2598" max="2598" width="13.33203125" bestFit="1" customWidth="1"/>
    <col min="2599" max="2599" width="6.6640625" bestFit="1" customWidth="1"/>
    <col min="2600" max="2600" width="17.83203125" bestFit="1" customWidth="1"/>
    <col min="2601" max="2601" width="12.6640625" bestFit="1" customWidth="1"/>
    <col min="2602" max="2602" width="13.6640625" bestFit="1" customWidth="1"/>
    <col min="2818" max="2818" width="57.1640625" customWidth="1"/>
    <col min="2819" max="2819" width="48" bestFit="1" customWidth="1"/>
    <col min="2820" max="2820" width="56.5" bestFit="1" customWidth="1"/>
    <col min="2821" max="2821" width="15" bestFit="1" customWidth="1"/>
    <col min="2822" max="2823" width="11.6640625" bestFit="1" customWidth="1"/>
    <col min="2824" max="2824" width="12.5" bestFit="1" customWidth="1"/>
    <col min="2826" max="2826" width="10.6640625" bestFit="1" customWidth="1"/>
    <col min="2827" max="2827" width="11.6640625" bestFit="1" customWidth="1"/>
    <col min="2828" max="2828" width="2.33203125" customWidth="1"/>
    <col min="2829" max="2829" width="11.6640625" bestFit="1" customWidth="1"/>
    <col min="2830" max="2830" width="12.83203125" bestFit="1" customWidth="1"/>
    <col min="2831" max="2831" width="13.33203125" bestFit="1" customWidth="1"/>
    <col min="2832" max="2833" width="10.6640625" bestFit="1" customWidth="1"/>
    <col min="2834" max="2834" width="2.33203125" customWidth="1"/>
    <col min="2835" max="2835" width="11.1640625" bestFit="1" customWidth="1"/>
    <col min="2836" max="2836" width="10.6640625" bestFit="1" customWidth="1"/>
    <col min="2837" max="2837" width="2.33203125" customWidth="1"/>
    <col min="2838" max="2838" width="11.6640625" bestFit="1" customWidth="1"/>
    <col min="2839" max="2839" width="11.33203125" bestFit="1" customWidth="1"/>
    <col min="2840" max="2840" width="10.6640625" bestFit="1" customWidth="1"/>
    <col min="2841" max="2841" width="15.6640625" bestFit="1" customWidth="1"/>
    <col min="2842" max="2842" width="2.33203125" customWidth="1"/>
    <col min="2843" max="2843" width="10.6640625" bestFit="1" customWidth="1"/>
    <col min="2845" max="2846" width="10.6640625" bestFit="1" customWidth="1"/>
    <col min="2847" max="2847" width="11.33203125" bestFit="1" customWidth="1"/>
    <col min="2848" max="2848" width="16.33203125" bestFit="1" customWidth="1"/>
    <col min="2849" max="2850" width="10.6640625" bestFit="1" customWidth="1"/>
    <col min="2851" max="2851" width="11.33203125" bestFit="1" customWidth="1"/>
    <col min="2852" max="2852" width="15.5" bestFit="1" customWidth="1"/>
    <col min="2853" max="2853" width="2.1640625" bestFit="1" customWidth="1"/>
    <col min="2854" max="2854" width="13.33203125" bestFit="1" customWidth="1"/>
    <col min="2855" max="2855" width="6.6640625" bestFit="1" customWidth="1"/>
    <col min="2856" max="2856" width="17.83203125" bestFit="1" customWidth="1"/>
    <col min="2857" max="2857" width="12.6640625" bestFit="1" customWidth="1"/>
    <col min="2858" max="2858" width="13.6640625" bestFit="1" customWidth="1"/>
    <col min="3074" max="3074" width="57.1640625" customWidth="1"/>
    <col min="3075" max="3075" width="48" bestFit="1" customWidth="1"/>
    <col min="3076" max="3076" width="56.5" bestFit="1" customWidth="1"/>
    <col min="3077" max="3077" width="15" bestFit="1" customWidth="1"/>
    <col min="3078" max="3079" width="11.6640625" bestFit="1" customWidth="1"/>
    <col min="3080" max="3080" width="12.5" bestFit="1" customWidth="1"/>
    <col min="3082" max="3082" width="10.6640625" bestFit="1" customWidth="1"/>
    <col min="3083" max="3083" width="11.6640625" bestFit="1" customWidth="1"/>
    <col min="3084" max="3084" width="2.33203125" customWidth="1"/>
    <col min="3085" max="3085" width="11.6640625" bestFit="1" customWidth="1"/>
    <col min="3086" max="3086" width="12.83203125" bestFit="1" customWidth="1"/>
    <col min="3087" max="3087" width="13.33203125" bestFit="1" customWidth="1"/>
    <col min="3088" max="3089" width="10.6640625" bestFit="1" customWidth="1"/>
    <col min="3090" max="3090" width="2.33203125" customWidth="1"/>
    <col min="3091" max="3091" width="11.1640625" bestFit="1" customWidth="1"/>
    <col min="3092" max="3092" width="10.6640625" bestFit="1" customWidth="1"/>
    <col min="3093" max="3093" width="2.33203125" customWidth="1"/>
    <col min="3094" max="3094" width="11.6640625" bestFit="1" customWidth="1"/>
    <col min="3095" max="3095" width="11.33203125" bestFit="1" customWidth="1"/>
    <col min="3096" max="3096" width="10.6640625" bestFit="1" customWidth="1"/>
    <col min="3097" max="3097" width="15.6640625" bestFit="1" customWidth="1"/>
    <col min="3098" max="3098" width="2.33203125" customWidth="1"/>
    <col min="3099" max="3099" width="10.6640625" bestFit="1" customWidth="1"/>
    <col min="3101" max="3102" width="10.6640625" bestFit="1" customWidth="1"/>
    <col min="3103" max="3103" width="11.33203125" bestFit="1" customWidth="1"/>
    <col min="3104" max="3104" width="16.33203125" bestFit="1" customWidth="1"/>
    <col min="3105" max="3106" width="10.6640625" bestFit="1" customWidth="1"/>
    <col min="3107" max="3107" width="11.33203125" bestFit="1" customWidth="1"/>
    <col min="3108" max="3108" width="15.5" bestFit="1" customWidth="1"/>
    <col min="3109" max="3109" width="2.1640625" bestFit="1" customWidth="1"/>
    <col min="3110" max="3110" width="13.33203125" bestFit="1" customWidth="1"/>
    <col min="3111" max="3111" width="6.6640625" bestFit="1" customWidth="1"/>
    <col min="3112" max="3112" width="17.83203125" bestFit="1" customWidth="1"/>
    <col min="3113" max="3113" width="12.6640625" bestFit="1" customWidth="1"/>
    <col min="3114" max="3114" width="13.6640625" bestFit="1" customWidth="1"/>
    <col min="3330" max="3330" width="57.1640625" customWidth="1"/>
    <col min="3331" max="3331" width="48" bestFit="1" customWidth="1"/>
    <col min="3332" max="3332" width="56.5" bestFit="1" customWidth="1"/>
    <col min="3333" max="3333" width="15" bestFit="1" customWidth="1"/>
    <col min="3334" max="3335" width="11.6640625" bestFit="1" customWidth="1"/>
    <col min="3336" max="3336" width="12.5" bestFit="1" customWidth="1"/>
    <col min="3338" max="3338" width="10.6640625" bestFit="1" customWidth="1"/>
    <col min="3339" max="3339" width="11.6640625" bestFit="1" customWidth="1"/>
    <col min="3340" max="3340" width="2.33203125" customWidth="1"/>
    <col min="3341" max="3341" width="11.6640625" bestFit="1" customWidth="1"/>
    <col min="3342" max="3342" width="12.83203125" bestFit="1" customWidth="1"/>
    <col min="3343" max="3343" width="13.33203125" bestFit="1" customWidth="1"/>
    <col min="3344" max="3345" width="10.6640625" bestFit="1" customWidth="1"/>
    <col min="3346" max="3346" width="2.33203125" customWidth="1"/>
    <col min="3347" max="3347" width="11.1640625" bestFit="1" customWidth="1"/>
    <col min="3348" max="3348" width="10.6640625" bestFit="1" customWidth="1"/>
    <col min="3349" max="3349" width="2.33203125" customWidth="1"/>
    <col min="3350" max="3350" width="11.6640625" bestFit="1" customWidth="1"/>
    <col min="3351" max="3351" width="11.33203125" bestFit="1" customWidth="1"/>
    <col min="3352" max="3352" width="10.6640625" bestFit="1" customWidth="1"/>
    <col min="3353" max="3353" width="15.6640625" bestFit="1" customWidth="1"/>
    <col min="3354" max="3354" width="2.33203125" customWidth="1"/>
    <col min="3355" max="3355" width="10.6640625" bestFit="1" customWidth="1"/>
    <col min="3357" max="3358" width="10.6640625" bestFit="1" customWidth="1"/>
    <col min="3359" max="3359" width="11.33203125" bestFit="1" customWidth="1"/>
    <col min="3360" max="3360" width="16.33203125" bestFit="1" customWidth="1"/>
    <col min="3361" max="3362" width="10.6640625" bestFit="1" customWidth="1"/>
    <col min="3363" max="3363" width="11.33203125" bestFit="1" customWidth="1"/>
    <col min="3364" max="3364" width="15.5" bestFit="1" customWidth="1"/>
    <col min="3365" max="3365" width="2.1640625" bestFit="1" customWidth="1"/>
    <col min="3366" max="3366" width="13.33203125" bestFit="1" customWidth="1"/>
    <col min="3367" max="3367" width="6.6640625" bestFit="1" customWidth="1"/>
    <col min="3368" max="3368" width="17.83203125" bestFit="1" customWidth="1"/>
    <col min="3369" max="3369" width="12.6640625" bestFit="1" customWidth="1"/>
    <col min="3370" max="3370" width="13.6640625" bestFit="1" customWidth="1"/>
    <col min="3586" max="3586" width="57.1640625" customWidth="1"/>
    <col min="3587" max="3587" width="48" bestFit="1" customWidth="1"/>
    <col min="3588" max="3588" width="56.5" bestFit="1" customWidth="1"/>
    <col min="3589" max="3589" width="15" bestFit="1" customWidth="1"/>
    <col min="3590" max="3591" width="11.6640625" bestFit="1" customWidth="1"/>
    <col min="3592" max="3592" width="12.5" bestFit="1" customWidth="1"/>
    <col min="3594" max="3594" width="10.6640625" bestFit="1" customWidth="1"/>
    <col min="3595" max="3595" width="11.6640625" bestFit="1" customWidth="1"/>
    <col min="3596" max="3596" width="2.33203125" customWidth="1"/>
    <col min="3597" max="3597" width="11.6640625" bestFit="1" customWidth="1"/>
    <col min="3598" max="3598" width="12.83203125" bestFit="1" customWidth="1"/>
    <col min="3599" max="3599" width="13.33203125" bestFit="1" customWidth="1"/>
    <col min="3600" max="3601" width="10.6640625" bestFit="1" customWidth="1"/>
    <col min="3602" max="3602" width="2.33203125" customWidth="1"/>
    <col min="3603" max="3603" width="11.1640625" bestFit="1" customWidth="1"/>
    <col min="3604" max="3604" width="10.6640625" bestFit="1" customWidth="1"/>
    <col min="3605" max="3605" width="2.33203125" customWidth="1"/>
    <col min="3606" max="3606" width="11.6640625" bestFit="1" customWidth="1"/>
    <col min="3607" max="3607" width="11.33203125" bestFit="1" customWidth="1"/>
    <col min="3608" max="3608" width="10.6640625" bestFit="1" customWidth="1"/>
    <col min="3609" max="3609" width="15.6640625" bestFit="1" customWidth="1"/>
    <col min="3610" max="3610" width="2.33203125" customWidth="1"/>
    <col min="3611" max="3611" width="10.6640625" bestFit="1" customWidth="1"/>
    <col min="3613" max="3614" width="10.6640625" bestFit="1" customWidth="1"/>
    <col min="3615" max="3615" width="11.33203125" bestFit="1" customWidth="1"/>
    <col min="3616" max="3616" width="16.33203125" bestFit="1" customWidth="1"/>
    <col min="3617" max="3618" width="10.6640625" bestFit="1" customWidth="1"/>
    <col min="3619" max="3619" width="11.33203125" bestFit="1" customWidth="1"/>
    <col min="3620" max="3620" width="15.5" bestFit="1" customWidth="1"/>
    <col min="3621" max="3621" width="2.1640625" bestFit="1" customWidth="1"/>
    <col min="3622" max="3622" width="13.33203125" bestFit="1" customWidth="1"/>
    <col min="3623" max="3623" width="6.6640625" bestFit="1" customWidth="1"/>
    <col min="3624" max="3624" width="17.83203125" bestFit="1" customWidth="1"/>
    <col min="3625" max="3625" width="12.6640625" bestFit="1" customWidth="1"/>
    <col min="3626" max="3626" width="13.6640625" bestFit="1" customWidth="1"/>
    <col min="3842" max="3842" width="57.1640625" customWidth="1"/>
    <col min="3843" max="3843" width="48" bestFit="1" customWidth="1"/>
    <col min="3844" max="3844" width="56.5" bestFit="1" customWidth="1"/>
    <col min="3845" max="3845" width="15" bestFit="1" customWidth="1"/>
    <col min="3846" max="3847" width="11.6640625" bestFit="1" customWidth="1"/>
    <col min="3848" max="3848" width="12.5" bestFit="1" customWidth="1"/>
    <col min="3850" max="3850" width="10.6640625" bestFit="1" customWidth="1"/>
    <col min="3851" max="3851" width="11.6640625" bestFit="1" customWidth="1"/>
    <col min="3852" max="3852" width="2.33203125" customWidth="1"/>
    <col min="3853" max="3853" width="11.6640625" bestFit="1" customWidth="1"/>
    <col min="3854" max="3854" width="12.83203125" bestFit="1" customWidth="1"/>
    <col min="3855" max="3855" width="13.33203125" bestFit="1" customWidth="1"/>
    <col min="3856" max="3857" width="10.6640625" bestFit="1" customWidth="1"/>
    <col min="3858" max="3858" width="2.33203125" customWidth="1"/>
    <col min="3859" max="3859" width="11.1640625" bestFit="1" customWidth="1"/>
    <col min="3860" max="3860" width="10.6640625" bestFit="1" customWidth="1"/>
    <col min="3861" max="3861" width="2.33203125" customWidth="1"/>
    <col min="3862" max="3862" width="11.6640625" bestFit="1" customWidth="1"/>
    <col min="3863" max="3863" width="11.33203125" bestFit="1" customWidth="1"/>
    <col min="3864" max="3864" width="10.6640625" bestFit="1" customWidth="1"/>
    <col min="3865" max="3865" width="15.6640625" bestFit="1" customWidth="1"/>
    <col min="3866" max="3866" width="2.33203125" customWidth="1"/>
    <col min="3867" max="3867" width="10.6640625" bestFit="1" customWidth="1"/>
    <col min="3869" max="3870" width="10.6640625" bestFit="1" customWidth="1"/>
    <col min="3871" max="3871" width="11.33203125" bestFit="1" customWidth="1"/>
    <col min="3872" max="3872" width="16.33203125" bestFit="1" customWidth="1"/>
    <col min="3873" max="3874" width="10.6640625" bestFit="1" customWidth="1"/>
    <col min="3875" max="3875" width="11.33203125" bestFit="1" customWidth="1"/>
    <col min="3876" max="3876" width="15.5" bestFit="1" customWidth="1"/>
    <col min="3877" max="3877" width="2.1640625" bestFit="1" customWidth="1"/>
    <col min="3878" max="3878" width="13.33203125" bestFit="1" customWidth="1"/>
    <col min="3879" max="3879" width="6.6640625" bestFit="1" customWidth="1"/>
    <col min="3880" max="3880" width="17.83203125" bestFit="1" customWidth="1"/>
    <col min="3881" max="3881" width="12.6640625" bestFit="1" customWidth="1"/>
    <col min="3882" max="3882" width="13.6640625" bestFit="1" customWidth="1"/>
    <col min="4098" max="4098" width="57.1640625" customWidth="1"/>
    <col min="4099" max="4099" width="48" bestFit="1" customWidth="1"/>
    <col min="4100" max="4100" width="56.5" bestFit="1" customWidth="1"/>
    <col min="4101" max="4101" width="15" bestFit="1" customWidth="1"/>
    <col min="4102" max="4103" width="11.6640625" bestFit="1" customWidth="1"/>
    <col min="4104" max="4104" width="12.5" bestFit="1" customWidth="1"/>
    <col min="4106" max="4106" width="10.6640625" bestFit="1" customWidth="1"/>
    <col min="4107" max="4107" width="11.6640625" bestFit="1" customWidth="1"/>
    <col min="4108" max="4108" width="2.33203125" customWidth="1"/>
    <col min="4109" max="4109" width="11.6640625" bestFit="1" customWidth="1"/>
    <col min="4110" max="4110" width="12.83203125" bestFit="1" customWidth="1"/>
    <col min="4111" max="4111" width="13.33203125" bestFit="1" customWidth="1"/>
    <col min="4112" max="4113" width="10.6640625" bestFit="1" customWidth="1"/>
    <col min="4114" max="4114" width="2.33203125" customWidth="1"/>
    <col min="4115" max="4115" width="11.1640625" bestFit="1" customWidth="1"/>
    <col min="4116" max="4116" width="10.6640625" bestFit="1" customWidth="1"/>
    <col min="4117" max="4117" width="2.33203125" customWidth="1"/>
    <col min="4118" max="4118" width="11.6640625" bestFit="1" customWidth="1"/>
    <col min="4119" max="4119" width="11.33203125" bestFit="1" customWidth="1"/>
    <col min="4120" max="4120" width="10.6640625" bestFit="1" customWidth="1"/>
    <col min="4121" max="4121" width="15.6640625" bestFit="1" customWidth="1"/>
    <col min="4122" max="4122" width="2.33203125" customWidth="1"/>
    <col min="4123" max="4123" width="10.6640625" bestFit="1" customWidth="1"/>
    <col min="4125" max="4126" width="10.6640625" bestFit="1" customWidth="1"/>
    <col min="4127" max="4127" width="11.33203125" bestFit="1" customWidth="1"/>
    <col min="4128" max="4128" width="16.33203125" bestFit="1" customWidth="1"/>
    <col min="4129" max="4130" width="10.6640625" bestFit="1" customWidth="1"/>
    <col min="4131" max="4131" width="11.33203125" bestFit="1" customWidth="1"/>
    <col min="4132" max="4132" width="15.5" bestFit="1" customWidth="1"/>
    <col min="4133" max="4133" width="2.1640625" bestFit="1" customWidth="1"/>
    <col min="4134" max="4134" width="13.33203125" bestFit="1" customWidth="1"/>
    <col min="4135" max="4135" width="6.6640625" bestFit="1" customWidth="1"/>
    <col min="4136" max="4136" width="17.83203125" bestFit="1" customWidth="1"/>
    <col min="4137" max="4137" width="12.6640625" bestFit="1" customWidth="1"/>
    <col min="4138" max="4138" width="13.6640625" bestFit="1" customWidth="1"/>
    <col min="4354" max="4354" width="57.1640625" customWidth="1"/>
    <col min="4355" max="4355" width="48" bestFit="1" customWidth="1"/>
    <col min="4356" max="4356" width="56.5" bestFit="1" customWidth="1"/>
    <col min="4357" max="4357" width="15" bestFit="1" customWidth="1"/>
    <col min="4358" max="4359" width="11.6640625" bestFit="1" customWidth="1"/>
    <col min="4360" max="4360" width="12.5" bestFit="1" customWidth="1"/>
    <col min="4362" max="4362" width="10.6640625" bestFit="1" customWidth="1"/>
    <col min="4363" max="4363" width="11.6640625" bestFit="1" customWidth="1"/>
    <col min="4364" max="4364" width="2.33203125" customWidth="1"/>
    <col min="4365" max="4365" width="11.6640625" bestFit="1" customWidth="1"/>
    <col min="4366" max="4366" width="12.83203125" bestFit="1" customWidth="1"/>
    <col min="4367" max="4367" width="13.33203125" bestFit="1" customWidth="1"/>
    <col min="4368" max="4369" width="10.6640625" bestFit="1" customWidth="1"/>
    <col min="4370" max="4370" width="2.33203125" customWidth="1"/>
    <col min="4371" max="4371" width="11.1640625" bestFit="1" customWidth="1"/>
    <col min="4372" max="4372" width="10.6640625" bestFit="1" customWidth="1"/>
    <col min="4373" max="4373" width="2.33203125" customWidth="1"/>
    <col min="4374" max="4374" width="11.6640625" bestFit="1" customWidth="1"/>
    <col min="4375" max="4375" width="11.33203125" bestFit="1" customWidth="1"/>
    <col min="4376" max="4376" width="10.6640625" bestFit="1" customWidth="1"/>
    <col min="4377" max="4377" width="15.6640625" bestFit="1" customWidth="1"/>
    <col min="4378" max="4378" width="2.33203125" customWidth="1"/>
    <col min="4379" max="4379" width="10.6640625" bestFit="1" customWidth="1"/>
    <col min="4381" max="4382" width="10.6640625" bestFit="1" customWidth="1"/>
    <col min="4383" max="4383" width="11.33203125" bestFit="1" customWidth="1"/>
    <col min="4384" max="4384" width="16.33203125" bestFit="1" customWidth="1"/>
    <col min="4385" max="4386" width="10.6640625" bestFit="1" customWidth="1"/>
    <col min="4387" max="4387" width="11.33203125" bestFit="1" customWidth="1"/>
    <col min="4388" max="4388" width="15.5" bestFit="1" customWidth="1"/>
    <col min="4389" max="4389" width="2.1640625" bestFit="1" customWidth="1"/>
    <col min="4390" max="4390" width="13.33203125" bestFit="1" customWidth="1"/>
    <col min="4391" max="4391" width="6.6640625" bestFit="1" customWidth="1"/>
    <col min="4392" max="4392" width="17.83203125" bestFit="1" customWidth="1"/>
    <col min="4393" max="4393" width="12.6640625" bestFit="1" customWidth="1"/>
    <col min="4394" max="4394" width="13.6640625" bestFit="1" customWidth="1"/>
    <col min="4610" max="4610" width="57.1640625" customWidth="1"/>
    <col min="4611" max="4611" width="48" bestFit="1" customWidth="1"/>
    <col min="4612" max="4612" width="56.5" bestFit="1" customWidth="1"/>
    <col min="4613" max="4613" width="15" bestFit="1" customWidth="1"/>
    <col min="4614" max="4615" width="11.6640625" bestFit="1" customWidth="1"/>
    <col min="4616" max="4616" width="12.5" bestFit="1" customWidth="1"/>
    <col min="4618" max="4618" width="10.6640625" bestFit="1" customWidth="1"/>
    <col min="4619" max="4619" width="11.6640625" bestFit="1" customWidth="1"/>
    <col min="4620" max="4620" width="2.33203125" customWidth="1"/>
    <col min="4621" max="4621" width="11.6640625" bestFit="1" customWidth="1"/>
    <col min="4622" max="4622" width="12.83203125" bestFit="1" customWidth="1"/>
    <col min="4623" max="4623" width="13.33203125" bestFit="1" customWidth="1"/>
    <col min="4624" max="4625" width="10.6640625" bestFit="1" customWidth="1"/>
    <col min="4626" max="4626" width="2.33203125" customWidth="1"/>
    <col min="4627" max="4627" width="11.1640625" bestFit="1" customWidth="1"/>
    <col min="4628" max="4628" width="10.6640625" bestFit="1" customWidth="1"/>
    <col min="4629" max="4629" width="2.33203125" customWidth="1"/>
    <col min="4630" max="4630" width="11.6640625" bestFit="1" customWidth="1"/>
    <col min="4631" max="4631" width="11.33203125" bestFit="1" customWidth="1"/>
    <col min="4632" max="4632" width="10.6640625" bestFit="1" customWidth="1"/>
    <col min="4633" max="4633" width="15.6640625" bestFit="1" customWidth="1"/>
    <col min="4634" max="4634" width="2.33203125" customWidth="1"/>
    <col min="4635" max="4635" width="10.6640625" bestFit="1" customWidth="1"/>
    <col min="4637" max="4638" width="10.6640625" bestFit="1" customWidth="1"/>
    <col min="4639" max="4639" width="11.33203125" bestFit="1" customWidth="1"/>
    <col min="4640" max="4640" width="16.33203125" bestFit="1" customWidth="1"/>
    <col min="4641" max="4642" width="10.6640625" bestFit="1" customWidth="1"/>
    <col min="4643" max="4643" width="11.33203125" bestFit="1" customWidth="1"/>
    <col min="4644" max="4644" width="15.5" bestFit="1" customWidth="1"/>
    <col min="4645" max="4645" width="2.1640625" bestFit="1" customWidth="1"/>
    <col min="4646" max="4646" width="13.33203125" bestFit="1" customWidth="1"/>
    <col min="4647" max="4647" width="6.6640625" bestFit="1" customWidth="1"/>
    <col min="4648" max="4648" width="17.83203125" bestFit="1" customWidth="1"/>
    <col min="4649" max="4649" width="12.6640625" bestFit="1" customWidth="1"/>
    <col min="4650" max="4650" width="13.6640625" bestFit="1" customWidth="1"/>
    <col min="4866" max="4866" width="57.1640625" customWidth="1"/>
    <col min="4867" max="4867" width="48" bestFit="1" customWidth="1"/>
    <col min="4868" max="4868" width="56.5" bestFit="1" customWidth="1"/>
    <col min="4869" max="4869" width="15" bestFit="1" customWidth="1"/>
    <col min="4870" max="4871" width="11.6640625" bestFit="1" customWidth="1"/>
    <col min="4872" max="4872" width="12.5" bestFit="1" customWidth="1"/>
    <col min="4874" max="4874" width="10.6640625" bestFit="1" customWidth="1"/>
    <col min="4875" max="4875" width="11.6640625" bestFit="1" customWidth="1"/>
    <col min="4876" max="4876" width="2.33203125" customWidth="1"/>
    <col min="4877" max="4877" width="11.6640625" bestFit="1" customWidth="1"/>
    <col min="4878" max="4878" width="12.83203125" bestFit="1" customWidth="1"/>
    <col min="4879" max="4879" width="13.33203125" bestFit="1" customWidth="1"/>
    <col min="4880" max="4881" width="10.6640625" bestFit="1" customWidth="1"/>
    <col min="4882" max="4882" width="2.33203125" customWidth="1"/>
    <col min="4883" max="4883" width="11.1640625" bestFit="1" customWidth="1"/>
    <col min="4884" max="4884" width="10.6640625" bestFit="1" customWidth="1"/>
    <col min="4885" max="4885" width="2.33203125" customWidth="1"/>
    <col min="4886" max="4886" width="11.6640625" bestFit="1" customWidth="1"/>
    <col min="4887" max="4887" width="11.33203125" bestFit="1" customWidth="1"/>
    <col min="4888" max="4888" width="10.6640625" bestFit="1" customWidth="1"/>
    <col min="4889" max="4889" width="15.6640625" bestFit="1" customWidth="1"/>
    <col min="4890" max="4890" width="2.33203125" customWidth="1"/>
    <col min="4891" max="4891" width="10.6640625" bestFit="1" customWidth="1"/>
    <col min="4893" max="4894" width="10.6640625" bestFit="1" customWidth="1"/>
    <col min="4895" max="4895" width="11.33203125" bestFit="1" customWidth="1"/>
    <col min="4896" max="4896" width="16.33203125" bestFit="1" customWidth="1"/>
    <col min="4897" max="4898" width="10.6640625" bestFit="1" customWidth="1"/>
    <col min="4899" max="4899" width="11.33203125" bestFit="1" customWidth="1"/>
    <col min="4900" max="4900" width="15.5" bestFit="1" customWidth="1"/>
    <col min="4901" max="4901" width="2.1640625" bestFit="1" customWidth="1"/>
    <col min="4902" max="4902" width="13.33203125" bestFit="1" customWidth="1"/>
    <col min="4903" max="4903" width="6.6640625" bestFit="1" customWidth="1"/>
    <col min="4904" max="4904" width="17.83203125" bestFit="1" customWidth="1"/>
    <col min="4905" max="4905" width="12.6640625" bestFit="1" customWidth="1"/>
    <col min="4906" max="4906" width="13.6640625" bestFit="1" customWidth="1"/>
    <col min="5122" max="5122" width="57.1640625" customWidth="1"/>
    <col min="5123" max="5123" width="48" bestFit="1" customWidth="1"/>
    <col min="5124" max="5124" width="56.5" bestFit="1" customWidth="1"/>
    <col min="5125" max="5125" width="15" bestFit="1" customWidth="1"/>
    <col min="5126" max="5127" width="11.6640625" bestFit="1" customWidth="1"/>
    <col min="5128" max="5128" width="12.5" bestFit="1" customWidth="1"/>
    <col min="5130" max="5130" width="10.6640625" bestFit="1" customWidth="1"/>
    <col min="5131" max="5131" width="11.6640625" bestFit="1" customWidth="1"/>
    <col min="5132" max="5132" width="2.33203125" customWidth="1"/>
    <col min="5133" max="5133" width="11.6640625" bestFit="1" customWidth="1"/>
    <col min="5134" max="5134" width="12.83203125" bestFit="1" customWidth="1"/>
    <col min="5135" max="5135" width="13.33203125" bestFit="1" customWidth="1"/>
    <col min="5136" max="5137" width="10.6640625" bestFit="1" customWidth="1"/>
    <col min="5138" max="5138" width="2.33203125" customWidth="1"/>
    <col min="5139" max="5139" width="11.1640625" bestFit="1" customWidth="1"/>
    <col min="5140" max="5140" width="10.6640625" bestFit="1" customWidth="1"/>
    <col min="5141" max="5141" width="2.33203125" customWidth="1"/>
    <col min="5142" max="5142" width="11.6640625" bestFit="1" customWidth="1"/>
    <col min="5143" max="5143" width="11.33203125" bestFit="1" customWidth="1"/>
    <col min="5144" max="5144" width="10.6640625" bestFit="1" customWidth="1"/>
    <col min="5145" max="5145" width="15.6640625" bestFit="1" customWidth="1"/>
    <col min="5146" max="5146" width="2.33203125" customWidth="1"/>
    <col min="5147" max="5147" width="10.6640625" bestFit="1" customWidth="1"/>
    <col min="5149" max="5150" width="10.6640625" bestFit="1" customWidth="1"/>
    <col min="5151" max="5151" width="11.33203125" bestFit="1" customWidth="1"/>
    <col min="5152" max="5152" width="16.33203125" bestFit="1" customWidth="1"/>
    <col min="5153" max="5154" width="10.6640625" bestFit="1" customWidth="1"/>
    <col min="5155" max="5155" width="11.33203125" bestFit="1" customWidth="1"/>
    <col min="5156" max="5156" width="15.5" bestFit="1" customWidth="1"/>
    <col min="5157" max="5157" width="2.1640625" bestFit="1" customWidth="1"/>
    <col min="5158" max="5158" width="13.33203125" bestFit="1" customWidth="1"/>
    <col min="5159" max="5159" width="6.6640625" bestFit="1" customWidth="1"/>
    <col min="5160" max="5160" width="17.83203125" bestFit="1" customWidth="1"/>
    <col min="5161" max="5161" width="12.6640625" bestFit="1" customWidth="1"/>
    <col min="5162" max="5162" width="13.6640625" bestFit="1" customWidth="1"/>
    <col min="5378" max="5378" width="57.1640625" customWidth="1"/>
    <col min="5379" max="5379" width="48" bestFit="1" customWidth="1"/>
    <col min="5380" max="5380" width="56.5" bestFit="1" customWidth="1"/>
    <col min="5381" max="5381" width="15" bestFit="1" customWidth="1"/>
    <col min="5382" max="5383" width="11.6640625" bestFit="1" customWidth="1"/>
    <col min="5384" max="5384" width="12.5" bestFit="1" customWidth="1"/>
    <col min="5386" max="5386" width="10.6640625" bestFit="1" customWidth="1"/>
    <col min="5387" max="5387" width="11.6640625" bestFit="1" customWidth="1"/>
    <col min="5388" max="5388" width="2.33203125" customWidth="1"/>
    <col min="5389" max="5389" width="11.6640625" bestFit="1" customWidth="1"/>
    <col min="5390" max="5390" width="12.83203125" bestFit="1" customWidth="1"/>
    <col min="5391" max="5391" width="13.33203125" bestFit="1" customWidth="1"/>
    <col min="5392" max="5393" width="10.6640625" bestFit="1" customWidth="1"/>
    <col min="5394" max="5394" width="2.33203125" customWidth="1"/>
    <col min="5395" max="5395" width="11.1640625" bestFit="1" customWidth="1"/>
    <col min="5396" max="5396" width="10.6640625" bestFit="1" customWidth="1"/>
    <col min="5397" max="5397" width="2.33203125" customWidth="1"/>
    <col min="5398" max="5398" width="11.6640625" bestFit="1" customWidth="1"/>
    <col min="5399" max="5399" width="11.33203125" bestFit="1" customWidth="1"/>
    <col min="5400" max="5400" width="10.6640625" bestFit="1" customWidth="1"/>
    <col min="5401" max="5401" width="15.6640625" bestFit="1" customWidth="1"/>
    <col min="5402" max="5402" width="2.33203125" customWidth="1"/>
    <col min="5403" max="5403" width="10.6640625" bestFit="1" customWidth="1"/>
    <col min="5405" max="5406" width="10.6640625" bestFit="1" customWidth="1"/>
    <col min="5407" max="5407" width="11.33203125" bestFit="1" customWidth="1"/>
    <col min="5408" max="5408" width="16.33203125" bestFit="1" customWidth="1"/>
    <col min="5409" max="5410" width="10.6640625" bestFit="1" customWidth="1"/>
    <col min="5411" max="5411" width="11.33203125" bestFit="1" customWidth="1"/>
    <col min="5412" max="5412" width="15.5" bestFit="1" customWidth="1"/>
    <col min="5413" max="5413" width="2.1640625" bestFit="1" customWidth="1"/>
    <col min="5414" max="5414" width="13.33203125" bestFit="1" customWidth="1"/>
    <col min="5415" max="5415" width="6.6640625" bestFit="1" customWidth="1"/>
    <col min="5416" max="5416" width="17.83203125" bestFit="1" customWidth="1"/>
    <col min="5417" max="5417" width="12.6640625" bestFit="1" customWidth="1"/>
    <col min="5418" max="5418" width="13.6640625" bestFit="1" customWidth="1"/>
    <col min="5634" max="5634" width="57.1640625" customWidth="1"/>
    <col min="5635" max="5635" width="48" bestFit="1" customWidth="1"/>
    <col min="5636" max="5636" width="56.5" bestFit="1" customWidth="1"/>
    <col min="5637" max="5637" width="15" bestFit="1" customWidth="1"/>
    <col min="5638" max="5639" width="11.6640625" bestFit="1" customWidth="1"/>
    <col min="5640" max="5640" width="12.5" bestFit="1" customWidth="1"/>
    <col min="5642" max="5642" width="10.6640625" bestFit="1" customWidth="1"/>
    <col min="5643" max="5643" width="11.6640625" bestFit="1" customWidth="1"/>
    <col min="5644" max="5644" width="2.33203125" customWidth="1"/>
    <col min="5645" max="5645" width="11.6640625" bestFit="1" customWidth="1"/>
    <col min="5646" max="5646" width="12.83203125" bestFit="1" customWidth="1"/>
    <col min="5647" max="5647" width="13.33203125" bestFit="1" customWidth="1"/>
    <col min="5648" max="5649" width="10.6640625" bestFit="1" customWidth="1"/>
    <col min="5650" max="5650" width="2.33203125" customWidth="1"/>
    <col min="5651" max="5651" width="11.1640625" bestFit="1" customWidth="1"/>
    <col min="5652" max="5652" width="10.6640625" bestFit="1" customWidth="1"/>
    <col min="5653" max="5653" width="2.33203125" customWidth="1"/>
    <col min="5654" max="5654" width="11.6640625" bestFit="1" customWidth="1"/>
    <col min="5655" max="5655" width="11.33203125" bestFit="1" customWidth="1"/>
    <col min="5656" max="5656" width="10.6640625" bestFit="1" customWidth="1"/>
    <col min="5657" max="5657" width="15.6640625" bestFit="1" customWidth="1"/>
    <col min="5658" max="5658" width="2.33203125" customWidth="1"/>
    <col min="5659" max="5659" width="10.6640625" bestFit="1" customWidth="1"/>
    <col min="5661" max="5662" width="10.6640625" bestFit="1" customWidth="1"/>
    <col min="5663" max="5663" width="11.33203125" bestFit="1" customWidth="1"/>
    <col min="5664" max="5664" width="16.33203125" bestFit="1" customWidth="1"/>
    <col min="5665" max="5666" width="10.6640625" bestFit="1" customWidth="1"/>
    <col min="5667" max="5667" width="11.33203125" bestFit="1" customWidth="1"/>
    <col min="5668" max="5668" width="15.5" bestFit="1" customWidth="1"/>
    <col min="5669" max="5669" width="2.1640625" bestFit="1" customWidth="1"/>
    <col min="5670" max="5670" width="13.33203125" bestFit="1" customWidth="1"/>
    <col min="5671" max="5671" width="6.6640625" bestFit="1" customWidth="1"/>
    <col min="5672" max="5672" width="17.83203125" bestFit="1" customWidth="1"/>
    <col min="5673" max="5673" width="12.6640625" bestFit="1" customWidth="1"/>
    <col min="5674" max="5674" width="13.6640625" bestFit="1" customWidth="1"/>
    <col min="5890" max="5890" width="57.1640625" customWidth="1"/>
    <col min="5891" max="5891" width="48" bestFit="1" customWidth="1"/>
    <col min="5892" max="5892" width="56.5" bestFit="1" customWidth="1"/>
    <col min="5893" max="5893" width="15" bestFit="1" customWidth="1"/>
    <col min="5894" max="5895" width="11.6640625" bestFit="1" customWidth="1"/>
    <col min="5896" max="5896" width="12.5" bestFit="1" customWidth="1"/>
    <col min="5898" max="5898" width="10.6640625" bestFit="1" customWidth="1"/>
    <col min="5899" max="5899" width="11.6640625" bestFit="1" customWidth="1"/>
    <col min="5900" max="5900" width="2.33203125" customWidth="1"/>
    <col min="5901" max="5901" width="11.6640625" bestFit="1" customWidth="1"/>
    <col min="5902" max="5902" width="12.83203125" bestFit="1" customWidth="1"/>
    <col min="5903" max="5903" width="13.33203125" bestFit="1" customWidth="1"/>
    <col min="5904" max="5905" width="10.6640625" bestFit="1" customWidth="1"/>
    <col min="5906" max="5906" width="2.33203125" customWidth="1"/>
    <col min="5907" max="5907" width="11.1640625" bestFit="1" customWidth="1"/>
    <col min="5908" max="5908" width="10.6640625" bestFit="1" customWidth="1"/>
    <col min="5909" max="5909" width="2.33203125" customWidth="1"/>
    <col min="5910" max="5910" width="11.6640625" bestFit="1" customWidth="1"/>
    <col min="5911" max="5911" width="11.33203125" bestFit="1" customWidth="1"/>
    <col min="5912" max="5912" width="10.6640625" bestFit="1" customWidth="1"/>
    <col min="5913" max="5913" width="15.6640625" bestFit="1" customWidth="1"/>
    <col min="5914" max="5914" width="2.33203125" customWidth="1"/>
    <col min="5915" max="5915" width="10.6640625" bestFit="1" customWidth="1"/>
    <col min="5917" max="5918" width="10.6640625" bestFit="1" customWidth="1"/>
    <col min="5919" max="5919" width="11.33203125" bestFit="1" customWidth="1"/>
    <col min="5920" max="5920" width="16.33203125" bestFit="1" customWidth="1"/>
    <col min="5921" max="5922" width="10.6640625" bestFit="1" customWidth="1"/>
    <col min="5923" max="5923" width="11.33203125" bestFit="1" customWidth="1"/>
    <col min="5924" max="5924" width="15.5" bestFit="1" customWidth="1"/>
    <col min="5925" max="5925" width="2.1640625" bestFit="1" customWidth="1"/>
    <col min="5926" max="5926" width="13.33203125" bestFit="1" customWidth="1"/>
    <col min="5927" max="5927" width="6.6640625" bestFit="1" customWidth="1"/>
    <col min="5928" max="5928" width="17.83203125" bestFit="1" customWidth="1"/>
    <col min="5929" max="5929" width="12.6640625" bestFit="1" customWidth="1"/>
    <col min="5930" max="5930" width="13.6640625" bestFit="1" customWidth="1"/>
    <col min="6146" max="6146" width="57.1640625" customWidth="1"/>
    <col min="6147" max="6147" width="48" bestFit="1" customWidth="1"/>
    <col min="6148" max="6148" width="56.5" bestFit="1" customWidth="1"/>
    <col min="6149" max="6149" width="15" bestFit="1" customWidth="1"/>
    <col min="6150" max="6151" width="11.6640625" bestFit="1" customWidth="1"/>
    <col min="6152" max="6152" width="12.5" bestFit="1" customWidth="1"/>
    <col min="6154" max="6154" width="10.6640625" bestFit="1" customWidth="1"/>
    <col min="6155" max="6155" width="11.6640625" bestFit="1" customWidth="1"/>
    <col min="6156" max="6156" width="2.33203125" customWidth="1"/>
    <col min="6157" max="6157" width="11.6640625" bestFit="1" customWidth="1"/>
    <col min="6158" max="6158" width="12.83203125" bestFit="1" customWidth="1"/>
    <col min="6159" max="6159" width="13.33203125" bestFit="1" customWidth="1"/>
    <col min="6160" max="6161" width="10.6640625" bestFit="1" customWidth="1"/>
    <col min="6162" max="6162" width="2.33203125" customWidth="1"/>
    <col min="6163" max="6163" width="11.1640625" bestFit="1" customWidth="1"/>
    <col min="6164" max="6164" width="10.6640625" bestFit="1" customWidth="1"/>
    <col min="6165" max="6165" width="2.33203125" customWidth="1"/>
    <col min="6166" max="6166" width="11.6640625" bestFit="1" customWidth="1"/>
    <col min="6167" max="6167" width="11.33203125" bestFit="1" customWidth="1"/>
    <col min="6168" max="6168" width="10.6640625" bestFit="1" customWidth="1"/>
    <col min="6169" max="6169" width="15.6640625" bestFit="1" customWidth="1"/>
    <col min="6170" max="6170" width="2.33203125" customWidth="1"/>
    <col min="6171" max="6171" width="10.6640625" bestFit="1" customWidth="1"/>
    <col min="6173" max="6174" width="10.6640625" bestFit="1" customWidth="1"/>
    <col min="6175" max="6175" width="11.33203125" bestFit="1" customWidth="1"/>
    <col min="6176" max="6176" width="16.33203125" bestFit="1" customWidth="1"/>
    <col min="6177" max="6178" width="10.6640625" bestFit="1" customWidth="1"/>
    <col min="6179" max="6179" width="11.33203125" bestFit="1" customWidth="1"/>
    <col min="6180" max="6180" width="15.5" bestFit="1" customWidth="1"/>
    <col min="6181" max="6181" width="2.1640625" bestFit="1" customWidth="1"/>
    <col min="6182" max="6182" width="13.33203125" bestFit="1" customWidth="1"/>
    <col min="6183" max="6183" width="6.6640625" bestFit="1" customWidth="1"/>
    <col min="6184" max="6184" width="17.83203125" bestFit="1" customWidth="1"/>
    <col min="6185" max="6185" width="12.6640625" bestFit="1" customWidth="1"/>
    <col min="6186" max="6186" width="13.6640625" bestFit="1" customWidth="1"/>
    <col min="6402" max="6402" width="57.1640625" customWidth="1"/>
    <col min="6403" max="6403" width="48" bestFit="1" customWidth="1"/>
    <col min="6404" max="6404" width="56.5" bestFit="1" customWidth="1"/>
    <col min="6405" max="6405" width="15" bestFit="1" customWidth="1"/>
    <col min="6406" max="6407" width="11.6640625" bestFit="1" customWidth="1"/>
    <col min="6408" max="6408" width="12.5" bestFit="1" customWidth="1"/>
    <col min="6410" max="6410" width="10.6640625" bestFit="1" customWidth="1"/>
    <col min="6411" max="6411" width="11.6640625" bestFit="1" customWidth="1"/>
    <col min="6412" max="6412" width="2.33203125" customWidth="1"/>
    <col min="6413" max="6413" width="11.6640625" bestFit="1" customWidth="1"/>
    <col min="6414" max="6414" width="12.83203125" bestFit="1" customWidth="1"/>
    <col min="6415" max="6415" width="13.33203125" bestFit="1" customWidth="1"/>
    <col min="6416" max="6417" width="10.6640625" bestFit="1" customWidth="1"/>
    <col min="6418" max="6418" width="2.33203125" customWidth="1"/>
    <col min="6419" max="6419" width="11.1640625" bestFit="1" customWidth="1"/>
    <col min="6420" max="6420" width="10.6640625" bestFit="1" customWidth="1"/>
    <col min="6421" max="6421" width="2.33203125" customWidth="1"/>
    <col min="6422" max="6422" width="11.6640625" bestFit="1" customWidth="1"/>
    <col min="6423" max="6423" width="11.33203125" bestFit="1" customWidth="1"/>
    <col min="6424" max="6424" width="10.6640625" bestFit="1" customWidth="1"/>
    <col min="6425" max="6425" width="15.6640625" bestFit="1" customWidth="1"/>
    <col min="6426" max="6426" width="2.33203125" customWidth="1"/>
    <col min="6427" max="6427" width="10.6640625" bestFit="1" customWidth="1"/>
    <col min="6429" max="6430" width="10.6640625" bestFit="1" customWidth="1"/>
    <col min="6431" max="6431" width="11.33203125" bestFit="1" customWidth="1"/>
    <col min="6432" max="6432" width="16.33203125" bestFit="1" customWidth="1"/>
    <col min="6433" max="6434" width="10.6640625" bestFit="1" customWidth="1"/>
    <col min="6435" max="6435" width="11.33203125" bestFit="1" customWidth="1"/>
    <col min="6436" max="6436" width="15.5" bestFit="1" customWidth="1"/>
    <col min="6437" max="6437" width="2.1640625" bestFit="1" customWidth="1"/>
    <col min="6438" max="6438" width="13.33203125" bestFit="1" customWidth="1"/>
    <col min="6439" max="6439" width="6.6640625" bestFit="1" customWidth="1"/>
    <col min="6440" max="6440" width="17.83203125" bestFit="1" customWidth="1"/>
    <col min="6441" max="6441" width="12.6640625" bestFit="1" customWidth="1"/>
    <col min="6442" max="6442" width="13.6640625" bestFit="1" customWidth="1"/>
    <col min="6658" max="6658" width="57.1640625" customWidth="1"/>
    <col min="6659" max="6659" width="48" bestFit="1" customWidth="1"/>
    <col min="6660" max="6660" width="56.5" bestFit="1" customWidth="1"/>
    <col min="6661" max="6661" width="15" bestFit="1" customWidth="1"/>
    <col min="6662" max="6663" width="11.6640625" bestFit="1" customWidth="1"/>
    <col min="6664" max="6664" width="12.5" bestFit="1" customWidth="1"/>
    <col min="6666" max="6666" width="10.6640625" bestFit="1" customWidth="1"/>
    <col min="6667" max="6667" width="11.6640625" bestFit="1" customWidth="1"/>
    <col min="6668" max="6668" width="2.33203125" customWidth="1"/>
    <col min="6669" max="6669" width="11.6640625" bestFit="1" customWidth="1"/>
    <col min="6670" max="6670" width="12.83203125" bestFit="1" customWidth="1"/>
    <col min="6671" max="6671" width="13.33203125" bestFit="1" customWidth="1"/>
    <col min="6672" max="6673" width="10.6640625" bestFit="1" customWidth="1"/>
    <col min="6674" max="6674" width="2.33203125" customWidth="1"/>
    <col min="6675" max="6675" width="11.1640625" bestFit="1" customWidth="1"/>
    <col min="6676" max="6676" width="10.6640625" bestFit="1" customWidth="1"/>
    <col min="6677" max="6677" width="2.33203125" customWidth="1"/>
    <col min="6678" max="6678" width="11.6640625" bestFit="1" customWidth="1"/>
    <col min="6679" max="6679" width="11.33203125" bestFit="1" customWidth="1"/>
    <col min="6680" max="6680" width="10.6640625" bestFit="1" customWidth="1"/>
    <col min="6681" max="6681" width="15.6640625" bestFit="1" customWidth="1"/>
    <col min="6682" max="6682" width="2.33203125" customWidth="1"/>
    <col min="6683" max="6683" width="10.6640625" bestFit="1" customWidth="1"/>
    <col min="6685" max="6686" width="10.6640625" bestFit="1" customWidth="1"/>
    <col min="6687" max="6687" width="11.33203125" bestFit="1" customWidth="1"/>
    <col min="6688" max="6688" width="16.33203125" bestFit="1" customWidth="1"/>
    <col min="6689" max="6690" width="10.6640625" bestFit="1" customWidth="1"/>
    <col min="6691" max="6691" width="11.33203125" bestFit="1" customWidth="1"/>
    <col min="6692" max="6692" width="15.5" bestFit="1" customWidth="1"/>
    <col min="6693" max="6693" width="2.1640625" bestFit="1" customWidth="1"/>
    <col min="6694" max="6694" width="13.33203125" bestFit="1" customWidth="1"/>
    <col min="6695" max="6695" width="6.6640625" bestFit="1" customWidth="1"/>
    <col min="6696" max="6696" width="17.83203125" bestFit="1" customWidth="1"/>
    <col min="6697" max="6697" width="12.6640625" bestFit="1" customWidth="1"/>
    <col min="6698" max="6698" width="13.6640625" bestFit="1" customWidth="1"/>
    <col min="6914" max="6914" width="57.1640625" customWidth="1"/>
    <col min="6915" max="6915" width="48" bestFit="1" customWidth="1"/>
    <col min="6916" max="6916" width="56.5" bestFit="1" customWidth="1"/>
    <col min="6917" max="6917" width="15" bestFit="1" customWidth="1"/>
    <col min="6918" max="6919" width="11.6640625" bestFit="1" customWidth="1"/>
    <col min="6920" max="6920" width="12.5" bestFit="1" customWidth="1"/>
    <col min="6922" max="6922" width="10.6640625" bestFit="1" customWidth="1"/>
    <col min="6923" max="6923" width="11.6640625" bestFit="1" customWidth="1"/>
    <col min="6924" max="6924" width="2.33203125" customWidth="1"/>
    <col min="6925" max="6925" width="11.6640625" bestFit="1" customWidth="1"/>
    <col min="6926" max="6926" width="12.83203125" bestFit="1" customWidth="1"/>
    <col min="6927" max="6927" width="13.33203125" bestFit="1" customWidth="1"/>
    <col min="6928" max="6929" width="10.6640625" bestFit="1" customWidth="1"/>
    <col min="6930" max="6930" width="2.33203125" customWidth="1"/>
    <col min="6931" max="6931" width="11.1640625" bestFit="1" customWidth="1"/>
    <col min="6932" max="6932" width="10.6640625" bestFit="1" customWidth="1"/>
    <col min="6933" max="6933" width="2.33203125" customWidth="1"/>
    <col min="6934" max="6934" width="11.6640625" bestFit="1" customWidth="1"/>
    <col min="6935" max="6935" width="11.33203125" bestFit="1" customWidth="1"/>
    <col min="6936" max="6936" width="10.6640625" bestFit="1" customWidth="1"/>
    <col min="6937" max="6937" width="15.6640625" bestFit="1" customWidth="1"/>
    <col min="6938" max="6938" width="2.33203125" customWidth="1"/>
    <col min="6939" max="6939" width="10.6640625" bestFit="1" customWidth="1"/>
    <col min="6941" max="6942" width="10.6640625" bestFit="1" customWidth="1"/>
    <col min="6943" max="6943" width="11.33203125" bestFit="1" customWidth="1"/>
    <col min="6944" max="6944" width="16.33203125" bestFit="1" customWidth="1"/>
    <col min="6945" max="6946" width="10.6640625" bestFit="1" customWidth="1"/>
    <col min="6947" max="6947" width="11.33203125" bestFit="1" customWidth="1"/>
    <col min="6948" max="6948" width="15.5" bestFit="1" customWidth="1"/>
    <col min="6949" max="6949" width="2.1640625" bestFit="1" customWidth="1"/>
    <col min="6950" max="6950" width="13.33203125" bestFit="1" customWidth="1"/>
    <col min="6951" max="6951" width="6.6640625" bestFit="1" customWidth="1"/>
    <col min="6952" max="6952" width="17.83203125" bestFit="1" customWidth="1"/>
    <col min="6953" max="6953" width="12.6640625" bestFit="1" customWidth="1"/>
    <col min="6954" max="6954" width="13.6640625" bestFit="1" customWidth="1"/>
    <col min="7170" max="7170" width="57.1640625" customWidth="1"/>
    <col min="7171" max="7171" width="48" bestFit="1" customWidth="1"/>
    <col min="7172" max="7172" width="56.5" bestFit="1" customWidth="1"/>
    <col min="7173" max="7173" width="15" bestFit="1" customWidth="1"/>
    <col min="7174" max="7175" width="11.6640625" bestFit="1" customWidth="1"/>
    <col min="7176" max="7176" width="12.5" bestFit="1" customWidth="1"/>
    <col min="7178" max="7178" width="10.6640625" bestFit="1" customWidth="1"/>
    <col min="7179" max="7179" width="11.6640625" bestFit="1" customWidth="1"/>
    <col min="7180" max="7180" width="2.33203125" customWidth="1"/>
    <col min="7181" max="7181" width="11.6640625" bestFit="1" customWidth="1"/>
    <col min="7182" max="7182" width="12.83203125" bestFit="1" customWidth="1"/>
    <col min="7183" max="7183" width="13.33203125" bestFit="1" customWidth="1"/>
    <col min="7184" max="7185" width="10.6640625" bestFit="1" customWidth="1"/>
    <col min="7186" max="7186" width="2.33203125" customWidth="1"/>
    <col min="7187" max="7187" width="11.1640625" bestFit="1" customWidth="1"/>
    <col min="7188" max="7188" width="10.6640625" bestFit="1" customWidth="1"/>
    <col min="7189" max="7189" width="2.33203125" customWidth="1"/>
    <col min="7190" max="7190" width="11.6640625" bestFit="1" customWidth="1"/>
    <col min="7191" max="7191" width="11.33203125" bestFit="1" customWidth="1"/>
    <col min="7192" max="7192" width="10.6640625" bestFit="1" customWidth="1"/>
    <col min="7193" max="7193" width="15.6640625" bestFit="1" customWidth="1"/>
    <col min="7194" max="7194" width="2.33203125" customWidth="1"/>
    <col min="7195" max="7195" width="10.6640625" bestFit="1" customWidth="1"/>
    <col min="7197" max="7198" width="10.6640625" bestFit="1" customWidth="1"/>
    <col min="7199" max="7199" width="11.33203125" bestFit="1" customWidth="1"/>
    <col min="7200" max="7200" width="16.33203125" bestFit="1" customWidth="1"/>
    <col min="7201" max="7202" width="10.6640625" bestFit="1" customWidth="1"/>
    <col min="7203" max="7203" width="11.33203125" bestFit="1" customWidth="1"/>
    <col min="7204" max="7204" width="15.5" bestFit="1" customWidth="1"/>
    <col min="7205" max="7205" width="2.1640625" bestFit="1" customWidth="1"/>
    <col min="7206" max="7206" width="13.33203125" bestFit="1" customWidth="1"/>
    <col min="7207" max="7207" width="6.6640625" bestFit="1" customWidth="1"/>
    <col min="7208" max="7208" width="17.83203125" bestFit="1" customWidth="1"/>
    <col min="7209" max="7209" width="12.6640625" bestFit="1" customWidth="1"/>
    <col min="7210" max="7210" width="13.6640625" bestFit="1" customWidth="1"/>
    <col min="7426" max="7426" width="57.1640625" customWidth="1"/>
    <col min="7427" max="7427" width="48" bestFit="1" customWidth="1"/>
    <col min="7428" max="7428" width="56.5" bestFit="1" customWidth="1"/>
    <col min="7429" max="7429" width="15" bestFit="1" customWidth="1"/>
    <col min="7430" max="7431" width="11.6640625" bestFit="1" customWidth="1"/>
    <col min="7432" max="7432" width="12.5" bestFit="1" customWidth="1"/>
    <col min="7434" max="7434" width="10.6640625" bestFit="1" customWidth="1"/>
    <col min="7435" max="7435" width="11.6640625" bestFit="1" customWidth="1"/>
    <col min="7436" max="7436" width="2.33203125" customWidth="1"/>
    <col min="7437" max="7437" width="11.6640625" bestFit="1" customWidth="1"/>
    <col min="7438" max="7438" width="12.83203125" bestFit="1" customWidth="1"/>
    <col min="7439" max="7439" width="13.33203125" bestFit="1" customWidth="1"/>
    <col min="7440" max="7441" width="10.6640625" bestFit="1" customWidth="1"/>
    <col min="7442" max="7442" width="2.33203125" customWidth="1"/>
    <col min="7443" max="7443" width="11.1640625" bestFit="1" customWidth="1"/>
    <col min="7444" max="7444" width="10.6640625" bestFit="1" customWidth="1"/>
    <col min="7445" max="7445" width="2.33203125" customWidth="1"/>
    <col min="7446" max="7446" width="11.6640625" bestFit="1" customWidth="1"/>
    <col min="7447" max="7447" width="11.33203125" bestFit="1" customWidth="1"/>
    <col min="7448" max="7448" width="10.6640625" bestFit="1" customWidth="1"/>
    <col min="7449" max="7449" width="15.6640625" bestFit="1" customWidth="1"/>
    <col min="7450" max="7450" width="2.33203125" customWidth="1"/>
    <col min="7451" max="7451" width="10.6640625" bestFit="1" customWidth="1"/>
    <col min="7453" max="7454" width="10.6640625" bestFit="1" customWidth="1"/>
    <col min="7455" max="7455" width="11.33203125" bestFit="1" customWidth="1"/>
    <col min="7456" max="7456" width="16.33203125" bestFit="1" customWidth="1"/>
    <col min="7457" max="7458" width="10.6640625" bestFit="1" customWidth="1"/>
    <col min="7459" max="7459" width="11.33203125" bestFit="1" customWidth="1"/>
    <col min="7460" max="7460" width="15.5" bestFit="1" customWidth="1"/>
    <col min="7461" max="7461" width="2.1640625" bestFit="1" customWidth="1"/>
    <col min="7462" max="7462" width="13.33203125" bestFit="1" customWidth="1"/>
    <col min="7463" max="7463" width="6.6640625" bestFit="1" customWidth="1"/>
    <col min="7464" max="7464" width="17.83203125" bestFit="1" customWidth="1"/>
    <col min="7465" max="7465" width="12.6640625" bestFit="1" customWidth="1"/>
    <col min="7466" max="7466" width="13.6640625" bestFit="1" customWidth="1"/>
    <col min="7682" max="7682" width="57.1640625" customWidth="1"/>
    <col min="7683" max="7683" width="48" bestFit="1" customWidth="1"/>
    <col min="7684" max="7684" width="56.5" bestFit="1" customWidth="1"/>
    <col min="7685" max="7685" width="15" bestFit="1" customWidth="1"/>
    <col min="7686" max="7687" width="11.6640625" bestFit="1" customWidth="1"/>
    <col min="7688" max="7688" width="12.5" bestFit="1" customWidth="1"/>
    <col min="7690" max="7690" width="10.6640625" bestFit="1" customWidth="1"/>
    <col min="7691" max="7691" width="11.6640625" bestFit="1" customWidth="1"/>
    <col min="7692" max="7692" width="2.33203125" customWidth="1"/>
    <col min="7693" max="7693" width="11.6640625" bestFit="1" customWidth="1"/>
    <col min="7694" max="7694" width="12.83203125" bestFit="1" customWidth="1"/>
    <col min="7695" max="7695" width="13.33203125" bestFit="1" customWidth="1"/>
    <col min="7696" max="7697" width="10.6640625" bestFit="1" customWidth="1"/>
    <col min="7698" max="7698" width="2.33203125" customWidth="1"/>
    <col min="7699" max="7699" width="11.1640625" bestFit="1" customWidth="1"/>
    <col min="7700" max="7700" width="10.6640625" bestFit="1" customWidth="1"/>
    <col min="7701" max="7701" width="2.33203125" customWidth="1"/>
    <col min="7702" max="7702" width="11.6640625" bestFit="1" customWidth="1"/>
    <col min="7703" max="7703" width="11.33203125" bestFit="1" customWidth="1"/>
    <col min="7704" max="7704" width="10.6640625" bestFit="1" customWidth="1"/>
    <col min="7705" max="7705" width="15.6640625" bestFit="1" customWidth="1"/>
    <col min="7706" max="7706" width="2.33203125" customWidth="1"/>
    <col min="7707" max="7707" width="10.6640625" bestFit="1" customWidth="1"/>
    <col min="7709" max="7710" width="10.6640625" bestFit="1" customWidth="1"/>
    <col min="7711" max="7711" width="11.33203125" bestFit="1" customWidth="1"/>
    <col min="7712" max="7712" width="16.33203125" bestFit="1" customWidth="1"/>
    <col min="7713" max="7714" width="10.6640625" bestFit="1" customWidth="1"/>
    <col min="7715" max="7715" width="11.33203125" bestFit="1" customWidth="1"/>
    <col min="7716" max="7716" width="15.5" bestFit="1" customWidth="1"/>
    <col min="7717" max="7717" width="2.1640625" bestFit="1" customWidth="1"/>
    <col min="7718" max="7718" width="13.33203125" bestFit="1" customWidth="1"/>
    <col min="7719" max="7719" width="6.6640625" bestFit="1" customWidth="1"/>
    <col min="7720" max="7720" width="17.83203125" bestFit="1" customWidth="1"/>
    <col min="7721" max="7721" width="12.6640625" bestFit="1" customWidth="1"/>
    <col min="7722" max="7722" width="13.6640625" bestFit="1" customWidth="1"/>
    <col min="7938" max="7938" width="57.1640625" customWidth="1"/>
    <col min="7939" max="7939" width="48" bestFit="1" customWidth="1"/>
    <col min="7940" max="7940" width="56.5" bestFit="1" customWidth="1"/>
    <col min="7941" max="7941" width="15" bestFit="1" customWidth="1"/>
    <col min="7942" max="7943" width="11.6640625" bestFit="1" customWidth="1"/>
    <col min="7944" max="7944" width="12.5" bestFit="1" customWidth="1"/>
    <col min="7946" max="7946" width="10.6640625" bestFit="1" customWidth="1"/>
    <col min="7947" max="7947" width="11.6640625" bestFit="1" customWidth="1"/>
    <col min="7948" max="7948" width="2.33203125" customWidth="1"/>
    <col min="7949" max="7949" width="11.6640625" bestFit="1" customWidth="1"/>
    <col min="7950" max="7950" width="12.83203125" bestFit="1" customWidth="1"/>
    <col min="7951" max="7951" width="13.33203125" bestFit="1" customWidth="1"/>
    <col min="7952" max="7953" width="10.6640625" bestFit="1" customWidth="1"/>
    <col min="7954" max="7954" width="2.33203125" customWidth="1"/>
    <col min="7955" max="7955" width="11.1640625" bestFit="1" customWidth="1"/>
    <col min="7956" max="7956" width="10.6640625" bestFit="1" customWidth="1"/>
    <col min="7957" max="7957" width="2.33203125" customWidth="1"/>
    <col min="7958" max="7958" width="11.6640625" bestFit="1" customWidth="1"/>
    <col min="7959" max="7959" width="11.33203125" bestFit="1" customWidth="1"/>
    <col min="7960" max="7960" width="10.6640625" bestFit="1" customWidth="1"/>
    <col min="7961" max="7961" width="15.6640625" bestFit="1" customWidth="1"/>
    <col min="7962" max="7962" width="2.33203125" customWidth="1"/>
    <col min="7963" max="7963" width="10.6640625" bestFit="1" customWidth="1"/>
    <col min="7965" max="7966" width="10.6640625" bestFit="1" customWidth="1"/>
    <col min="7967" max="7967" width="11.33203125" bestFit="1" customWidth="1"/>
    <col min="7968" max="7968" width="16.33203125" bestFit="1" customWidth="1"/>
    <col min="7969" max="7970" width="10.6640625" bestFit="1" customWidth="1"/>
    <col min="7971" max="7971" width="11.33203125" bestFit="1" customWidth="1"/>
    <col min="7972" max="7972" width="15.5" bestFit="1" customWidth="1"/>
    <col min="7973" max="7973" width="2.1640625" bestFit="1" customWidth="1"/>
    <col min="7974" max="7974" width="13.33203125" bestFit="1" customWidth="1"/>
    <col min="7975" max="7975" width="6.6640625" bestFit="1" customWidth="1"/>
    <col min="7976" max="7976" width="17.83203125" bestFit="1" customWidth="1"/>
    <col min="7977" max="7977" width="12.6640625" bestFit="1" customWidth="1"/>
    <col min="7978" max="7978" width="13.6640625" bestFit="1" customWidth="1"/>
    <col min="8194" max="8194" width="57.1640625" customWidth="1"/>
    <col min="8195" max="8195" width="48" bestFit="1" customWidth="1"/>
    <col min="8196" max="8196" width="56.5" bestFit="1" customWidth="1"/>
    <col min="8197" max="8197" width="15" bestFit="1" customWidth="1"/>
    <col min="8198" max="8199" width="11.6640625" bestFit="1" customWidth="1"/>
    <col min="8200" max="8200" width="12.5" bestFit="1" customWidth="1"/>
    <col min="8202" max="8202" width="10.6640625" bestFit="1" customWidth="1"/>
    <col min="8203" max="8203" width="11.6640625" bestFit="1" customWidth="1"/>
    <col min="8204" max="8204" width="2.33203125" customWidth="1"/>
    <col min="8205" max="8205" width="11.6640625" bestFit="1" customWidth="1"/>
    <col min="8206" max="8206" width="12.83203125" bestFit="1" customWidth="1"/>
    <col min="8207" max="8207" width="13.33203125" bestFit="1" customWidth="1"/>
    <col min="8208" max="8209" width="10.6640625" bestFit="1" customWidth="1"/>
    <col min="8210" max="8210" width="2.33203125" customWidth="1"/>
    <col min="8211" max="8211" width="11.1640625" bestFit="1" customWidth="1"/>
    <col min="8212" max="8212" width="10.6640625" bestFit="1" customWidth="1"/>
    <col min="8213" max="8213" width="2.33203125" customWidth="1"/>
    <col min="8214" max="8214" width="11.6640625" bestFit="1" customWidth="1"/>
    <col min="8215" max="8215" width="11.33203125" bestFit="1" customWidth="1"/>
    <col min="8216" max="8216" width="10.6640625" bestFit="1" customWidth="1"/>
    <col min="8217" max="8217" width="15.6640625" bestFit="1" customWidth="1"/>
    <col min="8218" max="8218" width="2.33203125" customWidth="1"/>
    <col min="8219" max="8219" width="10.6640625" bestFit="1" customWidth="1"/>
    <col min="8221" max="8222" width="10.6640625" bestFit="1" customWidth="1"/>
    <col min="8223" max="8223" width="11.33203125" bestFit="1" customWidth="1"/>
    <col min="8224" max="8224" width="16.33203125" bestFit="1" customWidth="1"/>
    <col min="8225" max="8226" width="10.6640625" bestFit="1" customWidth="1"/>
    <col min="8227" max="8227" width="11.33203125" bestFit="1" customWidth="1"/>
    <col min="8228" max="8228" width="15.5" bestFit="1" customWidth="1"/>
    <col min="8229" max="8229" width="2.1640625" bestFit="1" customWidth="1"/>
    <col min="8230" max="8230" width="13.33203125" bestFit="1" customWidth="1"/>
    <col min="8231" max="8231" width="6.6640625" bestFit="1" customWidth="1"/>
    <col min="8232" max="8232" width="17.83203125" bestFit="1" customWidth="1"/>
    <col min="8233" max="8233" width="12.6640625" bestFit="1" customWidth="1"/>
    <col min="8234" max="8234" width="13.6640625" bestFit="1" customWidth="1"/>
    <col min="8450" max="8450" width="57.1640625" customWidth="1"/>
    <col min="8451" max="8451" width="48" bestFit="1" customWidth="1"/>
    <col min="8452" max="8452" width="56.5" bestFit="1" customWidth="1"/>
    <col min="8453" max="8453" width="15" bestFit="1" customWidth="1"/>
    <col min="8454" max="8455" width="11.6640625" bestFit="1" customWidth="1"/>
    <col min="8456" max="8456" width="12.5" bestFit="1" customWidth="1"/>
    <col min="8458" max="8458" width="10.6640625" bestFit="1" customWidth="1"/>
    <col min="8459" max="8459" width="11.6640625" bestFit="1" customWidth="1"/>
    <col min="8460" max="8460" width="2.33203125" customWidth="1"/>
    <col min="8461" max="8461" width="11.6640625" bestFit="1" customWidth="1"/>
    <col min="8462" max="8462" width="12.83203125" bestFit="1" customWidth="1"/>
    <col min="8463" max="8463" width="13.33203125" bestFit="1" customWidth="1"/>
    <col min="8464" max="8465" width="10.6640625" bestFit="1" customWidth="1"/>
    <col min="8466" max="8466" width="2.33203125" customWidth="1"/>
    <col min="8467" max="8467" width="11.1640625" bestFit="1" customWidth="1"/>
    <col min="8468" max="8468" width="10.6640625" bestFit="1" customWidth="1"/>
    <col min="8469" max="8469" width="2.33203125" customWidth="1"/>
    <col min="8470" max="8470" width="11.6640625" bestFit="1" customWidth="1"/>
    <col min="8471" max="8471" width="11.33203125" bestFit="1" customWidth="1"/>
    <col min="8472" max="8472" width="10.6640625" bestFit="1" customWidth="1"/>
    <col min="8473" max="8473" width="15.6640625" bestFit="1" customWidth="1"/>
    <col min="8474" max="8474" width="2.33203125" customWidth="1"/>
    <col min="8475" max="8475" width="10.6640625" bestFit="1" customWidth="1"/>
    <col min="8477" max="8478" width="10.6640625" bestFit="1" customWidth="1"/>
    <col min="8479" max="8479" width="11.33203125" bestFit="1" customWidth="1"/>
    <col min="8480" max="8480" width="16.33203125" bestFit="1" customWidth="1"/>
    <col min="8481" max="8482" width="10.6640625" bestFit="1" customWidth="1"/>
    <col min="8483" max="8483" width="11.33203125" bestFit="1" customWidth="1"/>
    <col min="8484" max="8484" width="15.5" bestFit="1" customWidth="1"/>
    <col min="8485" max="8485" width="2.1640625" bestFit="1" customWidth="1"/>
    <col min="8486" max="8486" width="13.33203125" bestFit="1" customWidth="1"/>
    <col min="8487" max="8487" width="6.6640625" bestFit="1" customWidth="1"/>
    <col min="8488" max="8488" width="17.83203125" bestFit="1" customWidth="1"/>
    <col min="8489" max="8489" width="12.6640625" bestFit="1" customWidth="1"/>
    <col min="8490" max="8490" width="13.6640625" bestFit="1" customWidth="1"/>
    <col min="8706" max="8706" width="57.1640625" customWidth="1"/>
    <col min="8707" max="8707" width="48" bestFit="1" customWidth="1"/>
    <col min="8708" max="8708" width="56.5" bestFit="1" customWidth="1"/>
    <col min="8709" max="8709" width="15" bestFit="1" customWidth="1"/>
    <col min="8710" max="8711" width="11.6640625" bestFit="1" customWidth="1"/>
    <col min="8712" max="8712" width="12.5" bestFit="1" customWidth="1"/>
    <col min="8714" max="8714" width="10.6640625" bestFit="1" customWidth="1"/>
    <col min="8715" max="8715" width="11.6640625" bestFit="1" customWidth="1"/>
    <col min="8716" max="8716" width="2.33203125" customWidth="1"/>
    <col min="8717" max="8717" width="11.6640625" bestFit="1" customWidth="1"/>
    <col min="8718" max="8718" width="12.83203125" bestFit="1" customWidth="1"/>
    <col min="8719" max="8719" width="13.33203125" bestFit="1" customWidth="1"/>
    <col min="8720" max="8721" width="10.6640625" bestFit="1" customWidth="1"/>
    <col min="8722" max="8722" width="2.33203125" customWidth="1"/>
    <col min="8723" max="8723" width="11.1640625" bestFit="1" customWidth="1"/>
    <col min="8724" max="8724" width="10.6640625" bestFit="1" customWidth="1"/>
    <col min="8725" max="8725" width="2.33203125" customWidth="1"/>
    <col min="8726" max="8726" width="11.6640625" bestFit="1" customWidth="1"/>
    <col min="8727" max="8727" width="11.33203125" bestFit="1" customWidth="1"/>
    <col min="8728" max="8728" width="10.6640625" bestFit="1" customWidth="1"/>
    <col min="8729" max="8729" width="15.6640625" bestFit="1" customWidth="1"/>
    <col min="8730" max="8730" width="2.33203125" customWidth="1"/>
    <col min="8731" max="8731" width="10.6640625" bestFit="1" customWidth="1"/>
    <col min="8733" max="8734" width="10.6640625" bestFit="1" customWidth="1"/>
    <col min="8735" max="8735" width="11.33203125" bestFit="1" customWidth="1"/>
    <col min="8736" max="8736" width="16.33203125" bestFit="1" customWidth="1"/>
    <col min="8737" max="8738" width="10.6640625" bestFit="1" customWidth="1"/>
    <col min="8739" max="8739" width="11.33203125" bestFit="1" customWidth="1"/>
    <col min="8740" max="8740" width="15.5" bestFit="1" customWidth="1"/>
    <col min="8741" max="8741" width="2.1640625" bestFit="1" customWidth="1"/>
    <col min="8742" max="8742" width="13.33203125" bestFit="1" customWidth="1"/>
    <col min="8743" max="8743" width="6.6640625" bestFit="1" customWidth="1"/>
    <col min="8744" max="8744" width="17.83203125" bestFit="1" customWidth="1"/>
    <col min="8745" max="8745" width="12.6640625" bestFit="1" customWidth="1"/>
    <col min="8746" max="8746" width="13.6640625" bestFit="1" customWidth="1"/>
    <col min="8962" max="8962" width="57.1640625" customWidth="1"/>
    <col min="8963" max="8963" width="48" bestFit="1" customWidth="1"/>
    <col min="8964" max="8964" width="56.5" bestFit="1" customWidth="1"/>
    <col min="8965" max="8965" width="15" bestFit="1" customWidth="1"/>
    <col min="8966" max="8967" width="11.6640625" bestFit="1" customWidth="1"/>
    <col min="8968" max="8968" width="12.5" bestFit="1" customWidth="1"/>
    <col min="8970" max="8970" width="10.6640625" bestFit="1" customWidth="1"/>
    <col min="8971" max="8971" width="11.6640625" bestFit="1" customWidth="1"/>
    <col min="8972" max="8972" width="2.33203125" customWidth="1"/>
    <col min="8973" max="8973" width="11.6640625" bestFit="1" customWidth="1"/>
    <col min="8974" max="8974" width="12.83203125" bestFit="1" customWidth="1"/>
    <col min="8975" max="8975" width="13.33203125" bestFit="1" customWidth="1"/>
    <col min="8976" max="8977" width="10.6640625" bestFit="1" customWidth="1"/>
    <col min="8978" max="8978" width="2.33203125" customWidth="1"/>
    <col min="8979" max="8979" width="11.1640625" bestFit="1" customWidth="1"/>
    <col min="8980" max="8980" width="10.6640625" bestFit="1" customWidth="1"/>
    <col min="8981" max="8981" width="2.33203125" customWidth="1"/>
    <col min="8982" max="8982" width="11.6640625" bestFit="1" customWidth="1"/>
    <col min="8983" max="8983" width="11.33203125" bestFit="1" customWidth="1"/>
    <col min="8984" max="8984" width="10.6640625" bestFit="1" customWidth="1"/>
    <col min="8985" max="8985" width="15.6640625" bestFit="1" customWidth="1"/>
    <col min="8986" max="8986" width="2.33203125" customWidth="1"/>
    <col min="8987" max="8987" width="10.6640625" bestFit="1" customWidth="1"/>
    <col min="8989" max="8990" width="10.6640625" bestFit="1" customWidth="1"/>
    <col min="8991" max="8991" width="11.33203125" bestFit="1" customWidth="1"/>
    <col min="8992" max="8992" width="16.33203125" bestFit="1" customWidth="1"/>
    <col min="8993" max="8994" width="10.6640625" bestFit="1" customWidth="1"/>
    <col min="8995" max="8995" width="11.33203125" bestFit="1" customWidth="1"/>
    <col min="8996" max="8996" width="15.5" bestFit="1" customWidth="1"/>
    <col min="8997" max="8997" width="2.1640625" bestFit="1" customWidth="1"/>
    <col min="8998" max="8998" width="13.33203125" bestFit="1" customWidth="1"/>
    <col min="8999" max="8999" width="6.6640625" bestFit="1" customWidth="1"/>
    <col min="9000" max="9000" width="17.83203125" bestFit="1" customWidth="1"/>
    <col min="9001" max="9001" width="12.6640625" bestFit="1" customWidth="1"/>
    <col min="9002" max="9002" width="13.6640625" bestFit="1" customWidth="1"/>
    <col min="9218" max="9218" width="57.1640625" customWidth="1"/>
    <col min="9219" max="9219" width="48" bestFit="1" customWidth="1"/>
    <col min="9220" max="9220" width="56.5" bestFit="1" customWidth="1"/>
    <col min="9221" max="9221" width="15" bestFit="1" customWidth="1"/>
    <col min="9222" max="9223" width="11.6640625" bestFit="1" customWidth="1"/>
    <col min="9224" max="9224" width="12.5" bestFit="1" customWidth="1"/>
    <col min="9226" max="9226" width="10.6640625" bestFit="1" customWidth="1"/>
    <col min="9227" max="9227" width="11.6640625" bestFit="1" customWidth="1"/>
    <col min="9228" max="9228" width="2.33203125" customWidth="1"/>
    <col min="9229" max="9229" width="11.6640625" bestFit="1" customWidth="1"/>
    <col min="9230" max="9230" width="12.83203125" bestFit="1" customWidth="1"/>
    <col min="9231" max="9231" width="13.33203125" bestFit="1" customWidth="1"/>
    <col min="9232" max="9233" width="10.6640625" bestFit="1" customWidth="1"/>
    <col min="9234" max="9234" width="2.33203125" customWidth="1"/>
    <col min="9235" max="9235" width="11.1640625" bestFit="1" customWidth="1"/>
    <col min="9236" max="9236" width="10.6640625" bestFit="1" customWidth="1"/>
    <col min="9237" max="9237" width="2.33203125" customWidth="1"/>
    <col min="9238" max="9238" width="11.6640625" bestFit="1" customWidth="1"/>
    <col min="9239" max="9239" width="11.33203125" bestFit="1" customWidth="1"/>
    <col min="9240" max="9240" width="10.6640625" bestFit="1" customWidth="1"/>
    <col min="9241" max="9241" width="15.6640625" bestFit="1" customWidth="1"/>
    <col min="9242" max="9242" width="2.33203125" customWidth="1"/>
    <col min="9243" max="9243" width="10.6640625" bestFit="1" customWidth="1"/>
    <col min="9245" max="9246" width="10.6640625" bestFit="1" customWidth="1"/>
    <col min="9247" max="9247" width="11.33203125" bestFit="1" customWidth="1"/>
    <col min="9248" max="9248" width="16.33203125" bestFit="1" customWidth="1"/>
    <col min="9249" max="9250" width="10.6640625" bestFit="1" customWidth="1"/>
    <col min="9251" max="9251" width="11.33203125" bestFit="1" customWidth="1"/>
    <col min="9252" max="9252" width="15.5" bestFit="1" customWidth="1"/>
    <col min="9253" max="9253" width="2.1640625" bestFit="1" customWidth="1"/>
    <col min="9254" max="9254" width="13.33203125" bestFit="1" customWidth="1"/>
    <col min="9255" max="9255" width="6.6640625" bestFit="1" customWidth="1"/>
    <col min="9256" max="9256" width="17.83203125" bestFit="1" customWidth="1"/>
    <col min="9257" max="9257" width="12.6640625" bestFit="1" customWidth="1"/>
    <col min="9258" max="9258" width="13.6640625" bestFit="1" customWidth="1"/>
    <col min="9474" max="9474" width="57.1640625" customWidth="1"/>
    <col min="9475" max="9475" width="48" bestFit="1" customWidth="1"/>
    <col min="9476" max="9476" width="56.5" bestFit="1" customWidth="1"/>
    <col min="9477" max="9477" width="15" bestFit="1" customWidth="1"/>
    <col min="9478" max="9479" width="11.6640625" bestFit="1" customWidth="1"/>
    <col min="9480" max="9480" width="12.5" bestFit="1" customWidth="1"/>
    <col min="9482" max="9482" width="10.6640625" bestFit="1" customWidth="1"/>
    <col min="9483" max="9483" width="11.6640625" bestFit="1" customWidth="1"/>
    <col min="9484" max="9484" width="2.33203125" customWidth="1"/>
    <col min="9485" max="9485" width="11.6640625" bestFit="1" customWidth="1"/>
    <col min="9486" max="9486" width="12.83203125" bestFit="1" customWidth="1"/>
    <col min="9487" max="9487" width="13.33203125" bestFit="1" customWidth="1"/>
    <col min="9488" max="9489" width="10.6640625" bestFit="1" customWidth="1"/>
    <col min="9490" max="9490" width="2.33203125" customWidth="1"/>
    <col min="9491" max="9491" width="11.1640625" bestFit="1" customWidth="1"/>
    <col min="9492" max="9492" width="10.6640625" bestFit="1" customWidth="1"/>
    <col min="9493" max="9493" width="2.33203125" customWidth="1"/>
    <col min="9494" max="9494" width="11.6640625" bestFit="1" customWidth="1"/>
    <col min="9495" max="9495" width="11.33203125" bestFit="1" customWidth="1"/>
    <col min="9496" max="9496" width="10.6640625" bestFit="1" customWidth="1"/>
    <col min="9497" max="9497" width="15.6640625" bestFit="1" customWidth="1"/>
    <col min="9498" max="9498" width="2.33203125" customWidth="1"/>
    <col min="9499" max="9499" width="10.6640625" bestFit="1" customWidth="1"/>
    <col min="9501" max="9502" width="10.6640625" bestFit="1" customWidth="1"/>
    <col min="9503" max="9503" width="11.33203125" bestFit="1" customWidth="1"/>
    <col min="9504" max="9504" width="16.33203125" bestFit="1" customWidth="1"/>
    <col min="9505" max="9506" width="10.6640625" bestFit="1" customWidth="1"/>
    <col min="9507" max="9507" width="11.33203125" bestFit="1" customWidth="1"/>
    <col min="9508" max="9508" width="15.5" bestFit="1" customWidth="1"/>
    <col min="9509" max="9509" width="2.1640625" bestFit="1" customWidth="1"/>
    <col min="9510" max="9510" width="13.33203125" bestFit="1" customWidth="1"/>
    <col min="9511" max="9511" width="6.6640625" bestFit="1" customWidth="1"/>
    <col min="9512" max="9512" width="17.83203125" bestFit="1" customWidth="1"/>
    <col min="9513" max="9513" width="12.6640625" bestFit="1" customWidth="1"/>
    <col min="9514" max="9514" width="13.6640625" bestFit="1" customWidth="1"/>
    <col min="9730" max="9730" width="57.1640625" customWidth="1"/>
    <col min="9731" max="9731" width="48" bestFit="1" customWidth="1"/>
    <col min="9732" max="9732" width="56.5" bestFit="1" customWidth="1"/>
    <col min="9733" max="9733" width="15" bestFit="1" customWidth="1"/>
    <col min="9734" max="9735" width="11.6640625" bestFit="1" customWidth="1"/>
    <col min="9736" max="9736" width="12.5" bestFit="1" customWidth="1"/>
    <col min="9738" max="9738" width="10.6640625" bestFit="1" customWidth="1"/>
    <col min="9739" max="9739" width="11.6640625" bestFit="1" customWidth="1"/>
    <col min="9740" max="9740" width="2.33203125" customWidth="1"/>
    <col min="9741" max="9741" width="11.6640625" bestFit="1" customWidth="1"/>
    <col min="9742" max="9742" width="12.83203125" bestFit="1" customWidth="1"/>
    <col min="9743" max="9743" width="13.33203125" bestFit="1" customWidth="1"/>
    <col min="9744" max="9745" width="10.6640625" bestFit="1" customWidth="1"/>
    <col min="9746" max="9746" width="2.33203125" customWidth="1"/>
    <col min="9747" max="9747" width="11.1640625" bestFit="1" customWidth="1"/>
    <col min="9748" max="9748" width="10.6640625" bestFit="1" customWidth="1"/>
    <col min="9749" max="9749" width="2.33203125" customWidth="1"/>
    <col min="9750" max="9750" width="11.6640625" bestFit="1" customWidth="1"/>
    <col min="9751" max="9751" width="11.33203125" bestFit="1" customWidth="1"/>
    <col min="9752" max="9752" width="10.6640625" bestFit="1" customWidth="1"/>
    <col min="9753" max="9753" width="15.6640625" bestFit="1" customWidth="1"/>
    <col min="9754" max="9754" width="2.33203125" customWidth="1"/>
    <col min="9755" max="9755" width="10.6640625" bestFit="1" customWidth="1"/>
    <col min="9757" max="9758" width="10.6640625" bestFit="1" customWidth="1"/>
    <col min="9759" max="9759" width="11.33203125" bestFit="1" customWidth="1"/>
    <col min="9760" max="9760" width="16.33203125" bestFit="1" customWidth="1"/>
    <col min="9761" max="9762" width="10.6640625" bestFit="1" customWidth="1"/>
    <col min="9763" max="9763" width="11.33203125" bestFit="1" customWidth="1"/>
    <col min="9764" max="9764" width="15.5" bestFit="1" customWidth="1"/>
    <col min="9765" max="9765" width="2.1640625" bestFit="1" customWidth="1"/>
    <col min="9766" max="9766" width="13.33203125" bestFit="1" customWidth="1"/>
    <col min="9767" max="9767" width="6.6640625" bestFit="1" customWidth="1"/>
    <col min="9768" max="9768" width="17.83203125" bestFit="1" customWidth="1"/>
    <col min="9769" max="9769" width="12.6640625" bestFit="1" customWidth="1"/>
    <col min="9770" max="9770" width="13.6640625" bestFit="1" customWidth="1"/>
    <col min="9986" max="9986" width="57.1640625" customWidth="1"/>
    <col min="9987" max="9987" width="48" bestFit="1" customWidth="1"/>
    <col min="9988" max="9988" width="56.5" bestFit="1" customWidth="1"/>
    <col min="9989" max="9989" width="15" bestFit="1" customWidth="1"/>
    <col min="9990" max="9991" width="11.6640625" bestFit="1" customWidth="1"/>
    <col min="9992" max="9992" width="12.5" bestFit="1" customWidth="1"/>
    <col min="9994" max="9994" width="10.6640625" bestFit="1" customWidth="1"/>
    <col min="9995" max="9995" width="11.6640625" bestFit="1" customWidth="1"/>
    <col min="9996" max="9996" width="2.33203125" customWidth="1"/>
    <col min="9997" max="9997" width="11.6640625" bestFit="1" customWidth="1"/>
    <col min="9998" max="9998" width="12.83203125" bestFit="1" customWidth="1"/>
    <col min="9999" max="9999" width="13.33203125" bestFit="1" customWidth="1"/>
    <col min="10000" max="10001" width="10.6640625" bestFit="1" customWidth="1"/>
    <col min="10002" max="10002" width="2.33203125" customWidth="1"/>
    <col min="10003" max="10003" width="11.1640625" bestFit="1" customWidth="1"/>
    <col min="10004" max="10004" width="10.6640625" bestFit="1" customWidth="1"/>
    <col min="10005" max="10005" width="2.33203125" customWidth="1"/>
    <col min="10006" max="10006" width="11.6640625" bestFit="1" customWidth="1"/>
    <col min="10007" max="10007" width="11.33203125" bestFit="1" customWidth="1"/>
    <col min="10008" max="10008" width="10.6640625" bestFit="1" customWidth="1"/>
    <col min="10009" max="10009" width="15.6640625" bestFit="1" customWidth="1"/>
    <col min="10010" max="10010" width="2.33203125" customWidth="1"/>
    <col min="10011" max="10011" width="10.6640625" bestFit="1" customWidth="1"/>
    <col min="10013" max="10014" width="10.6640625" bestFit="1" customWidth="1"/>
    <col min="10015" max="10015" width="11.33203125" bestFit="1" customWidth="1"/>
    <col min="10016" max="10016" width="16.33203125" bestFit="1" customWidth="1"/>
    <col min="10017" max="10018" width="10.6640625" bestFit="1" customWidth="1"/>
    <col min="10019" max="10019" width="11.33203125" bestFit="1" customWidth="1"/>
    <col min="10020" max="10020" width="15.5" bestFit="1" customWidth="1"/>
    <col min="10021" max="10021" width="2.1640625" bestFit="1" customWidth="1"/>
    <col min="10022" max="10022" width="13.33203125" bestFit="1" customWidth="1"/>
    <col min="10023" max="10023" width="6.6640625" bestFit="1" customWidth="1"/>
    <col min="10024" max="10024" width="17.83203125" bestFit="1" customWidth="1"/>
    <col min="10025" max="10025" width="12.6640625" bestFit="1" customWidth="1"/>
    <col min="10026" max="10026" width="13.6640625" bestFit="1" customWidth="1"/>
    <col min="10242" max="10242" width="57.1640625" customWidth="1"/>
    <col min="10243" max="10243" width="48" bestFit="1" customWidth="1"/>
    <col min="10244" max="10244" width="56.5" bestFit="1" customWidth="1"/>
    <col min="10245" max="10245" width="15" bestFit="1" customWidth="1"/>
    <col min="10246" max="10247" width="11.6640625" bestFit="1" customWidth="1"/>
    <col min="10248" max="10248" width="12.5" bestFit="1" customWidth="1"/>
    <col min="10250" max="10250" width="10.6640625" bestFit="1" customWidth="1"/>
    <col min="10251" max="10251" width="11.6640625" bestFit="1" customWidth="1"/>
    <col min="10252" max="10252" width="2.33203125" customWidth="1"/>
    <col min="10253" max="10253" width="11.6640625" bestFit="1" customWidth="1"/>
    <col min="10254" max="10254" width="12.83203125" bestFit="1" customWidth="1"/>
    <col min="10255" max="10255" width="13.33203125" bestFit="1" customWidth="1"/>
    <col min="10256" max="10257" width="10.6640625" bestFit="1" customWidth="1"/>
    <col min="10258" max="10258" width="2.33203125" customWidth="1"/>
    <col min="10259" max="10259" width="11.1640625" bestFit="1" customWidth="1"/>
    <col min="10260" max="10260" width="10.6640625" bestFit="1" customWidth="1"/>
    <col min="10261" max="10261" width="2.33203125" customWidth="1"/>
    <col min="10262" max="10262" width="11.6640625" bestFit="1" customWidth="1"/>
    <col min="10263" max="10263" width="11.33203125" bestFit="1" customWidth="1"/>
    <col min="10264" max="10264" width="10.6640625" bestFit="1" customWidth="1"/>
    <col min="10265" max="10265" width="15.6640625" bestFit="1" customWidth="1"/>
    <col min="10266" max="10266" width="2.33203125" customWidth="1"/>
    <col min="10267" max="10267" width="10.6640625" bestFit="1" customWidth="1"/>
    <col min="10269" max="10270" width="10.6640625" bestFit="1" customWidth="1"/>
    <col min="10271" max="10271" width="11.33203125" bestFit="1" customWidth="1"/>
    <col min="10272" max="10272" width="16.33203125" bestFit="1" customWidth="1"/>
    <col min="10273" max="10274" width="10.6640625" bestFit="1" customWidth="1"/>
    <col min="10275" max="10275" width="11.33203125" bestFit="1" customWidth="1"/>
    <col min="10276" max="10276" width="15.5" bestFit="1" customWidth="1"/>
    <col min="10277" max="10277" width="2.1640625" bestFit="1" customWidth="1"/>
    <col min="10278" max="10278" width="13.33203125" bestFit="1" customWidth="1"/>
    <col min="10279" max="10279" width="6.6640625" bestFit="1" customWidth="1"/>
    <col min="10280" max="10280" width="17.83203125" bestFit="1" customWidth="1"/>
    <col min="10281" max="10281" width="12.6640625" bestFit="1" customWidth="1"/>
    <col min="10282" max="10282" width="13.6640625" bestFit="1" customWidth="1"/>
    <col min="10498" max="10498" width="57.1640625" customWidth="1"/>
    <col min="10499" max="10499" width="48" bestFit="1" customWidth="1"/>
    <col min="10500" max="10500" width="56.5" bestFit="1" customWidth="1"/>
    <col min="10501" max="10501" width="15" bestFit="1" customWidth="1"/>
    <col min="10502" max="10503" width="11.6640625" bestFit="1" customWidth="1"/>
    <col min="10504" max="10504" width="12.5" bestFit="1" customWidth="1"/>
    <col min="10506" max="10506" width="10.6640625" bestFit="1" customWidth="1"/>
    <col min="10507" max="10507" width="11.6640625" bestFit="1" customWidth="1"/>
    <col min="10508" max="10508" width="2.33203125" customWidth="1"/>
    <col min="10509" max="10509" width="11.6640625" bestFit="1" customWidth="1"/>
    <col min="10510" max="10510" width="12.83203125" bestFit="1" customWidth="1"/>
    <col min="10511" max="10511" width="13.33203125" bestFit="1" customWidth="1"/>
    <col min="10512" max="10513" width="10.6640625" bestFit="1" customWidth="1"/>
    <col min="10514" max="10514" width="2.33203125" customWidth="1"/>
    <col min="10515" max="10515" width="11.1640625" bestFit="1" customWidth="1"/>
    <col min="10516" max="10516" width="10.6640625" bestFit="1" customWidth="1"/>
    <col min="10517" max="10517" width="2.33203125" customWidth="1"/>
    <col min="10518" max="10518" width="11.6640625" bestFit="1" customWidth="1"/>
    <col min="10519" max="10519" width="11.33203125" bestFit="1" customWidth="1"/>
    <col min="10520" max="10520" width="10.6640625" bestFit="1" customWidth="1"/>
    <col min="10521" max="10521" width="15.6640625" bestFit="1" customWidth="1"/>
    <col min="10522" max="10522" width="2.33203125" customWidth="1"/>
    <col min="10523" max="10523" width="10.6640625" bestFit="1" customWidth="1"/>
    <col min="10525" max="10526" width="10.6640625" bestFit="1" customWidth="1"/>
    <col min="10527" max="10527" width="11.33203125" bestFit="1" customWidth="1"/>
    <col min="10528" max="10528" width="16.33203125" bestFit="1" customWidth="1"/>
    <col min="10529" max="10530" width="10.6640625" bestFit="1" customWidth="1"/>
    <col min="10531" max="10531" width="11.33203125" bestFit="1" customWidth="1"/>
    <col min="10532" max="10532" width="15.5" bestFit="1" customWidth="1"/>
    <col min="10533" max="10533" width="2.1640625" bestFit="1" customWidth="1"/>
    <col min="10534" max="10534" width="13.33203125" bestFit="1" customWidth="1"/>
    <col min="10535" max="10535" width="6.6640625" bestFit="1" customWidth="1"/>
    <col min="10536" max="10536" width="17.83203125" bestFit="1" customWidth="1"/>
    <col min="10537" max="10537" width="12.6640625" bestFit="1" customWidth="1"/>
    <col min="10538" max="10538" width="13.6640625" bestFit="1" customWidth="1"/>
    <col min="10754" max="10754" width="57.1640625" customWidth="1"/>
    <col min="10755" max="10755" width="48" bestFit="1" customWidth="1"/>
    <col min="10756" max="10756" width="56.5" bestFit="1" customWidth="1"/>
    <col min="10757" max="10757" width="15" bestFit="1" customWidth="1"/>
    <col min="10758" max="10759" width="11.6640625" bestFit="1" customWidth="1"/>
    <col min="10760" max="10760" width="12.5" bestFit="1" customWidth="1"/>
    <col min="10762" max="10762" width="10.6640625" bestFit="1" customWidth="1"/>
    <col min="10763" max="10763" width="11.6640625" bestFit="1" customWidth="1"/>
    <col min="10764" max="10764" width="2.33203125" customWidth="1"/>
    <col min="10765" max="10765" width="11.6640625" bestFit="1" customWidth="1"/>
    <col min="10766" max="10766" width="12.83203125" bestFit="1" customWidth="1"/>
    <col min="10767" max="10767" width="13.33203125" bestFit="1" customWidth="1"/>
    <col min="10768" max="10769" width="10.6640625" bestFit="1" customWidth="1"/>
    <col min="10770" max="10770" width="2.33203125" customWidth="1"/>
    <col min="10771" max="10771" width="11.1640625" bestFit="1" customWidth="1"/>
    <col min="10772" max="10772" width="10.6640625" bestFit="1" customWidth="1"/>
    <col min="10773" max="10773" width="2.33203125" customWidth="1"/>
    <col min="10774" max="10774" width="11.6640625" bestFit="1" customWidth="1"/>
    <col min="10775" max="10775" width="11.33203125" bestFit="1" customWidth="1"/>
    <col min="10776" max="10776" width="10.6640625" bestFit="1" customWidth="1"/>
    <col min="10777" max="10777" width="15.6640625" bestFit="1" customWidth="1"/>
    <col min="10778" max="10778" width="2.33203125" customWidth="1"/>
    <col min="10779" max="10779" width="10.6640625" bestFit="1" customWidth="1"/>
    <col min="10781" max="10782" width="10.6640625" bestFit="1" customWidth="1"/>
    <col min="10783" max="10783" width="11.33203125" bestFit="1" customWidth="1"/>
    <col min="10784" max="10784" width="16.33203125" bestFit="1" customWidth="1"/>
    <col min="10785" max="10786" width="10.6640625" bestFit="1" customWidth="1"/>
    <col min="10787" max="10787" width="11.33203125" bestFit="1" customWidth="1"/>
    <col min="10788" max="10788" width="15.5" bestFit="1" customWidth="1"/>
    <col min="10789" max="10789" width="2.1640625" bestFit="1" customWidth="1"/>
    <col min="10790" max="10790" width="13.33203125" bestFit="1" customWidth="1"/>
    <col min="10791" max="10791" width="6.6640625" bestFit="1" customWidth="1"/>
    <col min="10792" max="10792" width="17.83203125" bestFit="1" customWidth="1"/>
    <col min="10793" max="10793" width="12.6640625" bestFit="1" customWidth="1"/>
    <col min="10794" max="10794" width="13.6640625" bestFit="1" customWidth="1"/>
    <col min="11010" max="11010" width="57.1640625" customWidth="1"/>
    <col min="11011" max="11011" width="48" bestFit="1" customWidth="1"/>
    <col min="11012" max="11012" width="56.5" bestFit="1" customWidth="1"/>
    <col min="11013" max="11013" width="15" bestFit="1" customWidth="1"/>
    <col min="11014" max="11015" width="11.6640625" bestFit="1" customWidth="1"/>
    <col min="11016" max="11016" width="12.5" bestFit="1" customWidth="1"/>
    <col min="11018" max="11018" width="10.6640625" bestFit="1" customWidth="1"/>
    <col min="11019" max="11019" width="11.6640625" bestFit="1" customWidth="1"/>
    <col min="11020" max="11020" width="2.33203125" customWidth="1"/>
    <col min="11021" max="11021" width="11.6640625" bestFit="1" customWidth="1"/>
    <col min="11022" max="11022" width="12.83203125" bestFit="1" customWidth="1"/>
    <col min="11023" max="11023" width="13.33203125" bestFit="1" customWidth="1"/>
    <col min="11024" max="11025" width="10.6640625" bestFit="1" customWidth="1"/>
    <col min="11026" max="11026" width="2.33203125" customWidth="1"/>
    <col min="11027" max="11027" width="11.1640625" bestFit="1" customWidth="1"/>
    <col min="11028" max="11028" width="10.6640625" bestFit="1" customWidth="1"/>
    <col min="11029" max="11029" width="2.33203125" customWidth="1"/>
    <col min="11030" max="11030" width="11.6640625" bestFit="1" customWidth="1"/>
    <col min="11031" max="11031" width="11.33203125" bestFit="1" customWidth="1"/>
    <col min="11032" max="11032" width="10.6640625" bestFit="1" customWidth="1"/>
    <col min="11033" max="11033" width="15.6640625" bestFit="1" customWidth="1"/>
    <col min="11034" max="11034" width="2.33203125" customWidth="1"/>
    <col min="11035" max="11035" width="10.6640625" bestFit="1" customWidth="1"/>
    <col min="11037" max="11038" width="10.6640625" bestFit="1" customWidth="1"/>
    <col min="11039" max="11039" width="11.33203125" bestFit="1" customWidth="1"/>
    <col min="11040" max="11040" width="16.33203125" bestFit="1" customWidth="1"/>
    <col min="11041" max="11042" width="10.6640625" bestFit="1" customWidth="1"/>
    <col min="11043" max="11043" width="11.33203125" bestFit="1" customWidth="1"/>
    <col min="11044" max="11044" width="15.5" bestFit="1" customWidth="1"/>
    <col min="11045" max="11045" width="2.1640625" bestFit="1" customWidth="1"/>
    <col min="11046" max="11046" width="13.33203125" bestFit="1" customWidth="1"/>
    <col min="11047" max="11047" width="6.6640625" bestFit="1" customWidth="1"/>
    <col min="11048" max="11048" width="17.83203125" bestFit="1" customWidth="1"/>
    <col min="11049" max="11049" width="12.6640625" bestFit="1" customWidth="1"/>
    <col min="11050" max="11050" width="13.6640625" bestFit="1" customWidth="1"/>
    <col min="11266" max="11266" width="57.1640625" customWidth="1"/>
    <col min="11267" max="11267" width="48" bestFit="1" customWidth="1"/>
    <col min="11268" max="11268" width="56.5" bestFit="1" customWidth="1"/>
    <col min="11269" max="11269" width="15" bestFit="1" customWidth="1"/>
    <col min="11270" max="11271" width="11.6640625" bestFit="1" customWidth="1"/>
    <col min="11272" max="11272" width="12.5" bestFit="1" customWidth="1"/>
    <col min="11274" max="11274" width="10.6640625" bestFit="1" customWidth="1"/>
    <col min="11275" max="11275" width="11.6640625" bestFit="1" customWidth="1"/>
    <col min="11276" max="11276" width="2.33203125" customWidth="1"/>
    <col min="11277" max="11277" width="11.6640625" bestFit="1" customWidth="1"/>
    <col min="11278" max="11278" width="12.83203125" bestFit="1" customWidth="1"/>
    <col min="11279" max="11279" width="13.33203125" bestFit="1" customWidth="1"/>
    <col min="11280" max="11281" width="10.6640625" bestFit="1" customWidth="1"/>
    <col min="11282" max="11282" width="2.33203125" customWidth="1"/>
    <col min="11283" max="11283" width="11.1640625" bestFit="1" customWidth="1"/>
    <col min="11284" max="11284" width="10.6640625" bestFit="1" customWidth="1"/>
    <col min="11285" max="11285" width="2.33203125" customWidth="1"/>
    <col min="11286" max="11286" width="11.6640625" bestFit="1" customWidth="1"/>
    <col min="11287" max="11287" width="11.33203125" bestFit="1" customWidth="1"/>
    <col min="11288" max="11288" width="10.6640625" bestFit="1" customWidth="1"/>
    <col min="11289" max="11289" width="15.6640625" bestFit="1" customWidth="1"/>
    <col min="11290" max="11290" width="2.33203125" customWidth="1"/>
    <col min="11291" max="11291" width="10.6640625" bestFit="1" customWidth="1"/>
    <col min="11293" max="11294" width="10.6640625" bestFit="1" customWidth="1"/>
    <col min="11295" max="11295" width="11.33203125" bestFit="1" customWidth="1"/>
    <col min="11296" max="11296" width="16.33203125" bestFit="1" customWidth="1"/>
    <col min="11297" max="11298" width="10.6640625" bestFit="1" customWidth="1"/>
    <col min="11299" max="11299" width="11.33203125" bestFit="1" customWidth="1"/>
    <col min="11300" max="11300" width="15.5" bestFit="1" customWidth="1"/>
    <col min="11301" max="11301" width="2.1640625" bestFit="1" customWidth="1"/>
    <col min="11302" max="11302" width="13.33203125" bestFit="1" customWidth="1"/>
    <col min="11303" max="11303" width="6.6640625" bestFit="1" customWidth="1"/>
    <col min="11304" max="11304" width="17.83203125" bestFit="1" customWidth="1"/>
    <col min="11305" max="11305" width="12.6640625" bestFit="1" customWidth="1"/>
    <col min="11306" max="11306" width="13.6640625" bestFit="1" customWidth="1"/>
    <col min="11522" max="11522" width="57.1640625" customWidth="1"/>
    <col min="11523" max="11523" width="48" bestFit="1" customWidth="1"/>
    <col min="11524" max="11524" width="56.5" bestFit="1" customWidth="1"/>
    <col min="11525" max="11525" width="15" bestFit="1" customWidth="1"/>
    <col min="11526" max="11527" width="11.6640625" bestFit="1" customWidth="1"/>
    <col min="11528" max="11528" width="12.5" bestFit="1" customWidth="1"/>
    <col min="11530" max="11530" width="10.6640625" bestFit="1" customWidth="1"/>
    <col min="11531" max="11531" width="11.6640625" bestFit="1" customWidth="1"/>
    <col min="11532" max="11532" width="2.33203125" customWidth="1"/>
    <col min="11533" max="11533" width="11.6640625" bestFit="1" customWidth="1"/>
    <col min="11534" max="11534" width="12.83203125" bestFit="1" customWidth="1"/>
    <col min="11535" max="11535" width="13.33203125" bestFit="1" customWidth="1"/>
    <col min="11536" max="11537" width="10.6640625" bestFit="1" customWidth="1"/>
    <col min="11538" max="11538" width="2.33203125" customWidth="1"/>
    <col min="11539" max="11539" width="11.1640625" bestFit="1" customWidth="1"/>
    <col min="11540" max="11540" width="10.6640625" bestFit="1" customWidth="1"/>
    <col min="11541" max="11541" width="2.33203125" customWidth="1"/>
    <col min="11542" max="11542" width="11.6640625" bestFit="1" customWidth="1"/>
    <col min="11543" max="11543" width="11.33203125" bestFit="1" customWidth="1"/>
    <col min="11544" max="11544" width="10.6640625" bestFit="1" customWidth="1"/>
    <col min="11545" max="11545" width="15.6640625" bestFit="1" customWidth="1"/>
    <col min="11546" max="11546" width="2.33203125" customWidth="1"/>
    <col min="11547" max="11547" width="10.6640625" bestFit="1" customWidth="1"/>
    <col min="11549" max="11550" width="10.6640625" bestFit="1" customWidth="1"/>
    <col min="11551" max="11551" width="11.33203125" bestFit="1" customWidth="1"/>
    <col min="11552" max="11552" width="16.33203125" bestFit="1" customWidth="1"/>
    <col min="11553" max="11554" width="10.6640625" bestFit="1" customWidth="1"/>
    <col min="11555" max="11555" width="11.33203125" bestFit="1" customWidth="1"/>
    <col min="11556" max="11556" width="15.5" bestFit="1" customWidth="1"/>
    <col min="11557" max="11557" width="2.1640625" bestFit="1" customWidth="1"/>
    <col min="11558" max="11558" width="13.33203125" bestFit="1" customWidth="1"/>
    <col min="11559" max="11559" width="6.6640625" bestFit="1" customWidth="1"/>
    <col min="11560" max="11560" width="17.83203125" bestFit="1" customWidth="1"/>
    <col min="11561" max="11561" width="12.6640625" bestFit="1" customWidth="1"/>
    <col min="11562" max="11562" width="13.6640625" bestFit="1" customWidth="1"/>
    <col min="11778" max="11778" width="57.1640625" customWidth="1"/>
    <col min="11779" max="11779" width="48" bestFit="1" customWidth="1"/>
    <col min="11780" max="11780" width="56.5" bestFit="1" customWidth="1"/>
    <col min="11781" max="11781" width="15" bestFit="1" customWidth="1"/>
    <col min="11782" max="11783" width="11.6640625" bestFit="1" customWidth="1"/>
    <col min="11784" max="11784" width="12.5" bestFit="1" customWidth="1"/>
    <col min="11786" max="11786" width="10.6640625" bestFit="1" customWidth="1"/>
    <col min="11787" max="11787" width="11.6640625" bestFit="1" customWidth="1"/>
    <col min="11788" max="11788" width="2.33203125" customWidth="1"/>
    <col min="11789" max="11789" width="11.6640625" bestFit="1" customWidth="1"/>
    <col min="11790" max="11790" width="12.83203125" bestFit="1" customWidth="1"/>
    <col min="11791" max="11791" width="13.33203125" bestFit="1" customWidth="1"/>
    <col min="11792" max="11793" width="10.6640625" bestFit="1" customWidth="1"/>
    <col min="11794" max="11794" width="2.33203125" customWidth="1"/>
    <col min="11795" max="11795" width="11.1640625" bestFit="1" customWidth="1"/>
    <col min="11796" max="11796" width="10.6640625" bestFit="1" customWidth="1"/>
    <col min="11797" max="11797" width="2.33203125" customWidth="1"/>
    <col min="11798" max="11798" width="11.6640625" bestFit="1" customWidth="1"/>
    <col min="11799" max="11799" width="11.33203125" bestFit="1" customWidth="1"/>
    <col min="11800" max="11800" width="10.6640625" bestFit="1" customWidth="1"/>
    <col min="11801" max="11801" width="15.6640625" bestFit="1" customWidth="1"/>
    <col min="11802" max="11802" width="2.33203125" customWidth="1"/>
    <col min="11803" max="11803" width="10.6640625" bestFit="1" customWidth="1"/>
    <col min="11805" max="11806" width="10.6640625" bestFit="1" customWidth="1"/>
    <col min="11807" max="11807" width="11.33203125" bestFit="1" customWidth="1"/>
    <col min="11808" max="11808" width="16.33203125" bestFit="1" customWidth="1"/>
    <col min="11809" max="11810" width="10.6640625" bestFit="1" customWidth="1"/>
    <col min="11811" max="11811" width="11.33203125" bestFit="1" customWidth="1"/>
    <col min="11812" max="11812" width="15.5" bestFit="1" customWidth="1"/>
    <col min="11813" max="11813" width="2.1640625" bestFit="1" customWidth="1"/>
    <col min="11814" max="11814" width="13.33203125" bestFit="1" customWidth="1"/>
    <col min="11815" max="11815" width="6.6640625" bestFit="1" customWidth="1"/>
    <col min="11816" max="11816" width="17.83203125" bestFit="1" customWidth="1"/>
    <col min="11817" max="11817" width="12.6640625" bestFit="1" customWidth="1"/>
    <col min="11818" max="11818" width="13.6640625" bestFit="1" customWidth="1"/>
    <col min="12034" max="12034" width="57.1640625" customWidth="1"/>
    <col min="12035" max="12035" width="48" bestFit="1" customWidth="1"/>
    <col min="12036" max="12036" width="56.5" bestFit="1" customWidth="1"/>
    <col min="12037" max="12037" width="15" bestFit="1" customWidth="1"/>
    <col min="12038" max="12039" width="11.6640625" bestFit="1" customWidth="1"/>
    <col min="12040" max="12040" width="12.5" bestFit="1" customWidth="1"/>
    <col min="12042" max="12042" width="10.6640625" bestFit="1" customWidth="1"/>
    <col min="12043" max="12043" width="11.6640625" bestFit="1" customWidth="1"/>
    <col min="12044" max="12044" width="2.33203125" customWidth="1"/>
    <col min="12045" max="12045" width="11.6640625" bestFit="1" customWidth="1"/>
    <col min="12046" max="12046" width="12.83203125" bestFit="1" customWidth="1"/>
    <col min="12047" max="12047" width="13.33203125" bestFit="1" customWidth="1"/>
    <col min="12048" max="12049" width="10.6640625" bestFit="1" customWidth="1"/>
    <col min="12050" max="12050" width="2.33203125" customWidth="1"/>
    <col min="12051" max="12051" width="11.1640625" bestFit="1" customWidth="1"/>
    <col min="12052" max="12052" width="10.6640625" bestFit="1" customWidth="1"/>
    <col min="12053" max="12053" width="2.33203125" customWidth="1"/>
    <col min="12054" max="12054" width="11.6640625" bestFit="1" customWidth="1"/>
    <col min="12055" max="12055" width="11.33203125" bestFit="1" customWidth="1"/>
    <col min="12056" max="12056" width="10.6640625" bestFit="1" customWidth="1"/>
    <col min="12057" max="12057" width="15.6640625" bestFit="1" customWidth="1"/>
    <col min="12058" max="12058" width="2.33203125" customWidth="1"/>
    <col min="12059" max="12059" width="10.6640625" bestFit="1" customWidth="1"/>
    <col min="12061" max="12062" width="10.6640625" bestFit="1" customWidth="1"/>
    <col min="12063" max="12063" width="11.33203125" bestFit="1" customWidth="1"/>
    <col min="12064" max="12064" width="16.33203125" bestFit="1" customWidth="1"/>
    <col min="12065" max="12066" width="10.6640625" bestFit="1" customWidth="1"/>
    <col min="12067" max="12067" width="11.33203125" bestFit="1" customWidth="1"/>
    <col min="12068" max="12068" width="15.5" bestFit="1" customWidth="1"/>
    <col min="12069" max="12069" width="2.1640625" bestFit="1" customWidth="1"/>
    <col min="12070" max="12070" width="13.33203125" bestFit="1" customWidth="1"/>
    <col min="12071" max="12071" width="6.6640625" bestFit="1" customWidth="1"/>
    <col min="12072" max="12072" width="17.83203125" bestFit="1" customWidth="1"/>
    <col min="12073" max="12073" width="12.6640625" bestFit="1" customWidth="1"/>
    <col min="12074" max="12074" width="13.6640625" bestFit="1" customWidth="1"/>
    <col min="12290" max="12290" width="57.1640625" customWidth="1"/>
    <col min="12291" max="12291" width="48" bestFit="1" customWidth="1"/>
    <col min="12292" max="12292" width="56.5" bestFit="1" customWidth="1"/>
    <col min="12293" max="12293" width="15" bestFit="1" customWidth="1"/>
    <col min="12294" max="12295" width="11.6640625" bestFit="1" customWidth="1"/>
    <col min="12296" max="12296" width="12.5" bestFit="1" customWidth="1"/>
    <col min="12298" max="12298" width="10.6640625" bestFit="1" customWidth="1"/>
    <col min="12299" max="12299" width="11.6640625" bestFit="1" customWidth="1"/>
    <col min="12300" max="12300" width="2.33203125" customWidth="1"/>
    <col min="12301" max="12301" width="11.6640625" bestFit="1" customWidth="1"/>
    <col min="12302" max="12302" width="12.83203125" bestFit="1" customWidth="1"/>
    <col min="12303" max="12303" width="13.33203125" bestFit="1" customWidth="1"/>
    <col min="12304" max="12305" width="10.6640625" bestFit="1" customWidth="1"/>
    <col min="12306" max="12306" width="2.33203125" customWidth="1"/>
    <col min="12307" max="12307" width="11.1640625" bestFit="1" customWidth="1"/>
    <col min="12308" max="12308" width="10.6640625" bestFit="1" customWidth="1"/>
    <col min="12309" max="12309" width="2.33203125" customWidth="1"/>
    <col min="12310" max="12310" width="11.6640625" bestFit="1" customWidth="1"/>
    <col min="12311" max="12311" width="11.33203125" bestFit="1" customWidth="1"/>
    <col min="12312" max="12312" width="10.6640625" bestFit="1" customWidth="1"/>
    <col min="12313" max="12313" width="15.6640625" bestFit="1" customWidth="1"/>
    <col min="12314" max="12314" width="2.33203125" customWidth="1"/>
    <col min="12315" max="12315" width="10.6640625" bestFit="1" customWidth="1"/>
    <col min="12317" max="12318" width="10.6640625" bestFit="1" customWidth="1"/>
    <col min="12319" max="12319" width="11.33203125" bestFit="1" customWidth="1"/>
    <col min="12320" max="12320" width="16.33203125" bestFit="1" customWidth="1"/>
    <col min="12321" max="12322" width="10.6640625" bestFit="1" customWidth="1"/>
    <col min="12323" max="12323" width="11.33203125" bestFit="1" customWidth="1"/>
    <col min="12324" max="12324" width="15.5" bestFit="1" customWidth="1"/>
    <col min="12325" max="12325" width="2.1640625" bestFit="1" customWidth="1"/>
    <col min="12326" max="12326" width="13.33203125" bestFit="1" customWidth="1"/>
    <col min="12327" max="12327" width="6.6640625" bestFit="1" customWidth="1"/>
    <col min="12328" max="12328" width="17.83203125" bestFit="1" customWidth="1"/>
    <col min="12329" max="12329" width="12.6640625" bestFit="1" customWidth="1"/>
    <col min="12330" max="12330" width="13.6640625" bestFit="1" customWidth="1"/>
    <col min="12546" max="12546" width="57.1640625" customWidth="1"/>
    <col min="12547" max="12547" width="48" bestFit="1" customWidth="1"/>
    <col min="12548" max="12548" width="56.5" bestFit="1" customWidth="1"/>
    <col min="12549" max="12549" width="15" bestFit="1" customWidth="1"/>
    <col min="12550" max="12551" width="11.6640625" bestFit="1" customWidth="1"/>
    <col min="12552" max="12552" width="12.5" bestFit="1" customWidth="1"/>
    <col min="12554" max="12554" width="10.6640625" bestFit="1" customWidth="1"/>
    <col min="12555" max="12555" width="11.6640625" bestFit="1" customWidth="1"/>
    <col min="12556" max="12556" width="2.33203125" customWidth="1"/>
    <col min="12557" max="12557" width="11.6640625" bestFit="1" customWidth="1"/>
    <col min="12558" max="12558" width="12.83203125" bestFit="1" customWidth="1"/>
    <col min="12559" max="12559" width="13.33203125" bestFit="1" customWidth="1"/>
    <col min="12560" max="12561" width="10.6640625" bestFit="1" customWidth="1"/>
    <col min="12562" max="12562" width="2.33203125" customWidth="1"/>
    <col min="12563" max="12563" width="11.1640625" bestFit="1" customWidth="1"/>
    <col min="12564" max="12564" width="10.6640625" bestFit="1" customWidth="1"/>
    <col min="12565" max="12565" width="2.33203125" customWidth="1"/>
    <col min="12566" max="12566" width="11.6640625" bestFit="1" customWidth="1"/>
    <col min="12567" max="12567" width="11.33203125" bestFit="1" customWidth="1"/>
    <col min="12568" max="12568" width="10.6640625" bestFit="1" customWidth="1"/>
    <col min="12569" max="12569" width="15.6640625" bestFit="1" customWidth="1"/>
    <col min="12570" max="12570" width="2.33203125" customWidth="1"/>
    <col min="12571" max="12571" width="10.6640625" bestFit="1" customWidth="1"/>
    <col min="12573" max="12574" width="10.6640625" bestFit="1" customWidth="1"/>
    <col min="12575" max="12575" width="11.33203125" bestFit="1" customWidth="1"/>
    <col min="12576" max="12576" width="16.33203125" bestFit="1" customWidth="1"/>
    <col min="12577" max="12578" width="10.6640625" bestFit="1" customWidth="1"/>
    <col min="12579" max="12579" width="11.33203125" bestFit="1" customWidth="1"/>
    <col min="12580" max="12580" width="15.5" bestFit="1" customWidth="1"/>
    <col min="12581" max="12581" width="2.1640625" bestFit="1" customWidth="1"/>
    <col min="12582" max="12582" width="13.33203125" bestFit="1" customWidth="1"/>
    <col min="12583" max="12583" width="6.6640625" bestFit="1" customWidth="1"/>
    <col min="12584" max="12584" width="17.83203125" bestFit="1" customWidth="1"/>
    <col min="12585" max="12585" width="12.6640625" bestFit="1" customWidth="1"/>
    <col min="12586" max="12586" width="13.6640625" bestFit="1" customWidth="1"/>
    <col min="12802" max="12802" width="57.1640625" customWidth="1"/>
    <col min="12803" max="12803" width="48" bestFit="1" customWidth="1"/>
    <col min="12804" max="12804" width="56.5" bestFit="1" customWidth="1"/>
    <col min="12805" max="12805" width="15" bestFit="1" customWidth="1"/>
    <col min="12806" max="12807" width="11.6640625" bestFit="1" customWidth="1"/>
    <col min="12808" max="12808" width="12.5" bestFit="1" customWidth="1"/>
    <col min="12810" max="12810" width="10.6640625" bestFit="1" customWidth="1"/>
    <col min="12811" max="12811" width="11.6640625" bestFit="1" customWidth="1"/>
    <col min="12812" max="12812" width="2.33203125" customWidth="1"/>
    <col min="12813" max="12813" width="11.6640625" bestFit="1" customWidth="1"/>
    <col min="12814" max="12814" width="12.83203125" bestFit="1" customWidth="1"/>
    <col min="12815" max="12815" width="13.33203125" bestFit="1" customWidth="1"/>
    <col min="12816" max="12817" width="10.6640625" bestFit="1" customWidth="1"/>
    <col min="12818" max="12818" width="2.33203125" customWidth="1"/>
    <col min="12819" max="12819" width="11.1640625" bestFit="1" customWidth="1"/>
    <col min="12820" max="12820" width="10.6640625" bestFit="1" customWidth="1"/>
    <col min="12821" max="12821" width="2.33203125" customWidth="1"/>
    <col min="12822" max="12822" width="11.6640625" bestFit="1" customWidth="1"/>
    <col min="12823" max="12823" width="11.33203125" bestFit="1" customWidth="1"/>
    <col min="12824" max="12824" width="10.6640625" bestFit="1" customWidth="1"/>
    <col min="12825" max="12825" width="15.6640625" bestFit="1" customWidth="1"/>
    <col min="12826" max="12826" width="2.33203125" customWidth="1"/>
    <col min="12827" max="12827" width="10.6640625" bestFit="1" customWidth="1"/>
    <col min="12829" max="12830" width="10.6640625" bestFit="1" customWidth="1"/>
    <col min="12831" max="12831" width="11.33203125" bestFit="1" customWidth="1"/>
    <col min="12832" max="12832" width="16.33203125" bestFit="1" customWidth="1"/>
    <col min="12833" max="12834" width="10.6640625" bestFit="1" customWidth="1"/>
    <col min="12835" max="12835" width="11.33203125" bestFit="1" customWidth="1"/>
    <col min="12836" max="12836" width="15.5" bestFit="1" customWidth="1"/>
    <col min="12837" max="12837" width="2.1640625" bestFit="1" customWidth="1"/>
    <col min="12838" max="12838" width="13.33203125" bestFit="1" customWidth="1"/>
    <col min="12839" max="12839" width="6.6640625" bestFit="1" customWidth="1"/>
    <col min="12840" max="12840" width="17.83203125" bestFit="1" customWidth="1"/>
    <col min="12841" max="12841" width="12.6640625" bestFit="1" customWidth="1"/>
    <col min="12842" max="12842" width="13.6640625" bestFit="1" customWidth="1"/>
    <col min="13058" max="13058" width="57.1640625" customWidth="1"/>
    <col min="13059" max="13059" width="48" bestFit="1" customWidth="1"/>
    <col min="13060" max="13060" width="56.5" bestFit="1" customWidth="1"/>
    <col min="13061" max="13061" width="15" bestFit="1" customWidth="1"/>
    <col min="13062" max="13063" width="11.6640625" bestFit="1" customWidth="1"/>
    <col min="13064" max="13064" width="12.5" bestFit="1" customWidth="1"/>
    <col min="13066" max="13066" width="10.6640625" bestFit="1" customWidth="1"/>
    <col min="13067" max="13067" width="11.6640625" bestFit="1" customWidth="1"/>
    <col min="13068" max="13068" width="2.33203125" customWidth="1"/>
    <col min="13069" max="13069" width="11.6640625" bestFit="1" customWidth="1"/>
    <col min="13070" max="13070" width="12.83203125" bestFit="1" customWidth="1"/>
    <col min="13071" max="13071" width="13.33203125" bestFit="1" customWidth="1"/>
    <col min="13072" max="13073" width="10.6640625" bestFit="1" customWidth="1"/>
    <col min="13074" max="13074" width="2.33203125" customWidth="1"/>
    <col min="13075" max="13075" width="11.1640625" bestFit="1" customWidth="1"/>
    <col min="13076" max="13076" width="10.6640625" bestFit="1" customWidth="1"/>
    <col min="13077" max="13077" width="2.33203125" customWidth="1"/>
    <col min="13078" max="13078" width="11.6640625" bestFit="1" customWidth="1"/>
    <col min="13079" max="13079" width="11.33203125" bestFit="1" customWidth="1"/>
    <col min="13080" max="13080" width="10.6640625" bestFit="1" customWidth="1"/>
    <col min="13081" max="13081" width="15.6640625" bestFit="1" customWidth="1"/>
    <col min="13082" max="13082" width="2.33203125" customWidth="1"/>
    <col min="13083" max="13083" width="10.6640625" bestFit="1" customWidth="1"/>
    <col min="13085" max="13086" width="10.6640625" bestFit="1" customWidth="1"/>
    <col min="13087" max="13087" width="11.33203125" bestFit="1" customWidth="1"/>
    <col min="13088" max="13088" width="16.33203125" bestFit="1" customWidth="1"/>
    <col min="13089" max="13090" width="10.6640625" bestFit="1" customWidth="1"/>
    <col min="13091" max="13091" width="11.33203125" bestFit="1" customWidth="1"/>
    <col min="13092" max="13092" width="15.5" bestFit="1" customWidth="1"/>
    <col min="13093" max="13093" width="2.1640625" bestFit="1" customWidth="1"/>
    <col min="13094" max="13094" width="13.33203125" bestFit="1" customWidth="1"/>
    <col min="13095" max="13095" width="6.6640625" bestFit="1" customWidth="1"/>
    <col min="13096" max="13096" width="17.83203125" bestFit="1" customWidth="1"/>
    <col min="13097" max="13097" width="12.6640625" bestFit="1" customWidth="1"/>
    <col min="13098" max="13098" width="13.6640625" bestFit="1" customWidth="1"/>
    <col min="13314" max="13314" width="57.1640625" customWidth="1"/>
    <col min="13315" max="13315" width="48" bestFit="1" customWidth="1"/>
    <col min="13316" max="13316" width="56.5" bestFit="1" customWidth="1"/>
    <col min="13317" max="13317" width="15" bestFit="1" customWidth="1"/>
    <col min="13318" max="13319" width="11.6640625" bestFit="1" customWidth="1"/>
    <col min="13320" max="13320" width="12.5" bestFit="1" customWidth="1"/>
    <col min="13322" max="13322" width="10.6640625" bestFit="1" customWidth="1"/>
    <col min="13323" max="13323" width="11.6640625" bestFit="1" customWidth="1"/>
    <col min="13324" max="13324" width="2.33203125" customWidth="1"/>
    <col min="13325" max="13325" width="11.6640625" bestFit="1" customWidth="1"/>
    <col min="13326" max="13326" width="12.83203125" bestFit="1" customWidth="1"/>
    <col min="13327" max="13327" width="13.33203125" bestFit="1" customWidth="1"/>
    <col min="13328" max="13329" width="10.6640625" bestFit="1" customWidth="1"/>
    <col min="13330" max="13330" width="2.33203125" customWidth="1"/>
    <col min="13331" max="13331" width="11.1640625" bestFit="1" customWidth="1"/>
    <col min="13332" max="13332" width="10.6640625" bestFit="1" customWidth="1"/>
    <col min="13333" max="13333" width="2.33203125" customWidth="1"/>
    <col min="13334" max="13334" width="11.6640625" bestFit="1" customWidth="1"/>
    <col min="13335" max="13335" width="11.33203125" bestFit="1" customWidth="1"/>
    <col min="13336" max="13336" width="10.6640625" bestFit="1" customWidth="1"/>
    <col min="13337" max="13337" width="15.6640625" bestFit="1" customWidth="1"/>
    <col min="13338" max="13338" width="2.33203125" customWidth="1"/>
    <col min="13339" max="13339" width="10.6640625" bestFit="1" customWidth="1"/>
    <col min="13341" max="13342" width="10.6640625" bestFit="1" customWidth="1"/>
    <col min="13343" max="13343" width="11.33203125" bestFit="1" customWidth="1"/>
    <col min="13344" max="13344" width="16.33203125" bestFit="1" customWidth="1"/>
    <col min="13345" max="13346" width="10.6640625" bestFit="1" customWidth="1"/>
    <col min="13347" max="13347" width="11.33203125" bestFit="1" customWidth="1"/>
    <col min="13348" max="13348" width="15.5" bestFit="1" customWidth="1"/>
    <col min="13349" max="13349" width="2.1640625" bestFit="1" customWidth="1"/>
    <col min="13350" max="13350" width="13.33203125" bestFit="1" customWidth="1"/>
    <col min="13351" max="13351" width="6.6640625" bestFit="1" customWidth="1"/>
    <col min="13352" max="13352" width="17.83203125" bestFit="1" customWidth="1"/>
    <col min="13353" max="13353" width="12.6640625" bestFit="1" customWidth="1"/>
    <col min="13354" max="13354" width="13.6640625" bestFit="1" customWidth="1"/>
    <col min="13570" max="13570" width="57.1640625" customWidth="1"/>
    <col min="13571" max="13571" width="48" bestFit="1" customWidth="1"/>
    <col min="13572" max="13572" width="56.5" bestFit="1" customWidth="1"/>
    <col min="13573" max="13573" width="15" bestFit="1" customWidth="1"/>
    <col min="13574" max="13575" width="11.6640625" bestFit="1" customWidth="1"/>
    <col min="13576" max="13576" width="12.5" bestFit="1" customWidth="1"/>
    <col min="13578" max="13578" width="10.6640625" bestFit="1" customWidth="1"/>
    <col min="13579" max="13579" width="11.6640625" bestFit="1" customWidth="1"/>
    <col min="13580" max="13580" width="2.33203125" customWidth="1"/>
    <col min="13581" max="13581" width="11.6640625" bestFit="1" customWidth="1"/>
    <col min="13582" max="13582" width="12.83203125" bestFit="1" customWidth="1"/>
    <col min="13583" max="13583" width="13.33203125" bestFit="1" customWidth="1"/>
    <col min="13584" max="13585" width="10.6640625" bestFit="1" customWidth="1"/>
    <col min="13586" max="13586" width="2.33203125" customWidth="1"/>
    <col min="13587" max="13587" width="11.1640625" bestFit="1" customWidth="1"/>
    <col min="13588" max="13588" width="10.6640625" bestFit="1" customWidth="1"/>
    <col min="13589" max="13589" width="2.33203125" customWidth="1"/>
    <col min="13590" max="13590" width="11.6640625" bestFit="1" customWidth="1"/>
    <col min="13591" max="13591" width="11.33203125" bestFit="1" customWidth="1"/>
    <col min="13592" max="13592" width="10.6640625" bestFit="1" customWidth="1"/>
    <col min="13593" max="13593" width="15.6640625" bestFit="1" customWidth="1"/>
    <col min="13594" max="13594" width="2.33203125" customWidth="1"/>
    <col min="13595" max="13595" width="10.6640625" bestFit="1" customWidth="1"/>
    <col min="13597" max="13598" width="10.6640625" bestFit="1" customWidth="1"/>
    <col min="13599" max="13599" width="11.33203125" bestFit="1" customWidth="1"/>
    <col min="13600" max="13600" width="16.33203125" bestFit="1" customWidth="1"/>
    <col min="13601" max="13602" width="10.6640625" bestFit="1" customWidth="1"/>
    <col min="13603" max="13603" width="11.33203125" bestFit="1" customWidth="1"/>
    <col min="13604" max="13604" width="15.5" bestFit="1" customWidth="1"/>
    <col min="13605" max="13605" width="2.1640625" bestFit="1" customWidth="1"/>
    <col min="13606" max="13606" width="13.33203125" bestFit="1" customWidth="1"/>
    <col min="13607" max="13607" width="6.6640625" bestFit="1" customWidth="1"/>
    <col min="13608" max="13608" width="17.83203125" bestFit="1" customWidth="1"/>
    <col min="13609" max="13609" width="12.6640625" bestFit="1" customWidth="1"/>
    <col min="13610" max="13610" width="13.6640625" bestFit="1" customWidth="1"/>
    <col min="13826" max="13826" width="57.1640625" customWidth="1"/>
    <col min="13827" max="13827" width="48" bestFit="1" customWidth="1"/>
    <col min="13828" max="13828" width="56.5" bestFit="1" customWidth="1"/>
    <col min="13829" max="13829" width="15" bestFit="1" customWidth="1"/>
    <col min="13830" max="13831" width="11.6640625" bestFit="1" customWidth="1"/>
    <col min="13832" max="13832" width="12.5" bestFit="1" customWidth="1"/>
    <col min="13834" max="13834" width="10.6640625" bestFit="1" customWidth="1"/>
    <col min="13835" max="13835" width="11.6640625" bestFit="1" customWidth="1"/>
    <col min="13836" max="13836" width="2.33203125" customWidth="1"/>
    <col min="13837" max="13837" width="11.6640625" bestFit="1" customWidth="1"/>
    <col min="13838" max="13838" width="12.83203125" bestFit="1" customWidth="1"/>
    <col min="13839" max="13839" width="13.33203125" bestFit="1" customWidth="1"/>
    <col min="13840" max="13841" width="10.6640625" bestFit="1" customWidth="1"/>
    <col min="13842" max="13842" width="2.33203125" customWidth="1"/>
    <col min="13843" max="13843" width="11.1640625" bestFit="1" customWidth="1"/>
    <col min="13844" max="13844" width="10.6640625" bestFit="1" customWidth="1"/>
    <col min="13845" max="13845" width="2.33203125" customWidth="1"/>
    <col min="13846" max="13846" width="11.6640625" bestFit="1" customWidth="1"/>
    <col min="13847" max="13847" width="11.33203125" bestFit="1" customWidth="1"/>
    <col min="13848" max="13848" width="10.6640625" bestFit="1" customWidth="1"/>
    <col min="13849" max="13849" width="15.6640625" bestFit="1" customWidth="1"/>
    <col min="13850" max="13850" width="2.33203125" customWidth="1"/>
    <col min="13851" max="13851" width="10.6640625" bestFit="1" customWidth="1"/>
    <col min="13853" max="13854" width="10.6640625" bestFit="1" customWidth="1"/>
    <col min="13855" max="13855" width="11.33203125" bestFit="1" customWidth="1"/>
    <col min="13856" max="13856" width="16.33203125" bestFit="1" customWidth="1"/>
    <col min="13857" max="13858" width="10.6640625" bestFit="1" customWidth="1"/>
    <col min="13859" max="13859" width="11.33203125" bestFit="1" customWidth="1"/>
    <col min="13860" max="13860" width="15.5" bestFit="1" customWidth="1"/>
    <col min="13861" max="13861" width="2.1640625" bestFit="1" customWidth="1"/>
    <col min="13862" max="13862" width="13.33203125" bestFit="1" customWidth="1"/>
    <col min="13863" max="13863" width="6.6640625" bestFit="1" customWidth="1"/>
    <col min="13864" max="13864" width="17.83203125" bestFit="1" customWidth="1"/>
    <col min="13865" max="13865" width="12.6640625" bestFit="1" customWidth="1"/>
    <col min="13866" max="13866" width="13.6640625" bestFit="1" customWidth="1"/>
    <col min="14082" max="14082" width="57.1640625" customWidth="1"/>
    <col min="14083" max="14083" width="48" bestFit="1" customWidth="1"/>
    <col min="14084" max="14084" width="56.5" bestFit="1" customWidth="1"/>
    <col min="14085" max="14085" width="15" bestFit="1" customWidth="1"/>
    <col min="14086" max="14087" width="11.6640625" bestFit="1" customWidth="1"/>
    <col min="14088" max="14088" width="12.5" bestFit="1" customWidth="1"/>
    <col min="14090" max="14090" width="10.6640625" bestFit="1" customWidth="1"/>
    <col min="14091" max="14091" width="11.6640625" bestFit="1" customWidth="1"/>
    <col min="14092" max="14092" width="2.33203125" customWidth="1"/>
    <col min="14093" max="14093" width="11.6640625" bestFit="1" customWidth="1"/>
    <col min="14094" max="14094" width="12.83203125" bestFit="1" customWidth="1"/>
    <col min="14095" max="14095" width="13.33203125" bestFit="1" customWidth="1"/>
    <col min="14096" max="14097" width="10.6640625" bestFit="1" customWidth="1"/>
    <col min="14098" max="14098" width="2.33203125" customWidth="1"/>
    <col min="14099" max="14099" width="11.1640625" bestFit="1" customWidth="1"/>
    <col min="14100" max="14100" width="10.6640625" bestFit="1" customWidth="1"/>
    <col min="14101" max="14101" width="2.33203125" customWidth="1"/>
    <col min="14102" max="14102" width="11.6640625" bestFit="1" customWidth="1"/>
    <col min="14103" max="14103" width="11.33203125" bestFit="1" customWidth="1"/>
    <col min="14104" max="14104" width="10.6640625" bestFit="1" customWidth="1"/>
    <col min="14105" max="14105" width="15.6640625" bestFit="1" customWidth="1"/>
    <col min="14106" max="14106" width="2.33203125" customWidth="1"/>
    <col min="14107" max="14107" width="10.6640625" bestFit="1" customWidth="1"/>
    <col min="14109" max="14110" width="10.6640625" bestFit="1" customWidth="1"/>
    <col min="14111" max="14111" width="11.33203125" bestFit="1" customWidth="1"/>
    <col min="14112" max="14112" width="16.33203125" bestFit="1" customWidth="1"/>
    <col min="14113" max="14114" width="10.6640625" bestFit="1" customWidth="1"/>
    <col min="14115" max="14115" width="11.33203125" bestFit="1" customWidth="1"/>
    <col min="14116" max="14116" width="15.5" bestFit="1" customWidth="1"/>
    <col min="14117" max="14117" width="2.1640625" bestFit="1" customWidth="1"/>
    <col min="14118" max="14118" width="13.33203125" bestFit="1" customWidth="1"/>
    <col min="14119" max="14119" width="6.6640625" bestFit="1" customWidth="1"/>
    <col min="14120" max="14120" width="17.83203125" bestFit="1" customWidth="1"/>
    <col min="14121" max="14121" width="12.6640625" bestFit="1" customWidth="1"/>
    <col min="14122" max="14122" width="13.6640625" bestFit="1" customWidth="1"/>
    <col min="14338" max="14338" width="57.1640625" customWidth="1"/>
    <col min="14339" max="14339" width="48" bestFit="1" customWidth="1"/>
    <col min="14340" max="14340" width="56.5" bestFit="1" customWidth="1"/>
    <col min="14341" max="14341" width="15" bestFit="1" customWidth="1"/>
    <col min="14342" max="14343" width="11.6640625" bestFit="1" customWidth="1"/>
    <col min="14344" max="14344" width="12.5" bestFit="1" customWidth="1"/>
    <col min="14346" max="14346" width="10.6640625" bestFit="1" customWidth="1"/>
    <col min="14347" max="14347" width="11.6640625" bestFit="1" customWidth="1"/>
    <col min="14348" max="14348" width="2.33203125" customWidth="1"/>
    <col min="14349" max="14349" width="11.6640625" bestFit="1" customWidth="1"/>
    <col min="14350" max="14350" width="12.83203125" bestFit="1" customWidth="1"/>
    <col min="14351" max="14351" width="13.33203125" bestFit="1" customWidth="1"/>
    <col min="14352" max="14353" width="10.6640625" bestFit="1" customWidth="1"/>
    <col min="14354" max="14354" width="2.33203125" customWidth="1"/>
    <col min="14355" max="14355" width="11.1640625" bestFit="1" customWidth="1"/>
    <col min="14356" max="14356" width="10.6640625" bestFit="1" customWidth="1"/>
    <col min="14357" max="14357" width="2.33203125" customWidth="1"/>
    <col min="14358" max="14358" width="11.6640625" bestFit="1" customWidth="1"/>
    <col min="14359" max="14359" width="11.33203125" bestFit="1" customWidth="1"/>
    <col min="14360" max="14360" width="10.6640625" bestFit="1" customWidth="1"/>
    <col min="14361" max="14361" width="15.6640625" bestFit="1" customWidth="1"/>
    <col min="14362" max="14362" width="2.33203125" customWidth="1"/>
    <col min="14363" max="14363" width="10.6640625" bestFit="1" customWidth="1"/>
    <col min="14365" max="14366" width="10.6640625" bestFit="1" customWidth="1"/>
    <col min="14367" max="14367" width="11.33203125" bestFit="1" customWidth="1"/>
    <col min="14368" max="14368" width="16.33203125" bestFit="1" customWidth="1"/>
    <col min="14369" max="14370" width="10.6640625" bestFit="1" customWidth="1"/>
    <col min="14371" max="14371" width="11.33203125" bestFit="1" customWidth="1"/>
    <col min="14372" max="14372" width="15.5" bestFit="1" customWidth="1"/>
    <col min="14373" max="14373" width="2.1640625" bestFit="1" customWidth="1"/>
    <col min="14374" max="14374" width="13.33203125" bestFit="1" customWidth="1"/>
    <col min="14375" max="14375" width="6.6640625" bestFit="1" customWidth="1"/>
    <col min="14376" max="14376" width="17.83203125" bestFit="1" customWidth="1"/>
    <col min="14377" max="14377" width="12.6640625" bestFit="1" customWidth="1"/>
    <col min="14378" max="14378" width="13.6640625" bestFit="1" customWidth="1"/>
    <col min="14594" max="14594" width="57.1640625" customWidth="1"/>
    <col min="14595" max="14595" width="48" bestFit="1" customWidth="1"/>
    <col min="14596" max="14596" width="56.5" bestFit="1" customWidth="1"/>
    <col min="14597" max="14597" width="15" bestFit="1" customWidth="1"/>
    <col min="14598" max="14599" width="11.6640625" bestFit="1" customWidth="1"/>
    <col min="14600" max="14600" width="12.5" bestFit="1" customWidth="1"/>
    <col min="14602" max="14602" width="10.6640625" bestFit="1" customWidth="1"/>
    <col min="14603" max="14603" width="11.6640625" bestFit="1" customWidth="1"/>
    <col min="14604" max="14604" width="2.33203125" customWidth="1"/>
    <col min="14605" max="14605" width="11.6640625" bestFit="1" customWidth="1"/>
    <col min="14606" max="14606" width="12.83203125" bestFit="1" customWidth="1"/>
    <col min="14607" max="14607" width="13.33203125" bestFit="1" customWidth="1"/>
    <col min="14608" max="14609" width="10.6640625" bestFit="1" customWidth="1"/>
    <col min="14610" max="14610" width="2.33203125" customWidth="1"/>
    <col min="14611" max="14611" width="11.1640625" bestFit="1" customWidth="1"/>
    <col min="14612" max="14612" width="10.6640625" bestFit="1" customWidth="1"/>
    <col min="14613" max="14613" width="2.33203125" customWidth="1"/>
    <col min="14614" max="14614" width="11.6640625" bestFit="1" customWidth="1"/>
    <col min="14615" max="14615" width="11.33203125" bestFit="1" customWidth="1"/>
    <col min="14616" max="14616" width="10.6640625" bestFit="1" customWidth="1"/>
    <col min="14617" max="14617" width="15.6640625" bestFit="1" customWidth="1"/>
    <col min="14618" max="14618" width="2.33203125" customWidth="1"/>
    <col min="14619" max="14619" width="10.6640625" bestFit="1" customWidth="1"/>
    <col min="14621" max="14622" width="10.6640625" bestFit="1" customWidth="1"/>
    <col min="14623" max="14623" width="11.33203125" bestFit="1" customWidth="1"/>
    <col min="14624" max="14624" width="16.33203125" bestFit="1" customWidth="1"/>
    <col min="14625" max="14626" width="10.6640625" bestFit="1" customWidth="1"/>
    <col min="14627" max="14627" width="11.33203125" bestFit="1" customWidth="1"/>
    <col min="14628" max="14628" width="15.5" bestFit="1" customWidth="1"/>
    <col min="14629" max="14629" width="2.1640625" bestFit="1" customWidth="1"/>
    <col min="14630" max="14630" width="13.33203125" bestFit="1" customWidth="1"/>
    <col min="14631" max="14631" width="6.6640625" bestFit="1" customWidth="1"/>
    <col min="14632" max="14632" width="17.83203125" bestFit="1" customWidth="1"/>
    <col min="14633" max="14633" width="12.6640625" bestFit="1" customWidth="1"/>
    <col min="14634" max="14634" width="13.6640625" bestFit="1" customWidth="1"/>
    <col min="14850" max="14850" width="57.1640625" customWidth="1"/>
    <col min="14851" max="14851" width="48" bestFit="1" customWidth="1"/>
    <col min="14852" max="14852" width="56.5" bestFit="1" customWidth="1"/>
    <col min="14853" max="14853" width="15" bestFit="1" customWidth="1"/>
    <col min="14854" max="14855" width="11.6640625" bestFit="1" customWidth="1"/>
    <col min="14856" max="14856" width="12.5" bestFit="1" customWidth="1"/>
    <col min="14858" max="14858" width="10.6640625" bestFit="1" customWidth="1"/>
    <col min="14859" max="14859" width="11.6640625" bestFit="1" customWidth="1"/>
    <col min="14860" max="14860" width="2.33203125" customWidth="1"/>
    <col min="14861" max="14861" width="11.6640625" bestFit="1" customWidth="1"/>
    <col min="14862" max="14862" width="12.83203125" bestFit="1" customWidth="1"/>
    <col min="14863" max="14863" width="13.33203125" bestFit="1" customWidth="1"/>
    <col min="14864" max="14865" width="10.6640625" bestFit="1" customWidth="1"/>
    <col min="14866" max="14866" width="2.33203125" customWidth="1"/>
    <col min="14867" max="14867" width="11.1640625" bestFit="1" customWidth="1"/>
    <col min="14868" max="14868" width="10.6640625" bestFit="1" customWidth="1"/>
    <col min="14869" max="14869" width="2.33203125" customWidth="1"/>
    <col min="14870" max="14870" width="11.6640625" bestFit="1" customWidth="1"/>
    <col min="14871" max="14871" width="11.33203125" bestFit="1" customWidth="1"/>
    <col min="14872" max="14872" width="10.6640625" bestFit="1" customWidth="1"/>
    <col min="14873" max="14873" width="15.6640625" bestFit="1" customWidth="1"/>
    <col min="14874" max="14874" width="2.33203125" customWidth="1"/>
    <col min="14875" max="14875" width="10.6640625" bestFit="1" customWidth="1"/>
    <col min="14877" max="14878" width="10.6640625" bestFit="1" customWidth="1"/>
    <col min="14879" max="14879" width="11.33203125" bestFit="1" customWidth="1"/>
    <col min="14880" max="14880" width="16.33203125" bestFit="1" customWidth="1"/>
    <col min="14881" max="14882" width="10.6640625" bestFit="1" customWidth="1"/>
    <col min="14883" max="14883" width="11.33203125" bestFit="1" customWidth="1"/>
    <col min="14884" max="14884" width="15.5" bestFit="1" customWidth="1"/>
    <col min="14885" max="14885" width="2.1640625" bestFit="1" customWidth="1"/>
    <col min="14886" max="14886" width="13.33203125" bestFit="1" customWidth="1"/>
    <col min="14887" max="14887" width="6.6640625" bestFit="1" customWidth="1"/>
    <col min="14888" max="14888" width="17.83203125" bestFit="1" customWidth="1"/>
    <col min="14889" max="14889" width="12.6640625" bestFit="1" customWidth="1"/>
    <col min="14890" max="14890" width="13.6640625" bestFit="1" customWidth="1"/>
    <col min="15106" max="15106" width="57.1640625" customWidth="1"/>
    <col min="15107" max="15107" width="48" bestFit="1" customWidth="1"/>
    <col min="15108" max="15108" width="56.5" bestFit="1" customWidth="1"/>
    <col min="15109" max="15109" width="15" bestFit="1" customWidth="1"/>
    <col min="15110" max="15111" width="11.6640625" bestFit="1" customWidth="1"/>
    <col min="15112" max="15112" width="12.5" bestFit="1" customWidth="1"/>
    <col min="15114" max="15114" width="10.6640625" bestFit="1" customWidth="1"/>
    <col min="15115" max="15115" width="11.6640625" bestFit="1" customWidth="1"/>
    <col min="15116" max="15116" width="2.33203125" customWidth="1"/>
    <col min="15117" max="15117" width="11.6640625" bestFit="1" customWidth="1"/>
    <col min="15118" max="15118" width="12.83203125" bestFit="1" customWidth="1"/>
    <col min="15119" max="15119" width="13.33203125" bestFit="1" customWidth="1"/>
    <col min="15120" max="15121" width="10.6640625" bestFit="1" customWidth="1"/>
    <col min="15122" max="15122" width="2.33203125" customWidth="1"/>
    <col min="15123" max="15123" width="11.1640625" bestFit="1" customWidth="1"/>
    <col min="15124" max="15124" width="10.6640625" bestFit="1" customWidth="1"/>
    <col min="15125" max="15125" width="2.33203125" customWidth="1"/>
    <col min="15126" max="15126" width="11.6640625" bestFit="1" customWidth="1"/>
    <col min="15127" max="15127" width="11.33203125" bestFit="1" customWidth="1"/>
    <col min="15128" max="15128" width="10.6640625" bestFit="1" customWidth="1"/>
    <col min="15129" max="15129" width="15.6640625" bestFit="1" customWidth="1"/>
    <col min="15130" max="15130" width="2.33203125" customWidth="1"/>
    <col min="15131" max="15131" width="10.6640625" bestFit="1" customWidth="1"/>
    <col min="15133" max="15134" width="10.6640625" bestFit="1" customWidth="1"/>
    <col min="15135" max="15135" width="11.33203125" bestFit="1" customWidth="1"/>
    <col min="15136" max="15136" width="16.33203125" bestFit="1" customWidth="1"/>
    <col min="15137" max="15138" width="10.6640625" bestFit="1" customWidth="1"/>
    <col min="15139" max="15139" width="11.33203125" bestFit="1" customWidth="1"/>
    <col min="15140" max="15140" width="15.5" bestFit="1" customWidth="1"/>
    <col min="15141" max="15141" width="2.1640625" bestFit="1" customWidth="1"/>
    <col min="15142" max="15142" width="13.33203125" bestFit="1" customWidth="1"/>
    <col min="15143" max="15143" width="6.6640625" bestFit="1" customWidth="1"/>
    <col min="15144" max="15144" width="17.83203125" bestFit="1" customWidth="1"/>
    <col min="15145" max="15145" width="12.6640625" bestFit="1" customWidth="1"/>
    <col min="15146" max="15146" width="13.6640625" bestFit="1" customWidth="1"/>
    <col min="15362" max="15362" width="57.1640625" customWidth="1"/>
    <col min="15363" max="15363" width="48" bestFit="1" customWidth="1"/>
    <col min="15364" max="15364" width="56.5" bestFit="1" customWidth="1"/>
    <col min="15365" max="15365" width="15" bestFit="1" customWidth="1"/>
    <col min="15366" max="15367" width="11.6640625" bestFit="1" customWidth="1"/>
    <col min="15368" max="15368" width="12.5" bestFit="1" customWidth="1"/>
    <col min="15370" max="15370" width="10.6640625" bestFit="1" customWidth="1"/>
    <col min="15371" max="15371" width="11.6640625" bestFit="1" customWidth="1"/>
    <col min="15372" max="15372" width="2.33203125" customWidth="1"/>
    <col min="15373" max="15373" width="11.6640625" bestFit="1" customWidth="1"/>
    <col min="15374" max="15374" width="12.83203125" bestFit="1" customWidth="1"/>
    <col min="15375" max="15375" width="13.33203125" bestFit="1" customWidth="1"/>
    <col min="15376" max="15377" width="10.6640625" bestFit="1" customWidth="1"/>
    <col min="15378" max="15378" width="2.33203125" customWidth="1"/>
    <col min="15379" max="15379" width="11.1640625" bestFit="1" customWidth="1"/>
    <col min="15380" max="15380" width="10.6640625" bestFit="1" customWidth="1"/>
    <col min="15381" max="15381" width="2.33203125" customWidth="1"/>
    <col min="15382" max="15382" width="11.6640625" bestFit="1" customWidth="1"/>
    <col min="15383" max="15383" width="11.33203125" bestFit="1" customWidth="1"/>
    <col min="15384" max="15384" width="10.6640625" bestFit="1" customWidth="1"/>
    <col min="15385" max="15385" width="15.6640625" bestFit="1" customWidth="1"/>
    <col min="15386" max="15386" width="2.33203125" customWidth="1"/>
    <col min="15387" max="15387" width="10.6640625" bestFit="1" customWidth="1"/>
    <col min="15389" max="15390" width="10.6640625" bestFit="1" customWidth="1"/>
    <col min="15391" max="15391" width="11.33203125" bestFit="1" customWidth="1"/>
    <col min="15392" max="15392" width="16.33203125" bestFit="1" customWidth="1"/>
    <col min="15393" max="15394" width="10.6640625" bestFit="1" customWidth="1"/>
    <col min="15395" max="15395" width="11.33203125" bestFit="1" customWidth="1"/>
    <col min="15396" max="15396" width="15.5" bestFit="1" customWidth="1"/>
    <col min="15397" max="15397" width="2.1640625" bestFit="1" customWidth="1"/>
    <col min="15398" max="15398" width="13.33203125" bestFit="1" customWidth="1"/>
    <col min="15399" max="15399" width="6.6640625" bestFit="1" customWidth="1"/>
    <col min="15400" max="15400" width="17.83203125" bestFit="1" customWidth="1"/>
    <col min="15401" max="15401" width="12.6640625" bestFit="1" customWidth="1"/>
    <col min="15402" max="15402" width="13.6640625" bestFit="1" customWidth="1"/>
    <col min="15618" max="15618" width="57.1640625" customWidth="1"/>
    <col min="15619" max="15619" width="48" bestFit="1" customWidth="1"/>
    <col min="15620" max="15620" width="56.5" bestFit="1" customWidth="1"/>
    <col min="15621" max="15621" width="15" bestFit="1" customWidth="1"/>
    <col min="15622" max="15623" width="11.6640625" bestFit="1" customWidth="1"/>
    <col min="15624" max="15624" width="12.5" bestFit="1" customWidth="1"/>
    <col min="15626" max="15626" width="10.6640625" bestFit="1" customWidth="1"/>
    <col min="15627" max="15627" width="11.6640625" bestFit="1" customWidth="1"/>
    <col min="15628" max="15628" width="2.33203125" customWidth="1"/>
    <col min="15629" max="15629" width="11.6640625" bestFit="1" customWidth="1"/>
    <col min="15630" max="15630" width="12.83203125" bestFit="1" customWidth="1"/>
    <col min="15631" max="15631" width="13.33203125" bestFit="1" customWidth="1"/>
    <col min="15632" max="15633" width="10.6640625" bestFit="1" customWidth="1"/>
    <col min="15634" max="15634" width="2.33203125" customWidth="1"/>
    <col min="15635" max="15635" width="11.1640625" bestFit="1" customWidth="1"/>
    <col min="15636" max="15636" width="10.6640625" bestFit="1" customWidth="1"/>
    <col min="15637" max="15637" width="2.33203125" customWidth="1"/>
    <col min="15638" max="15638" width="11.6640625" bestFit="1" customWidth="1"/>
    <col min="15639" max="15639" width="11.33203125" bestFit="1" customWidth="1"/>
    <col min="15640" max="15640" width="10.6640625" bestFit="1" customWidth="1"/>
    <col min="15641" max="15641" width="15.6640625" bestFit="1" customWidth="1"/>
    <col min="15642" max="15642" width="2.33203125" customWidth="1"/>
    <col min="15643" max="15643" width="10.6640625" bestFit="1" customWidth="1"/>
    <col min="15645" max="15646" width="10.6640625" bestFit="1" customWidth="1"/>
    <col min="15647" max="15647" width="11.33203125" bestFit="1" customWidth="1"/>
    <col min="15648" max="15648" width="16.33203125" bestFit="1" customWidth="1"/>
    <col min="15649" max="15650" width="10.6640625" bestFit="1" customWidth="1"/>
    <col min="15651" max="15651" width="11.33203125" bestFit="1" customWidth="1"/>
    <col min="15652" max="15652" width="15.5" bestFit="1" customWidth="1"/>
    <col min="15653" max="15653" width="2.1640625" bestFit="1" customWidth="1"/>
    <col min="15654" max="15654" width="13.33203125" bestFit="1" customWidth="1"/>
    <col min="15655" max="15655" width="6.6640625" bestFit="1" customWidth="1"/>
    <col min="15656" max="15656" width="17.83203125" bestFit="1" customWidth="1"/>
    <col min="15657" max="15657" width="12.6640625" bestFit="1" customWidth="1"/>
    <col min="15658" max="15658" width="13.6640625" bestFit="1" customWidth="1"/>
    <col min="15874" max="15874" width="57.1640625" customWidth="1"/>
    <col min="15875" max="15875" width="48" bestFit="1" customWidth="1"/>
    <col min="15876" max="15876" width="56.5" bestFit="1" customWidth="1"/>
    <col min="15877" max="15877" width="15" bestFit="1" customWidth="1"/>
    <col min="15878" max="15879" width="11.6640625" bestFit="1" customWidth="1"/>
    <col min="15880" max="15880" width="12.5" bestFit="1" customWidth="1"/>
    <col min="15882" max="15882" width="10.6640625" bestFit="1" customWidth="1"/>
    <col min="15883" max="15883" width="11.6640625" bestFit="1" customWidth="1"/>
    <col min="15884" max="15884" width="2.33203125" customWidth="1"/>
    <col min="15885" max="15885" width="11.6640625" bestFit="1" customWidth="1"/>
    <col min="15886" max="15886" width="12.83203125" bestFit="1" customWidth="1"/>
    <col min="15887" max="15887" width="13.33203125" bestFit="1" customWidth="1"/>
    <col min="15888" max="15889" width="10.6640625" bestFit="1" customWidth="1"/>
    <col min="15890" max="15890" width="2.33203125" customWidth="1"/>
    <col min="15891" max="15891" width="11.1640625" bestFit="1" customWidth="1"/>
    <col min="15892" max="15892" width="10.6640625" bestFit="1" customWidth="1"/>
    <col min="15893" max="15893" width="2.33203125" customWidth="1"/>
    <col min="15894" max="15894" width="11.6640625" bestFit="1" customWidth="1"/>
    <col min="15895" max="15895" width="11.33203125" bestFit="1" customWidth="1"/>
    <col min="15896" max="15896" width="10.6640625" bestFit="1" customWidth="1"/>
    <col min="15897" max="15897" width="15.6640625" bestFit="1" customWidth="1"/>
    <col min="15898" max="15898" width="2.33203125" customWidth="1"/>
    <col min="15899" max="15899" width="10.6640625" bestFit="1" customWidth="1"/>
    <col min="15901" max="15902" width="10.6640625" bestFit="1" customWidth="1"/>
    <col min="15903" max="15903" width="11.33203125" bestFit="1" customWidth="1"/>
    <col min="15904" max="15904" width="16.33203125" bestFit="1" customWidth="1"/>
    <col min="15905" max="15906" width="10.6640625" bestFit="1" customWidth="1"/>
    <col min="15907" max="15907" width="11.33203125" bestFit="1" customWidth="1"/>
    <col min="15908" max="15908" width="15.5" bestFit="1" customWidth="1"/>
    <col min="15909" max="15909" width="2.1640625" bestFit="1" customWidth="1"/>
    <col min="15910" max="15910" width="13.33203125" bestFit="1" customWidth="1"/>
    <col min="15911" max="15911" width="6.6640625" bestFit="1" customWidth="1"/>
    <col min="15912" max="15912" width="17.83203125" bestFit="1" customWidth="1"/>
    <col min="15913" max="15913" width="12.6640625" bestFit="1" customWidth="1"/>
    <col min="15914" max="15914" width="13.6640625" bestFit="1" customWidth="1"/>
    <col min="16130" max="16130" width="57.1640625" customWidth="1"/>
    <col min="16131" max="16131" width="48" bestFit="1" customWidth="1"/>
    <col min="16132" max="16132" width="56.5" bestFit="1" customWidth="1"/>
    <col min="16133" max="16133" width="15" bestFit="1" customWidth="1"/>
    <col min="16134" max="16135" width="11.6640625" bestFit="1" customWidth="1"/>
    <col min="16136" max="16136" width="12.5" bestFit="1" customWidth="1"/>
    <col min="16138" max="16138" width="10.6640625" bestFit="1" customWidth="1"/>
    <col min="16139" max="16139" width="11.6640625" bestFit="1" customWidth="1"/>
    <col min="16140" max="16140" width="2.33203125" customWidth="1"/>
    <col min="16141" max="16141" width="11.6640625" bestFit="1" customWidth="1"/>
    <col min="16142" max="16142" width="12.83203125" bestFit="1" customWidth="1"/>
    <col min="16143" max="16143" width="13.33203125" bestFit="1" customWidth="1"/>
    <col min="16144" max="16145" width="10.6640625" bestFit="1" customWidth="1"/>
    <col min="16146" max="16146" width="2.33203125" customWidth="1"/>
    <col min="16147" max="16147" width="11.1640625" bestFit="1" customWidth="1"/>
    <col min="16148" max="16148" width="10.6640625" bestFit="1" customWidth="1"/>
    <col min="16149" max="16149" width="2.33203125" customWidth="1"/>
    <col min="16150" max="16150" width="11.6640625" bestFit="1" customWidth="1"/>
    <col min="16151" max="16151" width="11.33203125" bestFit="1" customWidth="1"/>
    <col min="16152" max="16152" width="10.6640625" bestFit="1" customWidth="1"/>
    <col min="16153" max="16153" width="15.6640625" bestFit="1" customWidth="1"/>
    <col min="16154" max="16154" width="2.33203125" customWidth="1"/>
    <col min="16155" max="16155" width="10.6640625" bestFit="1" customWidth="1"/>
    <col min="16157" max="16158" width="10.6640625" bestFit="1" customWidth="1"/>
    <col min="16159" max="16159" width="11.33203125" bestFit="1" customWidth="1"/>
    <col min="16160" max="16160" width="16.33203125" bestFit="1" customWidth="1"/>
    <col min="16161" max="16162" width="10.6640625" bestFit="1" customWidth="1"/>
    <col min="16163" max="16163" width="11.33203125" bestFit="1" customWidth="1"/>
    <col min="16164" max="16164" width="15.5" bestFit="1" customWidth="1"/>
    <col min="16165" max="16165" width="2.1640625" bestFit="1" customWidth="1"/>
    <col min="16166" max="16166" width="13.33203125" bestFit="1" customWidth="1"/>
    <col min="16167" max="16167" width="6.6640625" bestFit="1" customWidth="1"/>
    <col min="16168" max="16168" width="17.83203125" bestFit="1" customWidth="1"/>
    <col min="16169" max="16169" width="12.6640625" bestFit="1" customWidth="1"/>
    <col min="16170" max="16170" width="13.6640625" bestFit="1" customWidth="1"/>
  </cols>
  <sheetData>
    <row r="1" spans="1:39" x14ac:dyDescent="0.2">
      <c r="A1" s="306" t="s">
        <v>65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</row>
    <row r="2" spans="1:39" x14ac:dyDescent="0.2">
      <c r="A2" s="306" t="s">
        <v>245</v>
      </c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</row>
    <row r="3" spans="1:39" ht="15.75" customHeight="1" thickBot="1" x14ac:dyDescent="0.25">
      <c r="A3" s="306" t="s">
        <v>126</v>
      </c>
      <c r="B3" s="307"/>
      <c r="C3" s="307"/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307"/>
      <c r="R3" s="307"/>
      <c r="S3" s="307"/>
      <c r="T3" s="307"/>
      <c r="U3" s="307"/>
      <c r="V3" s="307"/>
      <c r="X3" s="108"/>
      <c r="Y3" s="108" t="s">
        <v>127</v>
      </c>
      <c r="Z3" s="108" t="s">
        <v>127</v>
      </c>
      <c r="AA3" s="108" t="s">
        <v>127</v>
      </c>
      <c r="AB3" s="108" t="s">
        <v>128</v>
      </c>
      <c r="AC3" s="108" t="s">
        <v>128</v>
      </c>
      <c r="AD3" s="108" t="s">
        <v>128</v>
      </c>
      <c r="AE3" s="108" t="s">
        <v>128</v>
      </c>
      <c r="AF3" s="108" t="s">
        <v>127</v>
      </c>
      <c r="AG3" s="108" t="s">
        <v>127</v>
      </c>
      <c r="AH3" s="108" t="s">
        <v>127</v>
      </c>
      <c r="AI3" s="108" t="s">
        <v>128</v>
      </c>
      <c r="AJ3" s="108" t="s">
        <v>128</v>
      </c>
      <c r="AK3" s="108"/>
      <c r="AL3" s="108"/>
      <c r="AM3" s="108"/>
    </row>
    <row r="4" spans="1:39" ht="15.75" customHeight="1" thickBot="1" x14ac:dyDescent="0.25">
      <c r="A4" s="109"/>
      <c r="B4" s="308" t="s">
        <v>129</v>
      </c>
      <c r="C4" s="309"/>
      <c r="D4" s="309"/>
      <c r="E4" s="309"/>
      <c r="F4" s="309"/>
      <c r="G4" s="309"/>
      <c r="H4" s="310"/>
      <c r="I4" s="109"/>
      <c r="J4" s="308" t="s">
        <v>130</v>
      </c>
      <c r="K4" s="309"/>
      <c r="L4" s="309"/>
      <c r="M4" s="309"/>
      <c r="N4" s="310"/>
      <c r="O4" s="109"/>
      <c r="P4" s="311" t="s">
        <v>131</v>
      </c>
      <c r="Q4" s="310"/>
      <c r="R4" s="109"/>
      <c r="S4" s="303" t="s">
        <v>132</v>
      </c>
      <c r="T4" s="304"/>
      <c r="U4" s="304"/>
      <c r="V4" s="304"/>
      <c r="W4" s="305"/>
      <c r="X4" s="109"/>
      <c r="Y4" s="303" t="s">
        <v>133</v>
      </c>
      <c r="Z4" s="304"/>
      <c r="AA4" s="304"/>
      <c r="AB4" s="304"/>
      <c r="AC4" s="304"/>
      <c r="AD4" s="304"/>
      <c r="AE4" s="304"/>
      <c r="AF4" s="304"/>
      <c r="AG4" s="304"/>
      <c r="AH4" s="304"/>
      <c r="AI4" s="304"/>
      <c r="AJ4" s="305"/>
      <c r="AK4" s="109"/>
      <c r="AL4" s="109"/>
      <c r="AM4" s="109"/>
    </row>
    <row r="5" spans="1:39" x14ac:dyDescent="0.2">
      <c r="A5" s="110"/>
      <c r="B5" s="111" t="s">
        <v>134</v>
      </c>
      <c r="C5" s="112" t="s">
        <v>135</v>
      </c>
      <c r="D5" s="113" t="s">
        <v>136</v>
      </c>
      <c r="E5" s="113" t="s">
        <v>137</v>
      </c>
      <c r="F5" s="113" t="s">
        <v>138</v>
      </c>
      <c r="G5" s="114" t="s">
        <v>139</v>
      </c>
      <c r="H5" s="114" t="s">
        <v>140</v>
      </c>
      <c r="I5" s="109"/>
      <c r="J5" s="111" t="s">
        <v>141</v>
      </c>
      <c r="K5" s="111" t="s">
        <v>142</v>
      </c>
      <c r="L5" s="114" t="s">
        <v>143</v>
      </c>
      <c r="M5" s="113" t="s">
        <v>144</v>
      </c>
      <c r="N5" s="114" t="s">
        <v>145</v>
      </c>
      <c r="O5" s="109"/>
      <c r="P5" s="112" t="s">
        <v>146</v>
      </c>
      <c r="Q5" s="115" t="s">
        <v>147</v>
      </c>
      <c r="R5" s="109"/>
      <c r="S5" s="116" t="s">
        <v>148</v>
      </c>
      <c r="T5" s="117" t="s">
        <v>149</v>
      </c>
      <c r="U5" s="118" t="s">
        <v>150</v>
      </c>
      <c r="V5" s="119" t="s">
        <v>151</v>
      </c>
      <c r="W5" s="119" t="s">
        <v>253</v>
      </c>
      <c r="X5" s="109"/>
      <c r="Y5" s="111" t="s">
        <v>152</v>
      </c>
      <c r="Z5" s="111" t="s">
        <v>153</v>
      </c>
      <c r="AA5" s="120" t="s">
        <v>154</v>
      </c>
      <c r="AB5" s="111" t="s">
        <v>155</v>
      </c>
      <c r="AC5" s="115" t="s">
        <v>156</v>
      </c>
      <c r="AD5" s="115" t="s">
        <v>157</v>
      </c>
      <c r="AE5" s="115" t="s">
        <v>158</v>
      </c>
      <c r="AF5" s="115" t="s">
        <v>159</v>
      </c>
      <c r="AG5" s="115" t="s">
        <v>160</v>
      </c>
      <c r="AH5" s="115" t="s">
        <v>161</v>
      </c>
      <c r="AI5" s="115" t="s">
        <v>255</v>
      </c>
      <c r="AJ5" s="115" t="s">
        <v>255</v>
      </c>
      <c r="AK5" s="109"/>
      <c r="AL5" s="111" t="s">
        <v>162</v>
      </c>
      <c r="AM5" s="113" t="s">
        <v>4</v>
      </c>
    </row>
    <row r="6" spans="1:39" ht="15.75" customHeight="1" thickBot="1" x14ac:dyDescent="0.25">
      <c r="A6" s="110"/>
      <c r="B6" s="121"/>
      <c r="C6" s="122"/>
      <c r="D6" s="123"/>
      <c r="E6" s="123"/>
      <c r="F6" s="123"/>
      <c r="G6" s="124"/>
      <c r="H6" s="124"/>
      <c r="I6" s="109"/>
      <c r="J6" s="121"/>
      <c r="K6" s="121"/>
      <c r="L6" s="124"/>
      <c r="M6" s="123"/>
      <c r="N6" s="124"/>
      <c r="O6" s="109"/>
      <c r="P6" s="122" t="s">
        <v>163</v>
      </c>
      <c r="Q6" s="125" t="s">
        <v>164</v>
      </c>
      <c r="R6" s="109"/>
      <c r="S6" s="121"/>
      <c r="T6" s="122"/>
      <c r="U6" s="123"/>
      <c r="V6" s="124"/>
      <c r="W6" s="124"/>
      <c r="X6" s="109"/>
      <c r="Y6" s="121" t="s">
        <v>165</v>
      </c>
      <c r="Z6" s="121" t="s">
        <v>166</v>
      </c>
      <c r="AA6" s="126" t="s">
        <v>164</v>
      </c>
      <c r="AB6" s="121" t="s">
        <v>167</v>
      </c>
      <c r="AC6" s="125" t="s">
        <v>168</v>
      </c>
      <c r="AD6" s="125" t="s">
        <v>169</v>
      </c>
      <c r="AE6" s="125" t="s">
        <v>170</v>
      </c>
      <c r="AF6" s="125" t="s">
        <v>171</v>
      </c>
      <c r="AG6" s="125" t="s">
        <v>172</v>
      </c>
      <c r="AH6" s="125" t="s">
        <v>173</v>
      </c>
      <c r="AI6" s="125" t="s">
        <v>256</v>
      </c>
      <c r="AJ6" s="125" t="s">
        <v>254</v>
      </c>
      <c r="AK6" s="109"/>
      <c r="AL6" s="121"/>
      <c r="AM6" s="123"/>
    </row>
    <row r="7" spans="1:39" x14ac:dyDescent="0.2">
      <c r="A7" s="127"/>
      <c r="B7" s="128"/>
      <c r="C7" s="128"/>
      <c r="D7" s="128"/>
      <c r="E7" s="128"/>
      <c r="F7" s="128"/>
      <c r="G7" s="129"/>
      <c r="H7" s="129"/>
      <c r="I7" s="110"/>
      <c r="J7" s="130"/>
      <c r="K7" s="128"/>
      <c r="L7" s="128"/>
      <c r="M7" s="128"/>
      <c r="N7" s="128"/>
      <c r="O7" s="110"/>
      <c r="P7" s="128"/>
      <c r="Q7" s="128"/>
      <c r="R7" s="110"/>
      <c r="S7" s="128"/>
      <c r="T7" s="128"/>
      <c r="U7" s="130"/>
      <c r="V7" s="130"/>
      <c r="W7" s="130"/>
      <c r="X7" s="110"/>
      <c r="Y7" s="128"/>
      <c r="Z7" s="128"/>
      <c r="AA7" s="128"/>
      <c r="AB7" s="128"/>
      <c r="AC7" s="130"/>
      <c r="AD7" s="130"/>
      <c r="AE7" s="130"/>
      <c r="AF7" s="130"/>
      <c r="AG7" s="130"/>
      <c r="AH7" s="130"/>
      <c r="AI7" s="130"/>
      <c r="AJ7" s="130"/>
      <c r="AK7" s="131"/>
      <c r="AL7" s="132"/>
      <c r="AM7" s="128"/>
    </row>
    <row r="8" spans="1:39" x14ac:dyDescent="0.2">
      <c r="A8" s="133" t="s">
        <v>68</v>
      </c>
      <c r="B8" s="134"/>
      <c r="C8" s="134"/>
      <c r="D8" s="134"/>
      <c r="E8" s="134"/>
      <c r="F8" s="134"/>
      <c r="G8" s="134"/>
      <c r="H8" s="134"/>
      <c r="I8" s="135"/>
      <c r="J8" s="136"/>
      <c r="K8" s="134"/>
      <c r="L8" s="134"/>
      <c r="M8" s="134"/>
      <c r="N8" s="134"/>
      <c r="O8" s="135"/>
      <c r="P8" s="134"/>
      <c r="Q8" s="134"/>
      <c r="R8" s="135"/>
      <c r="S8" s="134"/>
      <c r="T8" s="134"/>
      <c r="U8" s="134"/>
      <c r="V8" s="134"/>
      <c r="W8" s="134"/>
      <c r="X8" s="135"/>
      <c r="Y8" s="134"/>
      <c r="Z8" s="134"/>
      <c r="AA8" s="134"/>
      <c r="AB8" s="134"/>
      <c r="AC8" s="136"/>
      <c r="AD8" s="136"/>
      <c r="AE8" s="136"/>
      <c r="AF8" s="136"/>
      <c r="AG8" s="136"/>
      <c r="AH8" s="136"/>
      <c r="AI8" s="136"/>
      <c r="AJ8" s="136"/>
      <c r="AK8" s="137"/>
      <c r="AL8" s="134">
        <f>SUM(B8:AJ8)</f>
        <v>0</v>
      </c>
      <c r="AM8" s="138"/>
    </row>
    <row r="9" spans="1:39" x14ac:dyDescent="0.2">
      <c r="A9" s="139"/>
      <c r="B9" s="134"/>
      <c r="C9" s="134"/>
      <c r="D9" s="134"/>
      <c r="E9" s="134"/>
      <c r="F9" s="134"/>
      <c r="G9" s="134"/>
      <c r="H9" s="134"/>
      <c r="I9" s="135"/>
      <c r="J9" s="136"/>
      <c r="K9" s="134"/>
      <c r="L9" s="134"/>
      <c r="M9" s="134"/>
      <c r="N9" s="134"/>
      <c r="O9" s="135"/>
      <c r="P9" s="134"/>
      <c r="Q9" s="134"/>
      <c r="R9" s="135"/>
      <c r="S9" s="134"/>
      <c r="T9" s="134"/>
      <c r="U9" s="134"/>
      <c r="V9" s="134"/>
      <c r="W9" s="134"/>
      <c r="X9" s="135"/>
      <c r="Y9" s="134"/>
      <c r="Z9" s="134"/>
      <c r="AA9" s="134"/>
      <c r="AB9" s="134"/>
      <c r="AC9" s="136"/>
      <c r="AD9" s="136"/>
      <c r="AE9" s="136"/>
      <c r="AF9" s="136"/>
      <c r="AG9" s="136"/>
      <c r="AH9" s="136"/>
      <c r="AI9" s="136"/>
      <c r="AJ9" s="136"/>
      <c r="AK9" s="137"/>
      <c r="AL9" s="134"/>
      <c r="AM9" s="138"/>
    </row>
    <row r="10" spans="1:39" x14ac:dyDescent="0.2">
      <c r="A10" s="140"/>
      <c r="B10" s="141"/>
      <c r="C10" s="141"/>
      <c r="D10" s="141"/>
      <c r="E10" s="141"/>
      <c r="F10" s="141"/>
      <c r="G10" s="141"/>
      <c r="H10" s="141"/>
      <c r="I10" s="2"/>
      <c r="J10" s="142"/>
      <c r="K10" s="141"/>
      <c r="L10" s="141"/>
      <c r="M10" s="141"/>
      <c r="N10" s="141"/>
      <c r="O10" s="2"/>
      <c r="P10" s="141"/>
      <c r="Q10" s="141"/>
      <c r="R10" s="2"/>
      <c r="S10" s="141"/>
      <c r="T10" s="141"/>
      <c r="U10" s="141"/>
      <c r="V10" s="141"/>
      <c r="W10" s="141"/>
      <c r="X10" s="2"/>
      <c r="Y10" s="141"/>
      <c r="Z10" s="141"/>
      <c r="AA10" s="141"/>
      <c r="AB10" s="141"/>
      <c r="AC10" s="142"/>
      <c r="AD10" s="142"/>
      <c r="AE10" s="142"/>
      <c r="AF10" s="142"/>
      <c r="AG10" s="142"/>
      <c r="AH10" s="142"/>
      <c r="AI10" s="142"/>
      <c r="AJ10" s="142"/>
      <c r="AK10" s="143"/>
      <c r="AL10" s="141"/>
      <c r="AM10" s="144"/>
    </row>
    <row r="11" spans="1:39" x14ac:dyDescent="0.2">
      <c r="A11" s="140" t="s">
        <v>174</v>
      </c>
      <c r="B11" s="141"/>
      <c r="C11" s="141"/>
      <c r="D11" s="141"/>
      <c r="E11" s="141"/>
      <c r="F11" s="141"/>
      <c r="G11" s="141"/>
      <c r="H11" s="141"/>
      <c r="I11" s="2"/>
      <c r="J11" s="142"/>
      <c r="K11" s="141"/>
      <c r="L11" s="141"/>
      <c r="M11" s="141"/>
      <c r="N11" s="141"/>
      <c r="O11" s="2"/>
      <c r="P11" s="141"/>
      <c r="Q11" s="141"/>
      <c r="R11" s="2"/>
      <c r="S11" s="141"/>
      <c r="T11" s="141"/>
      <c r="U11" s="141"/>
      <c r="V11" s="141"/>
      <c r="W11" s="141"/>
      <c r="X11" s="2"/>
      <c r="Y11" s="141"/>
      <c r="Z11" s="141"/>
      <c r="AA11" s="141"/>
      <c r="AB11" s="141"/>
      <c r="AC11" s="142"/>
      <c r="AD11" s="142"/>
      <c r="AE11" s="142"/>
      <c r="AF11" s="142"/>
      <c r="AG11" s="142"/>
      <c r="AH11" s="142"/>
      <c r="AI11" s="142"/>
      <c r="AJ11" s="142"/>
      <c r="AK11" s="143"/>
      <c r="AL11" s="134">
        <f>SUM(B11:AJ11)</f>
        <v>0</v>
      </c>
      <c r="AM11" s="138" t="e">
        <f>+AL11/AL$8*100</f>
        <v>#DIV/0!</v>
      </c>
    </row>
    <row r="12" spans="1:39" x14ac:dyDescent="0.2">
      <c r="A12" s="140"/>
      <c r="B12" s="145" t="e">
        <f t="shared" ref="B12:H12" si="0">+B11/B8</f>
        <v>#DIV/0!</v>
      </c>
      <c r="C12" s="145" t="e">
        <f t="shared" si="0"/>
        <v>#DIV/0!</v>
      </c>
      <c r="D12" s="145" t="e">
        <f t="shared" si="0"/>
        <v>#DIV/0!</v>
      </c>
      <c r="E12" s="145" t="e">
        <f t="shared" si="0"/>
        <v>#DIV/0!</v>
      </c>
      <c r="F12" s="145" t="e">
        <f t="shared" si="0"/>
        <v>#DIV/0!</v>
      </c>
      <c r="G12" s="145" t="e">
        <f t="shared" si="0"/>
        <v>#DIV/0!</v>
      </c>
      <c r="H12" s="145" t="e">
        <f t="shared" si="0"/>
        <v>#DIV/0!</v>
      </c>
      <c r="I12" s="146"/>
      <c r="J12" s="147" t="e">
        <f>+J11/J8</f>
        <v>#DIV/0!</v>
      </c>
      <c r="K12" s="145" t="e">
        <f>+K11/K8</f>
        <v>#DIV/0!</v>
      </c>
      <c r="L12" s="145" t="e">
        <f>+L11/L8</f>
        <v>#DIV/0!</v>
      </c>
      <c r="M12" s="145" t="e">
        <f>+M11/M8</f>
        <v>#DIV/0!</v>
      </c>
      <c r="N12" s="145" t="e">
        <f>+N11/N8</f>
        <v>#DIV/0!</v>
      </c>
      <c r="O12" s="146"/>
      <c r="P12" s="145" t="e">
        <f>+P11/P8</f>
        <v>#DIV/0!</v>
      </c>
      <c r="Q12" s="145" t="e">
        <f>+Q11/Q8</f>
        <v>#DIV/0!</v>
      </c>
      <c r="R12" s="146"/>
      <c r="S12" s="145" t="e">
        <f>+S11/S8</f>
        <v>#DIV/0!</v>
      </c>
      <c r="T12" s="145" t="e">
        <f>+T11/T8</f>
        <v>#DIV/0!</v>
      </c>
      <c r="U12" s="145" t="e">
        <f>+U11/U8</f>
        <v>#DIV/0!</v>
      </c>
      <c r="V12" s="145" t="e">
        <f>+V11/V8</f>
        <v>#DIV/0!</v>
      </c>
      <c r="W12" s="145" t="e">
        <f>+W11/W8</f>
        <v>#DIV/0!</v>
      </c>
      <c r="X12" s="146"/>
      <c r="Y12" s="145" t="e">
        <f t="shared" ref="Y12:AH12" si="1">+Y11/Y8</f>
        <v>#DIV/0!</v>
      </c>
      <c r="Z12" s="145" t="e">
        <f t="shared" si="1"/>
        <v>#DIV/0!</v>
      </c>
      <c r="AA12" s="145" t="e">
        <f t="shared" si="1"/>
        <v>#DIV/0!</v>
      </c>
      <c r="AB12" s="145" t="e">
        <f t="shared" si="1"/>
        <v>#DIV/0!</v>
      </c>
      <c r="AC12" s="147" t="e">
        <f t="shared" si="1"/>
        <v>#DIV/0!</v>
      </c>
      <c r="AD12" s="147" t="e">
        <f t="shared" si="1"/>
        <v>#DIV/0!</v>
      </c>
      <c r="AE12" s="147" t="e">
        <f t="shared" si="1"/>
        <v>#DIV/0!</v>
      </c>
      <c r="AF12" s="147" t="e">
        <f t="shared" si="1"/>
        <v>#DIV/0!</v>
      </c>
      <c r="AG12" s="147" t="e">
        <f t="shared" si="1"/>
        <v>#DIV/0!</v>
      </c>
      <c r="AH12" s="147" t="e">
        <f t="shared" si="1"/>
        <v>#DIV/0!</v>
      </c>
      <c r="AI12" s="147" t="e">
        <f t="shared" ref="AI12:AJ12" si="2">+AI11/AI8</f>
        <v>#DIV/0!</v>
      </c>
      <c r="AJ12" s="147" t="e">
        <f t="shared" si="2"/>
        <v>#DIV/0!</v>
      </c>
      <c r="AK12" s="148"/>
      <c r="AL12" s="145" t="e">
        <f>+AL11/AL8</f>
        <v>#DIV/0!</v>
      </c>
      <c r="AM12" s="138"/>
    </row>
    <row r="13" spans="1:39" x14ac:dyDescent="0.2">
      <c r="A13" s="149"/>
      <c r="B13" s="145"/>
      <c r="C13" s="145"/>
      <c r="D13" s="145"/>
      <c r="E13" s="145"/>
      <c r="F13" s="145"/>
      <c r="G13" s="145"/>
      <c r="H13" s="145"/>
      <c r="I13" s="146"/>
      <c r="J13" s="147"/>
      <c r="K13" s="145"/>
      <c r="L13" s="145"/>
      <c r="M13" s="145"/>
      <c r="N13" s="145"/>
      <c r="O13" s="146"/>
      <c r="P13" s="145"/>
      <c r="Q13" s="145"/>
      <c r="R13" s="146"/>
      <c r="S13" s="145"/>
      <c r="T13" s="145"/>
      <c r="U13" s="145"/>
      <c r="V13" s="145"/>
      <c r="W13" s="145"/>
      <c r="X13" s="146"/>
      <c r="Y13" s="145"/>
      <c r="Z13" s="145"/>
      <c r="AA13" s="145"/>
      <c r="AB13" s="145"/>
      <c r="AC13" s="147"/>
      <c r="AD13" s="147"/>
      <c r="AE13" s="147"/>
      <c r="AF13" s="147"/>
      <c r="AG13" s="147"/>
      <c r="AH13" s="147"/>
      <c r="AI13" s="147"/>
      <c r="AJ13" s="147"/>
      <c r="AK13" s="148"/>
      <c r="AL13" s="145"/>
      <c r="AM13" s="138"/>
    </row>
    <row r="14" spans="1:39" x14ac:dyDescent="0.2">
      <c r="A14" s="140"/>
      <c r="B14" s="145"/>
      <c r="C14" s="145"/>
      <c r="D14" s="145"/>
      <c r="E14" s="145"/>
      <c r="F14" s="145"/>
      <c r="G14" s="145"/>
      <c r="H14" s="145"/>
      <c r="I14" s="146"/>
      <c r="J14" s="147"/>
      <c r="K14" s="145"/>
      <c r="L14" s="145"/>
      <c r="M14" s="145"/>
      <c r="N14" s="145"/>
      <c r="O14" s="146"/>
      <c r="P14" s="145"/>
      <c r="Q14" s="145"/>
      <c r="R14" s="146"/>
      <c r="S14" s="145"/>
      <c r="T14" s="145"/>
      <c r="U14" s="145"/>
      <c r="V14" s="145"/>
      <c r="W14" s="145"/>
      <c r="X14" s="146"/>
      <c r="Y14" s="145"/>
      <c r="Z14" s="145"/>
      <c r="AA14" s="145"/>
      <c r="AB14" s="145"/>
      <c r="AC14" s="147"/>
      <c r="AD14" s="147"/>
      <c r="AE14" s="147"/>
      <c r="AF14" s="147"/>
      <c r="AG14" s="147"/>
      <c r="AH14" s="147"/>
      <c r="AI14" s="147"/>
      <c r="AJ14" s="147"/>
      <c r="AK14" s="148"/>
      <c r="AL14" s="145"/>
      <c r="AM14" s="138"/>
    </row>
    <row r="15" spans="1:39" x14ac:dyDescent="0.2">
      <c r="A15" s="140" t="s">
        <v>175</v>
      </c>
      <c r="B15" s="141"/>
      <c r="C15" s="141"/>
      <c r="D15" s="141"/>
      <c r="E15" s="141"/>
      <c r="F15" s="141"/>
      <c r="G15" s="141"/>
      <c r="H15" s="141"/>
      <c r="I15" s="2"/>
      <c r="J15" s="142"/>
      <c r="K15" s="141"/>
      <c r="L15" s="141"/>
      <c r="M15" s="141"/>
      <c r="N15" s="141"/>
      <c r="O15" s="2"/>
      <c r="P15" s="141"/>
      <c r="Q15" s="141"/>
      <c r="R15" s="2"/>
      <c r="S15" s="141"/>
      <c r="T15" s="141"/>
      <c r="U15" s="141"/>
      <c r="V15" s="141"/>
      <c r="W15" s="141"/>
      <c r="X15" s="2"/>
      <c r="Y15" s="141"/>
      <c r="Z15" s="141"/>
      <c r="AA15" s="141"/>
      <c r="AB15" s="141"/>
      <c r="AC15" s="142"/>
      <c r="AD15" s="142"/>
      <c r="AE15" s="142"/>
      <c r="AF15" s="142"/>
      <c r="AG15" s="142"/>
      <c r="AH15" s="142"/>
      <c r="AI15" s="142"/>
      <c r="AJ15" s="142"/>
      <c r="AK15" s="143"/>
      <c r="AL15" s="134">
        <f>SUM(B15:AJ15)</f>
        <v>0</v>
      </c>
      <c r="AM15" s="138" t="e">
        <f>+AL15/AL$8*100</f>
        <v>#DIV/0!</v>
      </c>
    </row>
    <row r="16" spans="1:39" x14ac:dyDescent="0.2">
      <c r="A16" s="140"/>
      <c r="B16" s="145" t="e">
        <f t="shared" ref="B16:H16" si="3">+B15/B8</f>
        <v>#DIV/0!</v>
      </c>
      <c r="C16" s="145" t="e">
        <f t="shared" si="3"/>
        <v>#DIV/0!</v>
      </c>
      <c r="D16" s="145" t="e">
        <f t="shared" si="3"/>
        <v>#DIV/0!</v>
      </c>
      <c r="E16" s="145" t="e">
        <f t="shared" si="3"/>
        <v>#DIV/0!</v>
      </c>
      <c r="F16" s="145" t="e">
        <f t="shared" si="3"/>
        <v>#DIV/0!</v>
      </c>
      <c r="G16" s="145" t="e">
        <f t="shared" si="3"/>
        <v>#DIV/0!</v>
      </c>
      <c r="H16" s="145" t="e">
        <f t="shared" si="3"/>
        <v>#DIV/0!</v>
      </c>
      <c r="I16" s="146"/>
      <c r="J16" s="147" t="e">
        <f>+J15/J8</f>
        <v>#DIV/0!</v>
      </c>
      <c r="K16" s="145" t="e">
        <f>+K15/K8</f>
        <v>#DIV/0!</v>
      </c>
      <c r="L16" s="145" t="e">
        <f>+L15/L8</f>
        <v>#DIV/0!</v>
      </c>
      <c r="M16" s="145" t="e">
        <f>+M15/M8</f>
        <v>#DIV/0!</v>
      </c>
      <c r="N16" s="145" t="e">
        <f>+N15/N8</f>
        <v>#DIV/0!</v>
      </c>
      <c r="O16" s="146"/>
      <c r="P16" s="145" t="e">
        <f>+P15/P8</f>
        <v>#DIV/0!</v>
      </c>
      <c r="Q16" s="145" t="e">
        <f>+Q15/Q8</f>
        <v>#DIV/0!</v>
      </c>
      <c r="R16" s="146"/>
      <c r="S16" s="145" t="e">
        <f>+S15/S8</f>
        <v>#DIV/0!</v>
      </c>
      <c r="T16" s="145" t="e">
        <f>+T15/T8</f>
        <v>#DIV/0!</v>
      </c>
      <c r="U16" s="145" t="e">
        <f>+U15/U8</f>
        <v>#DIV/0!</v>
      </c>
      <c r="V16" s="145" t="e">
        <f>+V15/V8</f>
        <v>#DIV/0!</v>
      </c>
      <c r="W16" s="145" t="e">
        <f>+W15/W8</f>
        <v>#DIV/0!</v>
      </c>
      <c r="X16" s="146"/>
      <c r="Y16" s="145" t="e">
        <f t="shared" ref="Y16:AH16" si="4">+Y15/Y8</f>
        <v>#DIV/0!</v>
      </c>
      <c r="Z16" s="145" t="e">
        <f t="shared" si="4"/>
        <v>#DIV/0!</v>
      </c>
      <c r="AA16" s="145" t="e">
        <f t="shared" si="4"/>
        <v>#DIV/0!</v>
      </c>
      <c r="AB16" s="145" t="e">
        <f t="shared" si="4"/>
        <v>#DIV/0!</v>
      </c>
      <c r="AC16" s="147" t="e">
        <f t="shared" si="4"/>
        <v>#DIV/0!</v>
      </c>
      <c r="AD16" s="147" t="e">
        <f t="shared" si="4"/>
        <v>#DIV/0!</v>
      </c>
      <c r="AE16" s="147" t="e">
        <f t="shared" si="4"/>
        <v>#DIV/0!</v>
      </c>
      <c r="AF16" s="147" t="e">
        <f t="shared" si="4"/>
        <v>#DIV/0!</v>
      </c>
      <c r="AG16" s="147" t="e">
        <f t="shared" si="4"/>
        <v>#DIV/0!</v>
      </c>
      <c r="AH16" s="147" t="e">
        <f t="shared" si="4"/>
        <v>#DIV/0!</v>
      </c>
      <c r="AI16" s="147" t="e">
        <f t="shared" ref="AI16:AJ16" si="5">+AI15/AI8</f>
        <v>#DIV/0!</v>
      </c>
      <c r="AJ16" s="147" t="e">
        <f t="shared" si="5"/>
        <v>#DIV/0!</v>
      </c>
      <c r="AK16" s="148"/>
      <c r="AL16" s="145" t="e">
        <f>+AL15/AL8</f>
        <v>#DIV/0!</v>
      </c>
      <c r="AM16" s="145"/>
    </row>
    <row r="17" spans="1:39" x14ac:dyDescent="0.2">
      <c r="A17" s="140"/>
      <c r="B17" s="140"/>
      <c r="C17" s="140"/>
      <c r="D17" s="140"/>
      <c r="E17" s="140"/>
      <c r="F17" s="140"/>
      <c r="G17" s="140"/>
      <c r="H17" s="140"/>
      <c r="I17" s="110"/>
      <c r="J17" s="150"/>
      <c r="K17" s="140"/>
      <c r="L17" s="140"/>
      <c r="M17" s="140"/>
      <c r="N17" s="151"/>
      <c r="O17" s="110"/>
      <c r="P17" s="140"/>
      <c r="Q17" s="140"/>
      <c r="R17" s="110"/>
      <c r="S17" s="140"/>
      <c r="T17" s="140"/>
      <c r="U17" s="140"/>
      <c r="V17" s="140"/>
      <c r="W17" s="140"/>
      <c r="X17" s="110"/>
      <c r="Y17" s="140"/>
      <c r="Z17" s="140"/>
      <c r="AA17" s="140"/>
      <c r="AB17" s="140"/>
      <c r="AC17" s="150"/>
      <c r="AD17" s="150"/>
      <c r="AE17" s="150"/>
      <c r="AF17" s="150"/>
      <c r="AG17" s="150"/>
      <c r="AH17" s="150"/>
      <c r="AI17" s="150"/>
      <c r="AJ17" s="150"/>
      <c r="AK17" s="131"/>
      <c r="AL17" s="140"/>
      <c r="AM17" s="138"/>
    </row>
    <row r="18" spans="1:39" x14ac:dyDescent="0.2">
      <c r="A18" s="152" t="s">
        <v>72</v>
      </c>
      <c r="B18" s="141">
        <f t="shared" ref="B18:H18" si="6">+B8-B11-B15</f>
        <v>0</v>
      </c>
      <c r="C18" s="141">
        <f t="shared" si="6"/>
        <v>0</v>
      </c>
      <c r="D18" s="141">
        <f t="shared" si="6"/>
        <v>0</v>
      </c>
      <c r="E18" s="141">
        <f t="shared" si="6"/>
        <v>0</v>
      </c>
      <c r="F18" s="141">
        <f t="shared" si="6"/>
        <v>0</v>
      </c>
      <c r="G18" s="141">
        <f t="shared" si="6"/>
        <v>0</v>
      </c>
      <c r="H18" s="141">
        <f t="shared" si="6"/>
        <v>0</v>
      </c>
      <c r="I18" s="153">
        <f>SUM(B18:H18)</f>
        <v>0</v>
      </c>
      <c r="J18" s="142">
        <f>+J8-J11-J15</f>
        <v>0</v>
      </c>
      <c r="K18" s="141">
        <f>+K8-K11-K15</f>
        <v>0</v>
      </c>
      <c r="L18" s="141">
        <f>+L8-L11-L15</f>
        <v>0</v>
      </c>
      <c r="M18" s="141">
        <f>+M8-M11-M15</f>
        <v>0</v>
      </c>
      <c r="N18" s="141">
        <f>+N8-N11-N15</f>
        <v>0</v>
      </c>
      <c r="O18" s="2"/>
      <c r="P18" s="141">
        <f>+P8-P11-P15</f>
        <v>0</v>
      </c>
      <c r="Q18" s="141">
        <f>+Q8-Q11-Q15</f>
        <v>0</v>
      </c>
      <c r="R18" s="153">
        <f>SUM(J18:Q18)</f>
        <v>0</v>
      </c>
      <c r="S18" s="141">
        <f>+S8-S11-S15</f>
        <v>0</v>
      </c>
      <c r="T18" s="141">
        <f>+T8-T11-T15</f>
        <v>0</v>
      </c>
      <c r="U18" s="141">
        <f>+U8-U11-U15</f>
        <v>0</v>
      </c>
      <c r="V18" s="141">
        <f>+V8-V11-V15</f>
        <v>0</v>
      </c>
      <c r="W18" s="141">
        <f>+W8-W11-W15</f>
        <v>0</v>
      </c>
      <c r="X18" s="2">
        <f>SUM(S18:W18)</f>
        <v>0</v>
      </c>
      <c r="Y18" s="141">
        <f t="shared" ref="Y18:AH18" si="7">+Y8-Y11-Y15</f>
        <v>0</v>
      </c>
      <c r="Z18" s="141">
        <f t="shared" si="7"/>
        <v>0</v>
      </c>
      <c r="AA18" s="141">
        <f t="shared" si="7"/>
        <v>0</v>
      </c>
      <c r="AB18" s="141">
        <f t="shared" si="7"/>
        <v>0</v>
      </c>
      <c r="AC18" s="142">
        <f t="shared" si="7"/>
        <v>0</v>
      </c>
      <c r="AD18" s="142">
        <f t="shared" si="7"/>
        <v>0</v>
      </c>
      <c r="AE18" s="142">
        <f t="shared" si="7"/>
        <v>0</v>
      </c>
      <c r="AF18" s="142">
        <f t="shared" si="7"/>
        <v>0</v>
      </c>
      <c r="AG18" s="142">
        <f t="shared" si="7"/>
        <v>0</v>
      </c>
      <c r="AH18" s="142">
        <f t="shared" si="7"/>
        <v>0</v>
      </c>
      <c r="AI18" s="142">
        <f t="shared" ref="AI18:AJ18" si="8">+AI8-AI11-AI15</f>
        <v>0</v>
      </c>
      <c r="AJ18" s="142">
        <f t="shared" si="8"/>
        <v>0</v>
      </c>
      <c r="AK18" s="143">
        <f>+Y18+Z18+AA18+AF18+AG18+AH18</f>
        <v>0</v>
      </c>
      <c r="AL18" s="141">
        <f>+AL8-AL11-AL15</f>
        <v>0</v>
      </c>
      <c r="AM18" s="138" t="e">
        <f>+AL18/AL$18*100</f>
        <v>#DIV/0!</v>
      </c>
    </row>
    <row r="19" spans="1:39" x14ac:dyDescent="0.2">
      <c r="A19" s="154"/>
      <c r="B19" s="155" t="e">
        <f t="shared" ref="B19:H19" si="9">B18/$I$18</f>
        <v>#DIV/0!</v>
      </c>
      <c r="C19" s="155" t="e">
        <f t="shared" si="9"/>
        <v>#DIV/0!</v>
      </c>
      <c r="D19" s="155" t="e">
        <f t="shared" si="9"/>
        <v>#DIV/0!</v>
      </c>
      <c r="E19" s="155" t="e">
        <f t="shared" si="9"/>
        <v>#DIV/0!</v>
      </c>
      <c r="F19" s="155" t="e">
        <f t="shared" si="9"/>
        <v>#DIV/0!</v>
      </c>
      <c r="G19" s="155" t="e">
        <f t="shared" si="9"/>
        <v>#DIV/0!</v>
      </c>
      <c r="H19" s="155" t="e">
        <f t="shared" si="9"/>
        <v>#DIV/0!</v>
      </c>
      <c r="I19" s="2"/>
      <c r="J19" s="155" t="e">
        <f>J18/$R$18</f>
        <v>#DIV/0!</v>
      </c>
      <c r="K19" s="155" t="e">
        <f>K18/$R$18</f>
        <v>#DIV/0!</v>
      </c>
      <c r="L19" s="155" t="e">
        <f>L18/$R$18</f>
        <v>#DIV/0!</v>
      </c>
      <c r="M19" s="155" t="e">
        <f>M18/$R$18</f>
        <v>#DIV/0!</v>
      </c>
      <c r="N19" s="155" t="e">
        <f>N18/$R$18</f>
        <v>#DIV/0!</v>
      </c>
      <c r="O19" s="155"/>
      <c r="P19" s="155" t="e">
        <f>P18/$R$18</f>
        <v>#DIV/0!</v>
      </c>
      <c r="Q19" s="155" t="e">
        <f>Q18/$R$18</f>
        <v>#DIV/0!</v>
      </c>
      <c r="R19" s="2"/>
      <c r="S19" s="155" t="e">
        <f>S18/$X$18</f>
        <v>#DIV/0!</v>
      </c>
      <c r="T19" s="155" t="e">
        <f>T18/$X$18</f>
        <v>#DIV/0!</v>
      </c>
      <c r="U19" s="155" t="e">
        <f>U18/$X$18</f>
        <v>#DIV/0!</v>
      </c>
      <c r="V19" s="155" t="e">
        <f>V18/$X$18</f>
        <v>#DIV/0!</v>
      </c>
      <c r="W19" s="155" t="e">
        <f>W18/$X$18</f>
        <v>#DIV/0!</v>
      </c>
      <c r="X19" s="2"/>
      <c r="Y19" s="155" t="e">
        <f>Y18/$AK$18</f>
        <v>#DIV/0!</v>
      </c>
      <c r="Z19" s="155" t="e">
        <f>Z18/$AK$18</f>
        <v>#DIV/0!</v>
      </c>
      <c r="AA19" s="155" t="e">
        <f>AA18/$AK$18</f>
        <v>#DIV/0!</v>
      </c>
      <c r="AB19" s="155" t="e">
        <f>AB18/$AK$19</f>
        <v>#DIV/0!</v>
      </c>
      <c r="AC19" s="155" t="e">
        <f>AC18/$AK$19</f>
        <v>#DIV/0!</v>
      </c>
      <c r="AD19" s="155" t="e">
        <f>AD18/$AK$19</f>
        <v>#DIV/0!</v>
      </c>
      <c r="AE19" s="155" t="e">
        <f>AE18/$AK$19</f>
        <v>#DIV/0!</v>
      </c>
      <c r="AF19" s="155" t="e">
        <f>AF18/$AK$18</f>
        <v>#DIV/0!</v>
      </c>
      <c r="AG19" s="155" t="e">
        <f>AG18/$AK$18</f>
        <v>#DIV/0!</v>
      </c>
      <c r="AH19" s="155" t="e">
        <f>AH18/$AK$18</f>
        <v>#DIV/0!</v>
      </c>
      <c r="AI19" s="155" t="e">
        <f>AI18/$AK$18</f>
        <v>#DIV/0!</v>
      </c>
      <c r="AJ19" s="155" t="e">
        <f>AJ18/$AK$18</f>
        <v>#DIV/0!</v>
      </c>
      <c r="AK19" s="143">
        <f>+AB18+AC18+AD18+AE18+AI18+AJ18</f>
        <v>0</v>
      </c>
      <c r="AL19" s="141"/>
      <c r="AM19" s="138"/>
    </row>
    <row r="20" spans="1:39" x14ac:dyDescent="0.2">
      <c r="A20" s="154"/>
      <c r="B20" s="141"/>
      <c r="C20" s="141"/>
      <c r="D20" s="141"/>
      <c r="E20" s="141"/>
      <c r="F20" s="141"/>
      <c r="G20" s="141"/>
      <c r="H20" s="141"/>
      <c r="I20" s="2"/>
      <c r="J20" s="142"/>
      <c r="K20" s="141"/>
      <c r="L20" s="141"/>
      <c r="M20" s="141"/>
      <c r="N20" s="141"/>
      <c r="O20" s="2"/>
      <c r="P20" s="141"/>
      <c r="Q20" s="141"/>
      <c r="R20" s="2"/>
      <c r="S20" s="141"/>
      <c r="T20" s="141"/>
      <c r="U20" s="141"/>
      <c r="V20" s="141"/>
      <c r="W20" s="141"/>
      <c r="X20" s="2"/>
      <c r="Y20" s="141"/>
      <c r="Z20" s="141"/>
      <c r="AA20" s="141"/>
      <c r="AB20" s="141"/>
      <c r="AC20" s="142"/>
      <c r="AD20" s="142"/>
      <c r="AE20" s="142"/>
      <c r="AF20" s="142"/>
      <c r="AG20" s="142"/>
      <c r="AH20" s="142"/>
      <c r="AI20" s="142"/>
      <c r="AJ20" s="142"/>
      <c r="AK20" s="143"/>
      <c r="AL20" s="141"/>
      <c r="AM20" s="138"/>
    </row>
    <row r="21" spans="1:39" x14ac:dyDescent="0.2">
      <c r="A21" s="299" t="s">
        <v>75</v>
      </c>
      <c r="B21" s="156"/>
      <c r="C21" s="156"/>
      <c r="D21" s="156"/>
      <c r="E21" s="156"/>
      <c r="F21" s="156"/>
      <c r="G21" s="156"/>
      <c r="H21" s="156"/>
      <c r="I21" s="157"/>
      <c r="J21" s="156"/>
      <c r="K21" s="156"/>
      <c r="L21" s="156"/>
      <c r="M21" s="156"/>
      <c r="N21" s="156"/>
      <c r="O21" s="157"/>
      <c r="P21" s="156"/>
      <c r="Q21" s="156"/>
      <c r="R21" s="157"/>
      <c r="S21" s="156"/>
      <c r="T21" s="156"/>
      <c r="U21" s="156"/>
      <c r="V21" s="156"/>
      <c r="W21" s="156"/>
      <c r="X21" s="157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8"/>
      <c r="AL21" s="134">
        <f>SUM(B21:AJ21)</f>
        <v>0</v>
      </c>
      <c r="AM21" s="159" t="e">
        <f>+AL21/AL$18*100</f>
        <v>#DIV/0!</v>
      </c>
    </row>
    <row r="22" spans="1:39" x14ac:dyDescent="0.2">
      <c r="A22" s="295"/>
      <c r="B22" s="160" t="e">
        <f t="shared" ref="B22:H22" si="10">B21/B18</f>
        <v>#DIV/0!</v>
      </c>
      <c r="C22" s="160" t="e">
        <f t="shared" si="10"/>
        <v>#DIV/0!</v>
      </c>
      <c r="D22" s="160" t="e">
        <f t="shared" si="10"/>
        <v>#DIV/0!</v>
      </c>
      <c r="E22" s="160" t="e">
        <f t="shared" si="10"/>
        <v>#DIV/0!</v>
      </c>
      <c r="F22" s="160" t="e">
        <f t="shared" si="10"/>
        <v>#DIV/0!</v>
      </c>
      <c r="G22" s="160" t="e">
        <f t="shared" si="10"/>
        <v>#DIV/0!</v>
      </c>
      <c r="H22" s="160" t="e">
        <f t="shared" si="10"/>
        <v>#DIV/0!</v>
      </c>
      <c r="I22" s="161"/>
      <c r="J22" s="160" t="e">
        <f>J21/J18</f>
        <v>#DIV/0!</v>
      </c>
      <c r="K22" s="160" t="e">
        <f>K21/K18</f>
        <v>#DIV/0!</v>
      </c>
      <c r="L22" s="160" t="e">
        <f>L21/L18</f>
        <v>#DIV/0!</v>
      </c>
      <c r="M22" s="160" t="e">
        <f>M21/M18</f>
        <v>#DIV/0!</v>
      </c>
      <c r="N22" s="160" t="e">
        <f>N21/N18</f>
        <v>#DIV/0!</v>
      </c>
      <c r="O22" s="161"/>
      <c r="P22" s="160" t="e">
        <f>P21/P18</f>
        <v>#DIV/0!</v>
      </c>
      <c r="Q22" s="160" t="e">
        <f>Q21/Q18</f>
        <v>#DIV/0!</v>
      </c>
      <c r="R22" s="161"/>
      <c r="S22" s="160" t="e">
        <f>S21/S18</f>
        <v>#DIV/0!</v>
      </c>
      <c r="T22" s="160" t="e">
        <f>T21/T18</f>
        <v>#DIV/0!</v>
      </c>
      <c r="U22" s="160" t="e">
        <f>U21/U18</f>
        <v>#DIV/0!</v>
      </c>
      <c r="V22" s="160" t="e">
        <f>V21/V18</f>
        <v>#DIV/0!</v>
      </c>
      <c r="W22" s="160" t="e">
        <f>W21/W18</f>
        <v>#DIV/0!</v>
      </c>
      <c r="X22" s="161"/>
      <c r="Y22" s="160" t="e">
        <f t="shared" ref="Y22:AH22" si="11">Y21/Y18</f>
        <v>#DIV/0!</v>
      </c>
      <c r="Z22" s="160" t="e">
        <f t="shared" si="11"/>
        <v>#DIV/0!</v>
      </c>
      <c r="AA22" s="160" t="e">
        <f t="shared" si="11"/>
        <v>#DIV/0!</v>
      </c>
      <c r="AB22" s="160" t="e">
        <f t="shared" si="11"/>
        <v>#DIV/0!</v>
      </c>
      <c r="AC22" s="160" t="e">
        <f t="shared" si="11"/>
        <v>#DIV/0!</v>
      </c>
      <c r="AD22" s="160" t="e">
        <f t="shared" si="11"/>
        <v>#DIV/0!</v>
      </c>
      <c r="AE22" s="160" t="e">
        <f t="shared" si="11"/>
        <v>#DIV/0!</v>
      </c>
      <c r="AF22" s="160" t="e">
        <f t="shared" si="11"/>
        <v>#DIV/0!</v>
      </c>
      <c r="AG22" s="160" t="e">
        <f t="shared" si="11"/>
        <v>#DIV/0!</v>
      </c>
      <c r="AH22" s="160" t="e">
        <f t="shared" si="11"/>
        <v>#DIV/0!</v>
      </c>
      <c r="AI22" s="160" t="e">
        <f t="shared" ref="AI22:AJ22" si="12">AI21/AI18</f>
        <v>#DIV/0!</v>
      </c>
      <c r="AJ22" s="160" t="e">
        <f t="shared" si="12"/>
        <v>#DIV/0!</v>
      </c>
      <c r="AK22" s="162"/>
      <c r="AL22" s="160" t="e">
        <f>AL21/AL18</f>
        <v>#DIV/0!</v>
      </c>
      <c r="AM22" s="163"/>
    </row>
    <row r="23" spans="1:39" x14ac:dyDescent="0.2">
      <c r="A23" s="154"/>
      <c r="B23" s="151"/>
      <c r="C23" s="151"/>
      <c r="D23" s="151"/>
      <c r="E23" s="151"/>
      <c r="F23" s="151"/>
      <c r="G23" s="151"/>
      <c r="H23" s="151"/>
      <c r="I23" s="164"/>
      <c r="J23" s="165"/>
      <c r="K23" s="151"/>
      <c r="L23" s="151"/>
      <c r="M23" s="151"/>
      <c r="N23" s="151"/>
      <c r="O23" s="164"/>
      <c r="P23" s="151"/>
      <c r="Q23" s="151"/>
      <c r="R23" s="164"/>
      <c r="S23" s="151"/>
      <c r="T23" s="151"/>
      <c r="U23" s="151"/>
      <c r="V23" s="151"/>
      <c r="W23" s="151"/>
      <c r="X23" s="164"/>
      <c r="Y23" s="151"/>
      <c r="Z23" s="151"/>
      <c r="AA23" s="151"/>
      <c r="AB23" s="151"/>
      <c r="AC23" s="165"/>
      <c r="AD23" s="165"/>
      <c r="AE23" s="165"/>
      <c r="AF23" s="165"/>
      <c r="AG23" s="165"/>
      <c r="AH23" s="165"/>
      <c r="AI23" s="165"/>
      <c r="AJ23" s="165"/>
      <c r="AK23" s="166"/>
      <c r="AL23" s="167"/>
      <c r="AM23" s="138"/>
    </row>
    <row r="24" spans="1:39" x14ac:dyDescent="0.2">
      <c r="A24" s="154" t="s">
        <v>176</v>
      </c>
      <c r="B24" s="141"/>
      <c r="C24" s="141"/>
      <c r="D24" s="141"/>
      <c r="E24" s="141"/>
      <c r="F24" s="141"/>
      <c r="G24" s="141"/>
      <c r="H24" s="141"/>
      <c r="I24" s="2"/>
      <c r="J24" s="142"/>
      <c r="K24" s="141"/>
      <c r="L24" s="141"/>
      <c r="M24" s="141"/>
      <c r="N24" s="141"/>
      <c r="O24" s="2"/>
      <c r="P24" s="141"/>
      <c r="Q24" s="141"/>
      <c r="R24" s="2"/>
      <c r="S24" s="141"/>
      <c r="T24" s="141"/>
      <c r="U24" s="141"/>
      <c r="V24" s="141"/>
      <c r="W24" s="141"/>
      <c r="X24" s="2"/>
      <c r="Y24" s="141"/>
      <c r="Z24" s="141"/>
      <c r="AA24" s="141"/>
      <c r="AB24" s="141"/>
      <c r="AC24" s="142"/>
      <c r="AD24" s="142"/>
      <c r="AE24" s="142"/>
      <c r="AF24" s="142"/>
      <c r="AG24" s="142"/>
      <c r="AH24" s="142"/>
      <c r="AI24" s="142"/>
      <c r="AJ24" s="142"/>
      <c r="AK24" s="143"/>
      <c r="AL24" s="134">
        <f t="shared" ref="AL24:AL27" si="13">SUM(B24:AJ24)</f>
        <v>0</v>
      </c>
      <c r="AM24" s="138" t="e">
        <f>+AL24/AL$18*100</f>
        <v>#DIV/0!</v>
      </c>
    </row>
    <row r="25" spans="1:39" x14ac:dyDescent="0.2">
      <c r="A25" s="154" t="s">
        <v>77</v>
      </c>
      <c r="B25" s="141"/>
      <c r="C25" s="141"/>
      <c r="D25" s="141"/>
      <c r="E25" s="141"/>
      <c r="F25" s="141"/>
      <c r="G25" s="141"/>
      <c r="H25" s="141"/>
      <c r="I25" s="2"/>
      <c r="J25" s="142"/>
      <c r="K25" s="141"/>
      <c r="L25" s="141"/>
      <c r="M25" s="141"/>
      <c r="N25" s="141"/>
      <c r="O25" s="2"/>
      <c r="P25" s="141"/>
      <c r="Q25" s="141"/>
      <c r="R25" s="2"/>
      <c r="S25" s="141"/>
      <c r="T25" s="141"/>
      <c r="U25" s="141"/>
      <c r="V25" s="141"/>
      <c r="W25" s="141"/>
      <c r="X25" s="2"/>
      <c r="Y25" s="141"/>
      <c r="Z25" s="141"/>
      <c r="AA25" s="141"/>
      <c r="AB25" s="141"/>
      <c r="AC25" s="142"/>
      <c r="AD25" s="142"/>
      <c r="AE25" s="142"/>
      <c r="AF25" s="142"/>
      <c r="AG25" s="142"/>
      <c r="AH25" s="142"/>
      <c r="AI25" s="142"/>
      <c r="AJ25" s="142"/>
      <c r="AK25" s="143"/>
      <c r="AL25" s="134">
        <f t="shared" si="13"/>
        <v>0</v>
      </c>
      <c r="AM25" s="138" t="e">
        <f>+AL25/AL$18*100</f>
        <v>#DIV/0!</v>
      </c>
    </row>
    <row r="26" spans="1:39" x14ac:dyDescent="0.2">
      <c r="A26" s="140" t="s">
        <v>78</v>
      </c>
      <c r="B26" s="141"/>
      <c r="C26" s="141"/>
      <c r="D26" s="141"/>
      <c r="E26" s="141"/>
      <c r="F26" s="141"/>
      <c r="G26" s="141"/>
      <c r="H26" s="141"/>
      <c r="I26" s="2"/>
      <c r="J26" s="142"/>
      <c r="K26" s="141"/>
      <c r="L26" s="141"/>
      <c r="M26" s="141"/>
      <c r="N26" s="141"/>
      <c r="O26" s="2"/>
      <c r="P26" s="141"/>
      <c r="Q26" s="141"/>
      <c r="R26" s="2"/>
      <c r="S26" s="141"/>
      <c r="T26" s="141"/>
      <c r="U26" s="141"/>
      <c r="V26" s="141"/>
      <c r="W26" s="141"/>
      <c r="X26" s="2"/>
      <c r="Y26" s="141"/>
      <c r="Z26" s="141"/>
      <c r="AA26" s="141"/>
      <c r="AB26" s="141"/>
      <c r="AC26" s="142"/>
      <c r="AD26" s="142"/>
      <c r="AE26" s="142"/>
      <c r="AF26" s="142"/>
      <c r="AG26" s="142"/>
      <c r="AH26" s="142"/>
      <c r="AI26" s="142"/>
      <c r="AJ26" s="142"/>
      <c r="AK26" s="143"/>
      <c r="AL26" s="134">
        <f t="shared" si="13"/>
        <v>0</v>
      </c>
      <c r="AM26" s="138" t="e">
        <f>+AL26/AL$18*100</f>
        <v>#DIV/0!</v>
      </c>
    </row>
    <row r="27" spans="1:39" x14ac:dyDescent="0.2">
      <c r="A27" s="140" t="s">
        <v>79</v>
      </c>
      <c r="B27" s="141"/>
      <c r="C27" s="141"/>
      <c r="D27" s="141"/>
      <c r="E27" s="141"/>
      <c r="F27" s="141"/>
      <c r="G27" s="141"/>
      <c r="H27" s="141"/>
      <c r="I27" s="2"/>
      <c r="J27" s="142"/>
      <c r="K27" s="141"/>
      <c r="L27" s="141"/>
      <c r="M27" s="141"/>
      <c r="N27" s="141"/>
      <c r="O27" s="2"/>
      <c r="P27" s="141"/>
      <c r="Q27" s="141"/>
      <c r="R27" s="2"/>
      <c r="S27" s="141"/>
      <c r="T27" s="141"/>
      <c r="U27" s="141"/>
      <c r="V27" s="141"/>
      <c r="W27" s="141"/>
      <c r="X27" s="2"/>
      <c r="Y27" s="141"/>
      <c r="Z27" s="141"/>
      <c r="AA27" s="141"/>
      <c r="AB27" s="141"/>
      <c r="AC27" s="142"/>
      <c r="AD27" s="142"/>
      <c r="AE27" s="142"/>
      <c r="AF27" s="142"/>
      <c r="AG27" s="142"/>
      <c r="AH27" s="142"/>
      <c r="AI27" s="142"/>
      <c r="AJ27" s="142"/>
      <c r="AK27" s="143"/>
      <c r="AL27" s="134">
        <f t="shared" si="13"/>
        <v>0</v>
      </c>
      <c r="AM27" s="138" t="e">
        <f>+AL27/AL$18*100</f>
        <v>#DIV/0!</v>
      </c>
    </row>
    <row r="28" spans="1:39" x14ac:dyDescent="0.2">
      <c r="A28" s="168" t="s">
        <v>177</v>
      </c>
      <c r="B28" s="169">
        <f t="shared" ref="B28:H28" si="14">SUM(B24:B27)</f>
        <v>0</v>
      </c>
      <c r="C28" s="169">
        <f t="shared" si="14"/>
        <v>0</v>
      </c>
      <c r="D28" s="169">
        <f t="shared" si="14"/>
        <v>0</v>
      </c>
      <c r="E28" s="169">
        <f t="shared" si="14"/>
        <v>0</v>
      </c>
      <c r="F28" s="169">
        <f t="shared" si="14"/>
        <v>0</v>
      </c>
      <c r="G28" s="169">
        <f t="shared" si="14"/>
        <v>0</v>
      </c>
      <c r="H28" s="169">
        <f t="shared" si="14"/>
        <v>0</v>
      </c>
      <c r="I28" s="2"/>
      <c r="J28" s="169">
        <f>SUM(J24:J27)</f>
        <v>0</v>
      </c>
      <c r="K28" s="169">
        <f>SUM(K24:K27)</f>
        <v>0</v>
      </c>
      <c r="L28" s="169">
        <f>SUM(L24:L27)</f>
        <v>0</v>
      </c>
      <c r="M28" s="169">
        <f>SUM(M24:M27)</f>
        <v>0</v>
      </c>
      <c r="N28" s="169">
        <f>SUM(N24:N27)</f>
        <v>0</v>
      </c>
      <c r="O28" s="2"/>
      <c r="P28" s="169">
        <f>SUM(P24:P27)</f>
        <v>0</v>
      </c>
      <c r="Q28" s="169">
        <f>SUM(Q24:Q27)</f>
        <v>0</v>
      </c>
      <c r="R28" s="2"/>
      <c r="S28" s="169">
        <f>SUM(S24:S27)</f>
        <v>0</v>
      </c>
      <c r="T28" s="169">
        <f>SUM(T24:T27)</f>
        <v>0</v>
      </c>
      <c r="U28" s="169">
        <f>SUM(U24:U27)</f>
        <v>0</v>
      </c>
      <c r="V28" s="169">
        <f>SUM(V24:V27)</f>
        <v>0</v>
      </c>
      <c r="W28" s="169">
        <f>SUM(W24:W27)</f>
        <v>0</v>
      </c>
      <c r="X28" s="2"/>
      <c r="Y28" s="169">
        <f t="shared" ref="Y28:AH28" si="15">SUM(Y24:Y27)</f>
        <v>0</v>
      </c>
      <c r="Z28" s="169">
        <f t="shared" si="15"/>
        <v>0</v>
      </c>
      <c r="AA28" s="169">
        <f t="shared" si="15"/>
        <v>0</v>
      </c>
      <c r="AB28" s="169">
        <f t="shared" si="15"/>
        <v>0</v>
      </c>
      <c r="AC28" s="169">
        <f t="shared" si="15"/>
        <v>0</v>
      </c>
      <c r="AD28" s="169">
        <f t="shared" si="15"/>
        <v>0</v>
      </c>
      <c r="AE28" s="169">
        <f t="shared" si="15"/>
        <v>0</v>
      </c>
      <c r="AF28" s="169">
        <f t="shared" si="15"/>
        <v>0</v>
      </c>
      <c r="AG28" s="169">
        <f t="shared" si="15"/>
        <v>0</v>
      </c>
      <c r="AH28" s="169">
        <f t="shared" si="15"/>
        <v>0</v>
      </c>
      <c r="AI28" s="169">
        <f t="shared" ref="AI28:AJ28" si="16">SUM(AI24:AI27)</f>
        <v>0</v>
      </c>
      <c r="AJ28" s="169">
        <f t="shared" si="16"/>
        <v>0</v>
      </c>
      <c r="AK28" s="143"/>
      <c r="AL28" s="169">
        <f>SUM(AL24:AL27)</f>
        <v>0</v>
      </c>
      <c r="AM28" s="170" t="e">
        <f>+AL28/AL$18*100</f>
        <v>#DIV/0!</v>
      </c>
    </row>
    <row r="29" spans="1:39" x14ac:dyDescent="0.2">
      <c r="A29" s="154"/>
      <c r="B29" s="141"/>
      <c r="C29" s="141"/>
      <c r="D29" s="141"/>
      <c r="E29" s="141"/>
      <c r="F29" s="141"/>
      <c r="G29" s="141"/>
      <c r="H29" s="141"/>
      <c r="I29" s="2"/>
      <c r="J29" s="142"/>
      <c r="K29" s="141"/>
      <c r="L29" s="141"/>
      <c r="M29" s="141"/>
      <c r="N29" s="141"/>
      <c r="O29" s="2"/>
      <c r="P29" s="141"/>
      <c r="Q29" s="141"/>
      <c r="R29" s="2"/>
      <c r="S29" s="141"/>
      <c r="T29" s="141"/>
      <c r="U29" s="141"/>
      <c r="V29" s="141"/>
      <c r="W29" s="141"/>
      <c r="X29" s="2"/>
      <c r="Y29" s="141"/>
      <c r="Z29" s="141"/>
      <c r="AA29" s="141"/>
      <c r="AB29" s="141"/>
      <c r="AC29" s="142"/>
      <c r="AD29" s="142"/>
      <c r="AE29" s="142"/>
      <c r="AF29" s="142"/>
      <c r="AG29" s="142"/>
      <c r="AH29" s="142"/>
      <c r="AI29" s="142"/>
      <c r="AJ29" s="142"/>
      <c r="AK29" s="143"/>
      <c r="AL29" s="141"/>
      <c r="AM29" s="138"/>
    </row>
    <row r="30" spans="1:39" x14ac:dyDescent="0.2">
      <c r="A30" s="300" t="s">
        <v>81</v>
      </c>
      <c r="B30" s="171">
        <f t="shared" ref="B30:H30" si="17">+B21-B24-B25-B26-B27</f>
        <v>0</v>
      </c>
      <c r="C30" s="171">
        <f t="shared" si="17"/>
        <v>0</v>
      </c>
      <c r="D30" s="171">
        <f t="shared" si="17"/>
        <v>0</v>
      </c>
      <c r="E30" s="171">
        <f t="shared" si="17"/>
        <v>0</v>
      </c>
      <c r="F30" s="171">
        <f t="shared" si="17"/>
        <v>0</v>
      </c>
      <c r="G30" s="171">
        <f t="shared" si="17"/>
        <v>0</v>
      </c>
      <c r="H30" s="171">
        <f t="shared" si="17"/>
        <v>0</v>
      </c>
      <c r="I30" s="157"/>
      <c r="J30" s="171">
        <f>+J21-J24-J25-J26-J27</f>
        <v>0</v>
      </c>
      <c r="K30" s="171">
        <f>+K21-K24-K25-K26-K27</f>
        <v>0</v>
      </c>
      <c r="L30" s="171">
        <f>+L21-L24-L25-L26-L27</f>
        <v>0</v>
      </c>
      <c r="M30" s="171">
        <f>+M21-M24-M25-M26-M27</f>
        <v>0</v>
      </c>
      <c r="N30" s="171">
        <f>+N21-N24-N25-N26-N27</f>
        <v>0</v>
      </c>
      <c r="O30" s="157"/>
      <c r="P30" s="171">
        <f>+P21-P24-P25-P26-P27</f>
        <v>0</v>
      </c>
      <c r="Q30" s="171">
        <f>+Q21-Q24-Q25-Q26-Q27</f>
        <v>0</v>
      </c>
      <c r="R30" s="157"/>
      <c r="S30" s="171">
        <f>+S21-S24-S25-S26-S27</f>
        <v>0</v>
      </c>
      <c r="T30" s="171">
        <f>+T21-T24-T25-T26-T27</f>
        <v>0</v>
      </c>
      <c r="U30" s="171">
        <f>+U21-U24-U25-U26-U27</f>
        <v>0</v>
      </c>
      <c r="V30" s="171">
        <f>+V21-V24-V25-V26-V27</f>
        <v>0</v>
      </c>
      <c r="W30" s="171">
        <f>+W21-W24-W25-W26-W27</f>
        <v>0</v>
      </c>
      <c r="X30" s="157"/>
      <c r="Y30" s="171">
        <f t="shared" ref="Y30:AH30" si="18">+Y21-Y24-Y25-Y26-Y27</f>
        <v>0</v>
      </c>
      <c r="Z30" s="171">
        <f t="shared" si="18"/>
        <v>0</v>
      </c>
      <c r="AA30" s="171">
        <f t="shared" si="18"/>
        <v>0</v>
      </c>
      <c r="AB30" s="171">
        <f t="shared" si="18"/>
        <v>0</v>
      </c>
      <c r="AC30" s="171">
        <f t="shared" si="18"/>
        <v>0</v>
      </c>
      <c r="AD30" s="171">
        <f t="shared" si="18"/>
        <v>0</v>
      </c>
      <c r="AE30" s="171">
        <f t="shared" si="18"/>
        <v>0</v>
      </c>
      <c r="AF30" s="171">
        <f t="shared" si="18"/>
        <v>0</v>
      </c>
      <c r="AG30" s="171">
        <f t="shared" si="18"/>
        <v>0</v>
      </c>
      <c r="AH30" s="171">
        <f t="shared" si="18"/>
        <v>0</v>
      </c>
      <c r="AI30" s="171">
        <f t="shared" ref="AI30:AJ30" si="19">+AI21-AI24-AI25-AI26-AI27</f>
        <v>0</v>
      </c>
      <c r="AJ30" s="171">
        <f t="shared" si="19"/>
        <v>0</v>
      </c>
      <c r="AK30" s="158"/>
      <c r="AL30" s="171">
        <f>+AL21-AL24-AL25-AL26-AL27</f>
        <v>0</v>
      </c>
      <c r="AM30" s="159" t="e">
        <f>+AL30/AL$18*100</f>
        <v>#DIV/0!</v>
      </c>
    </row>
    <row r="31" spans="1:39" x14ac:dyDescent="0.2">
      <c r="A31" s="295"/>
      <c r="B31" s="172" t="e">
        <f t="shared" ref="B31:H31" si="20">+B30/B18</f>
        <v>#DIV/0!</v>
      </c>
      <c r="C31" s="172" t="e">
        <f t="shared" si="20"/>
        <v>#DIV/0!</v>
      </c>
      <c r="D31" s="172" t="e">
        <f t="shared" si="20"/>
        <v>#DIV/0!</v>
      </c>
      <c r="E31" s="172" t="e">
        <f t="shared" si="20"/>
        <v>#DIV/0!</v>
      </c>
      <c r="F31" s="172" t="e">
        <f t="shared" si="20"/>
        <v>#DIV/0!</v>
      </c>
      <c r="G31" s="172" t="e">
        <f t="shared" si="20"/>
        <v>#DIV/0!</v>
      </c>
      <c r="H31" s="172" t="e">
        <f t="shared" si="20"/>
        <v>#DIV/0!</v>
      </c>
      <c r="I31" s="173"/>
      <c r="J31" s="172" t="e">
        <f>+J30/J18</f>
        <v>#DIV/0!</v>
      </c>
      <c r="K31" s="172" t="e">
        <f>+K30/K18</f>
        <v>#DIV/0!</v>
      </c>
      <c r="L31" s="172" t="e">
        <f>+L30/L18</f>
        <v>#DIV/0!</v>
      </c>
      <c r="M31" s="172" t="e">
        <f>+M30/M18</f>
        <v>#DIV/0!</v>
      </c>
      <c r="N31" s="172" t="e">
        <f>+N30/N18</f>
        <v>#DIV/0!</v>
      </c>
      <c r="O31" s="173"/>
      <c r="P31" s="172" t="e">
        <f>+P30/P18</f>
        <v>#DIV/0!</v>
      </c>
      <c r="Q31" s="172" t="e">
        <f>+Q30/Q18</f>
        <v>#DIV/0!</v>
      </c>
      <c r="R31" s="173"/>
      <c r="S31" s="172" t="e">
        <f>+S30/S18</f>
        <v>#DIV/0!</v>
      </c>
      <c r="T31" s="172" t="e">
        <f>+T30/T18</f>
        <v>#DIV/0!</v>
      </c>
      <c r="U31" s="172" t="e">
        <f>+U30/U18</f>
        <v>#DIV/0!</v>
      </c>
      <c r="V31" s="172" t="e">
        <f>+V30/V18</f>
        <v>#DIV/0!</v>
      </c>
      <c r="W31" s="172" t="e">
        <f>+W30/W18</f>
        <v>#DIV/0!</v>
      </c>
      <c r="X31" s="173"/>
      <c r="Y31" s="172" t="e">
        <f t="shared" ref="Y31:AH31" si="21">+Y30/Y18</f>
        <v>#DIV/0!</v>
      </c>
      <c r="Z31" s="172" t="e">
        <f t="shared" si="21"/>
        <v>#DIV/0!</v>
      </c>
      <c r="AA31" s="172" t="e">
        <f t="shared" si="21"/>
        <v>#DIV/0!</v>
      </c>
      <c r="AB31" s="172" t="e">
        <f t="shared" si="21"/>
        <v>#DIV/0!</v>
      </c>
      <c r="AC31" s="174" t="e">
        <f t="shared" si="21"/>
        <v>#DIV/0!</v>
      </c>
      <c r="AD31" s="174" t="e">
        <f t="shared" si="21"/>
        <v>#DIV/0!</v>
      </c>
      <c r="AE31" s="174" t="e">
        <f t="shared" si="21"/>
        <v>#DIV/0!</v>
      </c>
      <c r="AF31" s="174" t="e">
        <f t="shared" si="21"/>
        <v>#DIV/0!</v>
      </c>
      <c r="AG31" s="174" t="e">
        <f t="shared" si="21"/>
        <v>#DIV/0!</v>
      </c>
      <c r="AH31" s="174" t="e">
        <f t="shared" si="21"/>
        <v>#DIV/0!</v>
      </c>
      <c r="AI31" s="174" t="e">
        <f t="shared" ref="AI31:AJ31" si="22">+AI30/AI18</f>
        <v>#DIV/0!</v>
      </c>
      <c r="AJ31" s="174" t="e">
        <f t="shared" si="22"/>
        <v>#DIV/0!</v>
      </c>
      <c r="AK31" s="175"/>
      <c r="AL31" s="172" t="e">
        <f>+AL30/AL18</f>
        <v>#DIV/0!</v>
      </c>
      <c r="AM31" s="163"/>
    </row>
    <row r="32" spans="1:39" x14ac:dyDescent="0.2">
      <c r="A32" s="140"/>
      <c r="B32" s="176"/>
      <c r="C32" s="176"/>
      <c r="D32" s="176"/>
      <c r="E32" s="176"/>
      <c r="F32" s="176"/>
      <c r="G32" s="176"/>
      <c r="H32" s="176"/>
      <c r="I32" s="16"/>
      <c r="J32" s="177"/>
      <c r="K32" s="176"/>
      <c r="L32" s="176"/>
      <c r="M32" s="176"/>
      <c r="N32" s="176"/>
      <c r="O32" s="16"/>
      <c r="P32" s="176"/>
      <c r="Q32" s="176"/>
      <c r="R32" s="16"/>
      <c r="S32" s="176"/>
      <c r="T32" s="176"/>
      <c r="U32" s="176"/>
      <c r="V32" s="176"/>
      <c r="W32" s="176"/>
      <c r="X32" s="16"/>
      <c r="Y32" s="176"/>
      <c r="Z32" s="176"/>
      <c r="AA32" s="176"/>
      <c r="AB32" s="176"/>
      <c r="AC32" s="177"/>
      <c r="AD32" s="177"/>
      <c r="AE32" s="177"/>
      <c r="AF32" s="177"/>
      <c r="AG32" s="177"/>
      <c r="AH32" s="177"/>
      <c r="AI32" s="177"/>
      <c r="AJ32" s="177"/>
      <c r="AK32" s="178"/>
      <c r="AL32" s="176"/>
      <c r="AM32" s="140"/>
    </row>
    <row r="33" spans="1:39" x14ac:dyDescent="0.2">
      <c r="A33" s="179" t="s">
        <v>82</v>
      </c>
      <c r="B33" s="180">
        <f t="shared" ref="B33:H33" si="23">+B18-B30</f>
        <v>0</v>
      </c>
      <c r="C33" s="180">
        <f t="shared" si="23"/>
        <v>0</v>
      </c>
      <c r="D33" s="180">
        <f t="shared" si="23"/>
        <v>0</v>
      </c>
      <c r="E33" s="180">
        <f t="shared" si="23"/>
        <v>0</v>
      </c>
      <c r="F33" s="180">
        <f t="shared" si="23"/>
        <v>0</v>
      </c>
      <c r="G33" s="180">
        <f t="shared" si="23"/>
        <v>0</v>
      </c>
      <c r="H33" s="180">
        <f t="shared" si="23"/>
        <v>0</v>
      </c>
      <c r="I33" s="181"/>
      <c r="J33" s="182">
        <f>+J18-J30</f>
        <v>0</v>
      </c>
      <c r="K33" s="180">
        <f>+K18-K30</f>
        <v>0</v>
      </c>
      <c r="L33" s="180">
        <f>+L18-L30</f>
        <v>0</v>
      </c>
      <c r="M33" s="180">
        <f>+M18-M30</f>
        <v>0</v>
      </c>
      <c r="N33" s="180">
        <f>+N18-N30</f>
        <v>0</v>
      </c>
      <c r="O33" s="181"/>
      <c r="P33" s="180">
        <f>+P18-P30</f>
        <v>0</v>
      </c>
      <c r="Q33" s="180">
        <f>+Q18-Q30</f>
        <v>0</v>
      </c>
      <c r="R33" s="181"/>
      <c r="S33" s="180">
        <f>+S18-S30</f>
        <v>0</v>
      </c>
      <c r="T33" s="180">
        <f>+T18-T30</f>
        <v>0</v>
      </c>
      <c r="U33" s="180">
        <f>+U18-U30</f>
        <v>0</v>
      </c>
      <c r="V33" s="180">
        <f>+V18-V30</f>
        <v>0</v>
      </c>
      <c r="W33" s="180">
        <f>+W18-W30</f>
        <v>0</v>
      </c>
      <c r="X33" s="181"/>
      <c r="Y33" s="180">
        <f t="shared" ref="Y33:AH33" si="24">+Y18-Y30</f>
        <v>0</v>
      </c>
      <c r="Z33" s="180">
        <f t="shared" si="24"/>
        <v>0</v>
      </c>
      <c r="AA33" s="180">
        <f t="shared" si="24"/>
        <v>0</v>
      </c>
      <c r="AB33" s="180">
        <f t="shared" si="24"/>
        <v>0</v>
      </c>
      <c r="AC33" s="182">
        <f t="shared" si="24"/>
        <v>0</v>
      </c>
      <c r="AD33" s="182">
        <f t="shared" si="24"/>
        <v>0</v>
      </c>
      <c r="AE33" s="182">
        <f t="shared" si="24"/>
        <v>0</v>
      </c>
      <c r="AF33" s="182">
        <f t="shared" si="24"/>
        <v>0</v>
      </c>
      <c r="AG33" s="182">
        <f t="shared" si="24"/>
        <v>0</v>
      </c>
      <c r="AH33" s="182">
        <f t="shared" si="24"/>
        <v>0</v>
      </c>
      <c r="AI33" s="182">
        <f t="shared" ref="AI33:AJ33" si="25">+AI18-AI30</f>
        <v>0</v>
      </c>
      <c r="AJ33" s="182">
        <f t="shared" si="25"/>
        <v>0</v>
      </c>
      <c r="AK33" s="183"/>
      <c r="AL33" s="169">
        <f>+AL18-AL30</f>
        <v>0</v>
      </c>
      <c r="AM33" s="170" t="e">
        <f>+AL33/AL$18*100</f>
        <v>#DIV/0!</v>
      </c>
    </row>
    <row r="34" spans="1:39" x14ac:dyDescent="0.2">
      <c r="A34" s="152" t="s">
        <v>178</v>
      </c>
      <c r="B34" s="184" t="e">
        <f t="shared" ref="B34:H34" si="26">+B33/B18</f>
        <v>#DIV/0!</v>
      </c>
      <c r="C34" s="184" t="e">
        <f t="shared" si="26"/>
        <v>#DIV/0!</v>
      </c>
      <c r="D34" s="184" t="e">
        <f t="shared" si="26"/>
        <v>#DIV/0!</v>
      </c>
      <c r="E34" s="184" t="e">
        <f t="shared" si="26"/>
        <v>#DIV/0!</v>
      </c>
      <c r="F34" s="184" t="e">
        <f t="shared" si="26"/>
        <v>#DIV/0!</v>
      </c>
      <c r="G34" s="184" t="e">
        <f t="shared" si="26"/>
        <v>#DIV/0!</v>
      </c>
      <c r="H34" s="184" t="e">
        <f t="shared" si="26"/>
        <v>#DIV/0!</v>
      </c>
      <c r="I34" s="185"/>
      <c r="J34" s="186" t="e">
        <f>+J33/J18</f>
        <v>#DIV/0!</v>
      </c>
      <c r="K34" s="184" t="e">
        <f>+K33/K18</f>
        <v>#DIV/0!</v>
      </c>
      <c r="L34" s="184" t="e">
        <f>+L33/L18</f>
        <v>#DIV/0!</v>
      </c>
      <c r="M34" s="184" t="e">
        <f>+M33/M18</f>
        <v>#DIV/0!</v>
      </c>
      <c r="N34" s="184" t="e">
        <f>+N33/N18</f>
        <v>#DIV/0!</v>
      </c>
      <c r="O34" s="185"/>
      <c r="P34" s="184" t="e">
        <f>+P33/P18</f>
        <v>#DIV/0!</v>
      </c>
      <c r="Q34" s="184" t="e">
        <f>+Q33/Q18</f>
        <v>#DIV/0!</v>
      </c>
      <c r="R34" s="185"/>
      <c r="S34" s="184" t="e">
        <f>+S33/S18</f>
        <v>#DIV/0!</v>
      </c>
      <c r="T34" s="184" t="e">
        <f>+T33/T18</f>
        <v>#DIV/0!</v>
      </c>
      <c r="U34" s="184" t="e">
        <f>+U33/U18</f>
        <v>#DIV/0!</v>
      </c>
      <c r="V34" s="184" t="e">
        <f>+V33/V18</f>
        <v>#DIV/0!</v>
      </c>
      <c r="W34" s="184" t="e">
        <f>+W33/W18</f>
        <v>#DIV/0!</v>
      </c>
      <c r="X34" s="185"/>
      <c r="Y34" s="184" t="e">
        <f t="shared" ref="Y34:AH34" si="27">+Y33/Y18</f>
        <v>#DIV/0!</v>
      </c>
      <c r="Z34" s="184" t="e">
        <f t="shared" si="27"/>
        <v>#DIV/0!</v>
      </c>
      <c r="AA34" s="184" t="e">
        <f t="shared" si="27"/>
        <v>#DIV/0!</v>
      </c>
      <c r="AB34" s="184" t="e">
        <f t="shared" si="27"/>
        <v>#DIV/0!</v>
      </c>
      <c r="AC34" s="186" t="e">
        <f t="shared" si="27"/>
        <v>#DIV/0!</v>
      </c>
      <c r="AD34" s="186" t="e">
        <f t="shared" si="27"/>
        <v>#DIV/0!</v>
      </c>
      <c r="AE34" s="186" t="e">
        <f t="shared" si="27"/>
        <v>#DIV/0!</v>
      </c>
      <c r="AF34" s="186" t="e">
        <f t="shared" si="27"/>
        <v>#DIV/0!</v>
      </c>
      <c r="AG34" s="186" t="e">
        <f t="shared" si="27"/>
        <v>#DIV/0!</v>
      </c>
      <c r="AH34" s="186" t="e">
        <f t="shared" si="27"/>
        <v>#DIV/0!</v>
      </c>
      <c r="AI34" s="186" t="e">
        <f t="shared" ref="AI34:AJ34" si="28">+AI33/AI18</f>
        <v>#DIV/0!</v>
      </c>
      <c r="AJ34" s="186" t="e">
        <f t="shared" si="28"/>
        <v>#DIV/0!</v>
      </c>
      <c r="AK34" s="187"/>
      <c r="AL34" s="184" t="e">
        <f>+AL33/AL18</f>
        <v>#DIV/0!</v>
      </c>
      <c r="AM34" s="188"/>
    </row>
    <row r="35" spans="1:39" x14ac:dyDescent="0.2">
      <c r="A35" s="189"/>
      <c r="B35" s="179"/>
      <c r="C35" s="179"/>
      <c r="D35" s="179"/>
      <c r="E35" s="179"/>
      <c r="F35" s="179"/>
      <c r="G35" s="179"/>
      <c r="H35" s="179"/>
      <c r="I35" s="108"/>
      <c r="J35" s="179"/>
      <c r="K35" s="179"/>
      <c r="L35" s="179"/>
      <c r="M35" s="179"/>
      <c r="N35" s="179"/>
      <c r="O35" s="108"/>
      <c r="P35" s="179"/>
      <c r="Q35" s="179"/>
      <c r="R35" s="108"/>
      <c r="S35" s="179"/>
      <c r="T35" s="179"/>
      <c r="U35" s="179"/>
      <c r="V35" s="179"/>
      <c r="W35" s="179"/>
      <c r="X35" s="108"/>
      <c r="Y35" s="179"/>
      <c r="Z35" s="179"/>
      <c r="AA35" s="179"/>
      <c r="AB35" s="179"/>
      <c r="AC35" s="179"/>
      <c r="AD35" s="179"/>
      <c r="AE35" s="179"/>
      <c r="AF35" s="179"/>
      <c r="AG35" s="179"/>
      <c r="AH35" s="179"/>
      <c r="AI35" s="179"/>
      <c r="AJ35" s="179"/>
      <c r="AK35" s="108"/>
      <c r="AL35" s="179"/>
      <c r="AM35" s="179"/>
    </row>
    <row r="36" spans="1:39" x14ac:dyDescent="0.2">
      <c r="A36" s="152" t="s">
        <v>179</v>
      </c>
      <c r="B36" s="140"/>
      <c r="C36" s="140"/>
      <c r="D36" s="140"/>
      <c r="E36" s="140"/>
      <c r="F36" s="140"/>
      <c r="G36" s="140"/>
      <c r="H36" s="140"/>
      <c r="I36" s="110"/>
      <c r="J36" s="150"/>
      <c r="K36" s="140"/>
      <c r="L36" s="140"/>
      <c r="M36" s="140"/>
      <c r="N36" s="190"/>
      <c r="O36" s="110"/>
      <c r="P36" s="140"/>
      <c r="Q36" s="140"/>
      <c r="R36" s="110"/>
      <c r="S36" s="140"/>
      <c r="T36" s="140"/>
      <c r="U36" s="140"/>
      <c r="V36" s="140"/>
      <c r="W36" s="140"/>
      <c r="X36" s="110"/>
      <c r="Y36" s="140"/>
      <c r="Z36" s="140"/>
      <c r="AA36" s="140"/>
      <c r="AB36" s="140"/>
      <c r="AC36" s="150"/>
      <c r="AD36" s="150"/>
      <c r="AE36" s="150"/>
      <c r="AF36" s="150"/>
      <c r="AG36" s="150"/>
      <c r="AH36" s="150"/>
      <c r="AI36" s="150"/>
      <c r="AJ36" s="150"/>
      <c r="AK36" s="131"/>
      <c r="AL36" s="140"/>
      <c r="AM36" s="191"/>
    </row>
    <row r="37" spans="1:39" s="198" customFormat="1" ht="24" customHeight="1" x14ac:dyDescent="0.2">
      <c r="A37" s="192" t="s">
        <v>180</v>
      </c>
      <c r="B37" s="193"/>
      <c r="C37" s="193"/>
      <c r="D37" s="193"/>
      <c r="E37" s="193"/>
      <c r="F37" s="193"/>
      <c r="G37" s="193"/>
      <c r="H37" s="193"/>
      <c r="I37" s="194"/>
      <c r="J37" s="193"/>
      <c r="K37" s="193"/>
      <c r="L37" s="193"/>
      <c r="M37" s="193"/>
      <c r="N37" s="193"/>
      <c r="O37" s="194"/>
      <c r="P37" s="193"/>
      <c r="Q37" s="193"/>
      <c r="R37" s="194"/>
      <c r="S37" s="193"/>
      <c r="T37" s="193"/>
      <c r="U37" s="193"/>
      <c r="V37" s="193"/>
      <c r="W37" s="193"/>
      <c r="X37" s="194"/>
      <c r="Y37" s="193"/>
      <c r="Z37" s="193"/>
      <c r="AA37" s="193"/>
      <c r="AB37" s="193"/>
      <c r="AC37" s="193"/>
      <c r="AD37" s="193"/>
      <c r="AE37" s="193"/>
      <c r="AF37" s="193"/>
      <c r="AG37" s="193"/>
      <c r="AH37" s="193"/>
      <c r="AI37" s="193"/>
      <c r="AJ37" s="193"/>
      <c r="AK37" s="195"/>
      <c r="AL37" s="196">
        <f>SUM(B37:AJ37)</f>
        <v>0</v>
      </c>
      <c r="AM37" s="197" t="e">
        <f t="shared" ref="AM37:AM45" si="29">+AL37/AL$18*100</f>
        <v>#DIV/0!</v>
      </c>
    </row>
    <row r="38" spans="1:39" x14ac:dyDescent="0.2">
      <c r="A38" s="192" t="s">
        <v>181</v>
      </c>
      <c r="B38" s="193"/>
      <c r="C38" s="193"/>
      <c r="D38" s="193"/>
      <c r="E38" s="193"/>
      <c r="F38" s="193"/>
      <c r="G38" s="193"/>
      <c r="H38" s="193"/>
      <c r="I38" s="194"/>
      <c r="J38" s="193"/>
      <c r="K38" s="193"/>
      <c r="L38" s="193"/>
      <c r="M38" s="193"/>
      <c r="N38" s="193"/>
      <c r="O38" s="194"/>
      <c r="P38" s="193"/>
      <c r="Q38" s="193"/>
      <c r="R38" s="194"/>
      <c r="S38" s="193"/>
      <c r="T38" s="193"/>
      <c r="U38" s="193"/>
      <c r="V38" s="193"/>
      <c r="W38" s="193"/>
      <c r="X38" s="194"/>
      <c r="Y38" s="193"/>
      <c r="Z38" s="193"/>
      <c r="AA38" s="193"/>
      <c r="AB38" s="193"/>
      <c r="AC38" s="193"/>
      <c r="AD38" s="193"/>
      <c r="AE38" s="193"/>
      <c r="AF38" s="193"/>
      <c r="AG38" s="193"/>
      <c r="AH38" s="193"/>
      <c r="AI38" s="193"/>
      <c r="AJ38" s="193"/>
      <c r="AK38" s="195"/>
      <c r="AL38" s="196">
        <f t="shared" ref="AL38:AL44" si="30">SUM(B38:AJ38)</f>
        <v>0</v>
      </c>
      <c r="AM38" s="197" t="e">
        <f t="shared" si="29"/>
        <v>#DIV/0!</v>
      </c>
    </row>
    <row r="39" spans="1:39" x14ac:dyDescent="0.2">
      <c r="A39" s="192" t="s">
        <v>182</v>
      </c>
      <c r="B39" s="193"/>
      <c r="C39" s="193"/>
      <c r="D39" s="193"/>
      <c r="E39" s="193"/>
      <c r="F39" s="193"/>
      <c r="G39" s="193"/>
      <c r="H39" s="193"/>
      <c r="I39" s="194"/>
      <c r="J39" s="193"/>
      <c r="K39" s="193"/>
      <c r="L39" s="193"/>
      <c r="M39" s="193"/>
      <c r="N39" s="193"/>
      <c r="O39" s="194"/>
      <c r="P39" s="193"/>
      <c r="Q39" s="193"/>
      <c r="R39" s="194"/>
      <c r="S39" s="193"/>
      <c r="T39" s="193"/>
      <c r="U39" s="193"/>
      <c r="V39" s="193"/>
      <c r="W39" s="193"/>
      <c r="X39" s="194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5"/>
      <c r="AL39" s="196">
        <f t="shared" si="30"/>
        <v>0</v>
      </c>
      <c r="AM39" s="197" t="e">
        <f t="shared" si="29"/>
        <v>#DIV/0!</v>
      </c>
    </row>
    <row r="40" spans="1:39" x14ac:dyDescent="0.2">
      <c r="A40" s="154" t="s">
        <v>183</v>
      </c>
      <c r="B40" s="141"/>
      <c r="C40" s="141"/>
      <c r="D40" s="141"/>
      <c r="E40" s="141"/>
      <c r="F40" s="141"/>
      <c r="G40" s="141"/>
      <c r="H40" s="141"/>
      <c r="I40" s="2"/>
      <c r="J40" s="141"/>
      <c r="K40" s="141"/>
      <c r="L40" s="141"/>
      <c r="M40" s="141"/>
      <c r="N40" s="141"/>
      <c r="O40" s="2"/>
      <c r="P40" s="141"/>
      <c r="Q40" s="141"/>
      <c r="R40" s="2"/>
      <c r="S40" s="141"/>
      <c r="T40" s="141"/>
      <c r="U40" s="141"/>
      <c r="V40" s="141"/>
      <c r="W40" s="141"/>
      <c r="X40" s="2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3"/>
      <c r="AL40" s="196">
        <f t="shared" si="30"/>
        <v>0</v>
      </c>
      <c r="AM40" s="138" t="e">
        <f t="shared" si="29"/>
        <v>#DIV/0!</v>
      </c>
    </row>
    <row r="41" spans="1:39" x14ac:dyDescent="0.2">
      <c r="A41" s="154" t="s">
        <v>184</v>
      </c>
      <c r="B41" s="141"/>
      <c r="C41" s="141"/>
      <c r="D41" s="141"/>
      <c r="E41" s="141"/>
      <c r="F41" s="141"/>
      <c r="G41" s="141"/>
      <c r="H41" s="141"/>
      <c r="I41" s="2"/>
      <c r="J41" s="141"/>
      <c r="K41" s="141"/>
      <c r="L41" s="141"/>
      <c r="M41" s="141"/>
      <c r="N41" s="141"/>
      <c r="O41" s="2"/>
      <c r="P41" s="141"/>
      <c r="Q41" s="141"/>
      <c r="R41" s="2"/>
      <c r="S41" s="141"/>
      <c r="T41" s="141"/>
      <c r="U41" s="141"/>
      <c r="V41" s="141"/>
      <c r="W41" s="141"/>
      <c r="X41" s="2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3"/>
      <c r="AL41" s="196">
        <f t="shared" si="30"/>
        <v>0</v>
      </c>
      <c r="AM41" s="138" t="e">
        <f t="shared" si="29"/>
        <v>#DIV/0!</v>
      </c>
    </row>
    <row r="42" spans="1:39" x14ac:dyDescent="0.2">
      <c r="A42" s="154" t="s">
        <v>185</v>
      </c>
      <c r="B42" s="141"/>
      <c r="C42" s="141"/>
      <c r="D42" s="141"/>
      <c r="E42" s="141"/>
      <c r="F42" s="141"/>
      <c r="G42" s="141"/>
      <c r="H42" s="141"/>
      <c r="I42" s="2"/>
      <c r="J42" s="141"/>
      <c r="K42" s="141"/>
      <c r="L42" s="141"/>
      <c r="M42" s="141"/>
      <c r="N42" s="141"/>
      <c r="O42" s="2"/>
      <c r="P42" s="141"/>
      <c r="Q42" s="141"/>
      <c r="R42" s="2"/>
      <c r="S42" s="141"/>
      <c r="T42" s="141"/>
      <c r="U42" s="141"/>
      <c r="V42" s="141"/>
      <c r="W42" s="141"/>
      <c r="X42" s="2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3"/>
      <c r="AL42" s="196">
        <f t="shared" si="30"/>
        <v>0</v>
      </c>
      <c r="AM42" s="138" t="e">
        <f t="shared" si="29"/>
        <v>#DIV/0!</v>
      </c>
    </row>
    <row r="43" spans="1:39" x14ac:dyDescent="0.2">
      <c r="A43" s="154" t="s">
        <v>105</v>
      </c>
      <c r="B43" s="141"/>
      <c r="C43" s="141"/>
      <c r="D43" s="141"/>
      <c r="E43" s="141"/>
      <c r="F43" s="141"/>
      <c r="G43" s="141"/>
      <c r="H43" s="141"/>
      <c r="I43" s="2"/>
      <c r="J43" s="142"/>
      <c r="K43" s="141"/>
      <c r="L43" s="141"/>
      <c r="M43" s="141"/>
      <c r="N43" s="141"/>
      <c r="O43" s="2"/>
      <c r="P43" s="141"/>
      <c r="Q43" s="141"/>
      <c r="R43" s="2"/>
      <c r="S43" s="141"/>
      <c r="T43" s="141"/>
      <c r="U43" s="141"/>
      <c r="V43" s="141"/>
      <c r="W43" s="141"/>
      <c r="X43" s="2"/>
      <c r="Y43" s="141"/>
      <c r="Z43" s="141"/>
      <c r="AA43" s="141"/>
      <c r="AB43" s="141"/>
      <c r="AC43" s="142"/>
      <c r="AD43" s="142"/>
      <c r="AE43" s="142"/>
      <c r="AF43" s="142"/>
      <c r="AG43" s="142"/>
      <c r="AH43" s="142"/>
      <c r="AI43" s="142"/>
      <c r="AJ43" s="142"/>
      <c r="AK43" s="143"/>
      <c r="AL43" s="196">
        <f t="shared" si="30"/>
        <v>0</v>
      </c>
      <c r="AM43" s="138" t="e">
        <f t="shared" si="29"/>
        <v>#DIV/0!</v>
      </c>
    </row>
    <row r="44" spans="1:39" ht="15.75" customHeight="1" thickBot="1" x14ac:dyDescent="0.25">
      <c r="A44" s="154" t="s">
        <v>89</v>
      </c>
      <c r="B44" s="141"/>
      <c r="C44" s="141"/>
      <c r="D44" s="141"/>
      <c r="E44" s="141"/>
      <c r="F44" s="141"/>
      <c r="G44" s="141"/>
      <c r="H44" s="141"/>
      <c r="I44" s="2"/>
      <c r="J44" s="142"/>
      <c r="K44" s="141"/>
      <c r="L44" s="141"/>
      <c r="M44" s="141"/>
      <c r="N44" s="141"/>
      <c r="O44" s="2"/>
      <c r="P44" s="141"/>
      <c r="Q44" s="141"/>
      <c r="R44" s="2"/>
      <c r="S44" s="141"/>
      <c r="T44" s="141"/>
      <c r="U44" s="141"/>
      <c r="V44" s="141"/>
      <c r="W44" s="141"/>
      <c r="X44" s="2"/>
      <c r="Y44" s="141"/>
      <c r="Z44" s="141"/>
      <c r="AA44" s="141"/>
      <c r="AB44" s="141"/>
      <c r="AC44" s="142"/>
      <c r="AD44" s="142"/>
      <c r="AE44" s="142"/>
      <c r="AF44" s="142"/>
      <c r="AG44" s="142"/>
      <c r="AH44" s="142"/>
      <c r="AI44" s="142"/>
      <c r="AJ44" s="142"/>
      <c r="AK44" s="143"/>
      <c r="AL44" s="196">
        <f t="shared" si="30"/>
        <v>0</v>
      </c>
      <c r="AM44" s="138" t="e">
        <f t="shared" si="29"/>
        <v>#DIV/0!</v>
      </c>
    </row>
    <row r="45" spans="1:39" ht="16" thickBot="1" x14ac:dyDescent="0.25">
      <c r="A45" s="301" t="s">
        <v>186</v>
      </c>
      <c r="B45" s="169">
        <f t="shared" ref="B45:H45" si="31">SUM(B37:B44)</f>
        <v>0</v>
      </c>
      <c r="C45" s="169">
        <f t="shared" si="31"/>
        <v>0</v>
      </c>
      <c r="D45" s="169">
        <f t="shared" si="31"/>
        <v>0</v>
      </c>
      <c r="E45" s="169">
        <f t="shared" si="31"/>
        <v>0</v>
      </c>
      <c r="F45" s="169">
        <f t="shared" si="31"/>
        <v>0</v>
      </c>
      <c r="G45" s="169">
        <f t="shared" si="31"/>
        <v>0</v>
      </c>
      <c r="H45" s="169">
        <f t="shared" si="31"/>
        <v>0</v>
      </c>
      <c r="I45" s="169"/>
      <c r="J45" s="169">
        <f>SUM(J37:J44)</f>
        <v>0</v>
      </c>
      <c r="K45" s="169">
        <f>SUM(K37:K44)</f>
        <v>0</v>
      </c>
      <c r="L45" s="169">
        <f>SUM(L37:L44)</f>
        <v>0</v>
      </c>
      <c r="M45" s="169">
        <f>SUM(M37:M44)</f>
        <v>0</v>
      </c>
      <c r="N45" s="169">
        <f>SUM(N37:N44)</f>
        <v>0</v>
      </c>
      <c r="O45" s="2"/>
      <c r="P45" s="169">
        <f>SUM(P37:P44)</f>
        <v>0</v>
      </c>
      <c r="Q45" s="169">
        <f>SUM(Q37:Q44)</f>
        <v>0</v>
      </c>
      <c r="R45" s="2"/>
      <c r="S45" s="169">
        <f>SUM(S37:S44)</f>
        <v>0</v>
      </c>
      <c r="T45" s="169">
        <f>SUM(T37:T44)</f>
        <v>0</v>
      </c>
      <c r="U45" s="169">
        <f>SUM(U37:U44)</f>
        <v>0</v>
      </c>
      <c r="V45" s="169">
        <f>SUM(V37:V44)</f>
        <v>0</v>
      </c>
      <c r="W45" s="169">
        <f>SUM(W37:W44)</f>
        <v>0</v>
      </c>
      <c r="X45" s="2"/>
      <c r="Y45" s="169">
        <f t="shared" ref="Y45:AH45" si="32">SUM(Y37:Y44)</f>
        <v>0</v>
      </c>
      <c r="Z45" s="169">
        <f t="shared" si="32"/>
        <v>0</v>
      </c>
      <c r="AA45" s="169">
        <f t="shared" si="32"/>
        <v>0</v>
      </c>
      <c r="AB45" s="169">
        <f t="shared" si="32"/>
        <v>0</v>
      </c>
      <c r="AC45" s="169">
        <f t="shared" si="32"/>
        <v>0</v>
      </c>
      <c r="AD45" s="169">
        <f t="shared" si="32"/>
        <v>0</v>
      </c>
      <c r="AE45" s="169">
        <f t="shared" si="32"/>
        <v>0</v>
      </c>
      <c r="AF45" s="169">
        <f t="shared" si="32"/>
        <v>0</v>
      </c>
      <c r="AG45" s="169">
        <f t="shared" si="32"/>
        <v>0</v>
      </c>
      <c r="AH45" s="169">
        <f t="shared" si="32"/>
        <v>0</v>
      </c>
      <c r="AI45" s="169">
        <f t="shared" ref="AI45:AJ45" si="33">SUM(AI37:AI44)</f>
        <v>0</v>
      </c>
      <c r="AJ45" s="169">
        <f t="shared" si="33"/>
        <v>0</v>
      </c>
      <c r="AK45" s="143"/>
      <c r="AL45" s="169">
        <f>SUM(AL37:AL44)</f>
        <v>0</v>
      </c>
      <c r="AM45" s="170" t="e">
        <f t="shared" si="29"/>
        <v>#DIV/0!</v>
      </c>
    </row>
    <row r="46" spans="1:39" ht="15.75" customHeight="1" thickBot="1" x14ac:dyDescent="0.25">
      <c r="A46" s="297"/>
      <c r="B46" s="199" t="e">
        <f t="shared" ref="B46:H46" si="34">B$45/B$18</f>
        <v>#DIV/0!</v>
      </c>
      <c r="C46" s="199" t="e">
        <f t="shared" si="34"/>
        <v>#DIV/0!</v>
      </c>
      <c r="D46" s="199" t="e">
        <f t="shared" si="34"/>
        <v>#DIV/0!</v>
      </c>
      <c r="E46" s="199" t="e">
        <f t="shared" si="34"/>
        <v>#DIV/0!</v>
      </c>
      <c r="F46" s="199" t="e">
        <f t="shared" si="34"/>
        <v>#DIV/0!</v>
      </c>
      <c r="G46" s="199" t="e">
        <f t="shared" si="34"/>
        <v>#DIV/0!</v>
      </c>
      <c r="H46" s="199" t="e">
        <f t="shared" si="34"/>
        <v>#DIV/0!</v>
      </c>
      <c r="I46" s="164"/>
      <c r="J46" s="199" t="e">
        <f>J$45/J$18</f>
        <v>#DIV/0!</v>
      </c>
      <c r="K46" s="199" t="e">
        <f>K$45/K$18</f>
        <v>#DIV/0!</v>
      </c>
      <c r="L46" s="199" t="e">
        <f>L$45/L$18</f>
        <v>#DIV/0!</v>
      </c>
      <c r="M46" s="199" t="e">
        <f>M$45/M$18</f>
        <v>#DIV/0!</v>
      </c>
      <c r="N46" s="199" t="e">
        <f>N$45/N$18</f>
        <v>#DIV/0!</v>
      </c>
      <c r="O46" s="164"/>
      <c r="P46" s="199" t="e">
        <f>P$45/P$18</f>
        <v>#DIV/0!</v>
      </c>
      <c r="Q46" s="199" t="e">
        <f>Q$45/Q$18</f>
        <v>#DIV/0!</v>
      </c>
      <c r="R46" s="164"/>
      <c r="S46" s="199" t="e">
        <f>S$45/S$18</f>
        <v>#DIV/0!</v>
      </c>
      <c r="T46" s="199" t="e">
        <f>T$45/T$18</f>
        <v>#DIV/0!</v>
      </c>
      <c r="U46" s="199" t="e">
        <f>U$45/U$18</f>
        <v>#DIV/0!</v>
      </c>
      <c r="V46" s="199" t="e">
        <f>V$45/V$18</f>
        <v>#DIV/0!</v>
      </c>
      <c r="W46" s="199" t="e">
        <f>W$45/W$18</f>
        <v>#DIV/0!</v>
      </c>
      <c r="X46" s="164"/>
      <c r="Y46" s="199" t="e">
        <f t="shared" ref="Y46:AJ46" si="35">Y$45/Y$18</f>
        <v>#DIV/0!</v>
      </c>
      <c r="Z46" s="199" t="e">
        <f t="shared" si="35"/>
        <v>#DIV/0!</v>
      </c>
      <c r="AA46" s="199" t="e">
        <f t="shared" si="35"/>
        <v>#DIV/0!</v>
      </c>
      <c r="AB46" s="199" t="e">
        <f t="shared" si="35"/>
        <v>#DIV/0!</v>
      </c>
      <c r="AC46" s="199" t="e">
        <f t="shared" si="35"/>
        <v>#DIV/0!</v>
      </c>
      <c r="AD46" s="199" t="e">
        <f t="shared" si="35"/>
        <v>#DIV/0!</v>
      </c>
      <c r="AE46" s="199" t="e">
        <f t="shared" si="35"/>
        <v>#DIV/0!</v>
      </c>
      <c r="AF46" s="199" t="e">
        <f t="shared" si="35"/>
        <v>#DIV/0!</v>
      </c>
      <c r="AG46" s="199" t="e">
        <f t="shared" si="35"/>
        <v>#DIV/0!</v>
      </c>
      <c r="AH46" s="199" t="e">
        <f t="shared" si="35"/>
        <v>#DIV/0!</v>
      </c>
      <c r="AI46" s="199" t="e">
        <f t="shared" si="35"/>
        <v>#DIV/0!</v>
      </c>
      <c r="AJ46" s="199" t="e">
        <f t="shared" si="35"/>
        <v>#DIV/0!</v>
      </c>
      <c r="AK46" s="166"/>
      <c r="AL46" s="199" t="e">
        <f>AL$45/AL$18</f>
        <v>#DIV/0!</v>
      </c>
      <c r="AM46" s="138"/>
    </row>
    <row r="47" spans="1:39" x14ac:dyDescent="0.2">
      <c r="A47" s="154"/>
      <c r="B47" s="151"/>
      <c r="C47" s="151"/>
      <c r="D47" s="151"/>
      <c r="E47" s="151"/>
      <c r="F47" s="151"/>
      <c r="G47" s="151"/>
      <c r="H47" s="151"/>
      <c r="I47" s="164"/>
      <c r="J47" s="165"/>
      <c r="K47" s="151"/>
      <c r="L47" s="151"/>
      <c r="M47" s="151"/>
      <c r="N47" s="151"/>
      <c r="O47" s="164"/>
      <c r="P47" s="151"/>
      <c r="Q47" s="151"/>
      <c r="R47" s="164"/>
      <c r="S47" s="151"/>
      <c r="T47" s="151"/>
      <c r="U47" s="151"/>
      <c r="V47" s="151"/>
      <c r="W47" s="151"/>
      <c r="X47" s="164"/>
      <c r="Y47" s="151"/>
      <c r="Z47" s="151"/>
      <c r="AA47" s="151"/>
      <c r="AB47" s="165"/>
      <c r="AC47" s="165"/>
      <c r="AD47" s="165"/>
      <c r="AE47" s="165"/>
      <c r="AF47" s="165"/>
      <c r="AG47" s="165"/>
      <c r="AH47" s="165"/>
      <c r="AI47" s="165"/>
      <c r="AJ47" s="165"/>
      <c r="AK47" s="166"/>
      <c r="AL47" s="167"/>
      <c r="AM47" s="138"/>
    </row>
    <row r="48" spans="1:39" x14ac:dyDescent="0.2">
      <c r="A48" s="302" t="s">
        <v>187</v>
      </c>
      <c r="B48" s="200">
        <f t="shared" ref="B48:H48" si="36">+B33-B45</f>
        <v>0</v>
      </c>
      <c r="C48" s="200">
        <f t="shared" si="36"/>
        <v>0</v>
      </c>
      <c r="D48" s="200">
        <f t="shared" si="36"/>
        <v>0</v>
      </c>
      <c r="E48" s="200">
        <f t="shared" si="36"/>
        <v>0</v>
      </c>
      <c r="F48" s="200">
        <f t="shared" si="36"/>
        <v>0</v>
      </c>
      <c r="G48" s="200">
        <f t="shared" si="36"/>
        <v>0</v>
      </c>
      <c r="H48" s="200">
        <f t="shared" si="36"/>
        <v>0</v>
      </c>
      <c r="I48" s="2"/>
      <c r="J48" s="200">
        <f>+J33-J45</f>
        <v>0</v>
      </c>
      <c r="K48" s="200">
        <f>+K33-K45</f>
        <v>0</v>
      </c>
      <c r="L48" s="200">
        <f>+L33-L45</f>
        <v>0</v>
      </c>
      <c r="M48" s="200">
        <f>+M33-M45</f>
        <v>0</v>
      </c>
      <c r="N48" s="201">
        <f>+N33-N45</f>
        <v>0</v>
      </c>
      <c r="O48" s="2"/>
      <c r="P48" s="201">
        <f>+P33-P45</f>
        <v>0</v>
      </c>
      <c r="Q48" s="201">
        <f>+Q33-Q45</f>
        <v>0</v>
      </c>
      <c r="R48" s="2"/>
      <c r="S48" s="201">
        <f>+S33-S45</f>
        <v>0</v>
      </c>
      <c r="T48" s="200">
        <f>+T33-T45</f>
        <v>0</v>
      </c>
      <c r="U48" s="200">
        <f>+U33-U45</f>
        <v>0</v>
      </c>
      <c r="V48" s="200">
        <f>+V33-V45</f>
        <v>0</v>
      </c>
      <c r="W48" s="200">
        <f>+W33-W45</f>
        <v>0</v>
      </c>
      <c r="X48" s="2"/>
      <c r="Y48" s="201">
        <f t="shared" ref="Y48:AH48" si="37">+Y33-Y45</f>
        <v>0</v>
      </c>
      <c r="Z48" s="200">
        <f t="shared" si="37"/>
        <v>0</v>
      </c>
      <c r="AA48" s="200">
        <f t="shared" si="37"/>
        <v>0</v>
      </c>
      <c r="AB48" s="200">
        <f t="shared" si="37"/>
        <v>0</v>
      </c>
      <c r="AC48" s="200">
        <f t="shared" si="37"/>
        <v>0</v>
      </c>
      <c r="AD48" s="200">
        <f t="shared" si="37"/>
        <v>0</v>
      </c>
      <c r="AE48" s="200">
        <f t="shared" si="37"/>
        <v>0</v>
      </c>
      <c r="AF48" s="200">
        <f t="shared" si="37"/>
        <v>0</v>
      </c>
      <c r="AG48" s="200">
        <f t="shared" si="37"/>
        <v>0</v>
      </c>
      <c r="AH48" s="200">
        <f t="shared" si="37"/>
        <v>0</v>
      </c>
      <c r="AI48" s="200">
        <f t="shared" ref="AI48:AJ48" si="38">+AI33-AI45</f>
        <v>0</v>
      </c>
      <c r="AJ48" s="200">
        <f t="shared" si="38"/>
        <v>0</v>
      </c>
      <c r="AK48" s="143"/>
      <c r="AL48" s="200">
        <f>+AL33-AL45</f>
        <v>0</v>
      </c>
      <c r="AM48" s="202" t="e">
        <f>+AM33-AM45</f>
        <v>#DIV/0!</v>
      </c>
    </row>
    <row r="49" spans="1:39" x14ac:dyDescent="0.2">
      <c r="A49" s="295"/>
      <c r="B49" s="203" t="e">
        <f t="shared" ref="B49:H49" si="39">+B48/B18</f>
        <v>#DIV/0!</v>
      </c>
      <c r="C49" s="203" t="e">
        <f t="shared" si="39"/>
        <v>#DIV/0!</v>
      </c>
      <c r="D49" s="203" t="e">
        <f t="shared" si="39"/>
        <v>#DIV/0!</v>
      </c>
      <c r="E49" s="203" t="e">
        <f t="shared" si="39"/>
        <v>#DIV/0!</v>
      </c>
      <c r="F49" s="203" t="e">
        <f t="shared" si="39"/>
        <v>#DIV/0!</v>
      </c>
      <c r="G49" s="203" t="e">
        <f t="shared" si="39"/>
        <v>#DIV/0!</v>
      </c>
      <c r="H49" s="203" t="e">
        <f t="shared" si="39"/>
        <v>#DIV/0!</v>
      </c>
      <c r="I49" s="164"/>
      <c r="J49" s="203" t="e">
        <f>+J48/J18</f>
        <v>#DIV/0!</v>
      </c>
      <c r="K49" s="203" t="e">
        <f>+K48/K18</f>
        <v>#DIV/0!</v>
      </c>
      <c r="L49" s="203" t="e">
        <f>+L48/L18</f>
        <v>#DIV/0!</v>
      </c>
      <c r="M49" s="203" t="e">
        <f>+M48/M18</f>
        <v>#DIV/0!</v>
      </c>
      <c r="N49" s="204" t="e">
        <f>+N48/N18</f>
        <v>#DIV/0!</v>
      </c>
      <c r="O49" s="164"/>
      <c r="P49" s="204" t="e">
        <f>+P48/P18</f>
        <v>#DIV/0!</v>
      </c>
      <c r="Q49" s="204" t="e">
        <f>+Q48/Q18</f>
        <v>#DIV/0!</v>
      </c>
      <c r="R49" s="164"/>
      <c r="S49" s="204" t="e">
        <f>+S48/S18</f>
        <v>#DIV/0!</v>
      </c>
      <c r="T49" s="203" t="e">
        <f>+T48/T18</f>
        <v>#DIV/0!</v>
      </c>
      <c r="U49" s="203" t="e">
        <f>+U48/U18</f>
        <v>#DIV/0!</v>
      </c>
      <c r="V49" s="203" t="e">
        <f>+V48/V18</f>
        <v>#DIV/0!</v>
      </c>
      <c r="W49" s="203" t="e">
        <f>+W48/W18</f>
        <v>#DIV/0!</v>
      </c>
      <c r="X49" s="164"/>
      <c r="Y49" s="204" t="e">
        <f t="shared" ref="Y49:AH49" si="40">+Y48/Y18</f>
        <v>#DIV/0!</v>
      </c>
      <c r="Z49" s="203" t="e">
        <f t="shared" si="40"/>
        <v>#DIV/0!</v>
      </c>
      <c r="AA49" s="203" t="e">
        <f t="shared" si="40"/>
        <v>#DIV/0!</v>
      </c>
      <c r="AB49" s="203" t="e">
        <f t="shared" si="40"/>
        <v>#DIV/0!</v>
      </c>
      <c r="AC49" s="203" t="e">
        <f t="shared" si="40"/>
        <v>#DIV/0!</v>
      </c>
      <c r="AD49" s="203" t="e">
        <f t="shared" si="40"/>
        <v>#DIV/0!</v>
      </c>
      <c r="AE49" s="203" t="e">
        <f t="shared" si="40"/>
        <v>#DIV/0!</v>
      </c>
      <c r="AF49" s="203" t="e">
        <f t="shared" si="40"/>
        <v>#DIV/0!</v>
      </c>
      <c r="AG49" s="203" t="e">
        <f t="shared" si="40"/>
        <v>#DIV/0!</v>
      </c>
      <c r="AH49" s="203" t="e">
        <f t="shared" si="40"/>
        <v>#DIV/0!</v>
      </c>
      <c r="AI49" s="203" t="e">
        <f t="shared" ref="AI49:AJ49" si="41">+AI48/AI18</f>
        <v>#DIV/0!</v>
      </c>
      <c r="AJ49" s="203" t="e">
        <f t="shared" si="41"/>
        <v>#DIV/0!</v>
      </c>
      <c r="AK49" s="166"/>
      <c r="AL49" s="203" t="e">
        <f>+AL48/AL18</f>
        <v>#DIV/0!</v>
      </c>
      <c r="AM49" s="203"/>
    </row>
    <row r="50" spans="1:39" x14ac:dyDescent="0.2">
      <c r="A50" s="154"/>
      <c r="B50" s="151"/>
      <c r="C50" s="151"/>
      <c r="D50" s="151"/>
      <c r="E50" s="151"/>
      <c r="F50" s="151"/>
      <c r="G50" s="151"/>
      <c r="H50" s="151"/>
      <c r="I50" s="164"/>
      <c r="J50" s="165"/>
      <c r="K50" s="151"/>
      <c r="L50" s="151"/>
      <c r="M50" s="151"/>
      <c r="N50" s="151"/>
      <c r="O50" s="164"/>
      <c r="P50" s="151"/>
      <c r="Q50" s="205"/>
      <c r="R50" s="164"/>
      <c r="S50" s="151"/>
      <c r="T50" s="151"/>
      <c r="U50" s="151"/>
      <c r="V50" s="151"/>
      <c r="W50" s="151"/>
      <c r="X50" s="164"/>
      <c r="Y50" s="151"/>
      <c r="Z50" s="151"/>
      <c r="AA50" s="151"/>
      <c r="AB50" s="165"/>
      <c r="AC50" s="165"/>
      <c r="AD50" s="165"/>
      <c r="AE50" s="165"/>
      <c r="AF50" s="165"/>
      <c r="AG50" s="165"/>
      <c r="AH50" s="165"/>
      <c r="AI50" s="165"/>
      <c r="AJ50" s="165"/>
      <c r="AK50" s="166"/>
      <c r="AL50" s="167"/>
      <c r="AM50" s="138"/>
    </row>
    <row r="51" spans="1:39" x14ac:dyDescent="0.2">
      <c r="A51" s="206" t="s">
        <v>188</v>
      </c>
      <c r="B51" s="205"/>
      <c r="C51" s="151"/>
      <c r="D51" s="151"/>
      <c r="E51" s="151"/>
      <c r="F51" s="151"/>
      <c r="G51" s="151"/>
      <c r="H51" s="151"/>
      <c r="I51" s="164"/>
      <c r="J51" s="165"/>
      <c r="K51" s="151"/>
      <c r="L51" s="151"/>
      <c r="M51" s="151"/>
      <c r="N51" s="151"/>
      <c r="O51" s="164"/>
      <c r="P51" s="151"/>
      <c r="Q51" s="151"/>
      <c r="R51" s="164"/>
      <c r="S51" s="151"/>
      <c r="T51" s="151"/>
      <c r="U51" s="151"/>
      <c r="V51" s="151"/>
      <c r="W51" s="151"/>
      <c r="X51" s="164"/>
      <c r="Y51" s="151"/>
      <c r="Z51" s="151"/>
      <c r="AA51" s="151"/>
      <c r="AB51" s="165"/>
      <c r="AC51" s="165"/>
      <c r="AD51" s="165"/>
      <c r="AE51" s="165"/>
      <c r="AF51" s="165"/>
      <c r="AG51" s="165"/>
      <c r="AH51" s="165"/>
      <c r="AI51" s="165"/>
      <c r="AJ51" s="165"/>
      <c r="AK51" s="166"/>
      <c r="AL51" s="167"/>
      <c r="AM51" s="138"/>
    </row>
    <row r="52" spans="1:39" x14ac:dyDescent="0.2">
      <c r="A52" s="144" t="s">
        <v>189</v>
      </c>
      <c r="B52" s="141"/>
      <c r="C52" s="141"/>
      <c r="D52" s="141"/>
      <c r="E52" s="141"/>
      <c r="F52" s="141"/>
      <c r="G52" s="141"/>
      <c r="H52" s="141"/>
      <c r="I52" s="2"/>
      <c r="J52" s="141"/>
      <c r="K52" s="141"/>
      <c r="L52" s="141"/>
      <c r="M52" s="141"/>
      <c r="N52" s="141"/>
      <c r="O52" s="2"/>
      <c r="P52" s="141"/>
      <c r="Q52" s="141"/>
      <c r="R52" s="2"/>
      <c r="S52" s="141"/>
      <c r="T52" s="141"/>
      <c r="U52" s="141"/>
      <c r="V52" s="141"/>
      <c r="W52" s="141"/>
      <c r="X52" s="2"/>
      <c r="Y52" s="141"/>
      <c r="Z52" s="141"/>
      <c r="AA52" s="141"/>
      <c r="AB52" s="141"/>
      <c r="AC52" s="141"/>
      <c r="AD52" s="141"/>
      <c r="AE52" s="141"/>
      <c r="AF52" s="141"/>
      <c r="AG52" s="141"/>
      <c r="AH52" s="141"/>
      <c r="AI52" s="141"/>
      <c r="AJ52" s="141"/>
      <c r="AK52" s="143"/>
      <c r="AL52" s="196">
        <f t="shared" ref="AL52:AL56" si="42">SUM(B52:AJ52)</f>
        <v>0</v>
      </c>
      <c r="AM52" s="138" t="e">
        <f t="shared" ref="AM52:AM57" si="43">+AL52/AL$18*100</f>
        <v>#DIV/0!</v>
      </c>
    </row>
    <row r="53" spans="1:39" x14ac:dyDescent="0.2">
      <c r="A53" s="144" t="s">
        <v>190</v>
      </c>
      <c r="B53" s="141"/>
      <c r="C53" s="141"/>
      <c r="D53" s="141"/>
      <c r="E53" s="141"/>
      <c r="F53" s="141"/>
      <c r="G53" s="141"/>
      <c r="H53" s="141"/>
      <c r="I53" s="2"/>
      <c r="J53" s="141"/>
      <c r="K53" s="141"/>
      <c r="L53" s="141"/>
      <c r="M53" s="141"/>
      <c r="N53" s="141"/>
      <c r="O53" s="2"/>
      <c r="P53" s="141"/>
      <c r="Q53" s="141"/>
      <c r="R53" s="2"/>
      <c r="S53" s="141"/>
      <c r="T53" s="141"/>
      <c r="U53" s="141"/>
      <c r="V53" s="141"/>
      <c r="W53" s="141"/>
      <c r="X53" s="2"/>
      <c r="Y53" s="141"/>
      <c r="Z53" s="141"/>
      <c r="AA53" s="141"/>
      <c r="AB53" s="141"/>
      <c r="AC53" s="141"/>
      <c r="AD53" s="141"/>
      <c r="AE53" s="141"/>
      <c r="AF53" s="141"/>
      <c r="AG53" s="141"/>
      <c r="AH53" s="141"/>
      <c r="AI53" s="141"/>
      <c r="AJ53" s="141"/>
      <c r="AK53" s="143"/>
      <c r="AL53" s="196">
        <f t="shared" si="42"/>
        <v>0</v>
      </c>
      <c r="AM53" s="138" t="e">
        <f t="shared" si="43"/>
        <v>#DIV/0!</v>
      </c>
    </row>
    <row r="54" spans="1:39" x14ac:dyDescent="0.2">
      <c r="A54" s="144" t="s">
        <v>191</v>
      </c>
      <c r="B54" s="141"/>
      <c r="C54" s="141"/>
      <c r="D54" s="141"/>
      <c r="E54" s="141"/>
      <c r="F54" s="141"/>
      <c r="G54" s="141"/>
      <c r="H54" s="141"/>
      <c r="I54" s="2"/>
      <c r="J54" s="141"/>
      <c r="K54" s="141"/>
      <c r="L54" s="141"/>
      <c r="M54" s="141"/>
      <c r="N54" s="141"/>
      <c r="O54" s="2"/>
      <c r="P54" s="141"/>
      <c r="Q54" s="141"/>
      <c r="R54" s="2"/>
      <c r="S54" s="141"/>
      <c r="T54" s="141"/>
      <c r="U54" s="141"/>
      <c r="V54" s="141"/>
      <c r="W54" s="141"/>
      <c r="X54" s="2"/>
      <c r="Y54" s="141"/>
      <c r="Z54" s="141"/>
      <c r="AA54" s="141"/>
      <c r="AB54" s="141"/>
      <c r="AC54" s="141"/>
      <c r="AD54" s="141"/>
      <c r="AE54" s="141"/>
      <c r="AF54" s="141"/>
      <c r="AG54" s="141"/>
      <c r="AH54" s="141"/>
      <c r="AI54" s="141"/>
      <c r="AJ54" s="141"/>
      <c r="AK54" s="143"/>
      <c r="AL54" s="196">
        <f t="shared" si="42"/>
        <v>0</v>
      </c>
      <c r="AM54" s="138" t="e">
        <f t="shared" si="43"/>
        <v>#DIV/0!</v>
      </c>
    </row>
    <row r="55" spans="1:39" x14ac:dyDescent="0.2">
      <c r="A55" s="154" t="s">
        <v>192</v>
      </c>
      <c r="B55" s="141"/>
      <c r="C55" s="141"/>
      <c r="D55" s="141"/>
      <c r="E55" s="141"/>
      <c r="F55" s="141"/>
      <c r="G55" s="141"/>
      <c r="H55" s="141"/>
      <c r="I55" s="2"/>
      <c r="J55" s="141"/>
      <c r="K55" s="141"/>
      <c r="L55" s="141"/>
      <c r="M55" s="141"/>
      <c r="N55" s="141"/>
      <c r="O55" s="2"/>
      <c r="P55" s="141"/>
      <c r="Q55" s="141"/>
      <c r="R55" s="2"/>
      <c r="S55" s="141"/>
      <c r="T55" s="141"/>
      <c r="U55" s="141"/>
      <c r="V55" s="141"/>
      <c r="W55" s="141"/>
      <c r="X55" s="2"/>
      <c r="Y55" s="141"/>
      <c r="Z55" s="141"/>
      <c r="AA55" s="141"/>
      <c r="AB55" s="141"/>
      <c r="AC55" s="141"/>
      <c r="AD55" s="141"/>
      <c r="AE55" s="141"/>
      <c r="AF55" s="141"/>
      <c r="AG55" s="141"/>
      <c r="AH55" s="141"/>
      <c r="AI55" s="141"/>
      <c r="AJ55" s="141"/>
      <c r="AK55" s="143"/>
      <c r="AL55" s="196">
        <f t="shared" si="42"/>
        <v>0</v>
      </c>
      <c r="AM55" s="138" t="e">
        <f t="shared" si="43"/>
        <v>#DIV/0!</v>
      </c>
    </row>
    <row r="56" spans="1:39" ht="15.75" customHeight="1" thickBot="1" x14ac:dyDescent="0.25">
      <c r="A56" s="140" t="s">
        <v>193</v>
      </c>
      <c r="B56" s="141"/>
      <c r="C56" s="141"/>
      <c r="D56" s="141"/>
      <c r="E56" s="141"/>
      <c r="F56" s="141"/>
      <c r="G56" s="141"/>
      <c r="H56" s="141"/>
      <c r="I56" s="2"/>
      <c r="J56" s="141"/>
      <c r="K56" s="141"/>
      <c r="L56" s="141"/>
      <c r="M56" s="141"/>
      <c r="N56" s="141"/>
      <c r="O56" s="2"/>
      <c r="P56" s="141"/>
      <c r="Q56" s="141"/>
      <c r="R56" s="2"/>
      <c r="S56" s="141"/>
      <c r="T56" s="141"/>
      <c r="U56" s="141"/>
      <c r="V56" s="141"/>
      <c r="W56" s="141"/>
      <c r="X56" s="2"/>
      <c r="Y56" s="141"/>
      <c r="Z56" s="141"/>
      <c r="AA56" s="141"/>
      <c r="AB56" s="141"/>
      <c r="AC56" s="141"/>
      <c r="AD56" s="141"/>
      <c r="AE56" s="141"/>
      <c r="AF56" s="141"/>
      <c r="AG56" s="141"/>
      <c r="AH56" s="141"/>
      <c r="AI56" s="141"/>
      <c r="AJ56" s="141"/>
      <c r="AK56" s="143"/>
      <c r="AL56" s="196">
        <f t="shared" si="42"/>
        <v>0</v>
      </c>
      <c r="AM56" s="138" t="e">
        <f t="shared" si="43"/>
        <v>#DIV/0!</v>
      </c>
    </row>
    <row r="57" spans="1:39" ht="16" thickBot="1" x14ac:dyDescent="0.25">
      <c r="A57" s="301" t="s">
        <v>244</v>
      </c>
      <c r="B57" s="207">
        <f t="shared" ref="B57:H57" si="44">B52+B53+B54+B55-B56</f>
        <v>0</v>
      </c>
      <c r="C57" s="207">
        <f t="shared" si="44"/>
        <v>0</v>
      </c>
      <c r="D57" s="207">
        <f t="shared" si="44"/>
        <v>0</v>
      </c>
      <c r="E57" s="207">
        <f t="shared" si="44"/>
        <v>0</v>
      </c>
      <c r="F57" s="207">
        <f t="shared" si="44"/>
        <v>0</v>
      </c>
      <c r="G57" s="207">
        <f t="shared" si="44"/>
        <v>0</v>
      </c>
      <c r="H57" s="207">
        <f t="shared" si="44"/>
        <v>0</v>
      </c>
      <c r="I57" s="2"/>
      <c r="J57" s="207">
        <f>J52+J53+J54+J55-J56</f>
        <v>0</v>
      </c>
      <c r="K57" s="207">
        <f>K52+K53+K54+K55-K56</f>
        <v>0</v>
      </c>
      <c r="L57" s="207">
        <f>L52+L53+L54+L55-L56</f>
        <v>0</v>
      </c>
      <c r="M57" s="207">
        <f>M52+M53+M54+M55-M56</f>
        <v>0</v>
      </c>
      <c r="N57" s="169">
        <f>N52+N53+N54+N55-N56</f>
        <v>0</v>
      </c>
      <c r="O57" s="2"/>
      <c r="P57" s="169">
        <f>P52+P53+P54+P55-P56</f>
        <v>0</v>
      </c>
      <c r="Q57" s="169">
        <f>Q52+Q53+Q54+Q55-Q56</f>
        <v>0</v>
      </c>
      <c r="R57" s="2"/>
      <c r="S57" s="169">
        <f>S52+S53+S54+S55-S56</f>
        <v>0</v>
      </c>
      <c r="T57" s="207">
        <f>T52+T53+T54+T55-T56</f>
        <v>0</v>
      </c>
      <c r="U57" s="207">
        <f>U52+U53+U54+U55-U56</f>
        <v>0</v>
      </c>
      <c r="V57" s="207">
        <f>V52+V53+V54+V55-V56</f>
        <v>0</v>
      </c>
      <c r="W57" s="207">
        <f>W52+W53+W54+W55-W56</f>
        <v>0</v>
      </c>
      <c r="X57" s="2"/>
      <c r="Y57" s="169">
        <f t="shared" ref="Y57:AH57" si="45">Y52+Y53+Y54+Y55-Y56</f>
        <v>0</v>
      </c>
      <c r="Z57" s="207">
        <f t="shared" si="45"/>
        <v>0</v>
      </c>
      <c r="AA57" s="207">
        <f t="shared" si="45"/>
        <v>0</v>
      </c>
      <c r="AB57" s="207">
        <f t="shared" si="45"/>
        <v>0</v>
      </c>
      <c r="AC57" s="207">
        <f t="shared" si="45"/>
        <v>0</v>
      </c>
      <c r="AD57" s="207">
        <f t="shared" si="45"/>
        <v>0</v>
      </c>
      <c r="AE57" s="207">
        <f t="shared" si="45"/>
        <v>0</v>
      </c>
      <c r="AF57" s="207">
        <f t="shared" si="45"/>
        <v>0</v>
      </c>
      <c r="AG57" s="207">
        <f t="shared" si="45"/>
        <v>0</v>
      </c>
      <c r="AH57" s="207">
        <f t="shared" si="45"/>
        <v>0</v>
      </c>
      <c r="AI57" s="207">
        <f t="shared" ref="AI57:AJ57" si="46">AI52+AI53+AI54+AI55-AI56</f>
        <v>0</v>
      </c>
      <c r="AJ57" s="207">
        <f t="shared" si="46"/>
        <v>0</v>
      </c>
      <c r="AK57" s="143"/>
      <c r="AL57" s="207">
        <f>AL52+AL53+AL54+AL55-AL56</f>
        <v>0</v>
      </c>
      <c r="AM57" s="170" t="e">
        <f t="shared" si="43"/>
        <v>#DIV/0!</v>
      </c>
    </row>
    <row r="58" spans="1:39" ht="15.75" customHeight="1" thickBot="1" x14ac:dyDescent="0.25">
      <c r="A58" s="297"/>
      <c r="B58" s="208" t="e">
        <f t="shared" ref="B58:H58" si="47">+B57/B18</f>
        <v>#DIV/0!</v>
      </c>
      <c r="C58" s="208" t="e">
        <f t="shared" si="47"/>
        <v>#DIV/0!</v>
      </c>
      <c r="D58" s="208" t="e">
        <f t="shared" si="47"/>
        <v>#DIV/0!</v>
      </c>
      <c r="E58" s="208" t="e">
        <f t="shared" si="47"/>
        <v>#DIV/0!</v>
      </c>
      <c r="F58" s="208" t="e">
        <f t="shared" si="47"/>
        <v>#DIV/0!</v>
      </c>
      <c r="G58" s="208" t="e">
        <f t="shared" si="47"/>
        <v>#DIV/0!</v>
      </c>
      <c r="H58" s="208" t="e">
        <f t="shared" si="47"/>
        <v>#DIV/0!</v>
      </c>
      <c r="I58" s="164"/>
      <c r="J58" s="208" t="e">
        <f>+J57/J18</f>
        <v>#DIV/0!</v>
      </c>
      <c r="K58" s="208" t="e">
        <f>+K57/K18</f>
        <v>#DIV/0!</v>
      </c>
      <c r="L58" s="208" t="e">
        <f>+L57/L18</f>
        <v>#DIV/0!</v>
      </c>
      <c r="M58" s="208" t="e">
        <f>+M57/M18</f>
        <v>#DIV/0!</v>
      </c>
      <c r="N58" s="209" t="e">
        <f>+N57/N18</f>
        <v>#DIV/0!</v>
      </c>
      <c r="O58" s="164"/>
      <c r="P58" s="209" t="e">
        <f>+P57/P18</f>
        <v>#DIV/0!</v>
      </c>
      <c r="Q58" s="209" t="e">
        <f>+Q57/Q18</f>
        <v>#DIV/0!</v>
      </c>
      <c r="R58" s="164"/>
      <c r="S58" s="209" t="e">
        <f>+S57/S18</f>
        <v>#DIV/0!</v>
      </c>
      <c r="T58" s="208" t="e">
        <f>+T57/T18</f>
        <v>#DIV/0!</v>
      </c>
      <c r="U58" s="208" t="e">
        <f>+U57/U18</f>
        <v>#DIV/0!</v>
      </c>
      <c r="V58" s="208" t="e">
        <f>+V57/V18</f>
        <v>#DIV/0!</v>
      </c>
      <c r="W58" s="208" t="e">
        <f>+W57/W18</f>
        <v>#DIV/0!</v>
      </c>
      <c r="X58" s="164"/>
      <c r="Y58" s="209" t="e">
        <f t="shared" ref="Y58:AH58" si="48">+Y57/Y18</f>
        <v>#DIV/0!</v>
      </c>
      <c r="Z58" s="208" t="e">
        <f t="shared" si="48"/>
        <v>#DIV/0!</v>
      </c>
      <c r="AA58" s="208" t="e">
        <f t="shared" si="48"/>
        <v>#DIV/0!</v>
      </c>
      <c r="AB58" s="208" t="e">
        <f t="shared" si="48"/>
        <v>#DIV/0!</v>
      </c>
      <c r="AC58" s="208" t="e">
        <f t="shared" si="48"/>
        <v>#DIV/0!</v>
      </c>
      <c r="AD58" s="208" t="e">
        <f t="shared" si="48"/>
        <v>#DIV/0!</v>
      </c>
      <c r="AE58" s="208" t="e">
        <f t="shared" si="48"/>
        <v>#DIV/0!</v>
      </c>
      <c r="AF58" s="208" t="e">
        <f t="shared" si="48"/>
        <v>#DIV/0!</v>
      </c>
      <c r="AG58" s="208" t="e">
        <f t="shared" si="48"/>
        <v>#DIV/0!</v>
      </c>
      <c r="AH58" s="208" t="e">
        <f t="shared" si="48"/>
        <v>#DIV/0!</v>
      </c>
      <c r="AI58" s="208" t="e">
        <f t="shared" ref="AI58:AJ58" si="49">+AI57/AI18</f>
        <v>#DIV/0!</v>
      </c>
      <c r="AJ58" s="208" t="e">
        <f t="shared" si="49"/>
        <v>#DIV/0!</v>
      </c>
      <c r="AK58" s="210"/>
      <c r="AL58" s="208" t="e">
        <f>+AL57/AL18</f>
        <v>#DIV/0!</v>
      </c>
      <c r="AM58" s="138"/>
    </row>
    <row r="59" spans="1:39" ht="15.75" customHeight="1" x14ac:dyDescent="0.2">
      <c r="A59" s="211"/>
      <c r="B59" s="151"/>
      <c r="C59" s="151"/>
      <c r="D59" s="151"/>
      <c r="E59" s="151"/>
      <c r="F59" s="151"/>
      <c r="G59" s="151"/>
      <c r="H59" s="151"/>
      <c r="I59" s="164"/>
      <c r="J59" s="151"/>
      <c r="K59" s="151"/>
      <c r="L59" s="151"/>
      <c r="M59" s="151"/>
      <c r="N59" s="151"/>
      <c r="O59" s="164"/>
      <c r="P59" s="212"/>
      <c r="Q59" s="151"/>
      <c r="R59" s="164"/>
      <c r="S59" s="151"/>
      <c r="T59" s="151"/>
      <c r="U59" s="151"/>
      <c r="V59" s="151"/>
      <c r="W59" s="151"/>
      <c r="X59" s="164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210"/>
      <c r="AL59" s="213"/>
      <c r="AM59" s="138"/>
    </row>
    <row r="60" spans="1:39" x14ac:dyDescent="0.2">
      <c r="A60" s="294" t="s">
        <v>194</v>
      </c>
      <c r="B60" s="214">
        <f t="shared" ref="B60:H60" si="50">B48-B57</f>
        <v>0</v>
      </c>
      <c r="C60" s="214">
        <f t="shared" si="50"/>
        <v>0</v>
      </c>
      <c r="D60" s="214">
        <f t="shared" si="50"/>
        <v>0</v>
      </c>
      <c r="E60" s="214">
        <f t="shared" si="50"/>
        <v>0</v>
      </c>
      <c r="F60" s="214">
        <f t="shared" si="50"/>
        <v>0</v>
      </c>
      <c r="G60" s="214">
        <f t="shared" si="50"/>
        <v>0</v>
      </c>
      <c r="H60" s="214">
        <f t="shared" si="50"/>
        <v>0</v>
      </c>
      <c r="I60" s="2"/>
      <c r="J60" s="214">
        <f>J48-J57</f>
        <v>0</v>
      </c>
      <c r="K60" s="214">
        <f>K48-K57</f>
        <v>0</v>
      </c>
      <c r="L60" s="214">
        <f>L48-L57</f>
        <v>0</v>
      </c>
      <c r="M60" s="214">
        <f>M48-M57</f>
        <v>0</v>
      </c>
      <c r="N60" s="215">
        <f>N48-N57</f>
        <v>0</v>
      </c>
      <c r="O60" s="2"/>
      <c r="P60" s="215">
        <f>P48-P57</f>
        <v>0</v>
      </c>
      <c r="Q60" s="215">
        <f>Q48-Q57</f>
        <v>0</v>
      </c>
      <c r="R60" s="2"/>
      <c r="S60" s="215">
        <f>S48-S57</f>
        <v>0</v>
      </c>
      <c r="T60" s="214">
        <f>T48-T57</f>
        <v>0</v>
      </c>
      <c r="U60" s="214">
        <f>U48-U57</f>
        <v>0</v>
      </c>
      <c r="V60" s="214">
        <f>V48-V57</f>
        <v>0</v>
      </c>
      <c r="W60" s="214">
        <f>W48-W57</f>
        <v>0</v>
      </c>
      <c r="X60" s="2"/>
      <c r="Y60" s="215">
        <f t="shared" ref="Y60:AH60" si="51">Y48-Y57</f>
        <v>0</v>
      </c>
      <c r="Z60" s="214">
        <f t="shared" si="51"/>
        <v>0</v>
      </c>
      <c r="AA60" s="214">
        <f t="shared" si="51"/>
        <v>0</v>
      </c>
      <c r="AB60" s="214">
        <f t="shared" si="51"/>
        <v>0</v>
      </c>
      <c r="AC60" s="214">
        <f t="shared" si="51"/>
        <v>0</v>
      </c>
      <c r="AD60" s="214">
        <f t="shared" si="51"/>
        <v>0</v>
      </c>
      <c r="AE60" s="214">
        <f t="shared" si="51"/>
        <v>0</v>
      </c>
      <c r="AF60" s="214">
        <f t="shared" si="51"/>
        <v>0</v>
      </c>
      <c r="AG60" s="214">
        <f t="shared" si="51"/>
        <v>0</v>
      </c>
      <c r="AH60" s="214">
        <f t="shared" si="51"/>
        <v>0</v>
      </c>
      <c r="AI60" s="214">
        <f t="shared" ref="AI60:AJ60" si="52">AI48-AI57</f>
        <v>0</v>
      </c>
      <c r="AJ60" s="214">
        <f t="shared" si="52"/>
        <v>0</v>
      </c>
      <c r="AK60" s="143"/>
      <c r="AL60" s="214">
        <f>AL48-AL57</f>
        <v>0</v>
      </c>
      <c r="AM60" s="216" t="e">
        <f>AM48-AM57</f>
        <v>#DIV/0!</v>
      </c>
    </row>
    <row r="61" spans="1:39" x14ac:dyDescent="0.2">
      <c r="A61" s="295"/>
      <c r="B61" s="203" t="e">
        <f t="shared" ref="B61:H61" si="53">B60/B18</f>
        <v>#DIV/0!</v>
      </c>
      <c r="C61" s="203" t="e">
        <f t="shared" si="53"/>
        <v>#DIV/0!</v>
      </c>
      <c r="D61" s="203" t="e">
        <f t="shared" si="53"/>
        <v>#DIV/0!</v>
      </c>
      <c r="E61" s="203" t="e">
        <f t="shared" si="53"/>
        <v>#DIV/0!</v>
      </c>
      <c r="F61" s="203" t="e">
        <f t="shared" si="53"/>
        <v>#DIV/0!</v>
      </c>
      <c r="G61" s="203" t="e">
        <f t="shared" si="53"/>
        <v>#DIV/0!</v>
      </c>
      <c r="H61" s="203" t="e">
        <f t="shared" si="53"/>
        <v>#DIV/0!</v>
      </c>
      <c r="I61" s="164"/>
      <c r="J61" s="203" t="e">
        <f>J60/J18</f>
        <v>#DIV/0!</v>
      </c>
      <c r="K61" s="203" t="e">
        <f>K60/K18</f>
        <v>#DIV/0!</v>
      </c>
      <c r="L61" s="203" t="e">
        <f>L60/L18</f>
        <v>#DIV/0!</v>
      </c>
      <c r="M61" s="203" t="e">
        <f>M60/M18</f>
        <v>#DIV/0!</v>
      </c>
      <c r="N61" s="204" t="e">
        <f>N60/N18</f>
        <v>#DIV/0!</v>
      </c>
      <c r="O61" s="164"/>
      <c r="P61" s="204" t="e">
        <f>P60/P18</f>
        <v>#DIV/0!</v>
      </c>
      <c r="Q61" s="204" t="e">
        <f>Q60/Q18</f>
        <v>#DIV/0!</v>
      </c>
      <c r="R61" s="164"/>
      <c r="S61" s="204" t="e">
        <f>S60/S18</f>
        <v>#DIV/0!</v>
      </c>
      <c r="T61" s="203" t="e">
        <f>T60/T18</f>
        <v>#DIV/0!</v>
      </c>
      <c r="U61" s="203" t="e">
        <f>U60/U18</f>
        <v>#DIV/0!</v>
      </c>
      <c r="V61" s="203" t="e">
        <f>V60/V18</f>
        <v>#DIV/0!</v>
      </c>
      <c r="W61" s="203" t="e">
        <f>W60/W18</f>
        <v>#DIV/0!</v>
      </c>
      <c r="X61" s="164"/>
      <c r="Y61" s="204" t="e">
        <f t="shared" ref="Y61:AH61" si="54">Y60/Y18</f>
        <v>#DIV/0!</v>
      </c>
      <c r="Z61" s="203" t="e">
        <f t="shared" si="54"/>
        <v>#DIV/0!</v>
      </c>
      <c r="AA61" s="203" t="e">
        <f t="shared" si="54"/>
        <v>#DIV/0!</v>
      </c>
      <c r="AB61" s="203" t="e">
        <f t="shared" si="54"/>
        <v>#DIV/0!</v>
      </c>
      <c r="AC61" s="203" t="e">
        <f t="shared" si="54"/>
        <v>#DIV/0!</v>
      </c>
      <c r="AD61" s="203" t="e">
        <f t="shared" si="54"/>
        <v>#DIV/0!</v>
      </c>
      <c r="AE61" s="203" t="e">
        <f t="shared" si="54"/>
        <v>#DIV/0!</v>
      </c>
      <c r="AF61" s="203" t="e">
        <f t="shared" si="54"/>
        <v>#DIV/0!</v>
      </c>
      <c r="AG61" s="203" t="e">
        <f t="shared" si="54"/>
        <v>#DIV/0!</v>
      </c>
      <c r="AH61" s="203" t="e">
        <f t="shared" si="54"/>
        <v>#DIV/0!</v>
      </c>
      <c r="AI61" s="203" t="e">
        <f t="shared" ref="AI61:AJ61" si="55">AI60/AI18</f>
        <v>#DIV/0!</v>
      </c>
      <c r="AJ61" s="203" t="e">
        <f t="shared" si="55"/>
        <v>#DIV/0!</v>
      </c>
      <c r="AK61" s="166"/>
      <c r="AL61" s="203" t="e">
        <f>AL60/AL18</f>
        <v>#DIV/0!</v>
      </c>
      <c r="AM61" s="203"/>
    </row>
    <row r="62" spans="1:39" x14ac:dyDescent="0.2">
      <c r="A62" s="205"/>
      <c r="B62" s="205"/>
      <c r="C62" s="205"/>
      <c r="D62" s="205"/>
      <c r="E62" s="205"/>
      <c r="F62" s="205"/>
      <c r="G62" s="205"/>
      <c r="H62" s="205"/>
      <c r="I62" s="164"/>
      <c r="J62" s="217"/>
      <c r="K62" s="205"/>
      <c r="L62" s="205"/>
      <c r="M62" s="205"/>
      <c r="N62" s="205"/>
      <c r="O62" s="164"/>
      <c r="P62" s="205"/>
      <c r="Q62" s="205"/>
      <c r="R62" s="164"/>
      <c r="S62" s="205"/>
      <c r="T62" s="205"/>
      <c r="U62" s="205"/>
      <c r="V62" s="205"/>
      <c r="W62" s="205"/>
      <c r="X62" s="164"/>
      <c r="Y62" s="205"/>
      <c r="Z62" s="205"/>
      <c r="AA62" s="205"/>
      <c r="AB62" s="217"/>
      <c r="AC62" s="217"/>
      <c r="AD62" s="217"/>
      <c r="AE62" s="217"/>
      <c r="AF62" s="217"/>
      <c r="AG62" s="217"/>
      <c r="AH62" s="217"/>
      <c r="AI62" s="217"/>
      <c r="AJ62" s="217"/>
      <c r="AK62" s="166"/>
      <c r="AL62" s="205"/>
      <c r="AM62" s="138"/>
    </row>
    <row r="63" spans="1:39" x14ac:dyDescent="0.2">
      <c r="A63" s="218" t="s">
        <v>195</v>
      </c>
      <c r="B63" s="151"/>
      <c r="C63" s="151"/>
      <c r="D63" s="151"/>
      <c r="E63" s="151"/>
      <c r="F63" s="151"/>
      <c r="G63" s="151"/>
      <c r="H63" s="151"/>
      <c r="I63" s="164"/>
      <c r="J63" s="165"/>
      <c r="K63" s="151"/>
      <c r="L63" s="151"/>
      <c r="M63" s="151"/>
      <c r="N63" s="151"/>
      <c r="O63" s="164"/>
      <c r="P63" s="151"/>
      <c r="Q63" s="151"/>
      <c r="R63" s="164"/>
      <c r="S63" s="151"/>
      <c r="T63" s="151"/>
      <c r="U63" s="151"/>
      <c r="V63" s="151"/>
      <c r="W63" s="151"/>
      <c r="X63" s="164"/>
      <c r="Y63" s="151"/>
      <c r="Z63" s="151"/>
      <c r="AA63" s="151"/>
      <c r="AB63" s="165"/>
      <c r="AC63" s="165"/>
      <c r="AD63" s="165"/>
      <c r="AE63" s="165"/>
      <c r="AF63" s="165"/>
      <c r="AG63" s="165"/>
      <c r="AH63" s="165"/>
      <c r="AI63" s="165"/>
      <c r="AJ63" s="165"/>
      <c r="AK63" s="166"/>
      <c r="AL63" s="167"/>
      <c r="AM63" s="138"/>
    </row>
    <row r="64" spans="1:39" x14ac:dyDescent="0.2">
      <c r="A64" s="144" t="s">
        <v>196</v>
      </c>
      <c r="B64" s="141"/>
      <c r="C64" s="141"/>
      <c r="D64" s="141"/>
      <c r="E64" s="141"/>
      <c r="F64" s="141"/>
      <c r="G64" s="141"/>
      <c r="H64" s="141"/>
      <c r="I64" s="2"/>
      <c r="J64" s="142"/>
      <c r="K64" s="141"/>
      <c r="L64" s="141"/>
      <c r="M64" s="141"/>
      <c r="N64" s="141"/>
      <c r="O64" s="2"/>
      <c r="P64" s="141"/>
      <c r="Q64" s="141"/>
      <c r="R64" s="2"/>
      <c r="S64" s="219" t="e">
        <f>$AL$64*S19</f>
        <v>#DIV/0!</v>
      </c>
      <c r="T64" s="219" t="e">
        <f>$AL$64*T19</f>
        <v>#DIV/0!</v>
      </c>
      <c r="U64" s="219" t="e">
        <f>$AL$64*U19</f>
        <v>#DIV/0!</v>
      </c>
      <c r="V64" s="219" t="e">
        <f>$AL$64*V19</f>
        <v>#DIV/0!</v>
      </c>
      <c r="W64" s="219" t="e">
        <f>$AL$64*W19</f>
        <v>#DIV/0!</v>
      </c>
      <c r="X64" s="2"/>
      <c r="Y64" s="141"/>
      <c r="Z64" s="141"/>
      <c r="AA64" s="141"/>
      <c r="AB64" s="142"/>
      <c r="AC64" s="142"/>
      <c r="AD64" s="142"/>
      <c r="AE64" s="142"/>
      <c r="AF64" s="142"/>
      <c r="AG64" s="142"/>
      <c r="AH64" s="142"/>
      <c r="AI64" s="142"/>
      <c r="AJ64" s="142"/>
      <c r="AK64" s="143"/>
      <c r="AL64" s="286"/>
      <c r="AM64" s="138" t="e">
        <f t="shared" ref="AM64:AM72" si="56">+AL64/AL$18*100</f>
        <v>#DIV/0!</v>
      </c>
    </row>
    <row r="65" spans="1:44" x14ac:dyDescent="0.2">
      <c r="A65" s="144" t="s">
        <v>197</v>
      </c>
      <c r="B65" s="141"/>
      <c r="C65" s="141"/>
      <c r="D65" s="141"/>
      <c r="E65" s="141"/>
      <c r="F65" s="141"/>
      <c r="G65" s="141"/>
      <c r="H65" s="141"/>
      <c r="I65" s="2"/>
      <c r="J65" s="220" t="e">
        <f>$AL$65*J19</f>
        <v>#DIV/0!</v>
      </c>
      <c r="K65" s="220" t="e">
        <f>$AL$65*K19</f>
        <v>#DIV/0!</v>
      </c>
      <c r="L65" s="220" t="e">
        <f>$AL$65*L19</f>
        <v>#DIV/0!</v>
      </c>
      <c r="M65" s="220" t="e">
        <f>$AL$65*M19</f>
        <v>#DIV/0!</v>
      </c>
      <c r="N65" s="220" t="e">
        <f>$AL$65*N19</f>
        <v>#DIV/0!</v>
      </c>
      <c r="O65" s="220"/>
      <c r="P65" s="220" t="e">
        <f>$AL$65*P19</f>
        <v>#DIV/0!</v>
      </c>
      <c r="Q65" s="220" t="e">
        <f>$AL$65*Q19</f>
        <v>#DIV/0!</v>
      </c>
      <c r="R65" s="2"/>
      <c r="S65" s="141"/>
      <c r="T65" s="141"/>
      <c r="U65" s="141"/>
      <c r="V65" s="141"/>
      <c r="W65" s="141"/>
      <c r="X65" s="2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3"/>
      <c r="AL65" s="286"/>
      <c r="AM65" s="138" t="e">
        <f t="shared" si="56"/>
        <v>#DIV/0!</v>
      </c>
    </row>
    <row r="66" spans="1:44" x14ac:dyDescent="0.2">
      <c r="A66" s="144" t="s">
        <v>198</v>
      </c>
      <c r="B66" s="219" t="e">
        <f t="shared" ref="B66:H66" si="57">$AL$66*B19</f>
        <v>#DIV/0!</v>
      </c>
      <c r="C66" s="219" t="e">
        <f t="shared" si="57"/>
        <v>#DIV/0!</v>
      </c>
      <c r="D66" s="219" t="e">
        <f t="shared" si="57"/>
        <v>#DIV/0!</v>
      </c>
      <c r="E66" s="219" t="e">
        <f t="shared" si="57"/>
        <v>#DIV/0!</v>
      </c>
      <c r="F66" s="219" t="e">
        <f t="shared" si="57"/>
        <v>#DIV/0!</v>
      </c>
      <c r="G66" s="219" t="e">
        <f t="shared" si="57"/>
        <v>#DIV/0!</v>
      </c>
      <c r="H66" s="219" t="e">
        <f t="shared" si="57"/>
        <v>#DIV/0!</v>
      </c>
      <c r="I66" s="2"/>
      <c r="J66" s="142"/>
      <c r="K66" s="142"/>
      <c r="L66" s="142"/>
      <c r="M66" s="142"/>
      <c r="N66" s="142"/>
      <c r="O66" s="142"/>
      <c r="P66" s="142"/>
      <c r="Q66" s="142"/>
      <c r="R66" s="2"/>
      <c r="S66" s="141"/>
      <c r="T66" s="141"/>
      <c r="U66" s="141"/>
      <c r="V66" s="141"/>
      <c r="W66" s="141"/>
      <c r="X66" s="2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3"/>
      <c r="AL66" s="286"/>
      <c r="AM66" s="138" t="e">
        <f t="shared" si="56"/>
        <v>#DIV/0!</v>
      </c>
    </row>
    <row r="67" spans="1:44" x14ac:dyDescent="0.2">
      <c r="A67" s="144" t="s">
        <v>199</v>
      </c>
      <c r="B67" s="141"/>
      <c r="C67" s="141"/>
      <c r="D67" s="141"/>
      <c r="E67" s="141"/>
      <c r="F67" s="141"/>
      <c r="G67" s="141"/>
      <c r="H67" s="141"/>
      <c r="I67" s="2"/>
      <c r="J67" s="142"/>
      <c r="K67" s="141"/>
      <c r="L67" s="141"/>
      <c r="M67" s="141"/>
      <c r="N67" s="141"/>
      <c r="O67" s="2"/>
      <c r="P67" s="141"/>
      <c r="Q67" s="141"/>
      <c r="R67" s="2"/>
      <c r="S67" s="141"/>
      <c r="T67" s="141"/>
      <c r="U67" s="141"/>
      <c r="V67" s="141"/>
      <c r="W67" s="141"/>
      <c r="X67" s="2"/>
      <c r="Y67" s="219" t="e">
        <f>$AL$67*Y19</f>
        <v>#DIV/0!</v>
      </c>
      <c r="Z67" s="219" t="e">
        <f>$AL$67*Z19</f>
        <v>#DIV/0!</v>
      </c>
      <c r="AA67" s="219" t="e">
        <f>$AL$67*AA19</f>
        <v>#DIV/0!</v>
      </c>
      <c r="AB67" s="219"/>
      <c r="AC67" s="220"/>
      <c r="AD67" s="220"/>
      <c r="AE67" s="220"/>
      <c r="AF67" s="219" t="e">
        <f>$AL$67*AF19</f>
        <v>#DIV/0!</v>
      </c>
      <c r="AG67" s="219" t="e">
        <f>$AL$67*AG19</f>
        <v>#DIV/0!</v>
      </c>
      <c r="AH67" s="219" t="e">
        <f>$AL$67*AH19</f>
        <v>#DIV/0!</v>
      </c>
      <c r="AI67" s="219" t="e">
        <f>$AL$67*AI19</f>
        <v>#DIV/0!</v>
      </c>
      <c r="AJ67" s="219" t="e">
        <f>$AL$67*AJ19</f>
        <v>#DIV/0!</v>
      </c>
      <c r="AK67" s="143"/>
      <c r="AL67" s="286"/>
      <c r="AM67" s="138" t="e">
        <f t="shared" si="56"/>
        <v>#DIV/0!</v>
      </c>
      <c r="AN67" t="s">
        <v>200</v>
      </c>
      <c r="AO67" t="s">
        <v>201</v>
      </c>
      <c r="AP67" t="s">
        <v>202</v>
      </c>
      <c r="AQ67" t="s">
        <v>203</v>
      </c>
      <c r="AR67" t="s">
        <v>204</v>
      </c>
    </row>
    <row r="68" spans="1:44" x14ac:dyDescent="0.2">
      <c r="A68" s="144" t="s">
        <v>205</v>
      </c>
      <c r="B68" s="141"/>
      <c r="C68" s="141"/>
      <c r="D68" s="141"/>
      <c r="E68" s="141"/>
      <c r="F68" s="141"/>
      <c r="G68" s="141"/>
      <c r="H68" s="141"/>
      <c r="I68" s="2"/>
      <c r="J68" s="142"/>
      <c r="K68" s="141"/>
      <c r="L68" s="141"/>
      <c r="M68" s="141"/>
      <c r="N68" s="141"/>
      <c r="O68" s="2"/>
      <c r="P68" s="141"/>
      <c r="Q68" s="141"/>
      <c r="R68" s="2"/>
      <c r="S68" s="141"/>
      <c r="T68" s="141"/>
      <c r="U68" s="141"/>
      <c r="V68" s="141"/>
      <c r="W68" s="141"/>
      <c r="X68" s="2"/>
      <c r="Y68" s="141"/>
      <c r="Z68" s="141"/>
      <c r="AA68" s="141"/>
      <c r="AB68" s="220" t="e">
        <f>$AL$68*AB19</f>
        <v>#DIV/0!</v>
      </c>
      <c r="AC68" s="220" t="e">
        <f>$AL$68*AC19</f>
        <v>#DIV/0!</v>
      </c>
      <c r="AD68" s="220" t="e">
        <f>$AL$68*AD19</f>
        <v>#DIV/0!</v>
      </c>
      <c r="AE68" s="220" t="e">
        <f>$AL$68*AE19</f>
        <v>#DIV/0!</v>
      </c>
      <c r="AF68" s="142"/>
      <c r="AG68" s="142"/>
      <c r="AH68" s="142"/>
      <c r="AI68" s="142"/>
      <c r="AJ68" s="142"/>
      <c r="AK68" s="143"/>
      <c r="AL68" s="286"/>
      <c r="AM68" s="138" t="e">
        <f t="shared" si="56"/>
        <v>#DIV/0!</v>
      </c>
      <c r="AN68" t="s">
        <v>206</v>
      </c>
      <c r="AO68" t="s">
        <v>207</v>
      </c>
      <c r="AP68" t="s">
        <v>208</v>
      </c>
      <c r="AQ68" t="s">
        <v>209</v>
      </c>
      <c r="AR68" t="s">
        <v>210</v>
      </c>
    </row>
    <row r="69" spans="1:44" x14ac:dyDescent="0.2">
      <c r="A69" s="221" t="s">
        <v>211</v>
      </c>
      <c r="B69" s="222" t="e">
        <f t="shared" ref="B69:H69" si="58">$AP$69*B19</f>
        <v>#DIV/0!</v>
      </c>
      <c r="C69" s="222" t="e">
        <f t="shared" si="58"/>
        <v>#DIV/0!</v>
      </c>
      <c r="D69" s="222" t="e">
        <f t="shared" si="58"/>
        <v>#DIV/0!</v>
      </c>
      <c r="E69" s="222" t="e">
        <f t="shared" si="58"/>
        <v>#DIV/0!</v>
      </c>
      <c r="F69" s="222" t="e">
        <f t="shared" si="58"/>
        <v>#DIV/0!</v>
      </c>
      <c r="G69" s="222" t="e">
        <f t="shared" si="58"/>
        <v>#DIV/0!</v>
      </c>
      <c r="H69" s="222" t="e">
        <f t="shared" si="58"/>
        <v>#DIV/0!</v>
      </c>
      <c r="I69" s="2"/>
      <c r="J69" s="222" t="e">
        <f>$AO$69*J19</f>
        <v>#DIV/0!</v>
      </c>
      <c r="K69" s="222" t="e">
        <f>$AO$69*K19</f>
        <v>#DIV/0!</v>
      </c>
      <c r="L69" s="222" t="e">
        <f>$AO$69*L19</f>
        <v>#DIV/0!</v>
      </c>
      <c r="M69" s="222" t="e">
        <f>$AO$69*M19</f>
        <v>#DIV/0!</v>
      </c>
      <c r="N69" s="222" t="e">
        <f>$AO$69*N19</f>
        <v>#DIV/0!</v>
      </c>
      <c r="O69" s="2"/>
      <c r="P69" s="222" t="e">
        <f>$AO$69*P19</f>
        <v>#DIV/0!</v>
      </c>
      <c r="Q69" s="222" t="e">
        <f>$AO$69*Q19</f>
        <v>#DIV/0!</v>
      </c>
      <c r="R69" s="2"/>
      <c r="S69" s="222" t="e">
        <f>$AN$69*S19</f>
        <v>#DIV/0!</v>
      </c>
      <c r="T69" s="222" t="e">
        <f>$AN$69*T19</f>
        <v>#DIV/0!</v>
      </c>
      <c r="U69" s="222" t="e">
        <f>$AN$69*U19</f>
        <v>#DIV/0!</v>
      </c>
      <c r="V69" s="222" t="e">
        <f>$AN$69*V19</f>
        <v>#DIV/0!</v>
      </c>
      <c r="W69" s="222" t="e">
        <f>$AN$69*W19</f>
        <v>#DIV/0!</v>
      </c>
      <c r="X69" s="2"/>
      <c r="Y69" s="141" t="e">
        <f>$AQ$69*Y19</f>
        <v>#DIV/0!</v>
      </c>
      <c r="Z69" s="141" t="e">
        <f>$AQ$69*Z19</f>
        <v>#DIV/0!</v>
      </c>
      <c r="AA69" s="141" t="e">
        <f>$AQ$69*AA19</f>
        <v>#DIV/0!</v>
      </c>
      <c r="AB69" s="141" t="e">
        <f>$AR69*AB19</f>
        <v>#DIV/0!</v>
      </c>
      <c r="AC69" s="141" t="e">
        <f>$AR$69*AC19</f>
        <v>#DIV/0!</v>
      </c>
      <c r="AD69" s="141" t="e">
        <f>$AR$69*AD19</f>
        <v>#DIV/0!</v>
      </c>
      <c r="AE69" s="141" t="e">
        <f>$AR$69*AE19</f>
        <v>#DIV/0!</v>
      </c>
      <c r="AF69" s="141" t="e">
        <f>$AQ$69*AF19</f>
        <v>#DIV/0!</v>
      </c>
      <c r="AG69" s="141" t="e">
        <f>$AQ$69*AG19</f>
        <v>#DIV/0!</v>
      </c>
      <c r="AH69" s="141" t="e">
        <f>$AQ$69*AH19</f>
        <v>#DIV/0!</v>
      </c>
      <c r="AI69" s="141" t="e">
        <f>$AQ$69*AI19</f>
        <v>#DIV/0!</v>
      </c>
      <c r="AJ69" s="141" t="e">
        <f>$AQ$69*AJ19</f>
        <v>#DIV/0!</v>
      </c>
      <c r="AK69" s="143"/>
      <c r="AL69" s="134" t="e">
        <f>SUM(B69:AJ69)</f>
        <v>#DIV/0!</v>
      </c>
      <c r="AM69" s="138" t="e">
        <f t="shared" si="56"/>
        <v>#DIV/0!</v>
      </c>
      <c r="AN69" s="223">
        <v>100</v>
      </c>
      <c r="AO69" s="223">
        <v>1000</v>
      </c>
      <c r="AP69" s="223">
        <v>10000</v>
      </c>
      <c r="AQ69" s="223">
        <v>100000</v>
      </c>
      <c r="AR69" s="223">
        <v>1000000</v>
      </c>
    </row>
    <row r="70" spans="1:44" x14ac:dyDescent="0.2">
      <c r="A70" s="221" t="s">
        <v>212</v>
      </c>
      <c r="B70" s="222" t="e">
        <f t="shared" ref="B70:H70" si="59">$AP$70*B19</f>
        <v>#DIV/0!</v>
      </c>
      <c r="C70" s="222" t="e">
        <f t="shared" si="59"/>
        <v>#DIV/0!</v>
      </c>
      <c r="D70" s="222" t="e">
        <f t="shared" si="59"/>
        <v>#DIV/0!</v>
      </c>
      <c r="E70" s="222" t="e">
        <f t="shared" si="59"/>
        <v>#DIV/0!</v>
      </c>
      <c r="F70" s="222" t="e">
        <f t="shared" si="59"/>
        <v>#DIV/0!</v>
      </c>
      <c r="G70" s="222" t="e">
        <f t="shared" si="59"/>
        <v>#DIV/0!</v>
      </c>
      <c r="H70" s="222" t="e">
        <f t="shared" si="59"/>
        <v>#DIV/0!</v>
      </c>
      <c r="I70" s="2"/>
      <c r="J70" s="222" t="e">
        <f>$AO$70*J19</f>
        <v>#DIV/0!</v>
      </c>
      <c r="K70" s="222" t="e">
        <f>$AO$70*K19</f>
        <v>#DIV/0!</v>
      </c>
      <c r="L70" s="222" t="e">
        <f>$AO$70*L19</f>
        <v>#DIV/0!</v>
      </c>
      <c r="M70" s="222" t="e">
        <f>$AO$70*M19</f>
        <v>#DIV/0!</v>
      </c>
      <c r="N70" s="222" t="e">
        <f>$AO$70*N19</f>
        <v>#DIV/0!</v>
      </c>
      <c r="O70" s="222"/>
      <c r="P70" s="222" t="e">
        <f>$AO$70*P19</f>
        <v>#DIV/0!</v>
      </c>
      <c r="Q70" s="222" t="e">
        <f>$AO$70*Q19</f>
        <v>#DIV/0!</v>
      </c>
      <c r="R70" s="2"/>
      <c r="S70" s="222" t="e">
        <f>$AN$70*S19</f>
        <v>#DIV/0!</v>
      </c>
      <c r="T70" s="222" t="e">
        <f>$AN$70*T19</f>
        <v>#DIV/0!</v>
      </c>
      <c r="U70" s="222" t="e">
        <f>$AN$70*U19</f>
        <v>#DIV/0!</v>
      </c>
      <c r="V70" s="222" t="e">
        <f>$AN$70*V19</f>
        <v>#DIV/0!</v>
      </c>
      <c r="W70" s="222" t="e">
        <f>$AN$70*W19</f>
        <v>#DIV/0!</v>
      </c>
      <c r="X70" s="2"/>
      <c r="Y70" s="141" t="e">
        <f>$AQ$70*Y19</f>
        <v>#DIV/0!</v>
      </c>
      <c r="Z70" s="141" t="e">
        <f>$AQ$70*Z19</f>
        <v>#DIV/0!</v>
      </c>
      <c r="AA70" s="141" t="e">
        <f>$AQ$70*AA19</f>
        <v>#DIV/0!</v>
      </c>
      <c r="AB70" s="141" t="e">
        <f>$AR$70*AB19</f>
        <v>#DIV/0!</v>
      </c>
      <c r="AC70" s="141" t="e">
        <f>$AR$70*AC19</f>
        <v>#DIV/0!</v>
      </c>
      <c r="AD70" s="141" t="e">
        <f>$AR$70*AD19</f>
        <v>#DIV/0!</v>
      </c>
      <c r="AE70" s="141" t="e">
        <f>$AR$70*AE19</f>
        <v>#DIV/0!</v>
      </c>
      <c r="AF70" s="141" t="e">
        <f>$AQ$70*AF19</f>
        <v>#DIV/0!</v>
      </c>
      <c r="AG70" s="141" t="e">
        <f>$AQ$70*AG19</f>
        <v>#DIV/0!</v>
      </c>
      <c r="AH70" s="141" t="e">
        <f>$AQ$70*AH19</f>
        <v>#DIV/0!</v>
      </c>
      <c r="AI70" s="141" t="e">
        <f>$AQ$70*AI19</f>
        <v>#DIV/0!</v>
      </c>
      <c r="AJ70" s="141" t="e">
        <f>$AQ$70*AJ19</f>
        <v>#DIV/0!</v>
      </c>
      <c r="AK70" s="143"/>
      <c r="AL70" s="134" t="e">
        <f t="shared" ref="AL70:AL71" si="60">SUM(B70:AJ70)</f>
        <v>#DIV/0!</v>
      </c>
      <c r="AM70" s="138" t="e">
        <f t="shared" si="56"/>
        <v>#DIV/0!</v>
      </c>
      <c r="AN70" s="223">
        <v>100</v>
      </c>
      <c r="AO70" s="223">
        <v>1000</v>
      </c>
      <c r="AP70" s="223">
        <v>10000</v>
      </c>
      <c r="AQ70" s="223">
        <v>100000</v>
      </c>
      <c r="AR70" s="223">
        <v>1000000</v>
      </c>
    </row>
    <row r="71" spans="1:44" ht="15.75" customHeight="1" thickBot="1" x14ac:dyDescent="0.25">
      <c r="A71" s="224" t="s">
        <v>213</v>
      </c>
      <c r="B71" s="222" t="e">
        <f t="shared" ref="B71:H71" si="61">$AP$71*B19</f>
        <v>#DIV/0!</v>
      </c>
      <c r="C71" s="222" t="e">
        <f t="shared" si="61"/>
        <v>#DIV/0!</v>
      </c>
      <c r="D71" s="222" t="e">
        <f t="shared" si="61"/>
        <v>#DIV/0!</v>
      </c>
      <c r="E71" s="222" t="e">
        <f t="shared" si="61"/>
        <v>#DIV/0!</v>
      </c>
      <c r="F71" s="222" t="e">
        <f t="shared" si="61"/>
        <v>#DIV/0!</v>
      </c>
      <c r="G71" s="222" t="e">
        <f t="shared" si="61"/>
        <v>#DIV/0!</v>
      </c>
      <c r="H71" s="222" t="e">
        <f t="shared" si="61"/>
        <v>#DIV/0!</v>
      </c>
      <c r="I71" s="2"/>
      <c r="J71" s="222" t="e">
        <f>$AO$71*J19</f>
        <v>#DIV/0!</v>
      </c>
      <c r="K71" s="222" t="e">
        <f>$AO$71*K19</f>
        <v>#DIV/0!</v>
      </c>
      <c r="L71" s="222" t="e">
        <f>$AO$71*L19</f>
        <v>#DIV/0!</v>
      </c>
      <c r="M71" s="222" t="e">
        <f>$AO$71*M19</f>
        <v>#DIV/0!</v>
      </c>
      <c r="N71" s="222" t="e">
        <f>$AO$71*N19</f>
        <v>#DIV/0!</v>
      </c>
      <c r="O71" s="222"/>
      <c r="P71" s="222" t="e">
        <f>$AO$71*P19</f>
        <v>#DIV/0!</v>
      </c>
      <c r="Q71" s="222" t="e">
        <f>$AO$71*Q19</f>
        <v>#DIV/0!</v>
      </c>
      <c r="R71" s="2"/>
      <c r="S71" s="222" t="e">
        <f>$AN$71*S19</f>
        <v>#DIV/0!</v>
      </c>
      <c r="T71" s="222" t="e">
        <f>$AN$71*T19</f>
        <v>#DIV/0!</v>
      </c>
      <c r="U71" s="222" t="e">
        <f>$AN$71*U19</f>
        <v>#DIV/0!</v>
      </c>
      <c r="V71" s="222" t="e">
        <f>$AN$71*V19</f>
        <v>#DIV/0!</v>
      </c>
      <c r="W71" s="222" t="e">
        <f>$AN$71*W19</f>
        <v>#DIV/0!</v>
      </c>
      <c r="X71" s="2"/>
      <c r="Y71" s="141" t="e">
        <f>$AQ$71*Y19</f>
        <v>#DIV/0!</v>
      </c>
      <c r="Z71" s="141" t="e">
        <f>$AQ$71*Z19</f>
        <v>#DIV/0!</v>
      </c>
      <c r="AA71" s="141" t="e">
        <f>$AQ$71*AA19</f>
        <v>#DIV/0!</v>
      </c>
      <c r="AB71" s="141" t="e">
        <f>$AR$71*AB19</f>
        <v>#DIV/0!</v>
      </c>
      <c r="AC71" s="141" t="e">
        <f>$AR$71*AC19</f>
        <v>#DIV/0!</v>
      </c>
      <c r="AD71" s="141" t="e">
        <f>$AR$71*AD19</f>
        <v>#DIV/0!</v>
      </c>
      <c r="AE71" s="141" t="e">
        <f>$AR$71*AE19</f>
        <v>#DIV/0!</v>
      </c>
      <c r="AF71" s="141" t="e">
        <f>$AQ$71*AF19</f>
        <v>#DIV/0!</v>
      </c>
      <c r="AG71" s="141" t="e">
        <f>$AQ$71*AG19</f>
        <v>#DIV/0!</v>
      </c>
      <c r="AH71" s="141" t="e">
        <f>$AQ$71*AH19</f>
        <v>#DIV/0!</v>
      </c>
      <c r="AI71" s="141" t="e">
        <f>$AQ$71*AI19</f>
        <v>#DIV/0!</v>
      </c>
      <c r="AJ71" s="141" t="e">
        <f>$AQ$71*AJ19</f>
        <v>#DIV/0!</v>
      </c>
      <c r="AK71" s="143"/>
      <c r="AL71" s="134" t="e">
        <f t="shared" si="60"/>
        <v>#DIV/0!</v>
      </c>
      <c r="AM71" s="138" t="e">
        <f t="shared" si="56"/>
        <v>#DIV/0!</v>
      </c>
      <c r="AN71" s="223">
        <v>100</v>
      </c>
      <c r="AO71" s="223">
        <v>1000</v>
      </c>
      <c r="AP71" s="223">
        <v>10000</v>
      </c>
      <c r="AQ71" s="223">
        <v>100000</v>
      </c>
      <c r="AR71" s="223">
        <v>1000000</v>
      </c>
    </row>
    <row r="72" spans="1:44" ht="16" thickBot="1" x14ac:dyDescent="0.25">
      <c r="A72" s="296" t="s">
        <v>214</v>
      </c>
      <c r="B72" s="225" t="e">
        <f t="shared" ref="B72:H72" si="62">SUM(B64:B71)</f>
        <v>#DIV/0!</v>
      </c>
      <c r="C72" s="225" t="e">
        <f t="shared" si="62"/>
        <v>#DIV/0!</v>
      </c>
      <c r="D72" s="225" t="e">
        <f t="shared" si="62"/>
        <v>#DIV/0!</v>
      </c>
      <c r="E72" s="225" t="e">
        <f t="shared" si="62"/>
        <v>#DIV/0!</v>
      </c>
      <c r="F72" s="225" t="e">
        <f t="shared" si="62"/>
        <v>#DIV/0!</v>
      </c>
      <c r="G72" s="225" t="e">
        <f t="shared" si="62"/>
        <v>#DIV/0!</v>
      </c>
      <c r="H72" s="225" t="e">
        <f t="shared" si="62"/>
        <v>#DIV/0!</v>
      </c>
      <c r="I72" s="2"/>
      <c r="J72" s="225" t="e">
        <f>SUM(J64:J71)</f>
        <v>#DIV/0!</v>
      </c>
      <c r="K72" s="225" t="e">
        <f>SUM(K64:K71)</f>
        <v>#DIV/0!</v>
      </c>
      <c r="L72" s="225" t="e">
        <f>SUM(L64:L71)</f>
        <v>#DIV/0!</v>
      </c>
      <c r="M72" s="225" t="e">
        <f>SUM(M64:M71)</f>
        <v>#DIV/0!</v>
      </c>
      <c r="N72" s="225" t="e">
        <f>SUM(N64:N71)</f>
        <v>#DIV/0!</v>
      </c>
      <c r="O72" s="2"/>
      <c r="P72" s="225" t="e">
        <f>SUM(P64:P71)</f>
        <v>#DIV/0!</v>
      </c>
      <c r="Q72" s="225" t="e">
        <f>SUM(Q64:Q71)</f>
        <v>#DIV/0!</v>
      </c>
      <c r="R72" s="2"/>
      <c r="S72" s="225" t="e">
        <f>SUM(S64:S71)</f>
        <v>#DIV/0!</v>
      </c>
      <c r="T72" s="225" t="e">
        <f>SUM(T64:T71)</f>
        <v>#DIV/0!</v>
      </c>
      <c r="U72" s="225" t="e">
        <f>SUM(U64:U71)</f>
        <v>#DIV/0!</v>
      </c>
      <c r="V72" s="225" t="e">
        <f>SUM(V64:V71)</f>
        <v>#DIV/0!</v>
      </c>
      <c r="W72" s="225" t="e">
        <f>SUM(W64:W71)</f>
        <v>#DIV/0!</v>
      </c>
      <c r="X72" s="2"/>
      <c r="Y72" s="225" t="e">
        <f t="shared" ref="Y72:AH72" si="63">SUM(Y64:Y71)</f>
        <v>#DIV/0!</v>
      </c>
      <c r="Z72" s="225" t="e">
        <f t="shared" si="63"/>
        <v>#DIV/0!</v>
      </c>
      <c r="AA72" s="225" t="e">
        <f t="shared" si="63"/>
        <v>#DIV/0!</v>
      </c>
      <c r="AB72" s="225" t="e">
        <f t="shared" si="63"/>
        <v>#DIV/0!</v>
      </c>
      <c r="AC72" s="225" t="e">
        <f t="shared" si="63"/>
        <v>#DIV/0!</v>
      </c>
      <c r="AD72" s="225" t="e">
        <f t="shared" si="63"/>
        <v>#DIV/0!</v>
      </c>
      <c r="AE72" s="225" t="e">
        <f t="shared" si="63"/>
        <v>#DIV/0!</v>
      </c>
      <c r="AF72" s="225" t="e">
        <f t="shared" si="63"/>
        <v>#DIV/0!</v>
      </c>
      <c r="AG72" s="225" t="e">
        <f t="shared" si="63"/>
        <v>#DIV/0!</v>
      </c>
      <c r="AH72" s="225" t="e">
        <f t="shared" si="63"/>
        <v>#DIV/0!</v>
      </c>
      <c r="AI72" s="225" t="e">
        <f t="shared" ref="AI72:AJ72" si="64">SUM(AI64:AI71)</f>
        <v>#DIV/0!</v>
      </c>
      <c r="AJ72" s="225" t="e">
        <f t="shared" si="64"/>
        <v>#DIV/0!</v>
      </c>
      <c r="AK72" s="143"/>
      <c r="AL72" s="225" t="e">
        <f>SUM(AL64:AL71)</f>
        <v>#DIV/0!</v>
      </c>
      <c r="AM72" s="170" t="e">
        <f t="shared" si="56"/>
        <v>#DIV/0!</v>
      </c>
    </row>
    <row r="73" spans="1:44" ht="15.75" customHeight="1" thickBot="1" x14ac:dyDescent="0.25">
      <c r="A73" s="297"/>
      <c r="B73" s="226" t="e">
        <f t="shared" ref="B73:H73" si="65">B72/B18</f>
        <v>#DIV/0!</v>
      </c>
      <c r="C73" s="226" t="e">
        <f t="shared" si="65"/>
        <v>#DIV/0!</v>
      </c>
      <c r="D73" s="226" t="e">
        <f t="shared" si="65"/>
        <v>#DIV/0!</v>
      </c>
      <c r="E73" s="226" t="e">
        <f t="shared" si="65"/>
        <v>#DIV/0!</v>
      </c>
      <c r="F73" s="226" t="e">
        <f t="shared" si="65"/>
        <v>#DIV/0!</v>
      </c>
      <c r="G73" s="226" t="e">
        <f t="shared" si="65"/>
        <v>#DIV/0!</v>
      </c>
      <c r="H73" s="226" t="e">
        <f t="shared" si="65"/>
        <v>#DIV/0!</v>
      </c>
      <c r="I73" s="164"/>
      <c r="J73" s="226" t="e">
        <f>J72/J18</f>
        <v>#DIV/0!</v>
      </c>
      <c r="K73" s="226" t="e">
        <f>K72/K18</f>
        <v>#DIV/0!</v>
      </c>
      <c r="L73" s="226" t="e">
        <f>L72/L18</f>
        <v>#DIV/0!</v>
      </c>
      <c r="M73" s="226" t="e">
        <f>M72/M18</f>
        <v>#DIV/0!</v>
      </c>
      <c r="N73" s="226" t="e">
        <f>N72/N18</f>
        <v>#DIV/0!</v>
      </c>
      <c r="O73" s="164"/>
      <c r="P73" s="226" t="e">
        <f>P72/P18</f>
        <v>#DIV/0!</v>
      </c>
      <c r="Q73" s="226" t="e">
        <f>Q72/Q18</f>
        <v>#DIV/0!</v>
      </c>
      <c r="R73" s="164"/>
      <c r="S73" s="226" t="e">
        <f>S72/S18</f>
        <v>#DIV/0!</v>
      </c>
      <c r="T73" s="226" t="e">
        <f>T72/T18</f>
        <v>#DIV/0!</v>
      </c>
      <c r="U73" s="226" t="e">
        <f>U72/U18</f>
        <v>#DIV/0!</v>
      </c>
      <c r="V73" s="226" t="e">
        <f>V72/V18</f>
        <v>#DIV/0!</v>
      </c>
      <c r="W73" s="226" t="e">
        <f>W72/W18</f>
        <v>#DIV/0!</v>
      </c>
      <c r="X73" s="164"/>
      <c r="Y73" s="226" t="e">
        <f t="shared" ref="Y73:AH73" si="66">Y72/Y18</f>
        <v>#DIV/0!</v>
      </c>
      <c r="Z73" s="226" t="e">
        <f t="shared" si="66"/>
        <v>#DIV/0!</v>
      </c>
      <c r="AA73" s="226" t="e">
        <f t="shared" si="66"/>
        <v>#DIV/0!</v>
      </c>
      <c r="AB73" s="226" t="e">
        <f t="shared" si="66"/>
        <v>#DIV/0!</v>
      </c>
      <c r="AC73" s="226" t="e">
        <f t="shared" si="66"/>
        <v>#DIV/0!</v>
      </c>
      <c r="AD73" s="226" t="e">
        <f t="shared" si="66"/>
        <v>#DIV/0!</v>
      </c>
      <c r="AE73" s="226" t="e">
        <f t="shared" si="66"/>
        <v>#DIV/0!</v>
      </c>
      <c r="AF73" s="226" t="e">
        <f t="shared" si="66"/>
        <v>#DIV/0!</v>
      </c>
      <c r="AG73" s="226" t="e">
        <f t="shared" si="66"/>
        <v>#DIV/0!</v>
      </c>
      <c r="AH73" s="226" t="e">
        <f t="shared" si="66"/>
        <v>#DIV/0!</v>
      </c>
      <c r="AI73" s="226" t="e">
        <f t="shared" ref="AI73:AJ73" si="67">AI72/AI18</f>
        <v>#DIV/0!</v>
      </c>
      <c r="AJ73" s="226" t="e">
        <f t="shared" si="67"/>
        <v>#DIV/0!</v>
      </c>
      <c r="AK73" s="166"/>
      <c r="AL73" s="226" t="e">
        <f>AL72/AL18</f>
        <v>#DIV/0!</v>
      </c>
      <c r="AM73" s="138"/>
    </row>
    <row r="74" spans="1:44" x14ac:dyDescent="0.2">
      <c r="A74" s="140"/>
      <c r="B74" s="151"/>
      <c r="C74" s="151"/>
      <c r="D74" s="151"/>
      <c r="E74" s="151"/>
      <c r="F74" s="151"/>
      <c r="G74" s="151"/>
      <c r="H74" s="151"/>
      <c r="I74" s="164"/>
      <c r="J74" s="165"/>
      <c r="K74" s="151"/>
      <c r="L74" s="151"/>
      <c r="M74" s="151"/>
      <c r="N74" s="151"/>
      <c r="O74" s="164"/>
      <c r="P74" s="151"/>
      <c r="Q74" s="151"/>
      <c r="R74" s="164"/>
      <c r="S74" s="151"/>
      <c r="T74" s="151"/>
      <c r="U74" s="151"/>
      <c r="V74" s="151"/>
      <c r="W74" s="151"/>
      <c r="X74" s="164"/>
      <c r="Y74" s="151"/>
      <c r="Z74" s="151"/>
      <c r="AA74" s="151"/>
      <c r="AB74" s="165"/>
      <c r="AC74" s="165"/>
      <c r="AD74" s="165"/>
      <c r="AE74" s="165"/>
      <c r="AF74" s="165"/>
      <c r="AG74" s="165"/>
      <c r="AH74" s="165"/>
      <c r="AI74" s="165"/>
      <c r="AJ74" s="165"/>
      <c r="AK74" s="166"/>
      <c r="AL74" s="167"/>
      <c r="AM74" s="138"/>
    </row>
    <row r="75" spans="1:44" x14ac:dyDescent="0.2">
      <c r="A75" s="179" t="s">
        <v>215</v>
      </c>
      <c r="B75" s="227" t="e">
        <f t="shared" ref="B75:H75" si="68">B45+B57+B72</f>
        <v>#DIV/0!</v>
      </c>
      <c r="C75" s="227" t="e">
        <f t="shared" si="68"/>
        <v>#DIV/0!</v>
      </c>
      <c r="D75" s="227" t="e">
        <f t="shared" si="68"/>
        <v>#DIV/0!</v>
      </c>
      <c r="E75" s="227" t="e">
        <f t="shared" si="68"/>
        <v>#DIV/0!</v>
      </c>
      <c r="F75" s="227" t="e">
        <f t="shared" si="68"/>
        <v>#DIV/0!</v>
      </c>
      <c r="G75" s="227" t="e">
        <f t="shared" si="68"/>
        <v>#DIV/0!</v>
      </c>
      <c r="H75" s="227" t="e">
        <f t="shared" si="68"/>
        <v>#DIV/0!</v>
      </c>
      <c r="I75" s="227"/>
      <c r="J75" s="227" t="e">
        <f>J45+J57+J72</f>
        <v>#DIV/0!</v>
      </c>
      <c r="K75" s="227" t="e">
        <f>K45+K57+K72</f>
        <v>#DIV/0!</v>
      </c>
      <c r="L75" s="227" t="e">
        <f>L45+L57+L72</f>
        <v>#DIV/0!</v>
      </c>
      <c r="M75" s="227" t="e">
        <f>M45+M57+M72</f>
        <v>#DIV/0!</v>
      </c>
      <c r="N75" s="227" t="e">
        <f>N45+N57+N72</f>
        <v>#DIV/0!</v>
      </c>
      <c r="O75" s="227"/>
      <c r="P75" s="227" t="e">
        <f>P45+P57+P72</f>
        <v>#DIV/0!</v>
      </c>
      <c r="Q75" s="227" t="e">
        <f>Q45+Q57+Q72</f>
        <v>#DIV/0!</v>
      </c>
      <c r="R75" s="227"/>
      <c r="S75" s="227" t="e">
        <f>S45+S57+S72</f>
        <v>#DIV/0!</v>
      </c>
      <c r="T75" s="227" t="e">
        <f>T45+T57+T72</f>
        <v>#DIV/0!</v>
      </c>
      <c r="U75" s="227" t="e">
        <f>U45+U57+U72</f>
        <v>#DIV/0!</v>
      </c>
      <c r="V75" s="227" t="e">
        <f>V45+V57+V72</f>
        <v>#DIV/0!</v>
      </c>
      <c r="W75" s="227" t="e">
        <f>W45+W57+W72</f>
        <v>#DIV/0!</v>
      </c>
      <c r="X75" s="227"/>
      <c r="Y75" s="227" t="e">
        <f t="shared" ref="Y75:AH75" si="69">Y45+Y57+Y72</f>
        <v>#DIV/0!</v>
      </c>
      <c r="Z75" s="227" t="e">
        <f t="shared" si="69"/>
        <v>#DIV/0!</v>
      </c>
      <c r="AA75" s="227" t="e">
        <f t="shared" si="69"/>
        <v>#DIV/0!</v>
      </c>
      <c r="AB75" s="227" t="e">
        <f t="shared" si="69"/>
        <v>#DIV/0!</v>
      </c>
      <c r="AC75" s="227" t="e">
        <f t="shared" si="69"/>
        <v>#DIV/0!</v>
      </c>
      <c r="AD75" s="227" t="e">
        <f t="shared" si="69"/>
        <v>#DIV/0!</v>
      </c>
      <c r="AE75" s="227" t="e">
        <f t="shared" si="69"/>
        <v>#DIV/0!</v>
      </c>
      <c r="AF75" s="227" t="e">
        <f t="shared" si="69"/>
        <v>#DIV/0!</v>
      </c>
      <c r="AG75" s="227" t="e">
        <f t="shared" si="69"/>
        <v>#DIV/0!</v>
      </c>
      <c r="AH75" s="227" t="e">
        <f t="shared" si="69"/>
        <v>#DIV/0!</v>
      </c>
      <c r="AI75" s="227" t="e">
        <f t="shared" ref="AI75:AJ75" si="70">AI45+AI57+AI72</f>
        <v>#DIV/0!</v>
      </c>
      <c r="AJ75" s="227" t="e">
        <f t="shared" si="70"/>
        <v>#DIV/0!</v>
      </c>
      <c r="AK75" s="228"/>
      <c r="AL75" s="227" t="e">
        <f>AL45+AL57+AL72</f>
        <v>#DIV/0!</v>
      </c>
      <c r="AM75" s="170" t="e">
        <f>+AL75/AL$18*100</f>
        <v>#DIV/0!</v>
      </c>
    </row>
    <row r="76" spans="1:44" x14ac:dyDescent="0.2">
      <c r="A76" s="179" t="s">
        <v>216</v>
      </c>
      <c r="B76" s="209" t="e">
        <f t="shared" ref="B76:H76" si="71">B$75/B$18</f>
        <v>#DIV/0!</v>
      </c>
      <c r="C76" s="209" t="e">
        <f t="shared" si="71"/>
        <v>#DIV/0!</v>
      </c>
      <c r="D76" s="209" t="e">
        <f t="shared" si="71"/>
        <v>#DIV/0!</v>
      </c>
      <c r="E76" s="209" t="e">
        <f t="shared" si="71"/>
        <v>#DIV/0!</v>
      </c>
      <c r="F76" s="209" t="e">
        <f t="shared" si="71"/>
        <v>#DIV/0!</v>
      </c>
      <c r="G76" s="209" t="e">
        <f t="shared" si="71"/>
        <v>#DIV/0!</v>
      </c>
      <c r="H76" s="209" t="e">
        <f t="shared" si="71"/>
        <v>#DIV/0!</v>
      </c>
      <c r="I76" s="18"/>
      <c r="J76" s="229" t="e">
        <f>J$75/J$18</f>
        <v>#DIV/0!</v>
      </c>
      <c r="K76" s="209" t="e">
        <f>K$75/K$18</f>
        <v>#DIV/0!</v>
      </c>
      <c r="L76" s="209" t="e">
        <f>L$75/L$18</f>
        <v>#DIV/0!</v>
      </c>
      <c r="M76" s="209" t="e">
        <f>M$75/M$18</f>
        <v>#DIV/0!</v>
      </c>
      <c r="N76" s="209" t="e">
        <f>N$75/N$18</f>
        <v>#DIV/0!</v>
      </c>
      <c r="O76" s="18"/>
      <c r="P76" s="209" t="e">
        <f>P$75/P$18</f>
        <v>#DIV/0!</v>
      </c>
      <c r="Q76" s="209" t="e">
        <f>Q$75/Q$18</f>
        <v>#DIV/0!</v>
      </c>
      <c r="R76" s="18"/>
      <c r="S76" s="209" t="e">
        <f>S$75/S$18</f>
        <v>#DIV/0!</v>
      </c>
      <c r="T76" s="209" t="e">
        <f>T$75/T$18</f>
        <v>#DIV/0!</v>
      </c>
      <c r="U76" s="209" t="e">
        <f>U$75/U$18</f>
        <v>#DIV/0!</v>
      </c>
      <c r="V76" s="209" t="e">
        <f>V$75/V$18</f>
        <v>#DIV/0!</v>
      </c>
      <c r="W76" s="209" t="e">
        <f>W$75/W$18</f>
        <v>#DIV/0!</v>
      </c>
      <c r="X76" s="18"/>
      <c r="Y76" s="209" t="e">
        <f t="shared" ref="Y76:AJ76" si="72">Y$75/Y$18</f>
        <v>#DIV/0!</v>
      </c>
      <c r="Z76" s="209" t="e">
        <f t="shared" si="72"/>
        <v>#DIV/0!</v>
      </c>
      <c r="AA76" s="209" t="e">
        <f t="shared" si="72"/>
        <v>#DIV/0!</v>
      </c>
      <c r="AB76" s="209" t="e">
        <f t="shared" si="72"/>
        <v>#DIV/0!</v>
      </c>
      <c r="AC76" s="229" t="e">
        <f t="shared" si="72"/>
        <v>#DIV/0!</v>
      </c>
      <c r="AD76" s="229" t="e">
        <f t="shared" si="72"/>
        <v>#DIV/0!</v>
      </c>
      <c r="AE76" s="229" t="e">
        <f t="shared" si="72"/>
        <v>#DIV/0!</v>
      </c>
      <c r="AF76" s="229" t="e">
        <f t="shared" si="72"/>
        <v>#DIV/0!</v>
      </c>
      <c r="AG76" s="229" t="e">
        <f t="shared" si="72"/>
        <v>#DIV/0!</v>
      </c>
      <c r="AH76" s="229" t="e">
        <f t="shared" si="72"/>
        <v>#DIV/0!</v>
      </c>
      <c r="AI76" s="229" t="e">
        <f t="shared" si="72"/>
        <v>#DIV/0!</v>
      </c>
      <c r="AJ76" s="229" t="e">
        <f t="shared" si="72"/>
        <v>#DIV/0!</v>
      </c>
      <c r="AK76" s="230"/>
      <c r="AL76" s="209" t="e">
        <f>AL$75/AL$18</f>
        <v>#DIV/0!</v>
      </c>
      <c r="AM76" s="170"/>
    </row>
    <row r="77" spans="1:44" x14ac:dyDescent="0.2">
      <c r="A77" s="140"/>
      <c r="B77" s="151"/>
      <c r="C77" s="151"/>
      <c r="D77" s="151"/>
      <c r="E77" s="151"/>
      <c r="F77" s="151"/>
      <c r="G77" s="151"/>
      <c r="H77" s="151"/>
      <c r="I77" s="164"/>
      <c r="J77" s="165"/>
      <c r="K77" s="151"/>
      <c r="L77" s="151"/>
      <c r="M77" s="151"/>
      <c r="N77" s="151"/>
      <c r="O77" s="164"/>
      <c r="P77" s="151"/>
      <c r="Q77" s="151"/>
      <c r="R77" s="164"/>
      <c r="S77" s="151"/>
      <c r="T77" s="151"/>
      <c r="U77" s="151"/>
      <c r="V77" s="151"/>
      <c r="W77" s="151"/>
      <c r="X77" s="164"/>
      <c r="Y77" s="151"/>
      <c r="Z77" s="151"/>
      <c r="AA77" s="151"/>
      <c r="AB77" s="165"/>
      <c r="AC77" s="165"/>
      <c r="AD77" s="165"/>
      <c r="AE77" s="165"/>
      <c r="AF77" s="165"/>
      <c r="AG77" s="165"/>
      <c r="AH77" s="165"/>
      <c r="AI77" s="165"/>
      <c r="AJ77" s="165"/>
      <c r="AK77" s="166"/>
      <c r="AL77" s="167"/>
      <c r="AM77" s="138"/>
    </row>
    <row r="78" spans="1:44" x14ac:dyDescent="0.2">
      <c r="A78" s="298" t="s">
        <v>217</v>
      </c>
      <c r="B78" s="231" t="e">
        <f t="shared" ref="B78:H78" si="73">+B33-B75</f>
        <v>#DIV/0!</v>
      </c>
      <c r="C78" s="231" t="e">
        <f t="shared" si="73"/>
        <v>#DIV/0!</v>
      </c>
      <c r="D78" s="231" t="e">
        <f t="shared" si="73"/>
        <v>#DIV/0!</v>
      </c>
      <c r="E78" s="231" t="e">
        <f t="shared" si="73"/>
        <v>#DIV/0!</v>
      </c>
      <c r="F78" s="231" t="e">
        <f t="shared" si="73"/>
        <v>#DIV/0!</v>
      </c>
      <c r="G78" s="231" t="e">
        <f t="shared" si="73"/>
        <v>#DIV/0!</v>
      </c>
      <c r="H78" s="231" t="e">
        <f t="shared" si="73"/>
        <v>#DIV/0!</v>
      </c>
      <c r="I78" s="232"/>
      <c r="J78" s="233" t="e">
        <f>+J33-J75</f>
        <v>#DIV/0!</v>
      </c>
      <c r="K78" s="231" t="e">
        <f>+K33-K75</f>
        <v>#DIV/0!</v>
      </c>
      <c r="L78" s="231" t="e">
        <f>+L33-L75</f>
        <v>#DIV/0!</v>
      </c>
      <c r="M78" s="231" t="e">
        <f>+M33-M75</f>
        <v>#DIV/0!</v>
      </c>
      <c r="N78" s="231" t="e">
        <f>+N33-N75</f>
        <v>#DIV/0!</v>
      </c>
      <c r="O78" s="232"/>
      <c r="P78" s="231" t="e">
        <f>+P33-P75</f>
        <v>#DIV/0!</v>
      </c>
      <c r="Q78" s="231" t="e">
        <f>+Q33-Q75</f>
        <v>#DIV/0!</v>
      </c>
      <c r="R78" s="232"/>
      <c r="S78" s="231" t="e">
        <f>+S33-S75</f>
        <v>#DIV/0!</v>
      </c>
      <c r="T78" s="231" t="e">
        <f>+T33-T75</f>
        <v>#DIV/0!</v>
      </c>
      <c r="U78" s="231" t="e">
        <f>+U33-U75</f>
        <v>#DIV/0!</v>
      </c>
      <c r="V78" s="231" t="e">
        <f>+V33-V75</f>
        <v>#DIV/0!</v>
      </c>
      <c r="W78" s="231" t="e">
        <f>+W33-W75</f>
        <v>#DIV/0!</v>
      </c>
      <c r="X78" s="232"/>
      <c r="Y78" s="231" t="e">
        <f t="shared" ref="Y78:AH78" si="74">+Y33-Y75</f>
        <v>#DIV/0!</v>
      </c>
      <c r="Z78" s="231" t="e">
        <f t="shared" si="74"/>
        <v>#DIV/0!</v>
      </c>
      <c r="AA78" s="231" t="e">
        <f t="shared" si="74"/>
        <v>#DIV/0!</v>
      </c>
      <c r="AB78" s="231" t="e">
        <f t="shared" si="74"/>
        <v>#DIV/0!</v>
      </c>
      <c r="AC78" s="233" t="e">
        <f t="shared" si="74"/>
        <v>#DIV/0!</v>
      </c>
      <c r="AD78" s="233" t="e">
        <f t="shared" si="74"/>
        <v>#DIV/0!</v>
      </c>
      <c r="AE78" s="233" t="e">
        <f t="shared" si="74"/>
        <v>#DIV/0!</v>
      </c>
      <c r="AF78" s="233" t="e">
        <f t="shared" si="74"/>
        <v>#DIV/0!</v>
      </c>
      <c r="AG78" s="233" t="e">
        <f t="shared" si="74"/>
        <v>#DIV/0!</v>
      </c>
      <c r="AH78" s="233" t="e">
        <f t="shared" si="74"/>
        <v>#DIV/0!</v>
      </c>
      <c r="AI78" s="233" t="e">
        <f t="shared" ref="AI78:AJ78" si="75">+AI33-AI75</f>
        <v>#DIV/0!</v>
      </c>
      <c r="AJ78" s="233" t="e">
        <f t="shared" si="75"/>
        <v>#DIV/0!</v>
      </c>
      <c r="AK78" s="234"/>
      <c r="AL78" s="235" t="e">
        <f>+AL33-AL75</f>
        <v>#DIV/0!</v>
      </c>
      <c r="AM78" s="236" t="e">
        <f>+AL78/AL$18*100</f>
        <v>#DIV/0!</v>
      </c>
    </row>
    <row r="79" spans="1:44" x14ac:dyDescent="0.2">
      <c r="A79" s="295"/>
      <c r="B79" s="237" t="e">
        <f t="shared" ref="B79:H79" si="76">+B78/B18</f>
        <v>#DIV/0!</v>
      </c>
      <c r="C79" s="237" t="e">
        <f t="shared" si="76"/>
        <v>#DIV/0!</v>
      </c>
      <c r="D79" s="237" t="e">
        <f t="shared" si="76"/>
        <v>#DIV/0!</v>
      </c>
      <c r="E79" s="237" t="e">
        <f t="shared" si="76"/>
        <v>#DIV/0!</v>
      </c>
      <c r="F79" s="237" t="e">
        <f t="shared" si="76"/>
        <v>#DIV/0!</v>
      </c>
      <c r="G79" s="237" t="e">
        <f t="shared" si="76"/>
        <v>#DIV/0!</v>
      </c>
      <c r="H79" s="237" t="e">
        <f t="shared" si="76"/>
        <v>#DIV/0!</v>
      </c>
      <c r="I79" s="237"/>
      <c r="J79" s="237" t="e">
        <f>+J78/J18</f>
        <v>#DIV/0!</v>
      </c>
      <c r="K79" s="237" t="e">
        <f>+K78/K18</f>
        <v>#DIV/0!</v>
      </c>
      <c r="L79" s="237" t="e">
        <f>+L78/L18</f>
        <v>#DIV/0!</v>
      </c>
      <c r="M79" s="237" t="e">
        <f>+M78/M18</f>
        <v>#DIV/0!</v>
      </c>
      <c r="N79" s="237" t="e">
        <f>+N78/N18</f>
        <v>#DIV/0!</v>
      </c>
      <c r="O79" s="237"/>
      <c r="P79" s="237" t="e">
        <f>+P78/P18</f>
        <v>#DIV/0!</v>
      </c>
      <c r="Q79" s="237" t="e">
        <f>+Q78/Q18</f>
        <v>#DIV/0!</v>
      </c>
      <c r="R79" s="237"/>
      <c r="S79" s="237" t="e">
        <f>+S78/S18</f>
        <v>#DIV/0!</v>
      </c>
      <c r="T79" s="237" t="e">
        <f>+T78/T18</f>
        <v>#DIV/0!</v>
      </c>
      <c r="U79" s="237" t="e">
        <f>+U78/U18</f>
        <v>#DIV/0!</v>
      </c>
      <c r="V79" s="237" t="e">
        <f>+V78/V18</f>
        <v>#DIV/0!</v>
      </c>
      <c r="W79" s="237" t="e">
        <f>+W78/W18</f>
        <v>#DIV/0!</v>
      </c>
      <c r="X79" s="237"/>
      <c r="Y79" s="237" t="e">
        <f t="shared" ref="Y79:AH79" si="77">+Y78/Y18</f>
        <v>#DIV/0!</v>
      </c>
      <c r="Z79" s="237" t="e">
        <f t="shared" si="77"/>
        <v>#DIV/0!</v>
      </c>
      <c r="AA79" s="237" t="e">
        <f t="shared" si="77"/>
        <v>#DIV/0!</v>
      </c>
      <c r="AB79" s="237" t="e">
        <f t="shared" si="77"/>
        <v>#DIV/0!</v>
      </c>
      <c r="AC79" s="237" t="e">
        <f t="shared" si="77"/>
        <v>#DIV/0!</v>
      </c>
      <c r="AD79" s="237" t="e">
        <f t="shared" si="77"/>
        <v>#DIV/0!</v>
      </c>
      <c r="AE79" s="237" t="e">
        <f t="shared" si="77"/>
        <v>#DIV/0!</v>
      </c>
      <c r="AF79" s="237" t="e">
        <f t="shared" si="77"/>
        <v>#DIV/0!</v>
      </c>
      <c r="AG79" s="237" t="e">
        <f t="shared" si="77"/>
        <v>#DIV/0!</v>
      </c>
      <c r="AH79" s="237" t="e">
        <f t="shared" si="77"/>
        <v>#DIV/0!</v>
      </c>
      <c r="AI79" s="237" t="e">
        <f t="shared" ref="AI79:AJ79" si="78">+AI78/AI18</f>
        <v>#DIV/0!</v>
      </c>
      <c r="AJ79" s="237" t="e">
        <f t="shared" si="78"/>
        <v>#DIV/0!</v>
      </c>
      <c r="AK79" s="238"/>
      <c r="AL79" s="237" t="e">
        <f>+AL78/AL18</f>
        <v>#DIV/0!</v>
      </c>
      <c r="AM79" s="239"/>
    </row>
    <row r="80" spans="1:44" x14ac:dyDescent="0.2">
      <c r="A80" s="240"/>
      <c r="B80" s="241"/>
      <c r="C80" s="241"/>
      <c r="D80" s="241"/>
      <c r="E80" s="241"/>
      <c r="F80" s="241"/>
      <c r="G80" s="241"/>
      <c r="H80" s="241"/>
      <c r="I80" s="241"/>
      <c r="J80" s="241"/>
      <c r="K80" s="241"/>
      <c r="L80" s="241"/>
      <c r="M80" s="241"/>
      <c r="N80" s="241"/>
      <c r="O80" s="241"/>
      <c r="P80" s="241"/>
      <c r="Q80" s="241"/>
      <c r="R80" s="241"/>
      <c r="S80" s="241"/>
      <c r="T80" s="241"/>
      <c r="U80" s="241"/>
      <c r="V80" s="241"/>
      <c r="W80" s="241"/>
      <c r="X80" s="241"/>
      <c r="Y80" s="241"/>
      <c r="Z80" s="241"/>
      <c r="AA80" s="241"/>
      <c r="AB80" s="241"/>
      <c r="AC80" s="241"/>
      <c r="AD80" s="241"/>
      <c r="AE80" s="241"/>
      <c r="AF80" s="241"/>
      <c r="AG80" s="241"/>
      <c r="AH80" s="241"/>
      <c r="AI80" s="241"/>
      <c r="AJ80" s="241"/>
      <c r="AK80" s="241"/>
      <c r="AL80" s="237"/>
      <c r="AM80" s="239"/>
      <c r="AO80" s="242"/>
      <c r="AP80" s="242"/>
      <c r="AQ80" s="242"/>
    </row>
    <row r="81" spans="1:43" x14ac:dyDescent="0.2">
      <c r="A81" s="243" t="s">
        <v>218</v>
      </c>
      <c r="B81" s="166"/>
      <c r="C81" s="164"/>
      <c r="D81" s="164"/>
      <c r="E81" s="164"/>
      <c r="F81" s="164"/>
      <c r="G81" s="164"/>
      <c r="H81" s="164"/>
      <c r="I81" s="164"/>
      <c r="J81" s="164"/>
      <c r="K81" s="164"/>
      <c r="L81" s="164"/>
      <c r="M81" s="164"/>
      <c r="N81" s="164"/>
      <c r="O81" s="164"/>
      <c r="P81" s="164"/>
      <c r="Q81" s="164"/>
      <c r="R81" s="164"/>
      <c r="S81" s="164"/>
      <c r="T81" s="164"/>
      <c r="U81" s="164"/>
      <c r="V81" s="164"/>
      <c r="W81" s="164"/>
      <c r="X81" s="164"/>
      <c r="Y81" s="164"/>
      <c r="Z81" s="164"/>
      <c r="AA81" s="164"/>
      <c r="AB81" s="164"/>
      <c r="AC81" s="164"/>
      <c r="AD81" s="164"/>
      <c r="AE81" s="164"/>
      <c r="AF81" s="164"/>
      <c r="AG81" s="164"/>
      <c r="AH81" s="164"/>
      <c r="AI81" s="164"/>
      <c r="AJ81" s="164"/>
      <c r="AK81" s="164"/>
      <c r="AL81" s="167"/>
      <c r="AM81" s="138"/>
      <c r="AO81" s="242"/>
      <c r="AP81" s="242"/>
      <c r="AQ81" s="242"/>
    </row>
    <row r="82" spans="1:43" x14ac:dyDescent="0.2">
      <c r="A82" s="244" t="s">
        <v>219</v>
      </c>
      <c r="B82" s="166"/>
      <c r="C82" s="164"/>
      <c r="D82" s="164"/>
      <c r="E82" s="164"/>
      <c r="F82" s="164"/>
      <c r="G82" s="164"/>
      <c r="H82" s="164"/>
      <c r="I82" s="164"/>
      <c r="J82" s="164"/>
      <c r="K82" s="164"/>
      <c r="L82" s="164"/>
      <c r="M82" s="164"/>
      <c r="N82" s="164"/>
      <c r="O82" s="164"/>
      <c r="P82" s="164"/>
      <c r="Q82" s="164"/>
      <c r="R82" s="164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4"/>
      <c r="AK82" s="164"/>
      <c r="AL82" s="245"/>
      <c r="AM82" s="246" t="e">
        <f t="shared" ref="AM82:AM91" si="79">+AL82/AL$18*100</f>
        <v>#DIV/0!</v>
      </c>
      <c r="AQ82" s="242"/>
    </row>
    <row r="83" spans="1:43" x14ac:dyDescent="0.2">
      <c r="A83" s="247" t="s">
        <v>220</v>
      </c>
      <c r="B83" s="166"/>
      <c r="C83" s="164"/>
      <c r="D83" s="164"/>
      <c r="E83" s="164"/>
      <c r="F83" s="164"/>
      <c r="G83" s="164"/>
      <c r="H83" s="164"/>
      <c r="I83" s="164"/>
      <c r="J83" s="164"/>
      <c r="K83" s="164"/>
      <c r="L83" s="164"/>
      <c r="M83" s="164"/>
      <c r="N83" s="164"/>
      <c r="O83" s="164"/>
      <c r="P83" s="164"/>
      <c r="Q83" s="164"/>
      <c r="R83" s="164"/>
      <c r="S83" s="164"/>
      <c r="T83" s="164"/>
      <c r="U83" s="164"/>
      <c r="V83" s="164"/>
      <c r="W83" s="164"/>
      <c r="X83" s="164"/>
      <c r="Y83" s="164"/>
      <c r="Z83" s="164"/>
      <c r="AA83" s="164"/>
      <c r="AB83" s="164"/>
      <c r="AC83" s="164"/>
      <c r="AD83" s="164"/>
      <c r="AE83" s="164"/>
      <c r="AF83" s="164"/>
      <c r="AG83" s="164"/>
      <c r="AH83" s="164"/>
      <c r="AI83" s="164"/>
      <c r="AJ83" s="164"/>
      <c r="AK83" s="164"/>
      <c r="AL83" s="248"/>
      <c r="AM83" s="249" t="e">
        <f t="shared" si="79"/>
        <v>#DIV/0!</v>
      </c>
      <c r="AN83" t="s">
        <v>221</v>
      </c>
      <c r="AO83" s="250">
        <v>79810877.390000001</v>
      </c>
      <c r="AP83" s="242">
        <v>501</v>
      </c>
      <c r="AQ83" s="242"/>
    </row>
    <row r="84" spans="1:43" x14ac:dyDescent="0.2">
      <c r="A84" s="251" t="s">
        <v>222</v>
      </c>
      <c r="B84" s="166"/>
      <c r="C84" s="164"/>
      <c r="D84" s="164"/>
      <c r="E84" s="164"/>
      <c r="F84" s="164"/>
      <c r="G84" s="164"/>
      <c r="H84" s="164"/>
      <c r="I84" s="164"/>
      <c r="J84" s="164"/>
      <c r="K84" s="164"/>
      <c r="L84" s="164"/>
      <c r="M84" s="164"/>
      <c r="N84" s="164"/>
      <c r="O84" s="164"/>
      <c r="P84" s="164"/>
      <c r="Q84" s="164"/>
      <c r="R84" s="164"/>
      <c r="S84" s="164"/>
      <c r="T84" s="164"/>
      <c r="U84" s="164"/>
      <c r="V84" s="164"/>
      <c r="W84" s="164"/>
      <c r="X84" s="164"/>
      <c r="Y84" s="164"/>
      <c r="Z84" s="164"/>
      <c r="AA84" s="164"/>
      <c r="AB84" s="164"/>
      <c r="AC84" s="164"/>
      <c r="AD84" s="164"/>
      <c r="AE84" s="164"/>
      <c r="AF84" s="164"/>
      <c r="AG84" s="164"/>
      <c r="AH84" s="164"/>
      <c r="AI84" s="164"/>
      <c r="AJ84" s="164"/>
      <c r="AK84" s="164"/>
      <c r="AL84" s="252"/>
      <c r="AM84" s="138" t="e">
        <f t="shared" si="79"/>
        <v>#DIV/0!</v>
      </c>
      <c r="AN84" t="s">
        <v>223</v>
      </c>
      <c r="AO84" s="250">
        <v>17507675.280000001</v>
      </c>
      <c r="AP84" s="242">
        <v>502</v>
      </c>
      <c r="AQ84" s="242"/>
    </row>
    <row r="85" spans="1:43" x14ac:dyDescent="0.2">
      <c r="A85" s="253" t="s">
        <v>224</v>
      </c>
      <c r="B85" s="166"/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164"/>
      <c r="N85" s="164"/>
      <c r="O85" s="164"/>
      <c r="P85" s="164"/>
      <c r="Q85" s="164"/>
      <c r="R85" s="164"/>
      <c r="S85" s="164"/>
      <c r="T85" s="164"/>
      <c r="U85" s="164"/>
      <c r="V85" s="164"/>
      <c r="W85" s="164"/>
      <c r="X85" s="164"/>
      <c r="Y85" s="164"/>
      <c r="Z85" s="164"/>
      <c r="AA85" s="164"/>
      <c r="AB85" s="164"/>
      <c r="AC85" s="164"/>
      <c r="AD85" s="164"/>
      <c r="AE85" s="164"/>
      <c r="AF85" s="164"/>
      <c r="AG85" s="164"/>
      <c r="AH85" s="164"/>
      <c r="AI85" s="164"/>
      <c r="AJ85" s="164"/>
      <c r="AK85" s="164"/>
      <c r="AL85" s="252"/>
      <c r="AM85" s="138" t="e">
        <f t="shared" si="79"/>
        <v>#DIV/0!</v>
      </c>
      <c r="AN85" t="s">
        <v>225</v>
      </c>
      <c r="AO85" s="250">
        <v>5901957.8399999989</v>
      </c>
      <c r="AP85" s="242">
        <v>503</v>
      </c>
      <c r="AQ85" s="242"/>
    </row>
    <row r="86" spans="1:43" x14ac:dyDescent="0.2">
      <c r="A86" s="251" t="s">
        <v>104</v>
      </c>
      <c r="B86" s="254"/>
      <c r="C86" s="255"/>
      <c r="D86" s="255"/>
      <c r="E86" s="255"/>
      <c r="F86" s="255"/>
      <c r="G86" s="255"/>
      <c r="H86" s="255"/>
      <c r="I86" s="255"/>
      <c r="J86" s="255"/>
      <c r="K86" s="255"/>
      <c r="L86" s="255"/>
      <c r="M86" s="255"/>
      <c r="N86" s="255"/>
      <c r="O86" s="255"/>
      <c r="P86" s="255"/>
      <c r="Q86" s="255"/>
      <c r="R86" s="255"/>
      <c r="S86" s="255"/>
      <c r="T86" s="255"/>
      <c r="U86" s="255"/>
      <c r="V86" s="255"/>
      <c r="W86" s="255"/>
      <c r="X86" s="255"/>
      <c r="Y86" s="255"/>
      <c r="Z86" s="255"/>
      <c r="AA86" s="255"/>
      <c r="AB86" s="255"/>
      <c r="AC86" s="255"/>
      <c r="AD86" s="255"/>
      <c r="AE86" s="255"/>
      <c r="AF86" s="255"/>
      <c r="AG86" s="255"/>
      <c r="AH86" s="255"/>
      <c r="AI86" s="255"/>
      <c r="AJ86" s="255"/>
      <c r="AK86" s="255"/>
      <c r="AL86" s="256"/>
      <c r="AM86" s="138" t="e">
        <f t="shared" si="79"/>
        <v>#DIV/0!</v>
      </c>
      <c r="AN86" t="s">
        <v>226</v>
      </c>
      <c r="AO86" s="250">
        <v>5324226.8699999992</v>
      </c>
      <c r="AP86" s="242">
        <v>504</v>
      </c>
      <c r="AQ86" s="242"/>
    </row>
    <row r="87" spans="1:43" x14ac:dyDescent="0.2">
      <c r="A87" s="251" t="s">
        <v>227</v>
      </c>
      <c r="B87" s="254"/>
      <c r="C87" s="255"/>
      <c r="D87" s="255"/>
      <c r="E87" s="255"/>
      <c r="F87" s="255"/>
      <c r="G87" s="255"/>
      <c r="H87" s="255"/>
      <c r="I87" s="255"/>
      <c r="J87" s="255"/>
      <c r="K87" s="255"/>
      <c r="L87" s="255"/>
      <c r="M87" s="255"/>
      <c r="N87" s="255"/>
      <c r="O87" s="255"/>
      <c r="P87" s="255"/>
      <c r="Q87" s="255"/>
      <c r="R87" s="255"/>
      <c r="S87" s="255"/>
      <c r="T87" s="255"/>
      <c r="U87" s="255"/>
      <c r="V87" s="255"/>
      <c r="W87" s="255"/>
      <c r="X87" s="255"/>
      <c r="Y87" s="255"/>
      <c r="Z87" s="255"/>
      <c r="AA87" s="255"/>
      <c r="AB87" s="255"/>
      <c r="AC87" s="255"/>
      <c r="AD87" s="255"/>
      <c r="AE87" s="255"/>
      <c r="AF87" s="255"/>
      <c r="AG87" s="255"/>
      <c r="AH87" s="255"/>
      <c r="AI87" s="255"/>
      <c r="AJ87" s="255"/>
      <c r="AK87" s="255"/>
      <c r="AL87" s="256"/>
      <c r="AM87" s="138" t="e">
        <f t="shared" si="79"/>
        <v>#DIV/0!</v>
      </c>
      <c r="AN87" t="s">
        <v>228</v>
      </c>
      <c r="AO87" s="250">
        <v>1099030.56</v>
      </c>
      <c r="AP87" s="242">
        <v>505</v>
      </c>
      <c r="AQ87" s="242"/>
    </row>
    <row r="88" spans="1:43" x14ac:dyDescent="0.2">
      <c r="A88" s="251" t="s">
        <v>229</v>
      </c>
      <c r="B88" s="254"/>
      <c r="C88" s="255"/>
      <c r="D88" s="255"/>
      <c r="E88" s="255"/>
      <c r="F88" s="255"/>
      <c r="G88" s="255"/>
      <c r="H88" s="255"/>
      <c r="I88" s="255"/>
      <c r="J88" s="255"/>
      <c r="K88" s="255"/>
      <c r="L88" s="255"/>
      <c r="M88" s="255"/>
      <c r="N88" s="255"/>
      <c r="O88" s="255"/>
      <c r="P88" s="255"/>
      <c r="Q88" s="255"/>
      <c r="R88" s="255"/>
      <c r="S88" s="255"/>
      <c r="T88" s="255"/>
      <c r="U88" s="255"/>
      <c r="V88" s="255"/>
      <c r="W88" s="255"/>
      <c r="X88" s="255"/>
      <c r="Y88" s="255"/>
      <c r="Z88" s="255"/>
      <c r="AA88" s="255"/>
      <c r="AB88" s="255"/>
      <c r="AC88" s="255"/>
      <c r="AD88" s="255"/>
      <c r="AE88" s="255"/>
      <c r="AF88" s="255"/>
      <c r="AG88" s="255"/>
      <c r="AH88" s="255"/>
      <c r="AI88" s="255"/>
      <c r="AJ88" s="255"/>
      <c r="AK88" s="255"/>
      <c r="AL88" s="256"/>
      <c r="AM88" s="138" t="e">
        <f t="shared" si="79"/>
        <v>#DIV/0!</v>
      </c>
      <c r="AN88" t="s">
        <v>230</v>
      </c>
      <c r="AO88" s="250">
        <v>1239740.3700000001</v>
      </c>
      <c r="AP88" s="242">
        <v>506</v>
      </c>
      <c r="AQ88" s="242"/>
    </row>
    <row r="89" spans="1:43" x14ac:dyDescent="0.2">
      <c r="A89" s="150" t="s">
        <v>231</v>
      </c>
      <c r="B89" s="210"/>
      <c r="C89" s="257"/>
      <c r="D89" s="257"/>
      <c r="E89" s="257"/>
      <c r="F89" s="257"/>
      <c r="G89" s="257"/>
      <c r="H89" s="257"/>
      <c r="I89" s="257"/>
      <c r="J89" s="257"/>
      <c r="K89" s="257"/>
      <c r="L89" s="257"/>
      <c r="M89" s="257"/>
      <c r="N89" s="257"/>
      <c r="O89" s="257"/>
      <c r="P89" s="257"/>
      <c r="Q89" s="257"/>
      <c r="R89" s="257"/>
      <c r="S89" s="257"/>
      <c r="T89" s="257"/>
      <c r="U89" s="257"/>
      <c r="V89" s="257"/>
      <c r="W89" s="257"/>
      <c r="X89" s="257"/>
      <c r="Y89" s="257"/>
      <c r="Z89" s="257"/>
      <c r="AA89" s="257"/>
      <c r="AB89" s="257"/>
      <c r="AC89" s="257"/>
      <c r="AD89" s="257"/>
      <c r="AE89" s="257"/>
      <c r="AF89" s="257"/>
      <c r="AG89" s="257"/>
      <c r="AH89" s="257"/>
      <c r="AI89" s="257"/>
      <c r="AJ89" s="257"/>
      <c r="AK89" s="257"/>
      <c r="AL89" s="141"/>
      <c r="AM89" s="138" t="e">
        <f t="shared" si="79"/>
        <v>#DIV/0!</v>
      </c>
      <c r="AN89" t="s">
        <v>232</v>
      </c>
      <c r="AO89" s="250">
        <v>14106207.5</v>
      </c>
      <c r="AP89" s="242">
        <v>517</v>
      </c>
      <c r="AQ89" s="242"/>
    </row>
    <row r="90" spans="1:43" ht="15.75" customHeight="1" thickBot="1" x14ac:dyDescent="0.25">
      <c r="A90" s="150" t="s">
        <v>107</v>
      </c>
      <c r="B90" s="166"/>
      <c r="C90" s="164"/>
      <c r="D90" s="164"/>
      <c r="E90" s="164"/>
      <c r="F90" s="164"/>
      <c r="G90" s="164"/>
      <c r="H90" s="164"/>
      <c r="I90" s="164"/>
      <c r="J90" s="164"/>
      <c r="K90" s="164"/>
      <c r="L90" s="164"/>
      <c r="M90" s="164"/>
      <c r="N90" s="164"/>
      <c r="O90" s="164"/>
      <c r="P90" s="164"/>
      <c r="Q90" s="164"/>
      <c r="R90" s="164"/>
      <c r="S90" s="164"/>
      <c r="T90" s="164"/>
      <c r="U90" s="164"/>
      <c r="V90" s="164"/>
      <c r="W90" s="164"/>
      <c r="X90" s="164"/>
      <c r="Y90" s="164"/>
      <c r="Z90" s="164"/>
      <c r="AA90" s="164"/>
      <c r="AB90" s="164"/>
      <c r="AC90" s="164"/>
      <c r="AD90" s="164"/>
      <c r="AE90" s="164"/>
      <c r="AF90" s="164"/>
      <c r="AG90" s="164"/>
      <c r="AH90" s="164"/>
      <c r="AI90" s="164"/>
      <c r="AJ90" s="164"/>
      <c r="AK90" s="164"/>
      <c r="AL90" s="141"/>
      <c r="AM90" s="138" t="e">
        <f t="shared" si="79"/>
        <v>#DIV/0!</v>
      </c>
      <c r="AN90" t="s">
        <v>233</v>
      </c>
      <c r="AO90" s="250">
        <v>647430.77</v>
      </c>
      <c r="AP90" s="250">
        <f>SUM(AO83:AO90)</f>
        <v>125637146.58000001</v>
      </c>
      <c r="AQ90" s="242">
        <v>518</v>
      </c>
    </row>
    <row r="91" spans="1:43" ht="16.5" customHeight="1" thickBot="1" x14ac:dyDescent="0.25">
      <c r="A91" s="258" t="s">
        <v>234</v>
      </c>
      <c r="B91" s="110"/>
      <c r="C91" s="110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  <c r="AA91" s="110"/>
      <c r="AB91" s="110"/>
      <c r="AC91" s="110"/>
      <c r="AD91" s="110"/>
      <c r="AE91" s="110"/>
      <c r="AF91" s="110"/>
      <c r="AG91" s="110"/>
      <c r="AH91" s="110"/>
      <c r="AI91" s="110"/>
      <c r="AJ91" s="110"/>
      <c r="AK91" s="110"/>
      <c r="AL91" s="169">
        <f>SUM(AL82:AL88)-AL89-AL90</f>
        <v>0</v>
      </c>
      <c r="AM91" s="170" t="e">
        <f t="shared" si="79"/>
        <v>#DIV/0!</v>
      </c>
      <c r="AN91" t="s">
        <v>235</v>
      </c>
      <c r="AO91" s="242">
        <v>6183753.0699999994</v>
      </c>
      <c r="AP91" s="242"/>
      <c r="AQ91" s="242"/>
    </row>
    <row r="92" spans="1:43" x14ac:dyDescent="0.2">
      <c r="A92" s="131"/>
      <c r="B92" s="131"/>
      <c r="C92" s="110"/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  <c r="AA92" s="110"/>
      <c r="AB92" s="110"/>
      <c r="AC92" s="110"/>
      <c r="AD92" s="110"/>
      <c r="AE92" s="110"/>
      <c r="AF92" s="110"/>
      <c r="AG92" s="110"/>
      <c r="AH92" s="110"/>
      <c r="AI92" s="110"/>
      <c r="AJ92" s="110"/>
      <c r="AK92" s="110"/>
      <c r="AL92" s="226" t="e">
        <f>AL91/AL18</f>
        <v>#DIV/0!</v>
      </c>
      <c r="AM92" s="110"/>
      <c r="AN92" t="s">
        <v>236</v>
      </c>
      <c r="AO92" s="242">
        <v>7434185.4200000009</v>
      </c>
      <c r="AP92" s="242"/>
      <c r="AQ92" s="242"/>
    </row>
    <row r="93" spans="1:43" x14ac:dyDescent="0.2">
      <c r="A93" s="259" t="s">
        <v>237</v>
      </c>
      <c r="B93" s="260"/>
      <c r="C93" s="261"/>
      <c r="D93" s="261"/>
      <c r="E93" s="261"/>
      <c r="F93" s="261"/>
      <c r="G93" s="261"/>
      <c r="H93" s="261"/>
      <c r="I93" s="261"/>
      <c r="J93" s="261"/>
      <c r="K93" s="261"/>
      <c r="L93" s="261"/>
      <c r="M93" s="261"/>
      <c r="N93" s="261"/>
      <c r="O93" s="261"/>
      <c r="P93" s="261"/>
      <c r="Q93" s="261"/>
      <c r="R93" s="261"/>
      <c r="S93" s="261"/>
      <c r="T93" s="261"/>
      <c r="U93" s="261"/>
      <c r="V93" s="261"/>
      <c r="W93" s="261"/>
      <c r="X93" s="261"/>
      <c r="Y93" s="261"/>
      <c r="Z93" s="261"/>
      <c r="AA93" s="261"/>
      <c r="AB93" s="261"/>
      <c r="AC93" s="261"/>
      <c r="AD93" s="261"/>
      <c r="AE93" s="261"/>
      <c r="AF93" s="261"/>
      <c r="AG93" s="261"/>
      <c r="AH93" s="261"/>
      <c r="AI93" s="261"/>
      <c r="AJ93" s="261"/>
      <c r="AK93" s="261"/>
      <c r="AL93" s="262" t="e">
        <f>AL78-AL91</f>
        <v>#DIV/0!</v>
      </c>
      <c r="AM93" s="263" t="e">
        <f>+AL93/AL$18*100</f>
        <v>#DIV/0!</v>
      </c>
      <c r="AN93" t="s">
        <v>238</v>
      </c>
      <c r="AO93" s="242">
        <v>4477779.18</v>
      </c>
      <c r="AP93" s="242"/>
      <c r="AQ93" s="242"/>
    </row>
    <row r="94" spans="1:43" x14ac:dyDescent="0.2">
      <c r="A94" s="264" t="s">
        <v>239</v>
      </c>
      <c r="B94" s="265"/>
      <c r="C94" s="266"/>
      <c r="D94" s="266"/>
      <c r="E94" s="266"/>
      <c r="F94" s="266"/>
      <c r="G94" s="266"/>
      <c r="H94" s="266"/>
      <c r="I94" s="266"/>
      <c r="J94" s="267"/>
      <c r="K94" s="266"/>
      <c r="L94" s="266"/>
      <c r="M94" s="266"/>
      <c r="N94" s="266"/>
      <c r="O94" s="266"/>
      <c r="P94" s="266"/>
      <c r="Q94" s="266"/>
      <c r="R94" s="266"/>
      <c r="S94" s="266"/>
      <c r="T94" s="266"/>
      <c r="U94" s="266"/>
      <c r="V94" s="266"/>
      <c r="W94" s="266"/>
      <c r="X94" s="266"/>
      <c r="Y94" s="266"/>
      <c r="Z94" s="266"/>
      <c r="AA94" s="266"/>
      <c r="AB94" s="266"/>
      <c r="AC94" s="266"/>
      <c r="AD94" s="266"/>
      <c r="AE94" s="266"/>
      <c r="AF94" s="266"/>
      <c r="AG94" s="266"/>
      <c r="AH94" s="266"/>
      <c r="AI94" s="266"/>
      <c r="AJ94" s="266"/>
      <c r="AK94" s="266"/>
      <c r="AL94" s="268" t="e">
        <f>+AL93/AL18</f>
        <v>#DIV/0!</v>
      </c>
      <c r="AM94" s="268"/>
      <c r="AN94" t="s">
        <v>240</v>
      </c>
      <c r="AO94" s="242">
        <v>1419349.42</v>
      </c>
      <c r="AP94" s="242"/>
      <c r="AQ94" s="242"/>
    </row>
    <row r="95" spans="1:43" x14ac:dyDescent="0.2">
      <c r="A95" s="150"/>
      <c r="B95" s="131"/>
      <c r="C95" s="110"/>
      <c r="D95" s="110"/>
      <c r="E95" s="110"/>
      <c r="F95" s="110"/>
      <c r="G95" s="110"/>
      <c r="H95" s="110"/>
      <c r="I95" s="110"/>
      <c r="J95" s="269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10"/>
      <c r="Z95" s="110"/>
      <c r="AA95" s="110"/>
      <c r="AB95" s="110"/>
      <c r="AC95" s="110"/>
      <c r="AD95" s="110"/>
      <c r="AE95" s="110"/>
      <c r="AF95" s="110"/>
      <c r="AG95" s="110"/>
      <c r="AH95" s="110"/>
      <c r="AI95" s="110"/>
      <c r="AJ95" s="110"/>
      <c r="AK95" s="110"/>
      <c r="AL95" s="140"/>
      <c r="AM95" s="144"/>
      <c r="AN95" s="270" t="s">
        <v>241</v>
      </c>
      <c r="AO95" s="242">
        <v>23665.94</v>
      </c>
      <c r="AP95" s="242">
        <f>SUM(AO91:AO95)+AP90</f>
        <v>145175879.61000001</v>
      </c>
    </row>
    <row r="96" spans="1:43" x14ac:dyDescent="0.2">
      <c r="A96" s="150" t="s">
        <v>242</v>
      </c>
      <c r="B96" s="271"/>
      <c r="C96" s="272"/>
      <c r="D96" s="272"/>
      <c r="E96" s="272"/>
      <c r="F96" s="272"/>
      <c r="G96" s="272"/>
      <c r="H96" s="272"/>
      <c r="I96" s="272"/>
      <c r="J96" s="272"/>
      <c r="K96" s="272"/>
      <c r="L96" s="272"/>
      <c r="M96" s="272"/>
      <c r="N96" s="272"/>
      <c r="O96" s="272"/>
      <c r="P96" s="272"/>
      <c r="Q96" s="272"/>
      <c r="R96" s="272"/>
      <c r="S96" s="272"/>
      <c r="T96" s="272"/>
      <c r="U96" s="272"/>
      <c r="V96" s="272"/>
      <c r="W96" s="272"/>
      <c r="X96" s="272"/>
      <c r="Y96" s="272"/>
      <c r="Z96" s="272"/>
      <c r="AA96" s="272"/>
      <c r="AB96" s="272"/>
      <c r="AC96" s="272"/>
      <c r="AD96" s="272"/>
      <c r="AE96" s="272"/>
      <c r="AF96" s="272"/>
      <c r="AG96" s="272"/>
      <c r="AH96" s="272"/>
      <c r="AI96" s="272"/>
      <c r="AJ96" s="272"/>
      <c r="AK96" s="272"/>
      <c r="AL96" s="256"/>
      <c r="AM96" s="138" t="e">
        <f>+AL96/AL$18*100</f>
        <v>#DIV/0!</v>
      </c>
    </row>
    <row r="97" spans="1:39" ht="15.75" customHeight="1" thickBot="1" x14ac:dyDescent="0.25">
      <c r="A97" s="150"/>
      <c r="B97" s="131"/>
      <c r="C97" s="110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  <c r="AA97" s="110"/>
      <c r="AB97" s="110"/>
      <c r="AC97" s="110"/>
      <c r="AD97" s="110"/>
      <c r="AE97" s="110"/>
      <c r="AF97" s="110"/>
      <c r="AG97" s="110"/>
      <c r="AH97" s="110"/>
      <c r="AI97" s="110"/>
      <c r="AJ97" s="110"/>
      <c r="AK97" s="110"/>
      <c r="AL97" s="273"/>
      <c r="AM97" s="274"/>
    </row>
    <row r="98" spans="1:39" ht="15.75" customHeight="1" thickBot="1" x14ac:dyDescent="0.25">
      <c r="A98" s="275" t="s">
        <v>243</v>
      </c>
      <c r="B98" s="276"/>
      <c r="C98" s="277"/>
      <c r="D98" s="277"/>
      <c r="E98" s="277"/>
      <c r="F98" s="277"/>
      <c r="G98" s="277"/>
      <c r="H98" s="277"/>
      <c r="I98" s="277"/>
      <c r="J98" s="277"/>
      <c r="K98" s="277"/>
      <c r="L98" s="277"/>
      <c r="M98" s="277"/>
      <c r="N98" s="277"/>
      <c r="O98" s="277"/>
      <c r="P98" s="277"/>
      <c r="Q98" s="277"/>
      <c r="R98" s="277"/>
      <c r="S98" s="277"/>
      <c r="T98" s="277"/>
      <c r="U98" s="277"/>
      <c r="V98" s="277"/>
      <c r="W98" s="277"/>
      <c r="X98" s="277"/>
      <c r="Y98" s="277"/>
      <c r="Z98" s="277"/>
      <c r="AA98" s="277"/>
      <c r="AB98" s="277"/>
      <c r="AC98" s="277"/>
      <c r="AD98" s="277"/>
      <c r="AE98" s="277"/>
      <c r="AF98" s="277"/>
      <c r="AG98" s="277"/>
      <c r="AH98" s="277"/>
      <c r="AI98" s="277"/>
      <c r="AJ98" s="277"/>
      <c r="AK98" s="277"/>
      <c r="AL98" s="278" t="e">
        <f>+AL93-AL96</f>
        <v>#DIV/0!</v>
      </c>
      <c r="AM98" s="279" t="e">
        <f>+AL98/AL$18*100</f>
        <v>#DIV/0!</v>
      </c>
    </row>
    <row r="99" spans="1:39" ht="15.75" customHeight="1" thickBot="1" x14ac:dyDescent="0.25">
      <c r="A99" s="280"/>
      <c r="B99" s="281"/>
      <c r="C99" s="282"/>
      <c r="D99" s="282"/>
      <c r="E99" s="282"/>
      <c r="F99" s="282"/>
      <c r="G99" s="282"/>
      <c r="H99" s="282"/>
      <c r="I99" s="282"/>
      <c r="J99" s="282"/>
      <c r="K99" s="282"/>
      <c r="L99" s="282"/>
      <c r="M99" s="282"/>
      <c r="N99" s="282"/>
      <c r="O99" s="282"/>
      <c r="P99" s="282"/>
      <c r="Q99" s="282"/>
      <c r="R99" s="282"/>
      <c r="S99" s="282"/>
      <c r="T99" s="282"/>
      <c r="U99" s="282"/>
      <c r="V99" s="282"/>
      <c r="W99" s="282"/>
      <c r="X99" s="282"/>
      <c r="Y99" s="282"/>
      <c r="Z99" s="282"/>
      <c r="AA99" s="282"/>
      <c r="AB99" s="282"/>
      <c r="AC99" s="282"/>
      <c r="AD99" s="282"/>
      <c r="AE99" s="282"/>
      <c r="AF99" s="282"/>
      <c r="AG99" s="282"/>
      <c r="AH99" s="282"/>
      <c r="AI99" s="282"/>
      <c r="AJ99" s="282"/>
      <c r="AK99" s="282"/>
      <c r="AL99" s="283" t="e">
        <f>+AL98/$AL$18</f>
        <v>#DIV/0!</v>
      </c>
      <c r="AM99" s="283"/>
    </row>
  </sheetData>
  <mergeCells count="16">
    <mergeCell ref="S4:W4"/>
    <mergeCell ref="Y4:AJ4"/>
    <mergeCell ref="A1:V1"/>
    <mergeCell ref="A2:V2"/>
    <mergeCell ref="A3:V3"/>
    <mergeCell ref="B4:H4"/>
    <mergeCell ref="J4:N4"/>
    <mergeCell ref="P4:Q4"/>
    <mergeCell ref="A60:A61"/>
    <mergeCell ref="A72:A73"/>
    <mergeCell ref="A78:A79"/>
    <mergeCell ref="A21:A22"/>
    <mergeCell ref="A30:A31"/>
    <mergeCell ref="A45:A46"/>
    <mergeCell ref="A48:A49"/>
    <mergeCell ref="A57:A58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EFD4-FAFB-45C6-AB58-CC04B7D41F5D}">
  <dimension ref="A1:AR99"/>
  <sheetViews>
    <sheetView tabSelected="1" topLeftCell="R1" zoomScale="80" zoomScaleNormal="80" workbookViewId="0">
      <selection activeCell="AJ5" sqref="AJ5"/>
    </sheetView>
  </sheetViews>
  <sheetFormatPr baseColWidth="10" defaultRowHeight="15" x14ac:dyDescent="0.2"/>
  <cols>
    <col min="1" max="1" width="41.5" style="285" customWidth="1"/>
    <col min="2" max="2" width="17.5" style="285" bestFit="1" customWidth="1"/>
    <col min="3" max="3" width="12.5" style="285" bestFit="1" customWidth="1"/>
    <col min="4" max="4" width="12.83203125" style="285" bestFit="1" customWidth="1"/>
    <col min="5" max="5" width="15" style="285" bestFit="1" customWidth="1"/>
    <col min="6" max="6" width="13.5" style="285" bestFit="1" customWidth="1"/>
    <col min="7" max="7" width="12.5" style="285" bestFit="1" customWidth="1"/>
    <col min="8" max="8" width="13.5" style="285" bestFit="1" customWidth="1"/>
    <col min="9" max="9" width="12.5" style="285" bestFit="1" customWidth="1"/>
    <col min="10" max="10" width="13" style="285" bestFit="1" customWidth="1"/>
    <col min="11" max="11" width="15.5" style="285" bestFit="1" customWidth="1"/>
    <col min="12" max="12" width="15.83203125" style="285" bestFit="1" customWidth="1"/>
    <col min="13" max="13" width="12.83203125" style="285" bestFit="1" customWidth="1"/>
    <col min="14" max="14" width="10.6640625" style="285" bestFit="1" customWidth="1"/>
    <col min="15" max="15" width="2.33203125" style="285" customWidth="1"/>
    <col min="16" max="16" width="11.1640625" style="285" bestFit="1" customWidth="1"/>
    <col min="17" max="17" width="10.6640625" style="285" bestFit="1" customWidth="1"/>
    <col min="18" max="18" width="12.5" style="285" bestFit="1" customWidth="1"/>
    <col min="19" max="19" width="11.6640625" style="285" bestFit="1" customWidth="1"/>
    <col min="20" max="20" width="13.83203125" style="285" bestFit="1" customWidth="1"/>
    <col min="21" max="21" width="11.33203125" style="285" bestFit="1" customWidth="1"/>
    <col min="22" max="22" width="18.5" style="285" bestFit="1" customWidth="1"/>
    <col min="23" max="23" width="12.33203125" style="285" customWidth="1"/>
    <col min="24" max="24" width="11.6640625" style="285" bestFit="1" customWidth="1"/>
    <col min="25" max="25" width="10.6640625" style="285" bestFit="1" customWidth="1"/>
    <col min="26" max="26" width="11" style="285" bestFit="1" customWidth="1"/>
    <col min="27" max="27" width="10.6640625" style="285" bestFit="1" customWidth="1"/>
    <col min="28" max="28" width="10.83203125" style="285" bestFit="1" customWidth="1"/>
    <col min="29" max="29" width="11.33203125" style="285" bestFit="1" customWidth="1"/>
    <col min="30" max="30" width="16.33203125" style="285" bestFit="1" customWidth="1"/>
    <col min="31" max="31" width="10.83203125" style="285" bestFit="1" customWidth="1"/>
    <col min="32" max="32" width="10.6640625" style="285" bestFit="1" customWidth="1"/>
    <col min="33" max="33" width="11.33203125" style="285" bestFit="1" customWidth="1"/>
    <col min="34" max="36" width="15.5" style="285" bestFit="1" customWidth="1"/>
    <col min="37" max="37" width="12" style="285" customWidth="1"/>
    <col min="38" max="38" width="17.5" style="285" customWidth="1"/>
    <col min="39" max="39" width="6.5" style="285" bestFit="1" customWidth="1"/>
    <col min="40" max="40" width="13.6640625" style="285" customWidth="1"/>
    <col min="41" max="41" width="14" style="285" customWidth="1"/>
    <col min="42" max="42" width="15.6640625" style="285" bestFit="1" customWidth="1"/>
    <col min="43" max="43" width="13.33203125" style="285" customWidth="1"/>
    <col min="44" max="44" width="15.83203125" style="285" bestFit="1" customWidth="1"/>
    <col min="45" max="257" width="11.5" style="285"/>
    <col min="258" max="258" width="57.1640625" style="285" customWidth="1"/>
    <col min="259" max="259" width="48" style="285" bestFit="1" customWidth="1"/>
    <col min="260" max="260" width="56.5" style="285" bestFit="1" customWidth="1"/>
    <col min="261" max="261" width="15" style="285" bestFit="1" customWidth="1"/>
    <col min="262" max="263" width="11.6640625" style="285" bestFit="1" customWidth="1"/>
    <col min="264" max="264" width="12.5" style="285" bestFit="1" customWidth="1"/>
    <col min="265" max="265" width="11.5" style="285"/>
    <col min="266" max="266" width="10.6640625" style="285" bestFit="1" customWidth="1"/>
    <col min="267" max="267" width="11.6640625" style="285" bestFit="1" customWidth="1"/>
    <col min="268" max="268" width="2.33203125" style="285" customWidth="1"/>
    <col min="269" max="269" width="11.6640625" style="285" bestFit="1" customWidth="1"/>
    <col min="270" max="270" width="12.83203125" style="285" bestFit="1" customWidth="1"/>
    <col min="271" max="271" width="13.33203125" style="285" bestFit="1" customWidth="1"/>
    <col min="272" max="273" width="10.6640625" style="285" bestFit="1" customWidth="1"/>
    <col min="274" max="274" width="2.33203125" style="285" customWidth="1"/>
    <col min="275" max="275" width="11.1640625" style="285" bestFit="1" customWidth="1"/>
    <col min="276" max="276" width="10.6640625" style="285" bestFit="1" customWidth="1"/>
    <col min="277" max="277" width="2.33203125" style="285" customWidth="1"/>
    <col min="278" max="278" width="11.6640625" style="285" bestFit="1" customWidth="1"/>
    <col min="279" max="279" width="11.33203125" style="285" bestFit="1" customWidth="1"/>
    <col min="280" max="280" width="10.6640625" style="285" bestFit="1" customWidth="1"/>
    <col min="281" max="281" width="15.6640625" style="285" bestFit="1" customWidth="1"/>
    <col min="282" max="282" width="2.33203125" style="285" customWidth="1"/>
    <col min="283" max="283" width="10.6640625" style="285" bestFit="1" customWidth="1"/>
    <col min="284" max="284" width="11.5" style="285"/>
    <col min="285" max="286" width="10.6640625" style="285" bestFit="1" customWidth="1"/>
    <col min="287" max="287" width="11.33203125" style="285" bestFit="1" customWidth="1"/>
    <col min="288" max="288" width="16.33203125" style="285" bestFit="1" customWidth="1"/>
    <col min="289" max="290" width="10.6640625" style="285" bestFit="1" customWidth="1"/>
    <col min="291" max="291" width="11.33203125" style="285" bestFit="1" customWidth="1"/>
    <col min="292" max="292" width="15.5" style="285" bestFit="1" customWidth="1"/>
    <col min="293" max="293" width="2.1640625" style="285" bestFit="1" customWidth="1"/>
    <col min="294" max="294" width="13.33203125" style="285" bestFit="1" customWidth="1"/>
    <col min="295" max="295" width="6.6640625" style="285" bestFit="1" customWidth="1"/>
    <col min="296" max="296" width="17.83203125" style="285" bestFit="1" customWidth="1"/>
    <col min="297" max="297" width="12.6640625" style="285" bestFit="1" customWidth="1"/>
    <col min="298" max="298" width="13.6640625" style="285" bestFit="1" customWidth="1"/>
    <col min="299" max="513" width="11.5" style="285"/>
    <col min="514" max="514" width="57.1640625" style="285" customWidth="1"/>
    <col min="515" max="515" width="48" style="285" bestFit="1" customWidth="1"/>
    <col min="516" max="516" width="56.5" style="285" bestFit="1" customWidth="1"/>
    <col min="517" max="517" width="15" style="285" bestFit="1" customWidth="1"/>
    <col min="518" max="519" width="11.6640625" style="285" bestFit="1" customWidth="1"/>
    <col min="520" max="520" width="12.5" style="285" bestFit="1" customWidth="1"/>
    <col min="521" max="521" width="11.5" style="285"/>
    <col min="522" max="522" width="10.6640625" style="285" bestFit="1" customWidth="1"/>
    <col min="523" max="523" width="11.6640625" style="285" bestFit="1" customWidth="1"/>
    <col min="524" max="524" width="2.33203125" style="285" customWidth="1"/>
    <col min="525" max="525" width="11.6640625" style="285" bestFit="1" customWidth="1"/>
    <col min="526" max="526" width="12.83203125" style="285" bestFit="1" customWidth="1"/>
    <col min="527" max="527" width="13.33203125" style="285" bestFit="1" customWidth="1"/>
    <col min="528" max="529" width="10.6640625" style="285" bestFit="1" customWidth="1"/>
    <col min="530" max="530" width="2.33203125" style="285" customWidth="1"/>
    <col min="531" max="531" width="11.1640625" style="285" bestFit="1" customWidth="1"/>
    <col min="532" max="532" width="10.6640625" style="285" bestFit="1" customWidth="1"/>
    <col min="533" max="533" width="2.33203125" style="285" customWidth="1"/>
    <col min="534" max="534" width="11.6640625" style="285" bestFit="1" customWidth="1"/>
    <col min="535" max="535" width="11.33203125" style="285" bestFit="1" customWidth="1"/>
    <col min="536" max="536" width="10.6640625" style="285" bestFit="1" customWidth="1"/>
    <col min="537" max="537" width="15.6640625" style="285" bestFit="1" customWidth="1"/>
    <col min="538" max="538" width="2.33203125" style="285" customWidth="1"/>
    <col min="539" max="539" width="10.6640625" style="285" bestFit="1" customWidth="1"/>
    <col min="540" max="540" width="11.5" style="285"/>
    <col min="541" max="542" width="10.6640625" style="285" bestFit="1" customWidth="1"/>
    <col min="543" max="543" width="11.33203125" style="285" bestFit="1" customWidth="1"/>
    <col min="544" max="544" width="16.33203125" style="285" bestFit="1" customWidth="1"/>
    <col min="545" max="546" width="10.6640625" style="285" bestFit="1" customWidth="1"/>
    <col min="547" max="547" width="11.33203125" style="285" bestFit="1" customWidth="1"/>
    <col min="548" max="548" width="15.5" style="285" bestFit="1" customWidth="1"/>
    <col min="549" max="549" width="2.1640625" style="285" bestFit="1" customWidth="1"/>
    <col min="550" max="550" width="13.33203125" style="285" bestFit="1" customWidth="1"/>
    <col min="551" max="551" width="6.6640625" style="285" bestFit="1" customWidth="1"/>
    <col min="552" max="552" width="17.83203125" style="285" bestFit="1" customWidth="1"/>
    <col min="553" max="553" width="12.6640625" style="285" bestFit="1" customWidth="1"/>
    <col min="554" max="554" width="13.6640625" style="285" bestFit="1" customWidth="1"/>
    <col min="555" max="769" width="11.5" style="285"/>
    <col min="770" max="770" width="57.1640625" style="285" customWidth="1"/>
    <col min="771" max="771" width="48" style="285" bestFit="1" customWidth="1"/>
    <col min="772" max="772" width="56.5" style="285" bestFit="1" customWidth="1"/>
    <col min="773" max="773" width="15" style="285" bestFit="1" customWidth="1"/>
    <col min="774" max="775" width="11.6640625" style="285" bestFit="1" customWidth="1"/>
    <col min="776" max="776" width="12.5" style="285" bestFit="1" customWidth="1"/>
    <col min="777" max="777" width="11.5" style="285"/>
    <col min="778" max="778" width="10.6640625" style="285" bestFit="1" customWidth="1"/>
    <col min="779" max="779" width="11.6640625" style="285" bestFit="1" customWidth="1"/>
    <col min="780" max="780" width="2.33203125" style="285" customWidth="1"/>
    <col min="781" max="781" width="11.6640625" style="285" bestFit="1" customWidth="1"/>
    <col min="782" max="782" width="12.83203125" style="285" bestFit="1" customWidth="1"/>
    <col min="783" max="783" width="13.33203125" style="285" bestFit="1" customWidth="1"/>
    <col min="784" max="785" width="10.6640625" style="285" bestFit="1" customWidth="1"/>
    <col min="786" max="786" width="2.33203125" style="285" customWidth="1"/>
    <col min="787" max="787" width="11.1640625" style="285" bestFit="1" customWidth="1"/>
    <col min="788" max="788" width="10.6640625" style="285" bestFit="1" customWidth="1"/>
    <col min="789" max="789" width="2.33203125" style="285" customWidth="1"/>
    <col min="790" max="790" width="11.6640625" style="285" bestFit="1" customWidth="1"/>
    <col min="791" max="791" width="11.33203125" style="285" bestFit="1" customWidth="1"/>
    <col min="792" max="792" width="10.6640625" style="285" bestFit="1" customWidth="1"/>
    <col min="793" max="793" width="15.6640625" style="285" bestFit="1" customWidth="1"/>
    <col min="794" max="794" width="2.33203125" style="285" customWidth="1"/>
    <col min="795" max="795" width="10.6640625" style="285" bestFit="1" customWidth="1"/>
    <col min="796" max="796" width="11.5" style="285"/>
    <col min="797" max="798" width="10.6640625" style="285" bestFit="1" customWidth="1"/>
    <col min="799" max="799" width="11.33203125" style="285" bestFit="1" customWidth="1"/>
    <col min="800" max="800" width="16.33203125" style="285" bestFit="1" customWidth="1"/>
    <col min="801" max="802" width="10.6640625" style="285" bestFit="1" customWidth="1"/>
    <col min="803" max="803" width="11.33203125" style="285" bestFit="1" customWidth="1"/>
    <col min="804" max="804" width="15.5" style="285" bestFit="1" customWidth="1"/>
    <col min="805" max="805" width="2.1640625" style="285" bestFit="1" customWidth="1"/>
    <col min="806" max="806" width="13.33203125" style="285" bestFit="1" customWidth="1"/>
    <col min="807" max="807" width="6.6640625" style="285" bestFit="1" customWidth="1"/>
    <col min="808" max="808" width="17.83203125" style="285" bestFit="1" customWidth="1"/>
    <col min="809" max="809" width="12.6640625" style="285" bestFit="1" customWidth="1"/>
    <col min="810" max="810" width="13.6640625" style="285" bestFit="1" customWidth="1"/>
    <col min="811" max="1025" width="11.5" style="285"/>
    <col min="1026" max="1026" width="57.1640625" style="285" customWidth="1"/>
    <col min="1027" max="1027" width="48" style="285" bestFit="1" customWidth="1"/>
    <col min="1028" max="1028" width="56.5" style="285" bestFit="1" customWidth="1"/>
    <col min="1029" max="1029" width="15" style="285" bestFit="1" customWidth="1"/>
    <col min="1030" max="1031" width="11.6640625" style="285" bestFit="1" customWidth="1"/>
    <col min="1032" max="1032" width="12.5" style="285" bestFit="1" customWidth="1"/>
    <col min="1033" max="1033" width="11.5" style="285"/>
    <col min="1034" max="1034" width="10.6640625" style="285" bestFit="1" customWidth="1"/>
    <col min="1035" max="1035" width="11.6640625" style="285" bestFit="1" customWidth="1"/>
    <col min="1036" max="1036" width="2.33203125" style="285" customWidth="1"/>
    <col min="1037" max="1037" width="11.6640625" style="285" bestFit="1" customWidth="1"/>
    <col min="1038" max="1038" width="12.83203125" style="285" bestFit="1" customWidth="1"/>
    <col min="1039" max="1039" width="13.33203125" style="285" bestFit="1" customWidth="1"/>
    <col min="1040" max="1041" width="10.6640625" style="285" bestFit="1" customWidth="1"/>
    <col min="1042" max="1042" width="2.33203125" style="285" customWidth="1"/>
    <col min="1043" max="1043" width="11.1640625" style="285" bestFit="1" customWidth="1"/>
    <col min="1044" max="1044" width="10.6640625" style="285" bestFit="1" customWidth="1"/>
    <col min="1045" max="1045" width="2.33203125" style="285" customWidth="1"/>
    <col min="1046" max="1046" width="11.6640625" style="285" bestFit="1" customWidth="1"/>
    <col min="1047" max="1047" width="11.33203125" style="285" bestFit="1" customWidth="1"/>
    <col min="1048" max="1048" width="10.6640625" style="285" bestFit="1" customWidth="1"/>
    <col min="1049" max="1049" width="15.6640625" style="285" bestFit="1" customWidth="1"/>
    <col min="1050" max="1050" width="2.33203125" style="285" customWidth="1"/>
    <col min="1051" max="1051" width="10.6640625" style="285" bestFit="1" customWidth="1"/>
    <col min="1052" max="1052" width="11.5" style="285"/>
    <col min="1053" max="1054" width="10.6640625" style="285" bestFit="1" customWidth="1"/>
    <col min="1055" max="1055" width="11.33203125" style="285" bestFit="1" customWidth="1"/>
    <col min="1056" max="1056" width="16.33203125" style="285" bestFit="1" customWidth="1"/>
    <col min="1057" max="1058" width="10.6640625" style="285" bestFit="1" customWidth="1"/>
    <col min="1059" max="1059" width="11.33203125" style="285" bestFit="1" customWidth="1"/>
    <col min="1060" max="1060" width="15.5" style="285" bestFit="1" customWidth="1"/>
    <col min="1061" max="1061" width="2.1640625" style="285" bestFit="1" customWidth="1"/>
    <col min="1062" max="1062" width="13.33203125" style="285" bestFit="1" customWidth="1"/>
    <col min="1063" max="1063" width="6.6640625" style="285" bestFit="1" customWidth="1"/>
    <col min="1064" max="1064" width="17.83203125" style="285" bestFit="1" customWidth="1"/>
    <col min="1065" max="1065" width="12.6640625" style="285" bestFit="1" customWidth="1"/>
    <col min="1066" max="1066" width="13.6640625" style="285" bestFit="1" customWidth="1"/>
    <col min="1067" max="1281" width="11.5" style="285"/>
    <col min="1282" max="1282" width="57.1640625" style="285" customWidth="1"/>
    <col min="1283" max="1283" width="48" style="285" bestFit="1" customWidth="1"/>
    <col min="1284" max="1284" width="56.5" style="285" bestFit="1" customWidth="1"/>
    <col min="1285" max="1285" width="15" style="285" bestFit="1" customWidth="1"/>
    <col min="1286" max="1287" width="11.6640625" style="285" bestFit="1" customWidth="1"/>
    <col min="1288" max="1288" width="12.5" style="285" bestFit="1" customWidth="1"/>
    <col min="1289" max="1289" width="11.5" style="285"/>
    <col min="1290" max="1290" width="10.6640625" style="285" bestFit="1" customWidth="1"/>
    <col min="1291" max="1291" width="11.6640625" style="285" bestFit="1" customWidth="1"/>
    <col min="1292" max="1292" width="2.33203125" style="285" customWidth="1"/>
    <col min="1293" max="1293" width="11.6640625" style="285" bestFit="1" customWidth="1"/>
    <col min="1294" max="1294" width="12.83203125" style="285" bestFit="1" customWidth="1"/>
    <col min="1295" max="1295" width="13.33203125" style="285" bestFit="1" customWidth="1"/>
    <col min="1296" max="1297" width="10.6640625" style="285" bestFit="1" customWidth="1"/>
    <col min="1298" max="1298" width="2.33203125" style="285" customWidth="1"/>
    <col min="1299" max="1299" width="11.1640625" style="285" bestFit="1" customWidth="1"/>
    <col min="1300" max="1300" width="10.6640625" style="285" bestFit="1" customWidth="1"/>
    <col min="1301" max="1301" width="2.33203125" style="285" customWidth="1"/>
    <col min="1302" max="1302" width="11.6640625" style="285" bestFit="1" customWidth="1"/>
    <col min="1303" max="1303" width="11.33203125" style="285" bestFit="1" customWidth="1"/>
    <col min="1304" max="1304" width="10.6640625" style="285" bestFit="1" customWidth="1"/>
    <col min="1305" max="1305" width="15.6640625" style="285" bestFit="1" customWidth="1"/>
    <col min="1306" max="1306" width="2.33203125" style="285" customWidth="1"/>
    <col min="1307" max="1307" width="10.6640625" style="285" bestFit="1" customWidth="1"/>
    <col min="1308" max="1308" width="11.5" style="285"/>
    <col min="1309" max="1310" width="10.6640625" style="285" bestFit="1" customWidth="1"/>
    <col min="1311" max="1311" width="11.33203125" style="285" bestFit="1" customWidth="1"/>
    <col min="1312" max="1312" width="16.33203125" style="285" bestFit="1" customWidth="1"/>
    <col min="1313" max="1314" width="10.6640625" style="285" bestFit="1" customWidth="1"/>
    <col min="1315" max="1315" width="11.33203125" style="285" bestFit="1" customWidth="1"/>
    <col min="1316" max="1316" width="15.5" style="285" bestFit="1" customWidth="1"/>
    <col min="1317" max="1317" width="2.1640625" style="285" bestFit="1" customWidth="1"/>
    <col min="1318" max="1318" width="13.33203125" style="285" bestFit="1" customWidth="1"/>
    <col min="1319" max="1319" width="6.6640625" style="285" bestFit="1" customWidth="1"/>
    <col min="1320" max="1320" width="17.83203125" style="285" bestFit="1" customWidth="1"/>
    <col min="1321" max="1321" width="12.6640625" style="285" bestFit="1" customWidth="1"/>
    <col min="1322" max="1322" width="13.6640625" style="285" bestFit="1" customWidth="1"/>
    <col min="1323" max="1537" width="11.5" style="285"/>
    <col min="1538" max="1538" width="57.1640625" style="285" customWidth="1"/>
    <col min="1539" max="1539" width="48" style="285" bestFit="1" customWidth="1"/>
    <col min="1540" max="1540" width="56.5" style="285" bestFit="1" customWidth="1"/>
    <col min="1541" max="1541" width="15" style="285" bestFit="1" customWidth="1"/>
    <col min="1542" max="1543" width="11.6640625" style="285" bestFit="1" customWidth="1"/>
    <col min="1544" max="1544" width="12.5" style="285" bestFit="1" customWidth="1"/>
    <col min="1545" max="1545" width="11.5" style="285"/>
    <col min="1546" max="1546" width="10.6640625" style="285" bestFit="1" customWidth="1"/>
    <col min="1547" max="1547" width="11.6640625" style="285" bestFit="1" customWidth="1"/>
    <col min="1548" max="1548" width="2.33203125" style="285" customWidth="1"/>
    <col min="1549" max="1549" width="11.6640625" style="285" bestFit="1" customWidth="1"/>
    <col min="1550" max="1550" width="12.83203125" style="285" bestFit="1" customWidth="1"/>
    <col min="1551" max="1551" width="13.33203125" style="285" bestFit="1" customWidth="1"/>
    <col min="1552" max="1553" width="10.6640625" style="285" bestFit="1" customWidth="1"/>
    <col min="1554" max="1554" width="2.33203125" style="285" customWidth="1"/>
    <col min="1555" max="1555" width="11.1640625" style="285" bestFit="1" customWidth="1"/>
    <col min="1556" max="1556" width="10.6640625" style="285" bestFit="1" customWidth="1"/>
    <col min="1557" max="1557" width="2.33203125" style="285" customWidth="1"/>
    <col min="1558" max="1558" width="11.6640625" style="285" bestFit="1" customWidth="1"/>
    <col min="1559" max="1559" width="11.33203125" style="285" bestFit="1" customWidth="1"/>
    <col min="1560" max="1560" width="10.6640625" style="285" bestFit="1" customWidth="1"/>
    <col min="1561" max="1561" width="15.6640625" style="285" bestFit="1" customWidth="1"/>
    <col min="1562" max="1562" width="2.33203125" style="285" customWidth="1"/>
    <col min="1563" max="1563" width="10.6640625" style="285" bestFit="1" customWidth="1"/>
    <col min="1564" max="1564" width="11.5" style="285"/>
    <col min="1565" max="1566" width="10.6640625" style="285" bestFit="1" customWidth="1"/>
    <col min="1567" max="1567" width="11.33203125" style="285" bestFit="1" customWidth="1"/>
    <col min="1568" max="1568" width="16.33203125" style="285" bestFit="1" customWidth="1"/>
    <col min="1569" max="1570" width="10.6640625" style="285" bestFit="1" customWidth="1"/>
    <col min="1571" max="1571" width="11.33203125" style="285" bestFit="1" customWidth="1"/>
    <col min="1572" max="1572" width="15.5" style="285" bestFit="1" customWidth="1"/>
    <col min="1573" max="1573" width="2.1640625" style="285" bestFit="1" customWidth="1"/>
    <col min="1574" max="1574" width="13.33203125" style="285" bestFit="1" customWidth="1"/>
    <col min="1575" max="1575" width="6.6640625" style="285" bestFit="1" customWidth="1"/>
    <col min="1576" max="1576" width="17.83203125" style="285" bestFit="1" customWidth="1"/>
    <col min="1577" max="1577" width="12.6640625" style="285" bestFit="1" customWidth="1"/>
    <col min="1578" max="1578" width="13.6640625" style="285" bestFit="1" customWidth="1"/>
    <col min="1579" max="1793" width="11.5" style="285"/>
    <col min="1794" max="1794" width="57.1640625" style="285" customWidth="1"/>
    <col min="1795" max="1795" width="48" style="285" bestFit="1" customWidth="1"/>
    <col min="1796" max="1796" width="56.5" style="285" bestFit="1" customWidth="1"/>
    <col min="1797" max="1797" width="15" style="285" bestFit="1" customWidth="1"/>
    <col min="1798" max="1799" width="11.6640625" style="285" bestFit="1" customWidth="1"/>
    <col min="1800" max="1800" width="12.5" style="285" bestFit="1" customWidth="1"/>
    <col min="1801" max="1801" width="11.5" style="285"/>
    <col min="1802" max="1802" width="10.6640625" style="285" bestFit="1" customWidth="1"/>
    <col min="1803" max="1803" width="11.6640625" style="285" bestFit="1" customWidth="1"/>
    <col min="1804" max="1804" width="2.33203125" style="285" customWidth="1"/>
    <col min="1805" max="1805" width="11.6640625" style="285" bestFit="1" customWidth="1"/>
    <col min="1806" max="1806" width="12.83203125" style="285" bestFit="1" customWidth="1"/>
    <col min="1807" max="1807" width="13.33203125" style="285" bestFit="1" customWidth="1"/>
    <col min="1808" max="1809" width="10.6640625" style="285" bestFit="1" customWidth="1"/>
    <col min="1810" max="1810" width="2.33203125" style="285" customWidth="1"/>
    <col min="1811" max="1811" width="11.1640625" style="285" bestFit="1" customWidth="1"/>
    <col min="1812" max="1812" width="10.6640625" style="285" bestFit="1" customWidth="1"/>
    <col min="1813" max="1813" width="2.33203125" style="285" customWidth="1"/>
    <col min="1814" max="1814" width="11.6640625" style="285" bestFit="1" customWidth="1"/>
    <col min="1815" max="1815" width="11.33203125" style="285" bestFit="1" customWidth="1"/>
    <col min="1816" max="1816" width="10.6640625" style="285" bestFit="1" customWidth="1"/>
    <col min="1817" max="1817" width="15.6640625" style="285" bestFit="1" customWidth="1"/>
    <col min="1818" max="1818" width="2.33203125" style="285" customWidth="1"/>
    <col min="1819" max="1819" width="10.6640625" style="285" bestFit="1" customWidth="1"/>
    <col min="1820" max="1820" width="11.5" style="285"/>
    <col min="1821" max="1822" width="10.6640625" style="285" bestFit="1" customWidth="1"/>
    <col min="1823" max="1823" width="11.33203125" style="285" bestFit="1" customWidth="1"/>
    <col min="1824" max="1824" width="16.33203125" style="285" bestFit="1" customWidth="1"/>
    <col min="1825" max="1826" width="10.6640625" style="285" bestFit="1" customWidth="1"/>
    <col min="1827" max="1827" width="11.33203125" style="285" bestFit="1" customWidth="1"/>
    <col min="1828" max="1828" width="15.5" style="285" bestFit="1" customWidth="1"/>
    <col min="1829" max="1829" width="2.1640625" style="285" bestFit="1" customWidth="1"/>
    <col min="1830" max="1830" width="13.33203125" style="285" bestFit="1" customWidth="1"/>
    <col min="1831" max="1831" width="6.6640625" style="285" bestFit="1" customWidth="1"/>
    <col min="1832" max="1832" width="17.83203125" style="285" bestFit="1" customWidth="1"/>
    <col min="1833" max="1833" width="12.6640625" style="285" bestFit="1" customWidth="1"/>
    <col min="1834" max="1834" width="13.6640625" style="285" bestFit="1" customWidth="1"/>
    <col min="1835" max="2049" width="11.5" style="285"/>
    <col min="2050" max="2050" width="57.1640625" style="285" customWidth="1"/>
    <col min="2051" max="2051" width="48" style="285" bestFit="1" customWidth="1"/>
    <col min="2052" max="2052" width="56.5" style="285" bestFit="1" customWidth="1"/>
    <col min="2053" max="2053" width="15" style="285" bestFit="1" customWidth="1"/>
    <col min="2054" max="2055" width="11.6640625" style="285" bestFit="1" customWidth="1"/>
    <col min="2056" max="2056" width="12.5" style="285" bestFit="1" customWidth="1"/>
    <col min="2057" max="2057" width="11.5" style="285"/>
    <col min="2058" max="2058" width="10.6640625" style="285" bestFit="1" customWidth="1"/>
    <col min="2059" max="2059" width="11.6640625" style="285" bestFit="1" customWidth="1"/>
    <col min="2060" max="2060" width="2.33203125" style="285" customWidth="1"/>
    <col min="2061" max="2061" width="11.6640625" style="285" bestFit="1" customWidth="1"/>
    <col min="2062" max="2062" width="12.83203125" style="285" bestFit="1" customWidth="1"/>
    <col min="2063" max="2063" width="13.33203125" style="285" bestFit="1" customWidth="1"/>
    <col min="2064" max="2065" width="10.6640625" style="285" bestFit="1" customWidth="1"/>
    <col min="2066" max="2066" width="2.33203125" style="285" customWidth="1"/>
    <col min="2067" max="2067" width="11.1640625" style="285" bestFit="1" customWidth="1"/>
    <col min="2068" max="2068" width="10.6640625" style="285" bestFit="1" customWidth="1"/>
    <col min="2069" max="2069" width="2.33203125" style="285" customWidth="1"/>
    <col min="2070" max="2070" width="11.6640625" style="285" bestFit="1" customWidth="1"/>
    <col min="2071" max="2071" width="11.33203125" style="285" bestFit="1" customWidth="1"/>
    <col min="2072" max="2072" width="10.6640625" style="285" bestFit="1" customWidth="1"/>
    <col min="2073" max="2073" width="15.6640625" style="285" bestFit="1" customWidth="1"/>
    <col min="2074" max="2074" width="2.33203125" style="285" customWidth="1"/>
    <col min="2075" max="2075" width="10.6640625" style="285" bestFit="1" customWidth="1"/>
    <col min="2076" max="2076" width="11.5" style="285"/>
    <col min="2077" max="2078" width="10.6640625" style="285" bestFit="1" customWidth="1"/>
    <col min="2079" max="2079" width="11.33203125" style="285" bestFit="1" customWidth="1"/>
    <col min="2080" max="2080" width="16.33203125" style="285" bestFit="1" customWidth="1"/>
    <col min="2081" max="2082" width="10.6640625" style="285" bestFit="1" customWidth="1"/>
    <col min="2083" max="2083" width="11.33203125" style="285" bestFit="1" customWidth="1"/>
    <col min="2084" max="2084" width="15.5" style="285" bestFit="1" customWidth="1"/>
    <col min="2085" max="2085" width="2.1640625" style="285" bestFit="1" customWidth="1"/>
    <col min="2086" max="2086" width="13.33203125" style="285" bestFit="1" customWidth="1"/>
    <col min="2087" max="2087" width="6.6640625" style="285" bestFit="1" customWidth="1"/>
    <col min="2088" max="2088" width="17.83203125" style="285" bestFit="1" customWidth="1"/>
    <col min="2089" max="2089" width="12.6640625" style="285" bestFit="1" customWidth="1"/>
    <col min="2090" max="2090" width="13.6640625" style="285" bestFit="1" customWidth="1"/>
    <col min="2091" max="2305" width="11.5" style="285"/>
    <col min="2306" max="2306" width="57.1640625" style="285" customWidth="1"/>
    <col min="2307" max="2307" width="48" style="285" bestFit="1" customWidth="1"/>
    <col min="2308" max="2308" width="56.5" style="285" bestFit="1" customWidth="1"/>
    <col min="2309" max="2309" width="15" style="285" bestFit="1" customWidth="1"/>
    <col min="2310" max="2311" width="11.6640625" style="285" bestFit="1" customWidth="1"/>
    <col min="2312" max="2312" width="12.5" style="285" bestFit="1" customWidth="1"/>
    <col min="2313" max="2313" width="11.5" style="285"/>
    <col min="2314" max="2314" width="10.6640625" style="285" bestFit="1" customWidth="1"/>
    <col min="2315" max="2315" width="11.6640625" style="285" bestFit="1" customWidth="1"/>
    <col min="2316" max="2316" width="2.33203125" style="285" customWidth="1"/>
    <col min="2317" max="2317" width="11.6640625" style="285" bestFit="1" customWidth="1"/>
    <col min="2318" max="2318" width="12.83203125" style="285" bestFit="1" customWidth="1"/>
    <col min="2319" max="2319" width="13.33203125" style="285" bestFit="1" customWidth="1"/>
    <col min="2320" max="2321" width="10.6640625" style="285" bestFit="1" customWidth="1"/>
    <col min="2322" max="2322" width="2.33203125" style="285" customWidth="1"/>
    <col min="2323" max="2323" width="11.1640625" style="285" bestFit="1" customWidth="1"/>
    <col min="2324" max="2324" width="10.6640625" style="285" bestFit="1" customWidth="1"/>
    <col min="2325" max="2325" width="2.33203125" style="285" customWidth="1"/>
    <col min="2326" max="2326" width="11.6640625" style="285" bestFit="1" customWidth="1"/>
    <col min="2327" max="2327" width="11.33203125" style="285" bestFit="1" customWidth="1"/>
    <col min="2328" max="2328" width="10.6640625" style="285" bestFit="1" customWidth="1"/>
    <col min="2329" max="2329" width="15.6640625" style="285" bestFit="1" customWidth="1"/>
    <col min="2330" max="2330" width="2.33203125" style="285" customWidth="1"/>
    <col min="2331" max="2331" width="10.6640625" style="285" bestFit="1" customWidth="1"/>
    <col min="2332" max="2332" width="11.5" style="285"/>
    <col min="2333" max="2334" width="10.6640625" style="285" bestFit="1" customWidth="1"/>
    <col min="2335" max="2335" width="11.33203125" style="285" bestFit="1" customWidth="1"/>
    <col min="2336" max="2336" width="16.33203125" style="285" bestFit="1" customWidth="1"/>
    <col min="2337" max="2338" width="10.6640625" style="285" bestFit="1" customWidth="1"/>
    <col min="2339" max="2339" width="11.33203125" style="285" bestFit="1" customWidth="1"/>
    <col min="2340" max="2340" width="15.5" style="285" bestFit="1" customWidth="1"/>
    <col min="2341" max="2341" width="2.1640625" style="285" bestFit="1" customWidth="1"/>
    <col min="2342" max="2342" width="13.33203125" style="285" bestFit="1" customWidth="1"/>
    <col min="2343" max="2343" width="6.6640625" style="285" bestFit="1" customWidth="1"/>
    <col min="2344" max="2344" width="17.83203125" style="285" bestFit="1" customWidth="1"/>
    <col min="2345" max="2345" width="12.6640625" style="285" bestFit="1" customWidth="1"/>
    <col min="2346" max="2346" width="13.6640625" style="285" bestFit="1" customWidth="1"/>
    <col min="2347" max="2561" width="11.5" style="285"/>
    <col min="2562" max="2562" width="57.1640625" style="285" customWidth="1"/>
    <col min="2563" max="2563" width="48" style="285" bestFit="1" customWidth="1"/>
    <col min="2564" max="2564" width="56.5" style="285" bestFit="1" customWidth="1"/>
    <col min="2565" max="2565" width="15" style="285" bestFit="1" customWidth="1"/>
    <col min="2566" max="2567" width="11.6640625" style="285" bestFit="1" customWidth="1"/>
    <col min="2568" max="2568" width="12.5" style="285" bestFit="1" customWidth="1"/>
    <col min="2569" max="2569" width="11.5" style="285"/>
    <col min="2570" max="2570" width="10.6640625" style="285" bestFit="1" customWidth="1"/>
    <col min="2571" max="2571" width="11.6640625" style="285" bestFit="1" customWidth="1"/>
    <col min="2572" max="2572" width="2.33203125" style="285" customWidth="1"/>
    <col min="2573" max="2573" width="11.6640625" style="285" bestFit="1" customWidth="1"/>
    <col min="2574" max="2574" width="12.83203125" style="285" bestFit="1" customWidth="1"/>
    <col min="2575" max="2575" width="13.33203125" style="285" bestFit="1" customWidth="1"/>
    <col min="2576" max="2577" width="10.6640625" style="285" bestFit="1" customWidth="1"/>
    <col min="2578" max="2578" width="2.33203125" style="285" customWidth="1"/>
    <col min="2579" max="2579" width="11.1640625" style="285" bestFit="1" customWidth="1"/>
    <col min="2580" max="2580" width="10.6640625" style="285" bestFit="1" customWidth="1"/>
    <col min="2581" max="2581" width="2.33203125" style="285" customWidth="1"/>
    <col min="2582" max="2582" width="11.6640625" style="285" bestFit="1" customWidth="1"/>
    <col min="2583" max="2583" width="11.33203125" style="285" bestFit="1" customWidth="1"/>
    <col min="2584" max="2584" width="10.6640625" style="285" bestFit="1" customWidth="1"/>
    <col min="2585" max="2585" width="15.6640625" style="285" bestFit="1" customWidth="1"/>
    <col min="2586" max="2586" width="2.33203125" style="285" customWidth="1"/>
    <col min="2587" max="2587" width="10.6640625" style="285" bestFit="1" customWidth="1"/>
    <col min="2588" max="2588" width="11.5" style="285"/>
    <col min="2589" max="2590" width="10.6640625" style="285" bestFit="1" customWidth="1"/>
    <col min="2591" max="2591" width="11.33203125" style="285" bestFit="1" customWidth="1"/>
    <col min="2592" max="2592" width="16.33203125" style="285" bestFit="1" customWidth="1"/>
    <col min="2593" max="2594" width="10.6640625" style="285" bestFit="1" customWidth="1"/>
    <col min="2595" max="2595" width="11.33203125" style="285" bestFit="1" customWidth="1"/>
    <col min="2596" max="2596" width="15.5" style="285" bestFit="1" customWidth="1"/>
    <col min="2597" max="2597" width="2.1640625" style="285" bestFit="1" customWidth="1"/>
    <col min="2598" max="2598" width="13.33203125" style="285" bestFit="1" customWidth="1"/>
    <col min="2599" max="2599" width="6.6640625" style="285" bestFit="1" customWidth="1"/>
    <col min="2600" max="2600" width="17.83203125" style="285" bestFit="1" customWidth="1"/>
    <col min="2601" max="2601" width="12.6640625" style="285" bestFit="1" customWidth="1"/>
    <col min="2602" max="2602" width="13.6640625" style="285" bestFit="1" customWidth="1"/>
    <col min="2603" max="2817" width="11.5" style="285"/>
    <col min="2818" max="2818" width="57.1640625" style="285" customWidth="1"/>
    <col min="2819" max="2819" width="48" style="285" bestFit="1" customWidth="1"/>
    <col min="2820" max="2820" width="56.5" style="285" bestFit="1" customWidth="1"/>
    <col min="2821" max="2821" width="15" style="285" bestFit="1" customWidth="1"/>
    <col min="2822" max="2823" width="11.6640625" style="285" bestFit="1" customWidth="1"/>
    <col min="2824" max="2824" width="12.5" style="285" bestFit="1" customWidth="1"/>
    <col min="2825" max="2825" width="11.5" style="285"/>
    <col min="2826" max="2826" width="10.6640625" style="285" bestFit="1" customWidth="1"/>
    <col min="2827" max="2827" width="11.6640625" style="285" bestFit="1" customWidth="1"/>
    <col min="2828" max="2828" width="2.33203125" style="285" customWidth="1"/>
    <col min="2829" max="2829" width="11.6640625" style="285" bestFit="1" customWidth="1"/>
    <col min="2830" max="2830" width="12.83203125" style="285" bestFit="1" customWidth="1"/>
    <col min="2831" max="2831" width="13.33203125" style="285" bestFit="1" customWidth="1"/>
    <col min="2832" max="2833" width="10.6640625" style="285" bestFit="1" customWidth="1"/>
    <col min="2834" max="2834" width="2.33203125" style="285" customWidth="1"/>
    <col min="2835" max="2835" width="11.1640625" style="285" bestFit="1" customWidth="1"/>
    <col min="2836" max="2836" width="10.6640625" style="285" bestFit="1" customWidth="1"/>
    <col min="2837" max="2837" width="2.33203125" style="285" customWidth="1"/>
    <col min="2838" max="2838" width="11.6640625" style="285" bestFit="1" customWidth="1"/>
    <col min="2839" max="2839" width="11.33203125" style="285" bestFit="1" customWidth="1"/>
    <col min="2840" max="2840" width="10.6640625" style="285" bestFit="1" customWidth="1"/>
    <col min="2841" max="2841" width="15.6640625" style="285" bestFit="1" customWidth="1"/>
    <col min="2842" max="2842" width="2.33203125" style="285" customWidth="1"/>
    <col min="2843" max="2843" width="10.6640625" style="285" bestFit="1" customWidth="1"/>
    <col min="2844" max="2844" width="11.5" style="285"/>
    <col min="2845" max="2846" width="10.6640625" style="285" bestFit="1" customWidth="1"/>
    <col min="2847" max="2847" width="11.33203125" style="285" bestFit="1" customWidth="1"/>
    <col min="2848" max="2848" width="16.33203125" style="285" bestFit="1" customWidth="1"/>
    <col min="2849" max="2850" width="10.6640625" style="285" bestFit="1" customWidth="1"/>
    <col min="2851" max="2851" width="11.33203125" style="285" bestFit="1" customWidth="1"/>
    <col min="2852" max="2852" width="15.5" style="285" bestFit="1" customWidth="1"/>
    <col min="2853" max="2853" width="2.1640625" style="285" bestFit="1" customWidth="1"/>
    <col min="2854" max="2854" width="13.33203125" style="285" bestFit="1" customWidth="1"/>
    <col min="2855" max="2855" width="6.6640625" style="285" bestFit="1" customWidth="1"/>
    <col min="2856" max="2856" width="17.83203125" style="285" bestFit="1" customWidth="1"/>
    <col min="2857" max="2857" width="12.6640625" style="285" bestFit="1" customWidth="1"/>
    <col min="2858" max="2858" width="13.6640625" style="285" bestFit="1" customWidth="1"/>
    <col min="2859" max="3073" width="11.5" style="285"/>
    <col min="3074" max="3074" width="57.1640625" style="285" customWidth="1"/>
    <col min="3075" max="3075" width="48" style="285" bestFit="1" customWidth="1"/>
    <col min="3076" max="3076" width="56.5" style="285" bestFit="1" customWidth="1"/>
    <col min="3077" max="3077" width="15" style="285" bestFit="1" customWidth="1"/>
    <col min="3078" max="3079" width="11.6640625" style="285" bestFit="1" customWidth="1"/>
    <col min="3080" max="3080" width="12.5" style="285" bestFit="1" customWidth="1"/>
    <col min="3081" max="3081" width="11.5" style="285"/>
    <col min="3082" max="3082" width="10.6640625" style="285" bestFit="1" customWidth="1"/>
    <col min="3083" max="3083" width="11.6640625" style="285" bestFit="1" customWidth="1"/>
    <col min="3084" max="3084" width="2.33203125" style="285" customWidth="1"/>
    <col min="3085" max="3085" width="11.6640625" style="285" bestFit="1" customWidth="1"/>
    <col min="3086" max="3086" width="12.83203125" style="285" bestFit="1" customWidth="1"/>
    <col min="3087" max="3087" width="13.33203125" style="285" bestFit="1" customWidth="1"/>
    <col min="3088" max="3089" width="10.6640625" style="285" bestFit="1" customWidth="1"/>
    <col min="3090" max="3090" width="2.33203125" style="285" customWidth="1"/>
    <col min="3091" max="3091" width="11.1640625" style="285" bestFit="1" customWidth="1"/>
    <col min="3092" max="3092" width="10.6640625" style="285" bestFit="1" customWidth="1"/>
    <col min="3093" max="3093" width="2.33203125" style="285" customWidth="1"/>
    <col min="3094" max="3094" width="11.6640625" style="285" bestFit="1" customWidth="1"/>
    <col min="3095" max="3095" width="11.33203125" style="285" bestFit="1" customWidth="1"/>
    <col min="3096" max="3096" width="10.6640625" style="285" bestFit="1" customWidth="1"/>
    <col min="3097" max="3097" width="15.6640625" style="285" bestFit="1" customWidth="1"/>
    <col min="3098" max="3098" width="2.33203125" style="285" customWidth="1"/>
    <col min="3099" max="3099" width="10.6640625" style="285" bestFit="1" customWidth="1"/>
    <col min="3100" max="3100" width="11.5" style="285"/>
    <col min="3101" max="3102" width="10.6640625" style="285" bestFit="1" customWidth="1"/>
    <col min="3103" max="3103" width="11.33203125" style="285" bestFit="1" customWidth="1"/>
    <col min="3104" max="3104" width="16.33203125" style="285" bestFit="1" customWidth="1"/>
    <col min="3105" max="3106" width="10.6640625" style="285" bestFit="1" customWidth="1"/>
    <col min="3107" max="3107" width="11.33203125" style="285" bestFit="1" customWidth="1"/>
    <col min="3108" max="3108" width="15.5" style="285" bestFit="1" customWidth="1"/>
    <col min="3109" max="3109" width="2.1640625" style="285" bestFit="1" customWidth="1"/>
    <col min="3110" max="3110" width="13.33203125" style="285" bestFit="1" customWidth="1"/>
    <col min="3111" max="3111" width="6.6640625" style="285" bestFit="1" customWidth="1"/>
    <col min="3112" max="3112" width="17.83203125" style="285" bestFit="1" customWidth="1"/>
    <col min="3113" max="3113" width="12.6640625" style="285" bestFit="1" customWidth="1"/>
    <col min="3114" max="3114" width="13.6640625" style="285" bestFit="1" customWidth="1"/>
    <col min="3115" max="3329" width="11.5" style="285"/>
    <col min="3330" max="3330" width="57.1640625" style="285" customWidth="1"/>
    <col min="3331" max="3331" width="48" style="285" bestFit="1" customWidth="1"/>
    <col min="3332" max="3332" width="56.5" style="285" bestFit="1" customWidth="1"/>
    <col min="3333" max="3333" width="15" style="285" bestFit="1" customWidth="1"/>
    <col min="3334" max="3335" width="11.6640625" style="285" bestFit="1" customWidth="1"/>
    <col min="3336" max="3336" width="12.5" style="285" bestFit="1" customWidth="1"/>
    <col min="3337" max="3337" width="11.5" style="285"/>
    <col min="3338" max="3338" width="10.6640625" style="285" bestFit="1" customWidth="1"/>
    <col min="3339" max="3339" width="11.6640625" style="285" bestFit="1" customWidth="1"/>
    <col min="3340" max="3340" width="2.33203125" style="285" customWidth="1"/>
    <col min="3341" max="3341" width="11.6640625" style="285" bestFit="1" customWidth="1"/>
    <col min="3342" max="3342" width="12.83203125" style="285" bestFit="1" customWidth="1"/>
    <col min="3343" max="3343" width="13.33203125" style="285" bestFit="1" customWidth="1"/>
    <col min="3344" max="3345" width="10.6640625" style="285" bestFit="1" customWidth="1"/>
    <col min="3346" max="3346" width="2.33203125" style="285" customWidth="1"/>
    <col min="3347" max="3347" width="11.1640625" style="285" bestFit="1" customWidth="1"/>
    <col min="3348" max="3348" width="10.6640625" style="285" bestFit="1" customWidth="1"/>
    <col min="3349" max="3349" width="2.33203125" style="285" customWidth="1"/>
    <col min="3350" max="3350" width="11.6640625" style="285" bestFit="1" customWidth="1"/>
    <col min="3351" max="3351" width="11.33203125" style="285" bestFit="1" customWidth="1"/>
    <col min="3352" max="3352" width="10.6640625" style="285" bestFit="1" customWidth="1"/>
    <col min="3353" max="3353" width="15.6640625" style="285" bestFit="1" customWidth="1"/>
    <col min="3354" max="3354" width="2.33203125" style="285" customWidth="1"/>
    <col min="3355" max="3355" width="10.6640625" style="285" bestFit="1" customWidth="1"/>
    <col min="3356" max="3356" width="11.5" style="285"/>
    <col min="3357" max="3358" width="10.6640625" style="285" bestFit="1" customWidth="1"/>
    <col min="3359" max="3359" width="11.33203125" style="285" bestFit="1" customWidth="1"/>
    <col min="3360" max="3360" width="16.33203125" style="285" bestFit="1" customWidth="1"/>
    <col min="3361" max="3362" width="10.6640625" style="285" bestFit="1" customWidth="1"/>
    <col min="3363" max="3363" width="11.33203125" style="285" bestFit="1" customWidth="1"/>
    <col min="3364" max="3364" width="15.5" style="285" bestFit="1" customWidth="1"/>
    <col min="3365" max="3365" width="2.1640625" style="285" bestFit="1" customWidth="1"/>
    <col min="3366" max="3366" width="13.33203125" style="285" bestFit="1" customWidth="1"/>
    <col min="3367" max="3367" width="6.6640625" style="285" bestFit="1" customWidth="1"/>
    <col min="3368" max="3368" width="17.83203125" style="285" bestFit="1" customWidth="1"/>
    <col min="3369" max="3369" width="12.6640625" style="285" bestFit="1" customWidth="1"/>
    <col min="3370" max="3370" width="13.6640625" style="285" bestFit="1" customWidth="1"/>
    <col min="3371" max="3585" width="11.5" style="285"/>
    <col min="3586" max="3586" width="57.1640625" style="285" customWidth="1"/>
    <col min="3587" max="3587" width="48" style="285" bestFit="1" customWidth="1"/>
    <col min="3588" max="3588" width="56.5" style="285" bestFit="1" customWidth="1"/>
    <col min="3589" max="3589" width="15" style="285" bestFit="1" customWidth="1"/>
    <col min="3590" max="3591" width="11.6640625" style="285" bestFit="1" customWidth="1"/>
    <col min="3592" max="3592" width="12.5" style="285" bestFit="1" customWidth="1"/>
    <col min="3593" max="3593" width="11.5" style="285"/>
    <col min="3594" max="3594" width="10.6640625" style="285" bestFit="1" customWidth="1"/>
    <col min="3595" max="3595" width="11.6640625" style="285" bestFit="1" customWidth="1"/>
    <col min="3596" max="3596" width="2.33203125" style="285" customWidth="1"/>
    <col min="3597" max="3597" width="11.6640625" style="285" bestFit="1" customWidth="1"/>
    <col min="3598" max="3598" width="12.83203125" style="285" bestFit="1" customWidth="1"/>
    <col min="3599" max="3599" width="13.33203125" style="285" bestFit="1" customWidth="1"/>
    <col min="3600" max="3601" width="10.6640625" style="285" bestFit="1" customWidth="1"/>
    <col min="3602" max="3602" width="2.33203125" style="285" customWidth="1"/>
    <col min="3603" max="3603" width="11.1640625" style="285" bestFit="1" customWidth="1"/>
    <col min="3604" max="3604" width="10.6640625" style="285" bestFit="1" customWidth="1"/>
    <col min="3605" max="3605" width="2.33203125" style="285" customWidth="1"/>
    <col min="3606" max="3606" width="11.6640625" style="285" bestFit="1" customWidth="1"/>
    <col min="3607" max="3607" width="11.33203125" style="285" bestFit="1" customWidth="1"/>
    <col min="3608" max="3608" width="10.6640625" style="285" bestFit="1" customWidth="1"/>
    <col min="3609" max="3609" width="15.6640625" style="285" bestFit="1" customWidth="1"/>
    <col min="3610" max="3610" width="2.33203125" style="285" customWidth="1"/>
    <col min="3611" max="3611" width="10.6640625" style="285" bestFit="1" customWidth="1"/>
    <col min="3612" max="3612" width="11.5" style="285"/>
    <col min="3613" max="3614" width="10.6640625" style="285" bestFit="1" customWidth="1"/>
    <col min="3615" max="3615" width="11.33203125" style="285" bestFit="1" customWidth="1"/>
    <col min="3616" max="3616" width="16.33203125" style="285" bestFit="1" customWidth="1"/>
    <col min="3617" max="3618" width="10.6640625" style="285" bestFit="1" customWidth="1"/>
    <col min="3619" max="3619" width="11.33203125" style="285" bestFit="1" customWidth="1"/>
    <col min="3620" max="3620" width="15.5" style="285" bestFit="1" customWidth="1"/>
    <col min="3621" max="3621" width="2.1640625" style="285" bestFit="1" customWidth="1"/>
    <col min="3622" max="3622" width="13.33203125" style="285" bestFit="1" customWidth="1"/>
    <col min="3623" max="3623" width="6.6640625" style="285" bestFit="1" customWidth="1"/>
    <col min="3624" max="3624" width="17.83203125" style="285" bestFit="1" customWidth="1"/>
    <col min="3625" max="3625" width="12.6640625" style="285" bestFit="1" customWidth="1"/>
    <col min="3626" max="3626" width="13.6640625" style="285" bestFit="1" customWidth="1"/>
    <col min="3627" max="3841" width="11.5" style="285"/>
    <col min="3842" max="3842" width="57.1640625" style="285" customWidth="1"/>
    <col min="3843" max="3843" width="48" style="285" bestFit="1" customWidth="1"/>
    <col min="3844" max="3844" width="56.5" style="285" bestFit="1" customWidth="1"/>
    <col min="3845" max="3845" width="15" style="285" bestFit="1" customWidth="1"/>
    <col min="3846" max="3847" width="11.6640625" style="285" bestFit="1" customWidth="1"/>
    <col min="3848" max="3848" width="12.5" style="285" bestFit="1" customWidth="1"/>
    <col min="3849" max="3849" width="11.5" style="285"/>
    <col min="3850" max="3850" width="10.6640625" style="285" bestFit="1" customWidth="1"/>
    <col min="3851" max="3851" width="11.6640625" style="285" bestFit="1" customWidth="1"/>
    <col min="3852" max="3852" width="2.33203125" style="285" customWidth="1"/>
    <col min="3853" max="3853" width="11.6640625" style="285" bestFit="1" customWidth="1"/>
    <col min="3854" max="3854" width="12.83203125" style="285" bestFit="1" customWidth="1"/>
    <col min="3855" max="3855" width="13.33203125" style="285" bestFit="1" customWidth="1"/>
    <col min="3856" max="3857" width="10.6640625" style="285" bestFit="1" customWidth="1"/>
    <col min="3858" max="3858" width="2.33203125" style="285" customWidth="1"/>
    <col min="3859" max="3859" width="11.1640625" style="285" bestFit="1" customWidth="1"/>
    <col min="3860" max="3860" width="10.6640625" style="285" bestFit="1" customWidth="1"/>
    <col min="3861" max="3861" width="2.33203125" style="285" customWidth="1"/>
    <col min="3862" max="3862" width="11.6640625" style="285" bestFit="1" customWidth="1"/>
    <col min="3863" max="3863" width="11.33203125" style="285" bestFit="1" customWidth="1"/>
    <col min="3864" max="3864" width="10.6640625" style="285" bestFit="1" customWidth="1"/>
    <col min="3865" max="3865" width="15.6640625" style="285" bestFit="1" customWidth="1"/>
    <col min="3866" max="3866" width="2.33203125" style="285" customWidth="1"/>
    <col min="3867" max="3867" width="10.6640625" style="285" bestFit="1" customWidth="1"/>
    <col min="3868" max="3868" width="11.5" style="285"/>
    <col min="3869" max="3870" width="10.6640625" style="285" bestFit="1" customWidth="1"/>
    <col min="3871" max="3871" width="11.33203125" style="285" bestFit="1" customWidth="1"/>
    <col min="3872" max="3872" width="16.33203125" style="285" bestFit="1" customWidth="1"/>
    <col min="3873" max="3874" width="10.6640625" style="285" bestFit="1" customWidth="1"/>
    <col min="3875" max="3875" width="11.33203125" style="285" bestFit="1" customWidth="1"/>
    <col min="3876" max="3876" width="15.5" style="285" bestFit="1" customWidth="1"/>
    <col min="3877" max="3877" width="2.1640625" style="285" bestFit="1" customWidth="1"/>
    <col min="3878" max="3878" width="13.33203125" style="285" bestFit="1" customWidth="1"/>
    <col min="3879" max="3879" width="6.6640625" style="285" bestFit="1" customWidth="1"/>
    <col min="3880" max="3880" width="17.83203125" style="285" bestFit="1" customWidth="1"/>
    <col min="3881" max="3881" width="12.6640625" style="285" bestFit="1" customWidth="1"/>
    <col min="3882" max="3882" width="13.6640625" style="285" bestFit="1" customWidth="1"/>
    <col min="3883" max="4097" width="11.5" style="285"/>
    <col min="4098" max="4098" width="57.1640625" style="285" customWidth="1"/>
    <col min="4099" max="4099" width="48" style="285" bestFit="1" customWidth="1"/>
    <col min="4100" max="4100" width="56.5" style="285" bestFit="1" customWidth="1"/>
    <col min="4101" max="4101" width="15" style="285" bestFit="1" customWidth="1"/>
    <col min="4102" max="4103" width="11.6640625" style="285" bestFit="1" customWidth="1"/>
    <col min="4104" max="4104" width="12.5" style="285" bestFit="1" customWidth="1"/>
    <col min="4105" max="4105" width="11.5" style="285"/>
    <col min="4106" max="4106" width="10.6640625" style="285" bestFit="1" customWidth="1"/>
    <col min="4107" max="4107" width="11.6640625" style="285" bestFit="1" customWidth="1"/>
    <col min="4108" max="4108" width="2.33203125" style="285" customWidth="1"/>
    <col min="4109" max="4109" width="11.6640625" style="285" bestFit="1" customWidth="1"/>
    <col min="4110" max="4110" width="12.83203125" style="285" bestFit="1" customWidth="1"/>
    <col min="4111" max="4111" width="13.33203125" style="285" bestFit="1" customWidth="1"/>
    <col min="4112" max="4113" width="10.6640625" style="285" bestFit="1" customWidth="1"/>
    <col min="4114" max="4114" width="2.33203125" style="285" customWidth="1"/>
    <col min="4115" max="4115" width="11.1640625" style="285" bestFit="1" customWidth="1"/>
    <col min="4116" max="4116" width="10.6640625" style="285" bestFit="1" customWidth="1"/>
    <col min="4117" max="4117" width="2.33203125" style="285" customWidth="1"/>
    <col min="4118" max="4118" width="11.6640625" style="285" bestFit="1" customWidth="1"/>
    <col min="4119" max="4119" width="11.33203125" style="285" bestFit="1" customWidth="1"/>
    <col min="4120" max="4120" width="10.6640625" style="285" bestFit="1" customWidth="1"/>
    <col min="4121" max="4121" width="15.6640625" style="285" bestFit="1" customWidth="1"/>
    <col min="4122" max="4122" width="2.33203125" style="285" customWidth="1"/>
    <col min="4123" max="4123" width="10.6640625" style="285" bestFit="1" customWidth="1"/>
    <col min="4124" max="4124" width="11.5" style="285"/>
    <col min="4125" max="4126" width="10.6640625" style="285" bestFit="1" customWidth="1"/>
    <col min="4127" max="4127" width="11.33203125" style="285" bestFit="1" customWidth="1"/>
    <col min="4128" max="4128" width="16.33203125" style="285" bestFit="1" customWidth="1"/>
    <col min="4129" max="4130" width="10.6640625" style="285" bestFit="1" customWidth="1"/>
    <col min="4131" max="4131" width="11.33203125" style="285" bestFit="1" customWidth="1"/>
    <col min="4132" max="4132" width="15.5" style="285" bestFit="1" customWidth="1"/>
    <col min="4133" max="4133" width="2.1640625" style="285" bestFit="1" customWidth="1"/>
    <col min="4134" max="4134" width="13.33203125" style="285" bestFit="1" customWidth="1"/>
    <col min="4135" max="4135" width="6.6640625" style="285" bestFit="1" customWidth="1"/>
    <col min="4136" max="4136" width="17.83203125" style="285" bestFit="1" customWidth="1"/>
    <col min="4137" max="4137" width="12.6640625" style="285" bestFit="1" customWidth="1"/>
    <col min="4138" max="4138" width="13.6640625" style="285" bestFit="1" customWidth="1"/>
    <col min="4139" max="4353" width="11.5" style="285"/>
    <col min="4354" max="4354" width="57.1640625" style="285" customWidth="1"/>
    <col min="4355" max="4355" width="48" style="285" bestFit="1" customWidth="1"/>
    <col min="4356" max="4356" width="56.5" style="285" bestFit="1" customWidth="1"/>
    <col min="4357" max="4357" width="15" style="285" bestFit="1" customWidth="1"/>
    <col min="4358" max="4359" width="11.6640625" style="285" bestFit="1" customWidth="1"/>
    <col min="4360" max="4360" width="12.5" style="285" bestFit="1" customWidth="1"/>
    <col min="4361" max="4361" width="11.5" style="285"/>
    <col min="4362" max="4362" width="10.6640625" style="285" bestFit="1" customWidth="1"/>
    <col min="4363" max="4363" width="11.6640625" style="285" bestFit="1" customWidth="1"/>
    <col min="4364" max="4364" width="2.33203125" style="285" customWidth="1"/>
    <col min="4365" max="4365" width="11.6640625" style="285" bestFit="1" customWidth="1"/>
    <col min="4366" max="4366" width="12.83203125" style="285" bestFit="1" customWidth="1"/>
    <col min="4367" max="4367" width="13.33203125" style="285" bestFit="1" customWidth="1"/>
    <col min="4368" max="4369" width="10.6640625" style="285" bestFit="1" customWidth="1"/>
    <col min="4370" max="4370" width="2.33203125" style="285" customWidth="1"/>
    <col min="4371" max="4371" width="11.1640625" style="285" bestFit="1" customWidth="1"/>
    <col min="4372" max="4372" width="10.6640625" style="285" bestFit="1" customWidth="1"/>
    <col min="4373" max="4373" width="2.33203125" style="285" customWidth="1"/>
    <col min="4374" max="4374" width="11.6640625" style="285" bestFit="1" customWidth="1"/>
    <col min="4375" max="4375" width="11.33203125" style="285" bestFit="1" customWidth="1"/>
    <col min="4376" max="4376" width="10.6640625" style="285" bestFit="1" customWidth="1"/>
    <col min="4377" max="4377" width="15.6640625" style="285" bestFit="1" customWidth="1"/>
    <col min="4378" max="4378" width="2.33203125" style="285" customWidth="1"/>
    <col min="4379" max="4379" width="10.6640625" style="285" bestFit="1" customWidth="1"/>
    <col min="4380" max="4380" width="11.5" style="285"/>
    <col min="4381" max="4382" width="10.6640625" style="285" bestFit="1" customWidth="1"/>
    <col min="4383" max="4383" width="11.33203125" style="285" bestFit="1" customWidth="1"/>
    <col min="4384" max="4384" width="16.33203125" style="285" bestFit="1" customWidth="1"/>
    <col min="4385" max="4386" width="10.6640625" style="285" bestFit="1" customWidth="1"/>
    <col min="4387" max="4387" width="11.33203125" style="285" bestFit="1" customWidth="1"/>
    <col min="4388" max="4388" width="15.5" style="285" bestFit="1" customWidth="1"/>
    <col min="4389" max="4389" width="2.1640625" style="285" bestFit="1" customWidth="1"/>
    <col min="4390" max="4390" width="13.33203125" style="285" bestFit="1" customWidth="1"/>
    <col min="4391" max="4391" width="6.6640625" style="285" bestFit="1" customWidth="1"/>
    <col min="4392" max="4392" width="17.83203125" style="285" bestFit="1" customWidth="1"/>
    <col min="4393" max="4393" width="12.6640625" style="285" bestFit="1" customWidth="1"/>
    <col min="4394" max="4394" width="13.6640625" style="285" bestFit="1" customWidth="1"/>
    <col min="4395" max="4609" width="11.5" style="285"/>
    <col min="4610" max="4610" width="57.1640625" style="285" customWidth="1"/>
    <col min="4611" max="4611" width="48" style="285" bestFit="1" customWidth="1"/>
    <col min="4612" max="4612" width="56.5" style="285" bestFit="1" customWidth="1"/>
    <col min="4613" max="4613" width="15" style="285" bestFit="1" customWidth="1"/>
    <col min="4614" max="4615" width="11.6640625" style="285" bestFit="1" customWidth="1"/>
    <col min="4616" max="4616" width="12.5" style="285" bestFit="1" customWidth="1"/>
    <col min="4617" max="4617" width="11.5" style="285"/>
    <col min="4618" max="4618" width="10.6640625" style="285" bestFit="1" customWidth="1"/>
    <col min="4619" max="4619" width="11.6640625" style="285" bestFit="1" customWidth="1"/>
    <col min="4620" max="4620" width="2.33203125" style="285" customWidth="1"/>
    <col min="4621" max="4621" width="11.6640625" style="285" bestFit="1" customWidth="1"/>
    <col min="4622" max="4622" width="12.83203125" style="285" bestFit="1" customWidth="1"/>
    <col min="4623" max="4623" width="13.33203125" style="285" bestFit="1" customWidth="1"/>
    <col min="4624" max="4625" width="10.6640625" style="285" bestFit="1" customWidth="1"/>
    <col min="4626" max="4626" width="2.33203125" style="285" customWidth="1"/>
    <col min="4627" max="4627" width="11.1640625" style="285" bestFit="1" customWidth="1"/>
    <col min="4628" max="4628" width="10.6640625" style="285" bestFit="1" customWidth="1"/>
    <col min="4629" max="4629" width="2.33203125" style="285" customWidth="1"/>
    <col min="4630" max="4630" width="11.6640625" style="285" bestFit="1" customWidth="1"/>
    <col min="4631" max="4631" width="11.33203125" style="285" bestFit="1" customWidth="1"/>
    <col min="4632" max="4632" width="10.6640625" style="285" bestFit="1" customWidth="1"/>
    <col min="4633" max="4633" width="15.6640625" style="285" bestFit="1" customWidth="1"/>
    <col min="4634" max="4634" width="2.33203125" style="285" customWidth="1"/>
    <col min="4635" max="4635" width="10.6640625" style="285" bestFit="1" customWidth="1"/>
    <col min="4636" max="4636" width="11.5" style="285"/>
    <col min="4637" max="4638" width="10.6640625" style="285" bestFit="1" customWidth="1"/>
    <col min="4639" max="4639" width="11.33203125" style="285" bestFit="1" customWidth="1"/>
    <col min="4640" max="4640" width="16.33203125" style="285" bestFit="1" customWidth="1"/>
    <col min="4641" max="4642" width="10.6640625" style="285" bestFit="1" customWidth="1"/>
    <col min="4643" max="4643" width="11.33203125" style="285" bestFit="1" customWidth="1"/>
    <col min="4644" max="4644" width="15.5" style="285" bestFit="1" customWidth="1"/>
    <col min="4645" max="4645" width="2.1640625" style="285" bestFit="1" customWidth="1"/>
    <col min="4646" max="4646" width="13.33203125" style="285" bestFit="1" customWidth="1"/>
    <col min="4647" max="4647" width="6.6640625" style="285" bestFit="1" customWidth="1"/>
    <col min="4648" max="4648" width="17.83203125" style="285" bestFit="1" customWidth="1"/>
    <col min="4649" max="4649" width="12.6640625" style="285" bestFit="1" customWidth="1"/>
    <col min="4650" max="4650" width="13.6640625" style="285" bestFit="1" customWidth="1"/>
    <col min="4651" max="4865" width="11.5" style="285"/>
    <col min="4866" max="4866" width="57.1640625" style="285" customWidth="1"/>
    <col min="4867" max="4867" width="48" style="285" bestFit="1" customWidth="1"/>
    <col min="4868" max="4868" width="56.5" style="285" bestFit="1" customWidth="1"/>
    <col min="4869" max="4869" width="15" style="285" bestFit="1" customWidth="1"/>
    <col min="4870" max="4871" width="11.6640625" style="285" bestFit="1" customWidth="1"/>
    <col min="4872" max="4872" width="12.5" style="285" bestFit="1" customWidth="1"/>
    <col min="4873" max="4873" width="11.5" style="285"/>
    <col min="4874" max="4874" width="10.6640625" style="285" bestFit="1" customWidth="1"/>
    <col min="4875" max="4875" width="11.6640625" style="285" bestFit="1" customWidth="1"/>
    <col min="4876" max="4876" width="2.33203125" style="285" customWidth="1"/>
    <col min="4877" max="4877" width="11.6640625" style="285" bestFit="1" customWidth="1"/>
    <col min="4878" max="4878" width="12.83203125" style="285" bestFit="1" customWidth="1"/>
    <col min="4879" max="4879" width="13.33203125" style="285" bestFit="1" customWidth="1"/>
    <col min="4880" max="4881" width="10.6640625" style="285" bestFit="1" customWidth="1"/>
    <col min="4882" max="4882" width="2.33203125" style="285" customWidth="1"/>
    <col min="4883" max="4883" width="11.1640625" style="285" bestFit="1" customWidth="1"/>
    <col min="4884" max="4884" width="10.6640625" style="285" bestFit="1" customWidth="1"/>
    <col min="4885" max="4885" width="2.33203125" style="285" customWidth="1"/>
    <col min="4886" max="4886" width="11.6640625" style="285" bestFit="1" customWidth="1"/>
    <col min="4887" max="4887" width="11.33203125" style="285" bestFit="1" customWidth="1"/>
    <col min="4888" max="4888" width="10.6640625" style="285" bestFit="1" customWidth="1"/>
    <col min="4889" max="4889" width="15.6640625" style="285" bestFit="1" customWidth="1"/>
    <col min="4890" max="4890" width="2.33203125" style="285" customWidth="1"/>
    <col min="4891" max="4891" width="10.6640625" style="285" bestFit="1" customWidth="1"/>
    <col min="4892" max="4892" width="11.5" style="285"/>
    <col min="4893" max="4894" width="10.6640625" style="285" bestFit="1" customWidth="1"/>
    <col min="4895" max="4895" width="11.33203125" style="285" bestFit="1" customWidth="1"/>
    <col min="4896" max="4896" width="16.33203125" style="285" bestFit="1" customWidth="1"/>
    <col min="4897" max="4898" width="10.6640625" style="285" bestFit="1" customWidth="1"/>
    <col min="4899" max="4899" width="11.33203125" style="285" bestFit="1" customWidth="1"/>
    <col min="4900" max="4900" width="15.5" style="285" bestFit="1" customWidth="1"/>
    <col min="4901" max="4901" width="2.1640625" style="285" bestFit="1" customWidth="1"/>
    <col min="4902" max="4902" width="13.33203125" style="285" bestFit="1" customWidth="1"/>
    <col min="4903" max="4903" width="6.6640625" style="285" bestFit="1" customWidth="1"/>
    <col min="4904" max="4904" width="17.83203125" style="285" bestFit="1" customWidth="1"/>
    <col min="4905" max="4905" width="12.6640625" style="285" bestFit="1" customWidth="1"/>
    <col min="4906" max="4906" width="13.6640625" style="285" bestFit="1" customWidth="1"/>
    <col min="4907" max="5121" width="11.5" style="285"/>
    <col min="5122" max="5122" width="57.1640625" style="285" customWidth="1"/>
    <col min="5123" max="5123" width="48" style="285" bestFit="1" customWidth="1"/>
    <col min="5124" max="5124" width="56.5" style="285" bestFit="1" customWidth="1"/>
    <col min="5125" max="5125" width="15" style="285" bestFit="1" customWidth="1"/>
    <col min="5126" max="5127" width="11.6640625" style="285" bestFit="1" customWidth="1"/>
    <col min="5128" max="5128" width="12.5" style="285" bestFit="1" customWidth="1"/>
    <col min="5129" max="5129" width="11.5" style="285"/>
    <col min="5130" max="5130" width="10.6640625" style="285" bestFit="1" customWidth="1"/>
    <col min="5131" max="5131" width="11.6640625" style="285" bestFit="1" customWidth="1"/>
    <col min="5132" max="5132" width="2.33203125" style="285" customWidth="1"/>
    <col min="5133" max="5133" width="11.6640625" style="285" bestFit="1" customWidth="1"/>
    <col min="5134" max="5134" width="12.83203125" style="285" bestFit="1" customWidth="1"/>
    <col min="5135" max="5135" width="13.33203125" style="285" bestFit="1" customWidth="1"/>
    <col min="5136" max="5137" width="10.6640625" style="285" bestFit="1" customWidth="1"/>
    <col min="5138" max="5138" width="2.33203125" style="285" customWidth="1"/>
    <col min="5139" max="5139" width="11.1640625" style="285" bestFit="1" customWidth="1"/>
    <col min="5140" max="5140" width="10.6640625" style="285" bestFit="1" customWidth="1"/>
    <col min="5141" max="5141" width="2.33203125" style="285" customWidth="1"/>
    <col min="5142" max="5142" width="11.6640625" style="285" bestFit="1" customWidth="1"/>
    <col min="5143" max="5143" width="11.33203125" style="285" bestFit="1" customWidth="1"/>
    <col min="5144" max="5144" width="10.6640625" style="285" bestFit="1" customWidth="1"/>
    <col min="5145" max="5145" width="15.6640625" style="285" bestFit="1" customWidth="1"/>
    <col min="5146" max="5146" width="2.33203125" style="285" customWidth="1"/>
    <col min="5147" max="5147" width="10.6640625" style="285" bestFit="1" customWidth="1"/>
    <col min="5148" max="5148" width="11.5" style="285"/>
    <col min="5149" max="5150" width="10.6640625" style="285" bestFit="1" customWidth="1"/>
    <col min="5151" max="5151" width="11.33203125" style="285" bestFit="1" customWidth="1"/>
    <col min="5152" max="5152" width="16.33203125" style="285" bestFit="1" customWidth="1"/>
    <col min="5153" max="5154" width="10.6640625" style="285" bestFit="1" customWidth="1"/>
    <col min="5155" max="5155" width="11.33203125" style="285" bestFit="1" customWidth="1"/>
    <col min="5156" max="5156" width="15.5" style="285" bestFit="1" customWidth="1"/>
    <col min="5157" max="5157" width="2.1640625" style="285" bestFit="1" customWidth="1"/>
    <col min="5158" max="5158" width="13.33203125" style="285" bestFit="1" customWidth="1"/>
    <col min="5159" max="5159" width="6.6640625" style="285" bestFit="1" customWidth="1"/>
    <col min="5160" max="5160" width="17.83203125" style="285" bestFit="1" customWidth="1"/>
    <col min="5161" max="5161" width="12.6640625" style="285" bestFit="1" customWidth="1"/>
    <col min="5162" max="5162" width="13.6640625" style="285" bestFit="1" customWidth="1"/>
    <col min="5163" max="5377" width="11.5" style="285"/>
    <col min="5378" max="5378" width="57.1640625" style="285" customWidth="1"/>
    <col min="5379" max="5379" width="48" style="285" bestFit="1" customWidth="1"/>
    <col min="5380" max="5380" width="56.5" style="285" bestFit="1" customWidth="1"/>
    <col min="5381" max="5381" width="15" style="285" bestFit="1" customWidth="1"/>
    <col min="5382" max="5383" width="11.6640625" style="285" bestFit="1" customWidth="1"/>
    <col min="5384" max="5384" width="12.5" style="285" bestFit="1" customWidth="1"/>
    <col min="5385" max="5385" width="11.5" style="285"/>
    <col min="5386" max="5386" width="10.6640625" style="285" bestFit="1" customWidth="1"/>
    <col min="5387" max="5387" width="11.6640625" style="285" bestFit="1" customWidth="1"/>
    <col min="5388" max="5388" width="2.33203125" style="285" customWidth="1"/>
    <col min="5389" max="5389" width="11.6640625" style="285" bestFit="1" customWidth="1"/>
    <col min="5390" max="5390" width="12.83203125" style="285" bestFit="1" customWidth="1"/>
    <col min="5391" max="5391" width="13.33203125" style="285" bestFit="1" customWidth="1"/>
    <col min="5392" max="5393" width="10.6640625" style="285" bestFit="1" customWidth="1"/>
    <col min="5394" max="5394" width="2.33203125" style="285" customWidth="1"/>
    <col min="5395" max="5395" width="11.1640625" style="285" bestFit="1" customWidth="1"/>
    <col min="5396" max="5396" width="10.6640625" style="285" bestFit="1" customWidth="1"/>
    <col min="5397" max="5397" width="2.33203125" style="285" customWidth="1"/>
    <col min="5398" max="5398" width="11.6640625" style="285" bestFit="1" customWidth="1"/>
    <col min="5399" max="5399" width="11.33203125" style="285" bestFit="1" customWidth="1"/>
    <col min="5400" max="5400" width="10.6640625" style="285" bestFit="1" customWidth="1"/>
    <col min="5401" max="5401" width="15.6640625" style="285" bestFit="1" customWidth="1"/>
    <col min="5402" max="5402" width="2.33203125" style="285" customWidth="1"/>
    <col min="5403" max="5403" width="10.6640625" style="285" bestFit="1" customWidth="1"/>
    <col min="5404" max="5404" width="11.5" style="285"/>
    <col min="5405" max="5406" width="10.6640625" style="285" bestFit="1" customWidth="1"/>
    <col min="5407" max="5407" width="11.33203125" style="285" bestFit="1" customWidth="1"/>
    <col min="5408" max="5408" width="16.33203125" style="285" bestFit="1" customWidth="1"/>
    <col min="5409" max="5410" width="10.6640625" style="285" bestFit="1" customWidth="1"/>
    <col min="5411" max="5411" width="11.33203125" style="285" bestFit="1" customWidth="1"/>
    <col min="5412" max="5412" width="15.5" style="285" bestFit="1" customWidth="1"/>
    <col min="5413" max="5413" width="2.1640625" style="285" bestFit="1" customWidth="1"/>
    <col min="5414" max="5414" width="13.33203125" style="285" bestFit="1" customWidth="1"/>
    <col min="5415" max="5415" width="6.6640625" style="285" bestFit="1" customWidth="1"/>
    <col min="5416" max="5416" width="17.83203125" style="285" bestFit="1" customWidth="1"/>
    <col min="5417" max="5417" width="12.6640625" style="285" bestFit="1" customWidth="1"/>
    <col min="5418" max="5418" width="13.6640625" style="285" bestFit="1" customWidth="1"/>
    <col min="5419" max="5633" width="11.5" style="285"/>
    <col min="5634" max="5634" width="57.1640625" style="285" customWidth="1"/>
    <col min="5635" max="5635" width="48" style="285" bestFit="1" customWidth="1"/>
    <col min="5636" max="5636" width="56.5" style="285" bestFit="1" customWidth="1"/>
    <col min="5637" max="5637" width="15" style="285" bestFit="1" customWidth="1"/>
    <col min="5638" max="5639" width="11.6640625" style="285" bestFit="1" customWidth="1"/>
    <col min="5640" max="5640" width="12.5" style="285" bestFit="1" customWidth="1"/>
    <col min="5641" max="5641" width="11.5" style="285"/>
    <col min="5642" max="5642" width="10.6640625" style="285" bestFit="1" customWidth="1"/>
    <col min="5643" max="5643" width="11.6640625" style="285" bestFit="1" customWidth="1"/>
    <col min="5644" max="5644" width="2.33203125" style="285" customWidth="1"/>
    <col min="5645" max="5645" width="11.6640625" style="285" bestFit="1" customWidth="1"/>
    <col min="5646" max="5646" width="12.83203125" style="285" bestFit="1" customWidth="1"/>
    <col min="5647" max="5647" width="13.33203125" style="285" bestFit="1" customWidth="1"/>
    <col min="5648" max="5649" width="10.6640625" style="285" bestFit="1" customWidth="1"/>
    <col min="5650" max="5650" width="2.33203125" style="285" customWidth="1"/>
    <col min="5651" max="5651" width="11.1640625" style="285" bestFit="1" customWidth="1"/>
    <col min="5652" max="5652" width="10.6640625" style="285" bestFit="1" customWidth="1"/>
    <col min="5653" max="5653" width="2.33203125" style="285" customWidth="1"/>
    <col min="5654" max="5654" width="11.6640625" style="285" bestFit="1" customWidth="1"/>
    <col min="5655" max="5655" width="11.33203125" style="285" bestFit="1" customWidth="1"/>
    <col min="5656" max="5656" width="10.6640625" style="285" bestFit="1" customWidth="1"/>
    <col min="5657" max="5657" width="15.6640625" style="285" bestFit="1" customWidth="1"/>
    <col min="5658" max="5658" width="2.33203125" style="285" customWidth="1"/>
    <col min="5659" max="5659" width="10.6640625" style="285" bestFit="1" customWidth="1"/>
    <col min="5660" max="5660" width="11.5" style="285"/>
    <col min="5661" max="5662" width="10.6640625" style="285" bestFit="1" customWidth="1"/>
    <col min="5663" max="5663" width="11.33203125" style="285" bestFit="1" customWidth="1"/>
    <col min="5664" max="5664" width="16.33203125" style="285" bestFit="1" customWidth="1"/>
    <col min="5665" max="5666" width="10.6640625" style="285" bestFit="1" customWidth="1"/>
    <col min="5667" max="5667" width="11.33203125" style="285" bestFit="1" customWidth="1"/>
    <col min="5668" max="5668" width="15.5" style="285" bestFit="1" customWidth="1"/>
    <col min="5669" max="5669" width="2.1640625" style="285" bestFit="1" customWidth="1"/>
    <col min="5670" max="5670" width="13.33203125" style="285" bestFit="1" customWidth="1"/>
    <col min="5671" max="5671" width="6.6640625" style="285" bestFit="1" customWidth="1"/>
    <col min="5672" max="5672" width="17.83203125" style="285" bestFit="1" customWidth="1"/>
    <col min="5673" max="5673" width="12.6640625" style="285" bestFit="1" customWidth="1"/>
    <col min="5674" max="5674" width="13.6640625" style="285" bestFit="1" customWidth="1"/>
    <col min="5675" max="5889" width="11.5" style="285"/>
    <col min="5890" max="5890" width="57.1640625" style="285" customWidth="1"/>
    <col min="5891" max="5891" width="48" style="285" bestFit="1" customWidth="1"/>
    <col min="5892" max="5892" width="56.5" style="285" bestFit="1" customWidth="1"/>
    <col min="5893" max="5893" width="15" style="285" bestFit="1" customWidth="1"/>
    <col min="5894" max="5895" width="11.6640625" style="285" bestFit="1" customWidth="1"/>
    <col min="5896" max="5896" width="12.5" style="285" bestFit="1" customWidth="1"/>
    <col min="5897" max="5897" width="11.5" style="285"/>
    <col min="5898" max="5898" width="10.6640625" style="285" bestFit="1" customWidth="1"/>
    <col min="5899" max="5899" width="11.6640625" style="285" bestFit="1" customWidth="1"/>
    <col min="5900" max="5900" width="2.33203125" style="285" customWidth="1"/>
    <col min="5901" max="5901" width="11.6640625" style="285" bestFit="1" customWidth="1"/>
    <col min="5902" max="5902" width="12.83203125" style="285" bestFit="1" customWidth="1"/>
    <col min="5903" max="5903" width="13.33203125" style="285" bestFit="1" customWidth="1"/>
    <col min="5904" max="5905" width="10.6640625" style="285" bestFit="1" customWidth="1"/>
    <col min="5906" max="5906" width="2.33203125" style="285" customWidth="1"/>
    <col min="5907" max="5907" width="11.1640625" style="285" bestFit="1" customWidth="1"/>
    <col min="5908" max="5908" width="10.6640625" style="285" bestFit="1" customWidth="1"/>
    <col min="5909" max="5909" width="2.33203125" style="285" customWidth="1"/>
    <col min="5910" max="5910" width="11.6640625" style="285" bestFit="1" customWidth="1"/>
    <col min="5911" max="5911" width="11.33203125" style="285" bestFit="1" customWidth="1"/>
    <col min="5912" max="5912" width="10.6640625" style="285" bestFit="1" customWidth="1"/>
    <col min="5913" max="5913" width="15.6640625" style="285" bestFit="1" customWidth="1"/>
    <col min="5914" max="5914" width="2.33203125" style="285" customWidth="1"/>
    <col min="5915" max="5915" width="10.6640625" style="285" bestFit="1" customWidth="1"/>
    <col min="5916" max="5916" width="11.5" style="285"/>
    <col min="5917" max="5918" width="10.6640625" style="285" bestFit="1" customWidth="1"/>
    <col min="5919" max="5919" width="11.33203125" style="285" bestFit="1" customWidth="1"/>
    <col min="5920" max="5920" width="16.33203125" style="285" bestFit="1" customWidth="1"/>
    <col min="5921" max="5922" width="10.6640625" style="285" bestFit="1" customWidth="1"/>
    <col min="5923" max="5923" width="11.33203125" style="285" bestFit="1" customWidth="1"/>
    <col min="5924" max="5924" width="15.5" style="285" bestFit="1" customWidth="1"/>
    <col min="5925" max="5925" width="2.1640625" style="285" bestFit="1" customWidth="1"/>
    <col min="5926" max="5926" width="13.33203125" style="285" bestFit="1" customWidth="1"/>
    <col min="5927" max="5927" width="6.6640625" style="285" bestFit="1" customWidth="1"/>
    <col min="5928" max="5928" width="17.83203125" style="285" bestFit="1" customWidth="1"/>
    <col min="5929" max="5929" width="12.6640625" style="285" bestFit="1" customWidth="1"/>
    <col min="5930" max="5930" width="13.6640625" style="285" bestFit="1" customWidth="1"/>
    <col min="5931" max="6145" width="11.5" style="285"/>
    <col min="6146" max="6146" width="57.1640625" style="285" customWidth="1"/>
    <col min="6147" max="6147" width="48" style="285" bestFit="1" customWidth="1"/>
    <col min="6148" max="6148" width="56.5" style="285" bestFit="1" customWidth="1"/>
    <col min="6149" max="6149" width="15" style="285" bestFit="1" customWidth="1"/>
    <col min="6150" max="6151" width="11.6640625" style="285" bestFit="1" customWidth="1"/>
    <col min="6152" max="6152" width="12.5" style="285" bestFit="1" customWidth="1"/>
    <col min="6153" max="6153" width="11.5" style="285"/>
    <col min="6154" max="6154" width="10.6640625" style="285" bestFit="1" customWidth="1"/>
    <col min="6155" max="6155" width="11.6640625" style="285" bestFit="1" customWidth="1"/>
    <col min="6156" max="6156" width="2.33203125" style="285" customWidth="1"/>
    <col min="6157" max="6157" width="11.6640625" style="285" bestFit="1" customWidth="1"/>
    <col min="6158" max="6158" width="12.83203125" style="285" bestFit="1" customWidth="1"/>
    <col min="6159" max="6159" width="13.33203125" style="285" bestFit="1" customWidth="1"/>
    <col min="6160" max="6161" width="10.6640625" style="285" bestFit="1" customWidth="1"/>
    <col min="6162" max="6162" width="2.33203125" style="285" customWidth="1"/>
    <col min="6163" max="6163" width="11.1640625" style="285" bestFit="1" customWidth="1"/>
    <col min="6164" max="6164" width="10.6640625" style="285" bestFit="1" customWidth="1"/>
    <col min="6165" max="6165" width="2.33203125" style="285" customWidth="1"/>
    <col min="6166" max="6166" width="11.6640625" style="285" bestFit="1" customWidth="1"/>
    <col min="6167" max="6167" width="11.33203125" style="285" bestFit="1" customWidth="1"/>
    <col min="6168" max="6168" width="10.6640625" style="285" bestFit="1" customWidth="1"/>
    <col min="6169" max="6169" width="15.6640625" style="285" bestFit="1" customWidth="1"/>
    <col min="6170" max="6170" width="2.33203125" style="285" customWidth="1"/>
    <col min="6171" max="6171" width="10.6640625" style="285" bestFit="1" customWidth="1"/>
    <col min="6172" max="6172" width="11.5" style="285"/>
    <col min="6173" max="6174" width="10.6640625" style="285" bestFit="1" customWidth="1"/>
    <col min="6175" max="6175" width="11.33203125" style="285" bestFit="1" customWidth="1"/>
    <col min="6176" max="6176" width="16.33203125" style="285" bestFit="1" customWidth="1"/>
    <col min="6177" max="6178" width="10.6640625" style="285" bestFit="1" customWidth="1"/>
    <col min="6179" max="6179" width="11.33203125" style="285" bestFit="1" customWidth="1"/>
    <col min="6180" max="6180" width="15.5" style="285" bestFit="1" customWidth="1"/>
    <col min="6181" max="6181" width="2.1640625" style="285" bestFit="1" customWidth="1"/>
    <col min="6182" max="6182" width="13.33203125" style="285" bestFit="1" customWidth="1"/>
    <col min="6183" max="6183" width="6.6640625" style="285" bestFit="1" customWidth="1"/>
    <col min="6184" max="6184" width="17.83203125" style="285" bestFit="1" customWidth="1"/>
    <col min="6185" max="6185" width="12.6640625" style="285" bestFit="1" customWidth="1"/>
    <col min="6186" max="6186" width="13.6640625" style="285" bestFit="1" customWidth="1"/>
    <col min="6187" max="6401" width="11.5" style="285"/>
    <col min="6402" max="6402" width="57.1640625" style="285" customWidth="1"/>
    <col min="6403" max="6403" width="48" style="285" bestFit="1" customWidth="1"/>
    <col min="6404" max="6404" width="56.5" style="285" bestFit="1" customWidth="1"/>
    <col min="6405" max="6405" width="15" style="285" bestFit="1" customWidth="1"/>
    <col min="6406" max="6407" width="11.6640625" style="285" bestFit="1" customWidth="1"/>
    <col min="6408" max="6408" width="12.5" style="285" bestFit="1" customWidth="1"/>
    <col min="6409" max="6409" width="11.5" style="285"/>
    <col min="6410" max="6410" width="10.6640625" style="285" bestFit="1" customWidth="1"/>
    <col min="6411" max="6411" width="11.6640625" style="285" bestFit="1" customWidth="1"/>
    <col min="6412" max="6412" width="2.33203125" style="285" customWidth="1"/>
    <col min="6413" max="6413" width="11.6640625" style="285" bestFit="1" customWidth="1"/>
    <col min="6414" max="6414" width="12.83203125" style="285" bestFit="1" customWidth="1"/>
    <col min="6415" max="6415" width="13.33203125" style="285" bestFit="1" customWidth="1"/>
    <col min="6416" max="6417" width="10.6640625" style="285" bestFit="1" customWidth="1"/>
    <col min="6418" max="6418" width="2.33203125" style="285" customWidth="1"/>
    <col min="6419" max="6419" width="11.1640625" style="285" bestFit="1" customWidth="1"/>
    <col min="6420" max="6420" width="10.6640625" style="285" bestFit="1" customWidth="1"/>
    <col min="6421" max="6421" width="2.33203125" style="285" customWidth="1"/>
    <col min="6422" max="6422" width="11.6640625" style="285" bestFit="1" customWidth="1"/>
    <col min="6423" max="6423" width="11.33203125" style="285" bestFit="1" customWidth="1"/>
    <col min="6424" max="6424" width="10.6640625" style="285" bestFit="1" customWidth="1"/>
    <col min="6425" max="6425" width="15.6640625" style="285" bestFit="1" customWidth="1"/>
    <col min="6426" max="6426" width="2.33203125" style="285" customWidth="1"/>
    <col min="6427" max="6427" width="10.6640625" style="285" bestFit="1" customWidth="1"/>
    <col min="6428" max="6428" width="11.5" style="285"/>
    <col min="6429" max="6430" width="10.6640625" style="285" bestFit="1" customWidth="1"/>
    <col min="6431" max="6431" width="11.33203125" style="285" bestFit="1" customWidth="1"/>
    <col min="6432" max="6432" width="16.33203125" style="285" bestFit="1" customWidth="1"/>
    <col min="6433" max="6434" width="10.6640625" style="285" bestFit="1" customWidth="1"/>
    <col min="6435" max="6435" width="11.33203125" style="285" bestFit="1" customWidth="1"/>
    <col min="6436" max="6436" width="15.5" style="285" bestFit="1" customWidth="1"/>
    <col min="6437" max="6437" width="2.1640625" style="285" bestFit="1" customWidth="1"/>
    <col min="6438" max="6438" width="13.33203125" style="285" bestFit="1" customWidth="1"/>
    <col min="6439" max="6439" width="6.6640625" style="285" bestFit="1" customWidth="1"/>
    <col min="6440" max="6440" width="17.83203125" style="285" bestFit="1" customWidth="1"/>
    <col min="6441" max="6441" width="12.6640625" style="285" bestFit="1" customWidth="1"/>
    <col min="6442" max="6442" width="13.6640625" style="285" bestFit="1" customWidth="1"/>
    <col min="6443" max="6657" width="11.5" style="285"/>
    <col min="6658" max="6658" width="57.1640625" style="285" customWidth="1"/>
    <col min="6659" max="6659" width="48" style="285" bestFit="1" customWidth="1"/>
    <col min="6660" max="6660" width="56.5" style="285" bestFit="1" customWidth="1"/>
    <col min="6661" max="6661" width="15" style="285" bestFit="1" customWidth="1"/>
    <col min="6662" max="6663" width="11.6640625" style="285" bestFit="1" customWidth="1"/>
    <col min="6664" max="6664" width="12.5" style="285" bestFit="1" customWidth="1"/>
    <col min="6665" max="6665" width="11.5" style="285"/>
    <col min="6666" max="6666" width="10.6640625" style="285" bestFit="1" customWidth="1"/>
    <col min="6667" max="6667" width="11.6640625" style="285" bestFit="1" customWidth="1"/>
    <col min="6668" max="6668" width="2.33203125" style="285" customWidth="1"/>
    <col min="6669" max="6669" width="11.6640625" style="285" bestFit="1" customWidth="1"/>
    <col min="6670" max="6670" width="12.83203125" style="285" bestFit="1" customWidth="1"/>
    <col min="6671" max="6671" width="13.33203125" style="285" bestFit="1" customWidth="1"/>
    <col min="6672" max="6673" width="10.6640625" style="285" bestFit="1" customWidth="1"/>
    <col min="6674" max="6674" width="2.33203125" style="285" customWidth="1"/>
    <col min="6675" max="6675" width="11.1640625" style="285" bestFit="1" customWidth="1"/>
    <col min="6676" max="6676" width="10.6640625" style="285" bestFit="1" customWidth="1"/>
    <col min="6677" max="6677" width="2.33203125" style="285" customWidth="1"/>
    <col min="6678" max="6678" width="11.6640625" style="285" bestFit="1" customWidth="1"/>
    <col min="6679" max="6679" width="11.33203125" style="285" bestFit="1" customWidth="1"/>
    <col min="6680" max="6680" width="10.6640625" style="285" bestFit="1" customWidth="1"/>
    <col min="6681" max="6681" width="15.6640625" style="285" bestFit="1" customWidth="1"/>
    <col min="6682" max="6682" width="2.33203125" style="285" customWidth="1"/>
    <col min="6683" max="6683" width="10.6640625" style="285" bestFit="1" customWidth="1"/>
    <col min="6684" max="6684" width="11.5" style="285"/>
    <col min="6685" max="6686" width="10.6640625" style="285" bestFit="1" customWidth="1"/>
    <col min="6687" max="6687" width="11.33203125" style="285" bestFit="1" customWidth="1"/>
    <col min="6688" max="6688" width="16.33203125" style="285" bestFit="1" customWidth="1"/>
    <col min="6689" max="6690" width="10.6640625" style="285" bestFit="1" customWidth="1"/>
    <col min="6691" max="6691" width="11.33203125" style="285" bestFit="1" customWidth="1"/>
    <col min="6692" max="6692" width="15.5" style="285" bestFit="1" customWidth="1"/>
    <col min="6693" max="6693" width="2.1640625" style="285" bestFit="1" customWidth="1"/>
    <col min="6694" max="6694" width="13.33203125" style="285" bestFit="1" customWidth="1"/>
    <col min="6695" max="6695" width="6.6640625" style="285" bestFit="1" customWidth="1"/>
    <col min="6696" max="6696" width="17.83203125" style="285" bestFit="1" customWidth="1"/>
    <col min="6697" max="6697" width="12.6640625" style="285" bestFit="1" customWidth="1"/>
    <col min="6698" max="6698" width="13.6640625" style="285" bestFit="1" customWidth="1"/>
    <col min="6699" max="6913" width="11.5" style="285"/>
    <col min="6914" max="6914" width="57.1640625" style="285" customWidth="1"/>
    <col min="6915" max="6915" width="48" style="285" bestFit="1" customWidth="1"/>
    <col min="6916" max="6916" width="56.5" style="285" bestFit="1" customWidth="1"/>
    <col min="6917" max="6917" width="15" style="285" bestFit="1" customWidth="1"/>
    <col min="6918" max="6919" width="11.6640625" style="285" bestFit="1" customWidth="1"/>
    <col min="6920" max="6920" width="12.5" style="285" bestFit="1" customWidth="1"/>
    <col min="6921" max="6921" width="11.5" style="285"/>
    <col min="6922" max="6922" width="10.6640625" style="285" bestFit="1" customWidth="1"/>
    <col min="6923" max="6923" width="11.6640625" style="285" bestFit="1" customWidth="1"/>
    <col min="6924" max="6924" width="2.33203125" style="285" customWidth="1"/>
    <col min="6925" max="6925" width="11.6640625" style="285" bestFit="1" customWidth="1"/>
    <col min="6926" max="6926" width="12.83203125" style="285" bestFit="1" customWidth="1"/>
    <col min="6927" max="6927" width="13.33203125" style="285" bestFit="1" customWidth="1"/>
    <col min="6928" max="6929" width="10.6640625" style="285" bestFit="1" customWidth="1"/>
    <col min="6930" max="6930" width="2.33203125" style="285" customWidth="1"/>
    <col min="6931" max="6931" width="11.1640625" style="285" bestFit="1" customWidth="1"/>
    <col min="6932" max="6932" width="10.6640625" style="285" bestFit="1" customWidth="1"/>
    <col min="6933" max="6933" width="2.33203125" style="285" customWidth="1"/>
    <col min="6934" max="6934" width="11.6640625" style="285" bestFit="1" customWidth="1"/>
    <col min="6935" max="6935" width="11.33203125" style="285" bestFit="1" customWidth="1"/>
    <col min="6936" max="6936" width="10.6640625" style="285" bestFit="1" customWidth="1"/>
    <col min="6937" max="6937" width="15.6640625" style="285" bestFit="1" customWidth="1"/>
    <col min="6938" max="6938" width="2.33203125" style="285" customWidth="1"/>
    <col min="6939" max="6939" width="10.6640625" style="285" bestFit="1" customWidth="1"/>
    <col min="6940" max="6940" width="11.5" style="285"/>
    <col min="6941" max="6942" width="10.6640625" style="285" bestFit="1" customWidth="1"/>
    <col min="6943" max="6943" width="11.33203125" style="285" bestFit="1" customWidth="1"/>
    <col min="6944" max="6944" width="16.33203125" style="285" bestFit="1" customWidth="1"/>
    <col min="6945" max="6946" width="10.6640625" style="285" bestFit="1" customWidth="1"/>
    <col min="6947" max="6947" width="11.33203125" style="285" bestFit="1" customWidth="1"/>
    <col min="6948" max="6948" width="15.5" style="285" bestFit="1" customWidth="1"/>
    <col min="6949" max="6949" width="2.1640625" style="285" bestFit="1" customWidth="1"/>
    <col min="6950" max="6950" width="13.33203125" style="285" bestFit="1" customWidth="1"/>
    <col min="6951" max="6951" width="6.6640625" style="285" bestFit="1" customWidth="1"/>
    <col min="6952" max="6952" width="17.83203125" style="285" bestFit="1" customWidth="1"/>
    <col min="6953" max="6953" width="12.6640625" style="285" bestFit="1" customWidth="1"/>
    <col min="6954" max="6954" width="13.6640625" style="285" bestFit="1" customWidth="1"/>
    <col min="6955" max="7169" width="11.5" style="285"/>
    <col min="7170" max="7170" width="57.1640625" style="285" customWidth="1"/>
    <col min="7171" max="7171" width="48" style="285" bestFit="1" customWidth="1"/>
    <col min="7172" max="7172" width="56.5" style="285" bestFit="1" customWidth="1"/>
    <col min="7173" max="7173" width="15" style="285" bestFit="1" customWidth="1"/>
    <col min="7174" max="7175" width="11.6640625" style="285" bestFit="1" customWidth="1"/>
    <col min="7176" max="7176" width="12.5" style="285" bestFit="1" customWidth="1"/>
    <col min="7177" max="7177" width="11.5" style="285"/>
    <col min="7178" max="7178" width="10.6640625" style="285" bestFit="1" customWidth="1"/>
    <col min="7179" max="7179" width="11.6640625" style="285" bestFit="1" customWidth="1"/>
    <col min="7180" max="7180" width="2.33203125" style="285" customWidth="1"/>
    <col min="7181" max="7181" width="11.6640625" style="285" bestFit="1" customWidth="1"/>
    <col min="7182" max="7182" width="12.83203125" style="285" bestFit="1" customWidth="1"/>
    <col min="7183" max="7183" width="13.33203125" style="285" bestFit="1" customWidth="1"/>
    <col min="7184" max="7185" width="10.6640625" style="285" bestFit="1" customWidth="1"/>
    <col min="7186" max="7186" width="2.33203125" style="285" customWidth="1"/>
    <col min="7187" max="7187" width="11.1640625" style="285" bestFit="1" customWidth="1"/>
    <col min="7188" max="7188" width="10.6640625" style="285" bestFit="1" customWidth="1"/>
    <col min="7189" max="7189" width="2.33203125" style="285" customWidth="1"/>
    <col min="7190" max="7190" width="11.6640625" style="285" bestFit="1" customWidth="1"/>
    <col min="7191" max="7191" width="11.33203125" style="285" bestFit="1" customWidth="1"/>
    <col min="7192" max="7192" width="10.6640625" style="285" bestFit="1" customWidth="1"/>
    <col min="7193" max="7193" width="15.6640625" style="285" bestFit="1" customWidth="1"/>
    <col min="7194" max="7194" width="2.33203125" style="285" customWidth="1"/>
    <col min="7195" max="7195" width="10.6640625" style="285" bestFit="1" customWidth="1"/>
    <col min="7196" max="7196" width="11.5" style="285"/>
    <col min="7197" max="7198" width="10.6640625" style="285" bestFit="1" customWidth="1"/>
    <col min="7199" max="7199" width="11.33203125" style="285" bestFit="1" customWidth="1"/>
    <col min="7200" max="7200" width="16.33203125" style="285" bestFit="1" customWidth="1"/>
    <col min="7201" max="7202" width="10.6640625" style="285" bestFit="1" customWidth="1"/>
    <col min="7203" max="7203" width="11.33203125" style="285" bestFit="1" customWidth="1"/>
    <col min="7204" max="7204" width="15.5" style="285" bestFit="1" customWidth="1"/>
    <col min="7205" max="7205" width="2.1640625" style="285" bestFit="1" customWidth="1"/>
    <col min="7206" max="7206" width="13.33203125" style="285" bestFit="1" customWidth="1"/>
    <col min="7207" max="7207" width="6.6640625" style="285" bestFit="1" customWidth="1"/>
    <col min="7208" max="7208" width="17.83203125" style="285" bestFit="1" customWidth="1"/>
    <col min="7209" max="7209" width="12.6640625" style="285" bestFit="1" customWidth="1"/>
    <col min="7210" max="7210" width="13.6640625" style="285" bestFit="1" customWidth="1"/>
    <col min="7211" max="7425" width="11.5" style="285"/>
    <col min="7426" max="7426" width="57.1640625" style="285" customWidth="1"/>
    <col min="7427" max="7427" width="48" style="285" bestFit="1" customWidth="1"/>
    <col min="7428" max="7428" width="56.5" style="285" bestFit="1" customWidth="1"/>
    <col min="7429" max="7429" width="15" style="285" bestFit="1" customWidth="1"/>
    <col min="7430" max="7431" width="11.6640625" style="285" bestFit="1" customWidth="1"/>
    <col min="7432" max="7432" width="12.5" style="285" bestFit="1" customWidth="1"/>
    <col min="7433" max="7433" width="11.5" style="285"/>
    <col min="7434" max="7434" width="10.6640625" style="285" bestFit="1" customWidth="1"/>
    <col min="7435" max="7435" width="11.6640625" style="285" bestFit="1" customWidth="1"/>
    <col min="7436" max="7436" width="2.33203125" style="285" customWidth="1"/>
    <col min="7437" max="7437" width="11.6640625" style="285" bestFit="1" customWidth="1"/>
    <col min="7438" max="7438" width="12.83203125" style="285" bestFit="1" customWidth="1"/>
    <col min="7439" max="7439" width="13.33203125" style="285" bestFit="1" customWidth="1"/>
    <col min="7440" max="7441" width="10.6640625" style="285" bestFit="1" customWidth="1"/>
    <col min="7442" max="7442" width="2.33203125" style="285" customWidth="1"/>
    <col min="7443" max="7443" width="11.1640625" style="285" bestFit="1" customWidth="1"/>
    <col min="7444" max="7444" width="10.6640625" style="285" bestFit="1" customWidth="1"/>
    <col min="7445" max="7445" width="2.33203125" style="285" customWidth="1"/>
    <col min="7446" max="7446" width="11.6640625" style="285" bestFit="1" customWidth="1"/>
    <col min="7447" max="7447" width="11.33203125" style="285" bestFit="1" customWidth="1"/>
    <col min="7448" max="7448" width="10.6640625" style="285" bestFit="1" customWidth="1"/>
    <col min="7449" max="7449" width="15.6640625" style="285" bestFit="1" customWidth="1"/>
    <col min="7450" max="7450" width="2.33203125" style="285" customWidth="1"/>
    <col min="7451" max="7451" width="10.6640625" style="285" bestFit="1" customWidth="1"/>
    <col min="7452" max="7452" width="11.5" style="285"/>
    <col min="7453" max="7454" width="10.6640625" style="285" bestFit="1" customWidth="1"/>
    <col min="7455" max="7455" width="11.33203125" style="285" bestFit="1" customWidth="1"/>
    <col min="7456" max="7456" width="16.33203125" style="285" bestFit="1" customWidth="1"/>
    <col min="7457" max="7458" width="10.6640625" style="285" bestFit="1" customWidth="1"/>
    <col min="7459" max="7459" width="11.33203125" style="285" bestFit="1" customWidth="1"/>
    <col min="7460" max="7460" width="15.5" style="285" bestFit="1" customWidth="1"/>
    <col min="7461" max="7461" width="2.1640625" style="285" bestFit="1" customWidth="1"/>
    <col min="7462" max="7462" width="13.33203125" style="285" bestFit="1" customWidth="1"/>
    <col min="7463" max="7463" width="6.6640625" style="285" bestFit="1" customWidth="1"/>
    <col min="7464" max="7464" width="17.83203125" style="285" bestFit="1" customWidth="1"/>
    <col min="7465" max="7465" width="12.6640625" style="285" bestFit="1" customWidth="1"/>
    <col min="7466" max="7466" width="13.6640625" style="285" bestFit="1" customWidth="1"/>
    <col min="7467" max="7681" width="11.5" style="285"/>
    <col min="7682" max="7682" width="57.1640625" style="285" customWidth="1"/>
    <col min="7683" max="7683" width="48" style="285" bestFit="1" customWidth="1"/>
    <col min="7684" max="7684" width="56.5" style="285" bestFit="1" customWidth="1"/>
    <col min="7685" max="7685" width="15" style="285" bestFit="1" customWidth="1"/>
    <col min="7686" max="7687" width="11.6640625" style="285" bestFit="1" customWidth="1"/>
    <col min="7688" max="7688" width="12.5" style="285" bestFit="1" customWidth="1"/>
    <col min="7689" max="7689" width="11.5" style="285"/>
    <col min="7690" max="7690" width="10.6640625" style="285" bestFit="1" customWidth="1"/>
    <col min="7691" max="7691" width="11.6640625" style="285" bestFit="1" customWidth="1"/>
    <col min="7692" max="7692" width="2.33203125" style="285" customWidth="1"/>
    <col min="7693" max="7693" width="11.6640625" style="285" bestFit="1" customWidth="1"/>
    <col min="7694" max="7694" width="12.83203125" style="285" bestFit="1" customWidth="1"/>
    <col min="7695" max="7695" width="13.33203125" style="285" bestFit="1" customWidth="1"/>
    <col min="7696" max="7697" width="10.6640625" style="285" bestFit="1" customWidth="1"/>
    <col min="7698" max="7698" width="2.33203125" style="285" customWidth="1"/>
    <col min="7699" max="7699" width="11.1640625" style="285" bestFit="1" customWidth="1"/>
    <col min="7700" max="7700" width="10.6640625" style="285" bestFit="1" customWidth="1"/>
    <col min="7701" max="7701" width="2.33203125" style="285" customWidth="1"/>
    <col min="7702" max="7702" width="11.6640625" style="285" bestFit="1" customWidth="1"/>
    <col min="7703" max="7703" width="11.33203125" style="285" bestFit="1" customWidth="1"/>
    <col min="7704" max="7704" width="10.6640625" style="285" bestFit="1" customWidth="1"/>
    <col min="7705" max="7705" width="15.6640625" style="285" bestFit="1" customWidth="1"/>
    <col min="7706" max="7706" width="2.33203125" style="285" customWidth="1"/>
    <col min="7707" max="7707" width="10.6640625" style="285" bestFit="1" customWidth="1"/>
    <col min="7708" max="7708" width="11.5" style="285"/>
    <col min="7709" max="7710" width="10.6640625" style="285" bestFit="1" customWidth="1"/>
    <col min="7711" max="7711" width="11.33203125" style="285" bestFit="1" customWidth="1"/>
    <col min="7712" max="7712" width="16.33203125" style="285" bestFit="1" customWidth="1"/>
    <col min="7713" max="7714" width="10.6640625" style="285" bestFit="1" customWidth="1"/>
    <col min="7715" max="7715" width="11.33203125" style="285" bestFit="1" customWidth="1"/>
    <col min="7716" max="7716" width="15.5" style="285" bestFit="1" customWidth="1"/>
    <col min="7717" max="7717" width="2.1640625" style="285" bestFit="1" customWidth="1"/>
    <col min="7718" max="7718" width="13.33203125" style="285" bestFit="1" customWidth="1"/>
    <col min="7719" max="7719" width="6.6640625" style="285" bestFit="1" customWidth="1"/>
    <col min="7720" max="7720" width="17.83203125" style="285" bestFit="1" customWidth="1"/>
    <col min="7721" max="7721" width="12.6640625" style="285" bestFit="1" customWidth="1"/>
    <col min="7722" max="7722" width="13.6640625" style="285" bestFit="1" customWidth="1"/>
    <col min="7723" max="7937" width="11.5" style="285"/>
    <col min="7938" max="7938" width="57.1640625" style="285" customWidth="1"/>
    <col min="7939" max="7939" width="48" style="285" bestFit="1" customWidth="1"/>
    <col min="7940" max="7940" width="56.5" style="285" bestFit="1" customWidth="1"/>
    <col min="7941" max="7941" width="15" style="285" bestFit="1" customWidth="1"/>
    <col min="7942" max="7943" width="11.6640625" style="285" bestFit="1" customWidth="1"/>
    <col min="7944" max="7944" width="12.5" style="285" bestFit="1" customWidth="1"/>
    <col min="7945" max="7945" width="11.5" style="285"/>
    <col min="7946" max="7946" width="10.6640625" style="285" bestFit="1" customWidth="1"/>
    <col min="7947" max="7947" width="11.6640625" style="285" bestFit="1" customWidth="1"/>
    <col min="7948" max="7948" width="2.33203125" style="285" customWidth="1"/>
    <col min="7949" max="7949" width="11.6640625" style="285" bestFit="1" customWidth="1"/>
    <col min="7950" max="7950" width="12.83203125" style="285" bestFit="1" customWidth="1"/>
    <col min="7951" max="7951" width="13.33203125" style="285" bestFit="1" customWidth="1"/>
    <col min="7952" max="7953" width="10.6640625" style="285" bestFit="1" customWidth="1"/>
    <col min="7954" max="7954" width="2.33203125" style="285" customWidth="1"/>
    <col min="7955" max="7955" width="11.1640625" style="285" bestFit="1" customWidth="1"/>
    <col min="7956" max="7956" width="10.6640625" style="285" bestFit="1" customWidth="1"/>
    <col min="7957" max="7957" width="2.33203125" style="285" customWidth="1"/>
    <col min="7958" max="7958" width="11.6640625" style="285" bestFit="1" customWidth="1"/>
    <col min="7959" max="7959" width="11.33203125" style="285" bestFit="1" customWidth="1"/>
    <col min="7960" max="7960" width="10.6640625" style="285" bestFit="1" customWidth="1"/>
    <col min="7961" max="7961" width="15.6640625" style="285" bestFit="1" customWidth="1"/>
    <col min="7962" max="7962" width="2.33203125" style="285" customWidth="1"/>
    <col min="7963" max="7963" width="10.6640625" style="285" bestFit="1" customWidth="1"/>
    <col min="7964" max="7964" width="11.5" style="285"/>
    <col min="7965" max="7966" width="10.6640625" style="285" bestFit="1" customWidth="1"/>
    <col min="7967" max="7967" width="11.33203125" style="285" bestFit="1" customWidth="1"/>
    <col min="7968" max="7968" width="16.33203125" style="285" bestFit="1" customWidth="1"/>
    <col min="7969" max="7970" width="10.6640625" style="285" bestFit="1" customWidth="1"/>
    <col min="7971" max="7971" width="11.33203125" style="285" bestFit="1" customWidth="1"/>
    <col min="7972" max="7972" width="15.5" style="285" bestFit="1" customWidth="1"/>
    <col min="7973" max="7973" width="2.1640625" style="285" bestFit="1" customWidth="1"/>
    <col min="7974" max="7974" width="13.33203125" style="285" bestFit="1" customWidth="1"/>
    <col min="7975" max="7975" width="6.6640625" style="285" bestFit="1" customWidth="1"/>
    <col min="7976" max="7976" width="17.83203125" style="285" bestFit="1" customWidth="1"/>
    <col min="7977" max="7977" width="12.6640625" style="285" bestFit="1" customWidth="1"/>
    <col min="7978" max="7978" width="13.6640625" style="285" bestFit="1" customWidth="1"/>
    <col min="7979" max="8193" width="11.5" style="285"/>
    <col min="8194" max="8194" width="57.1640625" style="285" customWidth="1"/>
    <col min="8195" max="8195" width="48" style="285" bestFit="1" customWidth="1"/>
    <col min="8196" max="8196" width="56.5" style="285" bestFit="1" customWidth="1"/>
    <col min="8197" max="8197" width="15" style="285" bestFit="1" customWidth="1"/>
    <col min="8198" max="8199" width="11.6640625" style="285" bestFit="1" customWidth="1"/>
    <col min="8200" max="8200" width="12.5" style="285" bestFit="1" customWidth="1"/>
    <col min="8201" max="8201" width="11.5" style="285"/>
    <col min="8202" max="8202" width="10.6640625" style="285" bestFit="1" customWidth="1"/>
    <col min="8203" max="8203" width="11.6640625" style="285" bestFit="1" customWidth="1"/>
    <col min="8204" max="8204" width="2.33203125" style="285" customWidth="1"/>
    <col min="8205" max="8205" width="11.6640625" style="285" bestFit="1" customWidth="1"/>
    <col min="8206" max="8206" width="12.83203125" style="285" bestFit="1" customWidth="1"/>
    <col min="8207" max="8207" width="13.33203125" style="285" bestFit="1" customWidth="1"/>
    <col min="8208" max="8209" width="10.6640625" style="285" bestFit="1" customWidth="1"/>
    <col min="8210" max="8210" width="2.33203125" style="285" customWidth="1"/>
    <col min="8211" max="8211" width="11.1640625" style="285" bestFit="1" customWidth="1"/>
    <col min="8212" max="8212" width="10.6640625" style="285" bestFit="1" customWidth="1"/>
    <col min="8213" max="8213" width="2.33203125" style="285" customWidth="1"/>
    <col min="8214" max="8214" width="11.6640625" style="285" bestFit="1" customWidth="1"/>
    <col min="8215" max="8215" width="11.33203125" style="285" bestFit="1" customWidth="1"/>
    <col min="8216" max="8216" width="10.6640625" style="285" bestFit="1" customWidth="1"/>
    <col min="8217" max="8217" width="15.6640625" style="285" bestFit="1" customWidth="1"/>
    <col min="8218" max="8218" width="2.33203125" style="285" customWidth="1"/>
    <col min="8219" max="8219" width="10.6640625" style="285" bestFit="1" customWidth="1"/>
    <col min="8220" max="8220" width="11.5" style="285"/>
    <col min="8221" max="8222" width="10.6640625" style="285" bestFit="1" customWidth="1"/>
    <col min="8223" max="8223" width="11.33203125" style="285" bestFit="1" customWidth="1"/>
    <col min="8224" max="8224" width="16.33203125" style="285" bestFit="1" customWidth="1"/>
    <col min="8225" max="8226" width="10.6640625" style="285" bestFit="1" customWidth="1"/>
    <col min="8227" max="8227" width="11.33203125" style="285" bestFit="1" customWidth="1"/>
    <col min="8228" max="8228" width="15.5" style="285" bestFit="1" customWidth="1"/>
    <col min="8229" max="8229" width="2.1640625" style="285" bestFit="1" customWidth="1"/>
    <col min="8230" max="8230" width="13.33203125" style="285" bestFit="1" customWidth="1"/>
    <col min="8231" max="8231" width="6.6640625" style="285" bestFit="1" customWidth="1"/>
    <col min="8232" max="8232" width="17.83203125" style="285" bestFit="1" customWidth="1"/>
    <col min="8233" max="8233" width="12.6640625" style="285" bestFit="1" customWidth="1"/>
    <col min="8234" max="8234" width="13.6640625" style="285" bestFit="1" customWidth="1"/>
    <col min="8235" max="8449" width="11.5" style="285"/>
    <col min="8450" max="8450" width="57.1640625" style="285" customWidth="1"/>
    <col min="8451" max="8451" width="48" style="285" bestFit="1" customWidth="1"/>
    <col min="8452" max="8452" width="56.5" style="285" bestFit="1" customWidth="1"/>
    <col min="8453" max="8453" width="15" style="285" bestFit="1" customWidth="1"/>
    <col min="8454" max="8455" width="11.6640625" style="285" bestFit="1" customWidth="1"/>
    <col min="8456" max="8456" width="12.5" style="285" bestFit="1" customWidth="1"/>
    <col min="8457" max="8457" width="11.5" style="285"/>
    <col min="8458" max="8458" width="10.6640625" style="285" bestFit="1" customWidth="1"/>
    <col min="8459" max="8459" width="11.6640625" style="285" bestFit="1" customWidth="1"/>
    <col min="8460" max="8460" width="2.33203125" style="285" customWidth="1"/>
    <col min="8461" max="8461" width="11.6640625" style="285" bestFit="1" customWidth="1"/>
    <col min="8462" max="8462" width="12.83203125" style="285" bestFit="1" customWidth="1"/>
    <col min="8463" max="8463" width="13.33203125" style="285" bestFit="1" customWidth="1"/>
    <col min="8464" max="8465" width="10.6640625" style="285" bestFit="1" customWidth="1"/>
    <col min="8466" max="8466" width="2.33203125" style="285" customWidth="1"/>
    <col min="8467" max="8467" width="11.1640625" style="285" bestFit="1" customWidth="1"/>
    <col min="8468" max="8468" width="10.6640625" style="285" bestFit="1" customWidth="1"/>
    <col min="8469" max="8469" width="2.33203125" style="285" customWidth="1"/>
    <col min="8470" max="8470" width="11.6640625" style="285" bestFit="1" customWidth="1"/>
    <col min="8471" max="8471" width="11.33203125" style="285" bestFit="1" customWidth="1"/>
    <col min="8472" max="8472" width="10.6640625" style="285" bestFit="1" customWidth="1"/>
    <col min="8473" max="8473" width="15.6640625" style="285" bestFit="1" customWidth="1"/>
    <col min="8474" max="8474" width="2.33203125" style="285" customWidth="1"/>
    <col min="8475" max="8475" width="10.6640625" style="285" bestFit="1" customWidth="1"/>
    <col min="8476" max="8476" width="11.5" style="285"/>
    <col min="8477" max="8478" width="10.6640625" style="285" bestFit="1" customWidth="1"/>
    <col min="8479" max="8479" width="11.33203125" style="285" bestFit="1" customWidth="1"/>
    <col min="8480" max="8480" width="16.33203125" style="285" bestFit="1" customWidth="1"/>
    <col min="8481" max="8482" width="10.6640625" style="285" bestFit="1" customWidth="1"/>
    <col min="8483" max="8483" width="11.33203125" style="285" bestFit="1" customWidth="1"/>
    <col min="8484" max="8484" width="15.5" style="285" bestFit="1" customWidth="1"/>
    <col min="8485" max="8485" width="2.1640625" style="285" bestFit="1" customWidth="1"/>
    <col min="8486" max="8486" width="13.33203125" style="285" bestFit="1" customWidth="1"/>
    <col min="8487" max="8487" width="6.6640625" style="285" bestFit="1" customWidth="1"/>
    <col min="8488" max="8488" width="17.83203125" style="285" bestFit="1" customWidth="1"/>
    <col min="8489" max="8489" width="12.6640625" style="285" bestFit="1" customWidth="1"/>
    <col min="8490" max="8490" width="13.6640625" style="285" bestFit="1" customWidth="1"/>
    <col min="8491" max="8705" width="11.5" style="285"/>
    <col min="8706" max="8706" width="57.1640625" style="285" customWidth="1"/>
    <col min="8707" max="8707" width="48" style="285" bestFit="1" customWidth="1"/>
    <col min="8708" max="8708" width="56.5" style="285" bestFit="1" customWidth="1"/>
    <col min="8709" max="8709" width="15" style="285" bestFit="1" customWidth="1"/>
    <col min="8710" max="8711" width="11.6640625" style="285" bestFit="1" customWidth="1"/>
    <col min="8712" max="8712" width="12.5" style="285" bestFit="1" customWidth="1"/>
    <col min="8713" max="8713" width="11.5" style="285"/>
    <col min="8714" max="8714" width="10.6640625" style="285" bestFit="1" customWidth="1"/>
    <col min="8715" max="8715" width="11.6640625" style="285" bestFit="1" customWidth="1"/>
    <col min="8716" max="8716" width="2.33203125" style="285" customWidth="1"/>
    <col min="8717" max="8717" width="11.6640625" style="285" bestFit="1" customWidth="1"/>
    <col min="8718" max="8718" width="12.83203125" style="285" bestFit="1" customWidth="1"/>
    <col min="8719" max="8719" width="13.33203125" style="285" bestFit="1" customWidth="1"/>
    <col min="8720" max="8721" width="10.6640625" style="285" bestFit="1" customWidth="1"/>
    <col min="8722" max="8722" width="2.33203125" style="285" customWidth="1"/>
    <col min="8723" max="8723" width="11.1640625" style="285" bestFit="1" customWidth="1"/>
    <col min="8724" max="8724" width="10.6640625" style="285" bestFit="1" customWidth="1"/>
    <col min="8725" max="8725" width="2.33203125" style="285" customWidth="1"/>
    <col min="8726" max="8726" width="11.6640625" style="285" bestFit="1" customWidth="1"/>
    <col min="8727" max="8727" width="11.33203125" style="285" bestFit="1" customWidth="1"/>
    <col min="8728" max="8728" width="10.6640625" style="285" bestFit="1" customWidth="1"/>
    <col min="8729" max="8729" width="15.6640625" style="285" bestFit="1" customWidth="1"/>
    <col min="8730" max="8730" width="2.33203125" style="285" customWidth="1"/>
    <col min="8731" max="8731" width="10.6640625" style="285" bestFit="1" customWidth="1"/>
    <col min="8732" max="8732" width="11.5" style="285"/>
    <col min="8733" max="8734" width="10.6640625" style="285" bestFit="1" customWidth="1"/>
    <col min="8735" max="8735" width="11.33203125" style="285" bestFit="1" customWidth="1"/>
    <col min="8736" max="8736" width="16.33203125" style="285" bestFit="1" customWidth="1"/>
    <col min="8737" max="8738" width="10.6640625" style="285" bestFit="1" customWidth="1"/>
    <col min="8739" max="8739" width="11.33203125" style="285" bestFit="1" customWidth="1"/>
    <col min="8740" max="8740" width="15.5" style="285" bestFit="1" customWidth="1"/>
    <col min="8741" max="8741" width="2.1640625" style="285" bestFit="1" customWidth="1"/>
    <col min="8742" max="8742" width="13.33203125" style="285" bestFit="1" customWidth="1"/>
    <col min="8743" max="8743" width="6.6640625" style="285" bestFit="1" customWidth="1"/>
    <col min="8744" max="8744" width="17.83203125" style="285" bestFit="1" customWidth="1"/>
    <col min="8745" max="8745" width="12.6640625" style="285" bestFit="1" customWidth="1"/>
    <col min="8746" max="8746" width="13.6640625" style="285" bestFit="1" customWidth="1"/>
    <col min="8747" max="8961" width="11.5" style="285"/>
    <col min="8962" max="8962" width="57.1640625" style="285" customWidth="1"/>
    <col min="8963" max="8963" width="48" style="285" bestFit="1" customWidth="1"/>
    <col min="8964" max="8964" width="56.5" style="285" bestFit="1" customWidth="1"/>
    <col min="8965" max="8965" width="15" style="285" bestFit="1" customWidth="1"/>
    <col min="8966" max="8967" width="11.6640625" style="285" bestFit="1" customWidth="1"/>
    <col min="8968" max="8968" width="12.5" style="285" bestFit="1" customWidth="1"/>
    <col min="8969" max="8969" width="11.5" style="285"/>
    <col min="8970" max="8970" width="10.6640625" style="285" bestFit="1" customWidth="1"/>
    <col min="8971" max="8971" width="11.6640625" style="285" bestFit="1" customWidth="1"/>
    <col min="8972" max="8972" width="2.33203125" style="285" customWidth="1"/>
    <col min="8973" max="8973" width="11.6640625" style="285" bestFit="1" customWidth="1"/>
    <col min="8974" max="8974" width="12.83203125" style="285" bestFit="1" customWidth="1"/>
    <col min="8975" max="8975" width="13.33203125" style="285" bestFit="1" customWidth="1"/>
    <col min="8976" max="8977" width="10.6640625" style="285" bestFit="1" customWidth="1"/>
    <col min="8978" max="8978" width="2.33203125" style="285" customWidth="1"/>
    <col min="8979" max="8979" width="11.1640625" style="285" bestFit="1" customWidth="1"/>
    <col min="8980" max="8980" width="10.6640625" style="285" bestFit="1" customWidth="1"/>
    <col min="8981" max="8981" width="2.33203125" style="285" customWidth="1"/>
    <col min="8982" max="8982" width="11.6640625" style="285" bestFit="1" customWidth="1"/>
    <col min="8983" max="8983" width="11.33203125" style="285" bestFit="1" customWidth="1"/>
    <col min="8984" max="8984" width="10.6640625" style="285" bestFit="1" customWidth="1"/>
    <col min="8985" max="8985" width="15.6640625" style="285" bestFit="1" customWidth="1"/>
    <col min="8986" max="8986" width="2.33203125" style="285" customWidth="1"/>
    <col min="8987" max="8987" width="10.6640625" style="285" bestFit="1" customWidth="1"/>
    <col min="8988" max="8988" width="11.5" style="285"/>
    <col min="8989" max="8990" width="10.6640625" style="285" bestFit="1" customWidth="1"/>
    <col min="8991" max="8991" width="11.33203125" style="285" bestFit="1" customWidth="1"/>
    <col min="8992" max="8992" width="16.33203125" style="285" bestFit="1" customWidth="1"/>
    <col min="8993" max="8994" width="10.6640625" style="285" bestFit="1" customWidth="1"/>
    <col min="8995" max="8995" width="11.33203125" style="285" bestFit="1" customWidth="1"/>
    <col min="8996" max="8996" width="15.5" style="285" bestFit="1" customWidth="1"/>
    <col min="8997" max="8997" width="2.1640625" style="285" bestFit="1" customWidth="1"/>
    <col min="8998" max="8998" width="13.33203125" style="285" bestFit="1" customWidth="1"/>
    <col min="8999" max="8999" width="6.6640625" style="285" bestFit="1" customWidth="1"/>
    <col min="9000" max="9000" width="17.83203125" style="285" bestFit="1" customWidth="1"/>
    <col min="9001" max="9001" width="12.6640625" style="285" bestFit="1" customWidth="1"/>
    <col min="9002" max="9002" width="13.6640625" style="285" bestFit="1" customWidth="1"/>
    <col min="9003" max="9217" width="11.5" style="285"/>
    <col min="9218" max="9218" width="57.1640625" style="285" customWidth="1"/>
    <col min="9219" max="9219" width="48" style="285" bestFit="1" customWidth="1"/>
    <col min="9220" max="9220" width="56.5" style="285" bestFit="1" customWidth="1"/>
    <col min="9221" max="9221" width="15" style="285" bestFit="1" customWidth="1"/>
    <col min="9222" max="9223" width="11.6640625" style="285" bestFit="1" customWidth="1"/>
    <col min="9224" max="9224" width="12.5" style="285" bestFit="1" customWidth="1"/>
    <col min="9225" max="9225" width="11.5" style="285"/>
    <col min="9226" max="9226" width="10.6640625" style="285" bestFit="1" customWidth="1"/>
    <col min="9227" max="9227" width="11.6640625" style="285" bestFit="1" customWidth="1"/>
    <col min="9228" max="9228" width="2.33203125" style="285" customWidth="1"/>
    <col min="9229" max="9229" width="11.6640625" style="285" bestFit="1" customWidth="1"/>
    <col min="9230" max="9230" width="12.83203125" style="285" bestFit="1" customWidth="1"/>
    <col min="9231" max="9231" width="13.33203125" style="285" bestFit="1" customWidth="1"/>
    <col min="9232" max="9233" width="10.6640625" style="285" bestFit="1" customWidth="1"/>
    <col min="9234" max="9234" width="2.33203125" style="285" customWidth="1"/>
    <col min="9235" max="9235" width="11.1640625" style="285" bestFit="1" customWidth="1"/>
    <col min="9236" max="9236" width="10.6640625" style="285" bestFit="1" customWidth="1"/>
    <col min="9237" max="9237" width="2.33203125" style="285" customWidth="1"/>
    <col min="9238" max="9238" width="11.6640625" style="285" bestFit="1" customWidth="1"/>
    <col min="9239" max="9239" width="11.33203125" style="285" bestFit="1" customWidth="1"/>
    <col min="9240" max="9240" width="10.6640625" style="285" bestFit="1" customWidth="1"/>
    <col min="9241" max="9241" width="15.6640625" style="285" bestFit="1" customWidth="1"/>
    <col min="9242" max="9242" width="2.33203125" style="285" customWidth="1"/>
    <col min="9243" max="9243" width="10.6640625" style="285" bestFit="1" customWidth="1"/>
    <col min="9244" max="9244" width="11.5" style="285"/>
    <col min="9245" max="9246" width="10.6640625" style="285" bestFit="1" customWidth="1"/>
    <col min="9247" max="9247" width="11.33203125" style="285" bestFit="1" customWidth="1"/>
    <col min="9248" max="9248" width="16.33203125" style="285" bestFit="1" customWidth="1"/>
    <col min="9249" max="9250" width="10.6640625" style="285" bestFit="1" customWidth="1"/>
    <col min="9251" max="9251" width="11.33203125" style="285" bestFit="1" customWidth="1"/>
    <col min="9252" max="9252" width="15.5" style="285" bestFit="1" customWidth="1"/>
    <col min="9253" max="9253" width="2.1640625" style="285" bestFit="1" customWidth="1"/>
    <col min="9254" max="9254" width="13.33203125" style="285" bestFit="1" customWidth="1"/>
    <col min="9255" max="9255" width="6.6640625" style="285" bestFit="1" customWidth="1"/>
    <col min="9256" max="9256" width="17.83203125" style="285" bestFit="1" customWidth="1"/>
    <col min="9257" max="9257" width="12.6640625" style="285" bestFit="1" customWidth="1"/>
    <col min="9258" max="9258" width="13.6640625" style="285" bestFit="1" customWidth="1"/>
    <col min="9259" max="9473" width="11.5" style="285"/>
    <col min="9474" max="9474" width="57.1640625" style="285" customWidth="1"/>
    <col min="9475" max="9475" width="48" style="285" bestFit="1" customWidth="1"/>
    <col min="9476" max="9476" width="56.5" style="285" bestFit="1" customWidth="1"/>
    <col min="9477" max="9477" width="15" style="285" bestFit="1" customWidth="1"/>
    <col min="9478" max="9479" width="11.6640625" style="285" bestFit="1" customWidth="1"/>
    <col min="9480" max="9480" width="12.5" style="285" bestFit="1" customWidth="1"/>
    <col min="9481" max="9481" width="11.5" style="285"/>
    <col min="9482" max="9482" width="10.6640625" style="285" bestFit="1" customWidth="1"/>
    <col min="9483" max="9483" width="11.6640625" style="285" bestFit="1" customWidth="1"/>
    <col min="9484" max="9484" width="2.33203125" style="285" customWidth="1"/>
    <col min="9485" max="9485" width="11.6640625" style="285" bestFit="1" customWidth="1"/>
    <col min="9486" max="9486" width="12.83203125" style="285" bestFit="1" customWidth="1"/>
    <col min="9487" max="9487" width="13.33203125" style="285" bestFit="1" customWidth="1"/>
    <col min="9488" max="9489" width="10.6640625" style="285" bestFit="1" customWidth="1"/>
    <col min="9490" max="9490" width="2.33203125" style="285" customWidth="1"/>
    <col min="9491" max="9491" width="11.1640625" style="285" bestFit="1" customWidth="1"/>
    <col min="9492" max="9492" width="10.6640625" style="285" bestFit="1" customWidth="1"/>
    <col min="9493" max="9493" width="2.33203125" style="285" customWidth="1"/>
    <col min="9494" max="9494" width="11.6640625" style="285" bestFit="1" customWidth="1"/>
    <col min="9495" max="9495" width="11.33203125" style="285" bestFit="1" customWidth="1"/>
    <col min="9496" max="9496" width="10.6640625" style="285" bestFit="1" customWidth="1"/>
    <col min="9497" max="9497" width="15.6640625" style="285" bestFit="1" customWidth="1"/>
    <col min="9498" max="9498" width="2.33203125" style="285" customWidth="1"/>
    <col min="9499" max="9499" width="10.6640625" style="285" bestFit="1" customWidth="1"/>
    <col min="9500" max="9500" width="11.5" style="285"/>
    <col min="9501" max="9502" width="10.6640625" style="285" bestFit="1" customWidth="1"/>
    <col min="9503" max="9503" width="11.33203125" style="285" bestFit="1" customWidth="1"/>
    <col min="9504" max="9504" width="16.33203125" style="285" bestFit="1" customWidth="1"/>
    <col min="9505" max="9506" width="10.6640625" style="285" bestFit="1" customWidth="1"/>
    <col min="9507" max="9507" width="11.33203125" style="285" bestFit="1" customWidth="1"/>
    <col min="9508" max="9508" width="15.5" style="285" bestFit="1" customWidth="1"/>
    <col min="9509" max="9509" width="2.1640625" style="285" bestFit="1" customWidth="1"/>
    <col min="9510" max="9510" width="13.33203125" style="285" bestFit="1" customWidth="1"/>
    <col min="9511" max="9511" width="6.6640625" style="285" bestFit="1" customWidth="1"/>
    <col min="9512" max="9512" width="17.83203125" style="285" bestFit="1" customWidth="1"/>
    <col min="9513" max="9513" width="12.6640625" style="285" bestFit="1" customWidth="1"/>
    <col min="9514" max="9514" width="13.6640625" style="285" bestFit="1" customWidth="1"/>
    <col min="9515" max="9729" width="11.5" style="285"/>
    <col min="9730" max="9730" width="57.1640625" style="285" customWidth="1"/>
    <col min="9731" max="9731" width="48" style="285" bestFit="1" customWidth="1"/>
    <col min="9732" max="9732" width="56.5" style="285" bestFit="1" customWidth="1"/>
    <col min="9733" max="9733" width="15" style="285" bestFit="1" customWidth="1"/>
    <col min="9734" max="9735" width="11.6640625" style="285" bestFit="1" customWidth="1"/>
    <col min="9736" max="9736" width="12.5" style="285" bestFit="1" customWidth="1"/>
    <col min="9737" max="9737" width="11.5" style="285"/>
    <col min="9738" max="9738" width="10.6640625" style="285" bestFit="1" customWidth="1"/>
    <col min="9739" max="9739" width="11.6640625" style="285" bestFit="1" customWidth="1"/>
    <col min="9740" max="9740" width="2.33203125" style="285" customWidth="1"/>
    <col min="9741" max="9741" width="11.6640625" style="285" bestFit="1" customWidth="1"/>
    <col min="9742" max="9742" width="12.83203125" style="285" bestFit="1" customWidth="1"/>
    <col min="9743" max="9743" width="13.33203125" style="285" bestFit="1" customWidth="1"/>
    <col min="9744" max="9745" width="10.6640625" style="285" bestFit="1" customWidth="1"/>
    <col min="9746" max="9746" width="2.33203125" style="285" customWidth="1"/>
    <col min="9747" max="9747" width="11.1640625" style="285" bestFit="1" customWidth="1"/>
    <col min="9748" max="9748" width="10.6640625" style="285" bestFit="1" customWidth="1"/>
    <col min="9749" max="9749" width="2.33203125" style="285" customWidth="1"/>
    <col min="9750" max="9750" width="11.6640625" style="285" bestFit="1" customWidth="1"/>
    <col min="9751" max="9751" width="11.33203125" style="285" bestFit="1" customWidth="1"/>
    <col min="9752" max="9752" width="10.6640625" style="285" bestFit="1" customWidth="1"/>
    <col min="9753" max="9753" width="15.6640625" style="285" bestFit="1" customWidth="1"/>
    <col min="9754" max="9754" width="2.33203125" style="285" customWidth="1"/>
    <col min="9755" max="9755" width="10.6640625" style="285" bestFit="1" customWidth="1"/>
    <col min="9756" max="9756" width="11.5" style="285"/>
    <col min="9757" max="9758" width="10.6640625" style="285" bestFit="1" customWidth="1"/>
    <col min="9759" max="9759" width="11.33203125" style="285" bestFit="1" customWidth="1"/>
    <col min="9760" max="9760" width="16.33203125" style="285" bestFit="1" customWidth="1"/>
    <col min="9761" max="9762" width="10.6640625" style="285" bestFit="1" customWidth="1"/>
    <col min="9763" max="9763" width="11.33203125" style="285" bestFit="1" customWidth="1"/>
    <col min="9764" max="9764" width="15.5" style="285" bestFit="1" customWidth="1"/>
    <col min="9765" max="9765" width="2.1640625" style="285" bestFit="1" customWidth="1"/>
    <col min="9766" max="9766" width="13.33203125" style="285" bestFit="1" customWidth="1"/>
    <col min="9767" max="9767" width="6.6640625" style="285" bestFit="1" customWidth="1"/>
    <col min="9768" max="9768" width="17.83203125" style="285" bestFit="1" customWidth="1"/>
    <col min="9769" max="9769" width="12.6640625" style="285" bestFit="1" customWidth="1"/>
    <col min="9770" max="9770" width="13.6640625" style="285" bestFit="1" customWidth="1"/>
    <col min="9771" max="9985" width="11.5" style="285"/>
    <col min="9986" max="9986" width="57.1640625" style="285" customWidth="1"/>
    <col min="9987" max="9987" width="48" style="285" bestFit="1" customWidth="1"/>
    <col min="9988" max="9988" width="56.5" style="285" bestFit="1" customWidth="1"/>
    <col min="9989" max="9989" width="15" style="285" bestFit="1" customWidth="1"/>
    <col min="9990" max="9991" width="11.6640625" style="285" bestFit="1" customWidth="1"/>
    <col min="9992" max="9992" width="12.5" style="285" bestFit="1" customWidth="1"/>
    <col min="9993" max="9993" width="11.5" style="285"/>
    <col min="9994" max="9994" width="10.6640625" style="285" bestFit="1" customWidth="1"/>
    <col min="9995" max="9995" width="11.6640625" style="285" bestFit="1" customWidth="1"/>
    <col min="9996" max="9996" width="2.33203125" style="285" customWidth="1"/>
    <col min="9997" max="9997" width="11.6640625" style="285" bestFit="1" customWidth="1"/>
    <col min="9998" max="9998" width="12.83203125" style="285" bestFit="1" customWidth="1"/>
    <col min="9999" max="9999" width="13.33203125" style="285" bestFit="1" customWidth="1"/>
    <col min="10000" max="10001" width="10.6640625" style="285" bestFit="1" customWidth="1"/>
    <col min="10002" max="10002" width="2.33203125" style="285" customWidth="1"/>
    <col min="10003" max="10003" width="11.1640625" style="285" bestFit="1" customWidth="1"/>
    <col min="10004" max="10004" width="10.6640625" style="285" bestFit="1" customWidth="1"/>
    <col min="10005" max="10005" width="2.33203125" style="285" customWidth="1"/>
    <col min="10006" max="10006" width="11.6640625" style="285" bestFit="1" customWidth="1"/>
    <col min="10007" max="10007" width="11.33203125" style="285" bestFit="1" customWidth="1"/>
    <col min="10008" max="10008" width="10.6640625" style="285" bestFit="1" customWidth="1"/>
    <col min="10009" max="10009" width="15.6640625" style="285" bestFit="1" customWidth="1"/>
    <col min="10010" max="10010" width="2.33203125" style="285" customWidth="1"/>
    <col min="10011" max="10011" width="10.6640625" style="285" bestFit="1" customWidth="1"/>
    <col min="10012" max="10012" width="11.5" style="285"/>
    <col min="10013" max="10014" width="10.6640625" style="285" bestFit="1" customWidth="1"/>
    <col min="10015" max="10015" width="11.33203125" style="285" bestFit="1" customWidth="1"/>
    <col min="10016" max="10016" width="16.33203125" style="285" bestFit="1" customWidth="1"/>
    <col min="10017" max="10018" width="10.6640625" style="285" bestFit="1" customWidth="1"/>
    <col min="10019" max="10019" width="11.33203125" style="285" bestFit="1" customWidth="1"/>
    <col min="10020" max="10020" width="15.5" style="285" bestFit="1" customWidth="1"/>
    <col min="10021" max="10021" width="2.1640625" style="285" bestFit="1" customWidth="1"/>
    <col min="10022" max="10022" width="13.33203125" style="285" bestFit="1" customWidth="1"/>
    <col min="10023" max="10023" width="6.6640625" style="285" bestFit="1" customWidth="1"/>
    <col min="10024" max="10024" width="17.83203125" style="285" bestFit="1" customWidth="1"/>
    <col min="10025" max="10025" width="12.6640625" style="285" bestFit="1" customWidth="1"/>
    <col min="10026" max="10026" width="13.6640625" style="285" bestFit="1" customWidth="1"/>
    <col min="10027" max="10241" width="11.5" style="285"/>
    <col min="10242" max="10242" width="57.1640625" style="285" customWidth="1"/>
    <col min="10243" max="10243" width="48" style="285" bestFit="1" customWidth="1"/>
    <col min="10244" max="10244" width="56.5" style="285" bestFit="1" customWidth="1"/>
    <col min="10245" max="10245" width="15" style="285" bestFit="1" customWidth="1"/>
    <col min="10246" max="10247" width="11.6640625" style="285" bestFit="1" customWidth="1"/>
    <col min="10248" max="10248" width="12.5" style="285" bestFit="1" customWidth="1"/>
    <col min="10249" max="10249" width="11.5" style="285"/>
    <col min="10250" max="10250" width="10.6640625" style="285" bestFit="1" customWidth="1"/>
    <col min="10251" max="10251" width="11.6640625" style="285" bestFit="1" customWidth="1"/>
    <col min="10252" max="10252" width="2.33203125" style="285" customWidth="1"/>
    <col min="10253" max="10253" width="11.6640625" style="285" bestFit="1" customWidth="1"/>
    <col min="10254" max="10254" width="12.83203125" style="285" bestFit="1" customWidth="1"/>
    <col min="10255" max="10255" width="13.33203125" style="285" bestFit="1" customWidth="1"/>
    <col min="10256" max="10257" width="10.6640625" style="285" bestFit="1" customWidth="1"/>
    <col min="10258" max="10258" width="2.33203125" style="285" customWidth="1"/>
    <col min="10259" max="10259" width="11.1640625" style="285" bestFit="1" customWidth="1"/>
    <col min="10260" max="10260" width="10.6640625" style="285" bestFit="1" customWidth="1"/>
    <col min="10261" max="10261" width="2.33203125" style="285" customWidth="1"/>
    <col min="10262" max="10262" width="11.6640625" style="285" bestFit="1" customWidth="1"/>
    <col min="10263" max="10263" width="11.33203125" style="285" bestFit="1" customWidth="1"/>
    <col min="10264" max="10264" width="10.6640625" style="285" bestFit="1" customWidth="1"/>
    <col min="10265" max="10265" width="15.6640625" style="285" bestFit="1" customWidth="1"/>
    <col min="10266" max="10266" width="2.33203125" style="285" customWidth="1"/>
    <col min="10267" max="10267" width="10.6640625" style="285" bestFit="1" customWidth="1"/>
    <col min="10268" max="10268" width="11.5" style="285"/>
    <col min="10269" max="10270" width="10.6640625" style="285" bestFit="1" customWidth="1"/>
    <col min="10271" max="10271" width="11.33203125" style="285" bestFit="1" customWidth="1"/>
    <col min="10272" max="10272" width="16.33203125" style="285" bestFit="1" customWidth="1"/>
    <col min="10273" max="10274" width="10.6640625" style="285" bestFit="1" customWidth="1"/>
    <col min="10275" max="10275" width="11.33203125" style="285" bestFit="1" customWidth="1"/>
    <col min="10276" max="10276" width="15.5" style="285" bestFit="1" customWidth="1"/>
    <col min="10277" max="10277" width="2.1640625" style="285" bestFit="1" customWidth="1"/>
    <col min="10278" max="10278" width="13.33203125" style="285" bestFit="1" customWidth="1"/>
    <col min="10279" max="10279" width="6.6640625" style="285" bestFit="1" customWidth="1"/>
    <col min="10280" max="10280" width="17.83203125" style="285" bestFit="1" customWidth="1"/>
    <col min="10281" max="10281" width="12.6640625" style="285" bestFit="1" customWidth="1"/>
    <col min="10282" max="10282" width="13.6640625" style="285" bestFit="1" customWidth="1"/>
    <col min="10283" max="10497" width="11.5" style="285"/>
    <col min="10498" max="10498" width="57.1640625" style="285" customWidth="1"/>
    <col min="10499" max="10499" width="48" style="285" bestFit="1" customWidth="1"/>
    <col min="10500" max="10500" width="56.5" style="285" bestFit="1" customWidth="1"/>
    <col min="10501" max="10501" width="15" style="285" bestFit="1" customWidth="1"/>
    <col min="10502" max="10503" width="11.6640625" style="285" bestFit="1" customWidth="1"/>
    <col min="10504" max="10504" width="12.5" style="285" bestFit="1" customWidth="1"/>
    <col min="10505" max="10505" width="11.5" style="285"/>
    <col min="10506" max="10506" width="10.6640625" style="285" bestFit="1" customWidth="1"/>
    <col min="10507" max="10507" width="11.6640625" style="285" bestFit="1" customWidth="1"/>
    <col min="10508" max="10508" width="2.33203125" style="285" customWidth="1"/>
    <col min="10509" max="10509" width="11.6640625" style="285" bestFit="1" customWidth="1"/>
    <col min="10510" max="10510" width="12.83203125" style="285" bestFit="1" customWidth="1"/>
    <col min="10511" max="10511" width="13.33203125" style="285" bestFit="1" customWidth="1"/>
    <col min="10512" max="10513" width="10.6640625" style="285" bestFit="1" customWidth="1"/>
    <col min="10514" max="10514" width="2.33203125" style="285" customWidth="1"/>
    <col min="10515" max="10515" width="11.1640625" style="285" bestFit="1" customWidth="1"/>
    <col min="10516" max="10516" width="10.6640625" style="285" bestFit="1" customWidth="1"/>
    <col min="10517" max="10517" width="2.33203125" style="285" customWidth="1"/>
    <col min="10518" max="10518" width="11.6640625" style="285" bestFit="1" customWidth="1"/>
    <col min="10519" max="10519" width="11.33203125" style="285" bestFit="1" customWidth="1"/>
    <col min="10520" max="10520" width="10.6640625" style="285" bestFit="1" customWidth="1"/>
    <col min="10521" max="10521" width="15.6640625" style="285" bestFit="1" customWidth="1"/>
    <col min="10522" max="10522" width="2.33203125" style="285" customWidth="1"/>
    <col min="10523" max="10523" width="10.6640625" style="285" bestFit="1" customWidth="1"/>
    <col min="10524" max="10524" width="11.5" style="285"/>
    <col min="10525" max="10526" width="10.6640625" style="285" bestFit="1" customWidth="1"/>
    <col min="10527" max="10527" width="11.33203125" style="285" bestFit="1" customWidth="1"/>
    <col min="10528" max="10528" width="16.33203125" style="285" bestFit="1" customWidth="1"/>
    <col min="10529" max="10530" width="10.6640625" style="285" bestFit="1" customWidth="1"/>
    <col min="10531" max="10531" width="11.33203125" style="285" bestFit="1" customWidth="1"/>
    <col min="10532" max="10532" width="15.5" style="285" bestFit="1" customWidth="1"/>
    <col min="10533" max="10533" width="2.1640625" style="285" bestFit="1" customWidth="1"/>
    <col min="10534" max="10534" width="13.33203125" style="285" bestFit="1" customWidth="1"/>
    <col min="10535" max="10535" width="6.6640625" style="285" bestFit="1" customWidth="1"/>
    <col min="10536" max="10536" width="17.83203125" style="285" bestFit="1" customWidth="1"/>
    <col min="10537" max="10537" width="12.6640625" style="285" bestFit="1" customWidth="1"/>
    <col min="10538" max="10538" width="13.6640625" style="285" bestFit="1" customWidth="1"/>
    <col min="10539" max="10753" width="11.5" style="285"/>
    <col min="10754" max="10754" width="57.1640625" style="285" customWidth="1"/>
    <col min="10755" max="10755" width="48" style="285" bestFit="1" customWidth="1"/>
    <col min="10756" max="10756" width="56.5" style="285" bestFit="1" customWidth="1"/>
    <col min="10757" max="10757" width="15" style="285" bestFit="1" customWidth="1"/>
    <col min="10758" max="10759" width="11.6640625" style="285" bestFit="1" customWidth="1"/>
    <col min="10760" max="10760" width="12.5" style="285" bestFit="1" customWidth="1"/>
    <col min="10761" max="10761" width="11.5" style="285"/>
    <col min="10762" max="10762" width="10.6640625" style="285" bestFit="1" customWidth="1"/>
    <col min="10763" max="10763" width="11.6640625" style="285" bestFit="1" customWidth="1"/>
    <col min="10764" max="10764" width="2.33203125" style="285" customWidth="1"/>
    <col min="10765" max="10765" width="11.6640625" style="285" bestFit="1" customWidth="1"/>
    <col min="10766" max="10766" width="12.83203125" style="285" bestFit="1" customWidth="1"/>
    <col min="10767" max="10767" width="13.33203125" style="285" bestFit="1" customWidth="1"/>
    <col min="10768" max="10769" width="10.6640625" style="285" bestFit="1" customWidth="1"/>
    <col min="10770" max="10770" width="2.33203125" style="285" customWidth="1"/>
    <col min="10771" max="10771" width="11.1640625" style="285" bestFit="1" customWidth="1"/>
    <col min="10772" max="10772" width="10.6640625" style="285" bestFit="1" customWidth="1"/>
    <col min="10773" max="10773" width="2.33203125" style="285" customWidth="1"/>
    <col min="10774" max="10774" width="11.6640625" style="285" bestFit="1" customWidth="1"/>
    <col min="10775" max="10775" width="11.33203125" style="285" bestFit="1" customWidth="1"/>
    <col min="10776" max="10776" width="10.6640625" style="285" bestFit="1" customWidth="1"/>
    <col min="10777" max="10777" width="15.6640625" style="285" bestFit="1" customWidth="1"/>
    <col min="10778" max="10778" width="2.33203125" style="285" customWidth="1"/>
    <col min="10779" max="10779" width="10.6640625" style="285" bestFit="1" customWidth="1"/>
    <col min="10780" max="10780" width="11.5" style="285"/>
    <col min="10781" max="10782" width="10.6640625" style="285" bestFit="1" customWidth="1"/>
    <col min="10783" max="10783" width="11.33203125" style="285" bestFit="1" customWidth="1"/>
    <col min="10784" max="10784" width="16.33203125" style="285" bestFit="1" customWidth="1"/>
    <col min="10785" max="10786" width="10.6640625" style="285" bestFit="1" customWidth="1"/>
    <col min="10787" max="10787" width="11.33203125" style="285" bestFit="1" customWidth="1"/>
    <col min="10788" max="10788" width="15.5" style="285" bestFit="1" customWidth="1"/>
    <col min="10789" max="10789" width="2.1640625" style="285" bestFit="1" customWidth="1"/>
    <col min="10790" max="10790" width="13.33203125" style="285" bestFit="1" customWidth="1"/>
    <col min="10791" max="10791" width="6.6640625" style="285" bestFit="1" customWidth="1"/>
    <col min="10792" max="10792" width="17.83203125" style="285" bestFit="1" customWidth="1"/>
    <col min="10793" max="10793" width="12.6640625" style="285" bestFit="1" customWidth="1"/>
    <col min="10794" max="10794" width="13.6640625" style="285" bestFit="1" customWidth="1"/>
    <col min="10795" max="11009" width="11.5" style="285"/>
    <col min="11010" max="11010" width="57.1640625" style="285" customWidth="1"/>
    <col min="11011" max="11011" width="48" style="285" bestFit="1" customWidth="1"/>
    <col min="11012" max="11012" width="56.5" style="285" bestFit="1" customWidth="1"/>
    <col min="11013" max="11013" width="15" style="285" bestFit="1" customWidth="1"/>
    <col min="11014" max="11015" width="11.6640625" style="285" bestFit="1" customWidth="1"/>
    <col min="11016" max="11016" width="12.5" style="285" bestFit="1" customWidth="1"/>
    <col min="11017" max="11017" width="11.5" style="285"/>
    <col min="11018" max="11018" width="10.6640625" style="285" bestFit="1" customWidth="1"/>
    <col min="11019" max="11019" width="11.6640625" style="285" bestFit="1" customWidth="1"/>
    <col min="11020" max="11020" width="2.33203125" style="285" customWidth="1"/>
    <col min="11021" max="11021" width="11.6640625" style="285" bestFit="1" customWidth="1"/>
    <col min="11022" max="11022" width="12.83203125" style="285" bestFit="1" customWidth="1"/>
    <col min="11023" max="11023" width="13.33203125" style="285" bestFit="1" customWidth="1"/>
    <col min="11024" max="11025" width="10.6640625" style="285" bestFit="1" customWidth="1"/>
    <col min="11026" max="11026" width="2.33203125" style="285" customWidth="1"/>
    <col min="11027" max="11027" width="11.1640625" style="285" bestFit="1" customWidth="1"/>
    <col min="11028" max="11028" width="10.6640625" style="285" bestFit="1" customWidth="1"/>
    <col min="11029" max="11029" width="2.33203125" style="285" customWidth="1"/>
    <col min="11030" max="11030" width="11.6640625" style="285" bestFit="1" customWidth="1"/>
    <col min="11031" max="11031" width="11.33203125" style="285" bestFit="1" customWidth="1"/>
    <col min="11032" max="11032" width="10.6640625" style="285" bestFit="1" customWidth="1"/>
    <col min="11033" max="11033" width="15.6640625" style="285" bestFit="1" customWidth="1"/>
    <col min="11034" max="11034" width="2.33203125" style="285" customWidth="1"/>
    <col min="11035" max="11035" width="10.6640625" style="285" bestFit="1" customWidth="1"/>
    <col min="11036" max="11036" width="11.5" style="285"/>
    <col min="11037" max="11038" width="10.6640625" style="285" bestFit="1" customWidth="1"/>
    <col min="11039" max="11039" width="11.33203125" style="285" bestFit="1" customWidth="1"/>
    <col min="11040" max="11040" width="16.33203125" style="285" bestFit="1" customWidth="1"/>
    <col min="11041" max="11042" width="10.6640625" style="285" bestFit="1" customWidth="1"/>
    <col min="11043" max="11043" width="11.33203125" style="285" bestFit="1" customWidth="1"/>
    <col min="11044" max="11044" width="15.5" style="285" bestFit="1" customWidth="1"/>
    <col min="11045" max="11045" width="2.1640625" style="285" bestFit="1" customWidth="1"/>
    <col min="11046" max="11046" width="13.33203125" style="285" bestFit="1" customWidth="1"/>
    <col min="11047" max="11047" width="6.6640625" style="285" bestFit="1" customWidth="1"/>
    <col min="11048" max="11048" width="17.83203125" style="285" bestFit="1" customWidth="1"/>
    <col min="11049" max="11049" width="12.6640625" style="285" bestFit="1" customWidth="1"/>
    <col min="11050" max="11050" width="13.6640625" style="285" bestFit="1" customWidth="1"/>
    <col min="11051" max="11265" width="11.5" style="285"/>
    <col min="11266" max="11266" width="57.1640625" style="285" customWidth="1"/>
    <col min="11267" max="11267" width="48" style="285" bestFit="1" customWidth="1"/>
    <col min="11268" max="11268" width="56.5" style="285" bestFit="1" customWidth="1"/>
    <col min="11269" max="11269" width="15" style="285" bestFit="1" customWidth="1"/>
    <col min="11270" max="11271" width="11.6640625" style="285" bestFit="1" customWidth="1"/>
    <col min="11272" max="11272" width="12.5" style="285" bestFit="1" customWidth="1"/>
    <col min="11273" max="11273" width="11.5" style="285"/>
    <col min="11274" max="11274" width="10.6640625" style="285" bestFit="1" customWidth="1"/>
    <col min="11275" max="11275" width="11.6640625" style="285" bestFit="1" customWidth="1"/>
    <col min="11276" max="11276" width="2.33203125" style="285" customWidth="1"/>
    <col min="11277" max="11277" width="11.6640625" style="285" bestFit="1" customWidth="1"/>
    <col min="11278" max="11278" width="12.83203125" style="285" bestFit="1" customWidth="1"/>
    <col min="11279" max="11279" width="13.33203125" style="285" bestFit="1" customWidth="1"/>
    <col min="11280" max="11281" width="10.6640625" style="285" bestFit="1" customWidth="1"/>
    <col min="11282" max="11282" width="2.33203125" style="285" customWidth="1"/>
    <col min="11283" max="11283" width="11.1640625" style="285" bestFit="1" customWidth="1"/>
    <col min="11284" max="11284" width="10.6640625" style="285" bestFit="1" customWidth="1"/>
    <col min="11285" max="11285" width="2.33203125" style="285" customWidth="1"/>
    <col min="11286" max="11286" width="11.6640625" style="285" bestFit="1" customWidth="1"/>
    <col min="11287" max="11287" width="11.33203125" style="285" bestFit="1" customWidth="1"/>
    <col min="11288" max="11288" width="10.6640625" style="285" bestFit="1" customWidth="1"/>
    <col min="11289" max="11289" width="15.6640625" style="285" bestFit="1" customWidth="1"/>
    <col min="11290" max="11290" width="2.33203125" style="285" customWidth="1"/>
    <col min="11291" max="11291" width="10.6640625" style="285" bestFit="1" customWidth="1"/>
    <col min="11292" max="11292" width="11.5" style="285"/>
    <col min="11293" max="11294" width="10.6640625" style="285" bestFit="1" customWidth="1"/>
    <col min="11295" max="11295" width="11.33203125" style="285" bestFit="1" customWidth="1"/>
    <col min="11296" max="11296" width="16.33203125" style="285" bestFit="1" customWidth="1"/>
    <col min="11297" max="11298" width="10.6640625" style="285" bestFit="1" customWidth="1"/>
    <col min="11299" max="11299" width="11.33203125" style="285" bestFit="1" customWidth="1"/>
    <col min="11300" max="11300" width="15.5" style="285" bestFit="1" customWidth="1"/>
    <col min="11301" max="11301" width="2.1640625" style="285" bestFit="1" customWidth="1"/>
    <col min="11302" max="11302" width="13.33203125" style="285" bestFit="1" customWidth="1"/>
    <col min="11303" max="11303" width="6.6640625" style="285" bestFit="1" customWidth="1"/>
    <col min="11304" max="11304" width="17.83203125" style="285" bestFit="1" customWidth="1"/>
    <col min="11305" max="11305" width="12.6640625" style="285" bestFit="1" customWidth="1"/>
    <col min="11306" max="11306" width="13.6640625" style="285" bestFit="1" customWidth="1"/>
    <col min="11307" max="11521" width="11.5" style="285"/>
    <col min="11522" max="11522" width="57.1640625" style="285" customWidth="1"/>
    <col min="11523" max="11523" width="48" style="285" bestFit="1" customWidth="1"/>
    <col min="11524" max="11524" width="56.5" style="285" bestFit="1" customWidth="1"/>
    <col min="11525" max="11525" width="15" style="285" bestFit="1" customWidth="1"/>
    <col min="11526" max="11527" width="11.6640625" style="285" bestFit="1" customWidth="1"/>
    <col min="11528" max="11528" width="12.5" style="285" bestFit="1" customWidth="1"/>
    <col min="11529" max="11529" width="11.5" style="285"/>
    <col min="11530" max="11530" width="10.6640625" style="285" bestFit="1" customWidth="1"/>
    <col min="11531" max="11531" width="11.6640625" style="285" bestFit="1" customWidth="1"/>
    <col min="11532" max="11532" width="2.33203125" style="285" customWidth="1"/>
    <col min="11533" max="11533" width="11.6640625" style="285" bestFit="1" customWidth="1"/>
    <col min="11534" max="11534" width="12.83203125" style="285" bestFit="1" customWidth="1"/>
    <col min="11535" max="11535" width="13.33203125" style="285" bestFit="1" customWidth="1"/>
    <col min="11536" max="11537" width="10.6640625" style="285" bestFit="1" customWidth="1"/>
    <col min="11538" max="11538" width="2.33203125" style="285" customWidth="1"/>
    <col min="11539" max="11539" width="11.1640625" style="285" bestFit="1" customWidth="1"/>
    <col min="11540" max="11540" width="10.6640625" style="285" bestFit="1" customWidth="1"/>
    <col min="11541" max="11541" width="2.33203125" style="285" customWidth="1"/>
    <col min="11542" max="11542" width="11.6640625" style="285" bestFit="1" customWidth="1"/>
    <col min="11543" max="11543" width="11.33203125" style="285" bestFit="1" customWidth="1"/>
    <col min="11544" max="11544" width="10.6640625" style="285" bestFit="1" customWidth="1"/>
    <col min="11545" max="11545" width="15.6640625" style="285" bestFit="1" customWidth="1"/>
    <col min="11546" max="11546" width="2.33203125" style="285" customWidth="1"/>
    <col min="11547" max="11547" width="10.6640625" style="285" bestFit="1" customWidth="1"/>
    <col min="11548" max="11548" width="11.5" style="285"/>
    <col min="11549" max="11550" width="10.6640625" style="285" bestFit="1" customWidth="1"/>
    <col min="11551" max="11551" width="11.33203125" style="285" bestFit="1" customWidth="1"/>
    <col min="11552" max="11552" width="16.33203125" style="285" bestFit="1" customWidth="1"/>
    <col min="11553" max="11554" width="10.6640625" style="285" bestFit="1" customWidth="1"/>
    <col min="11555" max="11555" width="11.33203125" style="285" bestFit="1" customWidth="1"/>
    <col min="11556" max="11556" width="15.5" style="285" bestFit="1" customWidth="1"/>
    <col min="11557" max="11557" width="2.1640625" style="285" bestFit="1" customWidth="1"/>
    <col min="11558" max="11558" width="13.33203125" style="285" bestFit="1" customWidth="1"/>
    <col min="11559" max="11559" width="6.6640625" style="285" bestFit="1" customWidth="1"/>
    <col min="11560" max="11560" width="17.83203125" style="285" bestFit="1" customWidth="1"/>
    <col min="11561" max="11561" width="12.6640625" style="285" bestFit="1" customWidth="1"/>
    <col min="11562" max="11562" width="13.6640625" style="285" bestFit="1" customWidth="1"/>
    <col min="11563" max="11777" width="11.5" style="285"/>
    <col min="11778" max="11778" width="57.1640625" style="285" customWidth="1"/>
    <col min="11779" max="11779" width="48" style="285" bestFit="1" customWidth="1"/>
    <col min="11780" max="11780" width="56.5" style="285" bestFit="1" customWidth="1"/>
    <col min="11781" max="11781" width="15" style="285" bestFit="1" customWidth="1"/>
    <col min="11782" max="11783" width="11.6640625" style="285" bestFit="1" customWidth="1"/>
    <col min="11784" max="11784" width="12.5" style="285" bestFit="1" customWidth="1"/>
    <col min="11785" max="11785" width="11.5" style="285"/>
    <col min="11786" max="11786" width="10.6640625" style="285" bestFit="1" customWidth="1"/>
    <col min="11787" max="11787" width="11.6640625" style="285" bestFit="1" customWidth="1"/>
    <col min="11788" max="11788" width="2.33203125" style="285" customWidth="1"/>
    <col min="11789" max="11789" width="11.6640625" style="285" bestFit="1" customWidth="1"/>
    <col min="11790" max="11790" width="12.83203125" style="285" bestFit="1" customWidth="1"/>
    <col min="11791" max="11791" width="13.33203125" style="285" bestFit="1" customWidth="1"/>
    <col min="11792" max="11793" width="10.6640625" style="285" bestFit="1" customWidth="1"/>
    <col min="11794" max="11794" width="2.33203125" style="285" customWidth="1"/>
    <col min="11795" max="11795" width="11.1640625" style="285" bestFit="1" customWidth="1"/>
    <col min="11796" max="11796" width="10.6640625" style="285" bestFit="1" customWidth="1"/>
    <col min="11797" max="11797" width="2.33203125" style="285" customWidth="1"/>
    <col min="11798" max="11798" width="11.6640625" style="285" bestFit="1" customWidth="1"/>
    <col min="11799" max="11799" width="11.33203125" style="285" bestFit="1" customWidth="1"/>
    <col min="11800" max="11800" width="10.6640625" style="285" bestFit="1" customWidth="1"/>
    <col min="11801" max="11801" width="15.6640625" style="285" bestFit="1" customWidth="1"/>
    <col min="11802" max="11802" width="2.33203125" style="285" customWidth="1"/>
    <col min="11803" max="11803" width="10.6640625" style="285" bestFit="1" customWidth="1"/>
    <col min="11804" max="11804" width="11.5" style="285"/>
    <col min="11805" max="11806" width="10.6640625" style="285" bestFit="1" customWidth="1"/>
    <col min="11807" max="11807" width="11.33203125" style="285" bestFit="1" customWidth="1"/>
    <col min="11808" max="11808" width="16.33203125" style="285" bestFit="1" customWidth="1"/>
    <col min="11809" max="11810" width="10.6640625" style="285" bestFit="1" customWidth="1"/>
    <col min="11811" max="11811" width="11.33203125" style="285" bestFit="1" customWidth="1"/>
    <col min="11812" max="11812" width="15.5" style="285" bestFit="1" customWidth="1"/>
    <col min="11813" max="11813" width="2.1640625" style="285" bestFit="1" customWidth="1"/>
    <col min="11814" max="11814" width="13.33203125" style="285" bestFit="1" customWidth="1"/>
    <col min="11815" max="11815" width="6.6640625" style="285" bestFit="1" customWidth="1"/>
    <col min="11816" max="11816" width="17.83203125" style="285" bestFit="1" customWidth="1"/>
    <col min="11817" max="11817" width="12.6640625" style="285" bestFit="1" customWidth="1"/>
    <col min="11818" max="11818" width="13.6640625" style="285" bestFit="1" customWidth="1"/>
    <col min="11819" max="12033" width="11.5" style="285"/>
    <col min="12034" max="12034" width="57.1640625" style="285" customWidth="1"/>
    <col min="12035" max="12035" width="48" style="285" bestFit="1" customWidth="1"/>
    <col min="12036" max="12036" width="56.5" style="285" bestFit="1" customWidth="1"/>
    <col min="12037" max="12037" width="15" style="285" bestFit="1" customWidth="1"/>
    <col min="12038" max="12039" width="11.6640625" style="285" bestFit="1" customWidth="1"/>
    <col min="12040" max="12040" width="12.5" style="285" bestFit="1" customWidth="1"/>
    <col min="12041" max="12041" width="11.5" style="285"/>
    <col min="12042" max="12042" width="10.6640625" style="285" bestFit="1" customWidth="1"/>
    <col min="12043" max="12043" width="11.6640625" style="285" bestFit="1" customWidth="1"/>
    <col min="12044" max="12044" width="2.33203125" style="285" customWidth="1"/>
    <col min="12045" max="12045" width="11.6640625" style="285" bestFit="1" customWidth="1"/>
    <col min="12046" max="12046" width="12.83203125" style="285" bestFit="1" customWidth="1"/>
    <col min="12047" max="12047" width="13.33203125" style="285" bestFit="1" customWidth="1"/>
    <col min="12048" max="12049" width="10.6640625" style="285" bestFit="1" customWidth="1"/>
    <col min="12050" max="12050" width="2.33203125" style="285" customWidth="1"/>
    <col min="12051" max="12051" width="11.1640625" style="285" bestFit="1" customWidth="1"/>
    <col min="12052" max="12052" width="10.6640625" style="285" bestFit="1" customWidth="1"/>
    <col min="12053" max="12053" width="2.33203125" style="285" customWidth="1"/>
    <col min="12054" max="12054" width="11.6640625" style="285" bestFit="1" customWidth="1"/>
    <col min="12055" max="12055" width="11.33203125" style="285" bestFit="1" customWidth="1"/>
    <col min="12056" max="12056" width="10.6640625" style="285" bestFit="1" customWidth="1"/>
    <col min="12057" max="12057" width="15.6640625" style="285" bestFit="1" customWidth="1"/>
    <col min="12058" max="12058" width="2.33203125" style="285" customWidth="1"/>
    <col min="12059" max="12059" width="10.6640625" style="285" bestFit="1" customWidth="1"/>
    <col min="12060" max="12060" width="11.5" style="285"/>
    <col min="12061" max="12062" width="10.6640625" style="285" bestFit="1" customWidth="1"/>
    <col min="12063" max="12063" width="11.33203125" style="285" bestFit="1" customWidth="1"/>
    <col min="12064" max="12064" width="16.33203125" style="285" bestFit="1" customWidth="1"/>
    <col min="12065" max="12066" width="10.6640625" style="285" bestFit="1" customWidth="1"/>
    <col min="12067" max="12067" width="11.33203125" style="285" bestFit="1" customWidth="1"/>
    <col min="12068" max="12068" width="15.5" style="285" bestFit="1" customWidth="1"/>
    <col min="12069" max="12069" width="2.1640625" style="285" bestFit="1" customWidth="1"/>
    <col min="12070" max="12070" width="13.33203125" style="285" bestFit="1" customWidth="1"/>
    <col min="12071" max="12071" width="6.6640625" style="285" bestFit="1" customWidth="1"/>
    <col min="12072" max="12072" width="17.83203125" style="285" bestFit="1" customWidth="1"/>
    <col min="12073" max="12073" width="12.6640625" style="285" bestFit="1" customWidth="1"/>
    <col min="12074" max="12074" width="13.6640625" style="285" bestFit="1" customWidth="1"/>
    <col min="12075" max="12289" width="11.5" style="285"/>
    <col min="12290" max="12290" width="57.1640625" style="285" customWidth="1"/>
    <col min="12291" max="12291" width="48" style="285" bestFit="1" customWidth="1"/>
    <col min="12292" max="12292" width="56.5" style="285" bestFit="1" customWidth="1"/>
    <col min="12293" max="12293" width="15" style="285" bestFit="1" customWidth="1"/>
    <col min="12294" max="12295" width="11.6640625" style="285" bestFit="1" customWidth="1"/>
    <col min="12296" max="12296" width="12.5" style="285" bestFit="1" customWidth="1"/>
    <col min="12297" max="12297" width="11.5" style="285"/>
    <col min="12298" max="12298" width="10.6640625" style="285" bestFit="1" customWidth="1"/>
    <col min="12299" max="12299" width="11.6640625" style="285" bestFit="1" customWidth="1"/>
    <col min="12300" max="12300" width="2.33203125" style="285" customWidth="1"/>
    <col min="12301" max="12301" width="11.6640625" style="285" bestFit="1" customWidth="1"/>
    <col min="12302" max="12302" width="12.83203125" style="285" bestFit="1" customWidth="1"/>
    <col min="12303" max="12303" width="13.33203125" style="285" bestFit="1" customWidth="1"/>
    <col min="12304" max="12305" width="10.6640625" style="285" bestFit="1" customWidth="1"/>
    <col min="12306" max="12306" width="2.33203125" style="285" customWidth="1"/>
    <col min="12307" max="12307" width="11.1640625" style="285" bestFit="1" customWidth="1"/>
    <col min="12308" max="12308" width="10.6640625" style="285" bestFit="1" customWidth="1"/>
    <col min="12309" max="12309" width="2.33203125" style="285" customWidth="1"/>
    <col min="12310" max="12310" width="11.6640625" style="285" bestFit="1" customWidth="1"/>
    <col min="12311" max="12311" width="11.33203125" style="285" bestFit="1" customWidth="1"/>
    <col min="12312" max="12312" width="10.6640625" style="285" bestFit="1" customWidth="1"/>
    <col min="12313" max="12313" width="15.6640625" style="285" bestFit="1" customWidth="1"/>
    <col min="12314" max="12314" width="2.33203125" style="285" customWidth="1"/>
    <col min="12315" max="12315" width="10.6640625" style="285" bestFit="1" customWidth="1"/>
    <col min="12316" max="12316" width="11.5" style="285"/>
    <col min="12317" max="12318" width="10.6640625" style="285" bestFit="1" customWidth="1"/>
    <col min="12319" max="12319" width="11.33203125" style="285" bestFit="1" customWidth="1"/>
    <col min="12320" max="12320" width="16.33203125" style="285" bestFit="1" customWidth="1"/>
    <col min="12321" max="12322" width="10.6640625" style="285" bestFit="1" customWidth="1"/>
    <col min="12323" max="12323" width="11.33203125" style="285" bestFit="1" customWidth="1"/>
    <col min="12324" max="12324" width="15.5" style="285" bestFit="1" customWidth="1"/>
    <col min="12325" max="12325" width="2.1640625" style="285" bestFit="1" customWidth="1"/>
    <col min="12326" max="12326" width="13.33203125" style="285" bestFit="1" customWidth="1"/>
    <col min="12327" max="12327" width="6.6640625" style="285" bestFit="1" customWidth="1"/>
    <col min="12328" max="12328" width="17.83203125" style="285" bestFit="1" customWidth="1"/>
    <col min="12329" max="12329" width="12.6640625" style="285" bestFit="1" customWidth="1"/>
    <col min="12330" max="12330" width="13.6640625" style="285" bestFit="1" customWidth="1"/>
    <col min="12331" max="12545" width="11.5" style="285"/>
    <col min="12546" max="12546" width="57.1640625" style="285" customWidth="1"/>
    <col min="12547" max="12547" width="48" style="285" bestFit="1" customWidth="1"/>
    <col min="12548" max="12548" width="56.5" style="285" bestFit="1" customWidth="1"/>
    <col min="12549" max="12549" width="15" style="285" bestFit="1" customWidth="1"/>
    <col min="12550" max="12551" width="11.6640625" style="285" bestFit="1" customWidth="1"/>
    <col min="12552" max="12552" width="12.5" style="285" bestFit="1" customWidth="1"/>
    <col min="12553" max="12553" width="11.5" style="285"/>
    <col min="12554" max="12554" width="10.6640625" style="285" bestFit="1" customWidth="1"/>
    <col min="12555" max="12555" width="11.6640625" style="285" bestFit="1" customWidth="1"/>
    <col min="12556" max="12556" width="2.33203125" style="285" customWidth="1"/>
    <col min="12557" max="12557" width="11.6640625" style="285" bestFit="1" customWidth="1"/>
    <col min="12558" max="12558" width="12.83203125" style="285" bestFit="1" customWidth="1"/>
    <col min="12559" max="12559" width="13.33203125" style="285" bestFit="1" customWidth="1"/>
    <col min="12560" max="12561" width="10.6640625" style="285" bestFit="1" customWidth="1"/>
    <col min="12562" max="12562" width="2.33203125" style="285" customWidth="1"/>
    <col min="12563" max="12563" width="11.1640625" style="285" bestFit="1" customWidth="1"/>
    <col min="12564" max="12564" width="10.6640625" style="285" bestFit="1" customWidth="1"/>
    <col min="12565" max="12565" width="2.33203125" style="285" customWidth="1"/>
    <col min="12566" max="12566" width="11.6640625" style="285" bestFit="1" customWidth="1"/>
    <col min="12567" max="12567" width="11.33203125" style="285" bestFit="1" customWidth="1"/>
    <col min="12568" max="12568" width="10.6640625" style="285" bestFit="1" customWidth="1"/>
    <col min="12569" max="12569" width="15.6640625" style="285" bestFit="1" customWidth="1"/>
    <col min="12570" max="12570" width="2.33203125" style="285" customWidth="1"/>
    <col min="12571" max="12571" width="10.6640625" style="285" bestFit="1" customWidth="1"/>
    <col min="12572" max="12572" width="11.5" style="285"/>
    <col min="12573" max="12574" width="10.6640625" style="285" bestFit="1" customWidth="1"/>
    <col min="12575" max="12575" width="11.33203125" style="285" bestFit="1" customWidth="1"/>
    <col min="12576" max="12576" width="16.33203125" style="285" bestFit="1" customWidth="1"/>
    <col min="12577" max="12578" width="10.6640625" style="285" bestFit="1" customWidth="1"/>
    <col min="12579" max="12579" width="11.33203125" style="285" bestFit="1" customWidth="1"/>
    <col min="12580" max="12580" width="15.5" style="285" bestFit="1" customWidth="1"/>
    <col min="12581" max="12581" width="2.1640625" style="285" bestFit="1" customWidth="1"/>
    <col min="12582" max="12582" width="13.33203125" style="285" bestFit="1" customWidth="1"/>
    <col min="12583" max="12583" width="6.6640625" style="285" bestFit="1" customWidth="1"/>
    <col min="12584" max="12584" width="17.83203125" style="285" bestFit="1" customWidth="1"/>
    <col min="12585" max="12585" width="12.6640625" style="285" bestFit="1" customWidth="1"/>
    <col min="12586" max="12586" width="13.6640625" style="285" bestFit="1" customWidth="1"/>
    <col min="12587" max="12801" width="11.5" style="285"/>
    <col min="12802" max="12802" width="57.1640625" style="285" customWidth="1"/>
    <col min="12803" max="12803" width="48" style="285" bestFit="1" customWidth="1"/>
    <col min="12804" max="12804" width="56.5" style="285" bestFit="1" customWidth="1"/>
    <col min="12805" max="12805" width="15" style="285" bestFit="1" customWidth="1"/>
    <col min="12806" max="12807" width="11.6640625" style="285" bestFit="1" customWidth="1"/>
    <col min="12808" max="12808" width="12.5" style="285" bestFit="1" customWidth="1"/>
    <col min="12809" max="12809" width="11.5" style="285"/>
    <col min="12810" max="12810" width="10.6640625" style="285" bestFit="1" customWidth="1"/>
    <col min="12811" max="12811" width="11.6640625" style="285" bestFit="1" customWidth="1"/>
    <col min="12812" max="12812" width="2.33203125" style="285" customWidth="1"/>
    <col min="12813" max="12813" width="11.6640625" style="285" bestFit="1" customWidth="1"/>
    <col min="12814" max="12814" width="12.83203125" style="285" bestFit="1" customWidth="1"/>
    <col min="12815" max="12815" width="13.33203125" style="285" bestFit="1" customWidth="1"/>
    <col min="12816" max="12817" width="10.6640625" style="285" bestFit="1" customWidth="1"/>
    <col min="12818" max="12818" width="2.33203125" style="285" customWidth="1"/>
    <col min="12819" max="12819" width="11.1640625" style="285" bestFit="1" customWidth="1"/>
    <col min="12820" max="12820" width="10.6640625" style="285" bestFit="1" customWidth="1"/>
    <col min="12821" max="12821" width="2.33203125" style="285" customWidth="1"/>
    <col min="12822" max="12822" width="11.6640625" style="285" bestFit="1" customWidth="1"/>
    <col min="12823" max="12823" width="11.33203125" style="285" bestFit="1" customWidth="1"/>
    <col min="12824" max="12824" width="10.6640625" style="285" bestFit="1" customWidth="1"/>
    <col min="12825" max="12825" width="15.6640625" style="285" bestFit="1" customWidth="1"/>
    <col min="12826" max="12826" width="2.33203125" style="285" customWidth="1"/>
    <col min="12827" max="12827" width="10.6640625" style="285" bestFit="1" customWidth="1"/>
    <col min="12828" max="12828" width="11.5" style="285"/>
    <col min="12829" max="12830" width="10.6640625" style="285" bestFit="1" customWidth="1"/>
    <col min="12831" max="12831" width="11.33203125" style="285" bestFit="1" customWidth="1"/>
    <col min="12832" max="12832" width="16.33203125" style="285" bestFit="1" customWidth="1"/>
    <col min="12833" max="12834" width="10.6640625" style="285" bestFit="1" customWidth="1"/>
    <col min="12835" max="12835" width="11.33203125" style="285" bestFit="1" customWidth="1"/>
    <col min="12836" max="12836" width="15.5" style="285" bestFit="1" customWidth="1"/>
    <col min="12837" max="12837" width="2.1640625" style="285" bestFit="1" customWidth="1"/>
    <col min="12838" max="12838" width="13.33203125" style="285" bestFit="1" customWidth="1"/>
    <col min="12839" max="12839" width="6.6640625" style="285" bestFit="1" customWidth="1"/>
    <col min="12840" max="12840" width="17.83203125" style="285" bestFit="1" customWidth="1"/>
    <col min="12841" max="12841" width="12.6640625" style="285" bestFit="1" customWidth="1"/>
    <col min="12842" max="12842" width="13.6640625" style="285" bestFit="1" customWidth="1"/>
    <col min="12843" max="13057" width="11.5" style="285"/>
    <col min="13058" max="13058" width="57.1640625" style="285" customWidth="1"/>
    <col min="13059" max="13059" width="48" style="285" bestFit="1" customWidth="1"/>
    <col min="13060" max="13060" width="56.5" style="285" bestFit="1" customWidth="1"/>
    <col min="13061" max="13061" width="15" style="285" bestFit="1" customWidth="1"/>
    <col min="13062" max="13063" width="11.6640625" style="285" bestFit="1" customWidth="1"/>
    <col min="13064" max="13064" width="12.5" style="285" bestFit="1" customWidth="1"/>
    <col min="13065" max="13065" width="11.5" style="285"/>
    <col min="13066" max="13066" width="10.6640625" style="285" bestFit="1" customWidth="1"/>
    <col min="13067" max="13067" width="11.6640625" style="285" bestFit="1" customWidth="1"/>
    <col min="13068" max="13068" width="2.33203125" style="285" customWidth="1"/>
    <col min="13069" max="13069" width="11.6640625" style="285" bestFit="1" customWidth="1"/>
    <col min="13070" max="13070" width="12.83203125" style="285" bestFit="1" customWidth="1"/>
    <col min="13071" max="13071" width="13.33203125" style="285" bestFit="1" customWidth="1"/>
    <col min="13072" max="13073" width="10.6640625" style="285" bestFit="1" customWidth="1"/>
    <col min="13074" max="13074" width="2.33203125" style="285" customWidth="1"/>
    <col min="13075" max="13075" width="11.1640625" style="285" bestFit="1" customWidth="1"/>
    <col min="13076" max="13076" width="10.6640625" style="285" bestFit="1" customWidth="1"/>
    <col min="13077" max="13077" width="2.33203125" style="285" customWidth="1"/>
    <col min="13078" max="13078" width="11.6640625" style="285" bestFit="1" customWidth="1"/>
    <col min="13079" max="13079" width="11.33203125" style="285" bestFit="1" customWidth="1"/>
    <col min="13080" max="13080" width="10.6640625" style="285" bestFit="1" customWidth="1"/>
    <col min="13081" max="13081" width="15.6640625" style="285" bestFit="1" customWidth="1"/>
    <col min="13082" max="13082" width="2.33203125" style="285" customWidth="1"/>
    <col min="13083" max="13083" width="10.6640625" style="285" bestFit="1" customWidth="1"/>
    <col min="13084" max="13084" width="11.5" style="285"/>
    <col min="13085" max="13086" width="10.6640625" style="285" bestFit="1" customWidth="1"/>
    <col min="13087" max="13087" width="11.33203125" style="285" bestFit="1" customWidth="1"/>
    <col min="13088" max="13088" width="16.33203125" style="285" bestFit="1" customWidth="1"/>
    <col min="13089" max="13090" width="10.6640625" style="285" bestFit="1" customWidth="1"/>
    <col min="13091" max="13091" width="11.33203125" style="285" bestFit="1" customWidth="1"/>
    <col min="13092" max="13092" width="15.5" style="285" bestFit="1" customWidth="1"/>
    <col min="13093" max="13093" width="2.1640625" style="285" bestFit="1" customWidth="1"/>
    <col min="13094" max="13094" width="13.33203125" style="285" bestFit="1" customWidth="1"/>
    <col min="13095" max="13095" width="6.6640625" style="285" bestFit="1" customWidth="1"/>
    <col min="13096" max="13096" width="17.83203125" style="285" bestFit="1" customWidth="1"/>
    <col min="13097" max="13097" width="12.6640625" style="285" bestFit="1" customWidth="1"/>
    <col min="13098" max="13098" width="13.6640625" style="285" bestFit="1" customWidth="1"/>
    <col min="13099" max="13313" width="11.5" style="285"/>
    <col min="13314" max="13314" width="57.1640625" style="285" customWidth="1"/>
    <col min="13315" max="13315" width="48" style="285" bestFit="1" customWidth="1"/>
    <col min="13316" max="13316" width="56.5" style="285" bestFit="1" customWidth="1"/>
    <col min="13317" max="13317" width="15" style="285" bestFit="1" customWidth="1"/>
    <col min="13318" max="13319" width="11.6640625" style="285" bestFit="1" customWidth="1"/>
    <col min="13320" max="13320" width="12.5" style="285" bestFit="1" customWidth="1"/>
    <col min="13321" max="13321" width="11.5" style="285"/>
    <col min="13322" max="13322" width="10.6640625" style="285" bestFit="1" customWidth="1"/>
    <col min="13323" max="13323" width="11.6640625" style="285" bestFit="1" customWidth="1"/>
    <col min="13324" max="13324" width="2.33203125" style="285" customWidth="1"/>
    <col min="13325" max="13325" width="11.6640625" style="285" bestFit="1" customWidth="1"/>
    <col min="13326" max="13326" width="12.83203125" style="285" bestFit="1" customWidth="1"/>
    <col min="13327" max="13327" width="13.33203125" style="285" bestFit="1" customWidth="1"/>
    <col min="13328" max="13329" width="10.6640625" style="285" bestFit="1" customWidth="1"/>
    <col min="13330" max="13330" width="2.33203125" style="285" customWidth="1"/>
    <col min="13331" max="13331" width="11.1640625" style="285" bestFit="1" customWidth="1"/>
    <col min="13332" max="13332" width="10.6640625" style="285" bestFit="1" customWidth="1"/>
    <col min="13333" max="13333" width="2.33203125" style="285" customWidth="1"/>
    <col min="13334" max="13334" width="11.6640625" style="285" bestFit="1" customWidth="1"/>
    <col min="13335" max="13335" width="11.33203125" style="285" bestFit="1" customWidth="1"/>
    <col min="13336" max="13336" width="10.6640625" style="285" bestFit="1" customWidth="1"/>
    <col min="13337" max="13337" width="15.6640625" style="285" bestFit="1" customWidth="1"/>
    <col min="13338" max="13338" width="2.33203125" style="285" customWidth="1"/>
    <col min="13339" max="13339" width="10.6640625" style="285" bestFit="1" customWidth="1"/>
    <col min="13340" max="13340" width="11.5" style="285"/>
    <col min="13341" max="13342" width="10.6640625" style="285" bestFit="1" customWidth="1"/>
    <col min="13343" max="13343" width="11.33203125" style="285" bestFit="1" customWidth="1"/>
    <col min="13344" max="13344" width="16.33203125" style="285" bestFit="1" customWidth="1"/>
    <col min="13345" max="13346" width="10.6640625" style="285" bestFit="1" customWidth="1"/>
    <col min="13347" max="13347" width="11.33203125" style="285" bestFit="1" customWidth="1"/>
    <col min="13348" max="13348" width="15.5" style="285" bestFit="1" customWidth="1"/>
    <col min="13349" max="13349" width="2.1640625" style="285" bestFit="1" customWidth="1"/>
    <col min="13350" max="13350" width="13.33203125" style="285" bestFit="1" customWidth="1"/>
    <col min="13351" max="13351" width="6.6640625" style="285" bestFit="1" customWidth="1"/>
    <col min="13352" max="13352" width="17.83203125" style="285" bestFit="1" customWidth="1"/>
    <col min="13353" max="13353" width="12.6640625" style="285" bestFit="1" customWidth="1"/>
    <col min="13354" max="13354" width="13.6640625" style="285" bestFit="1" customWidth="1"/>
    <col min="13355" max="13569" width="11.5" style="285"/>
    <col min="13570" max="13570" width="57.1640625" style="285" customWidth="1"/>
    <col min="13571" max="13571" width="48" style="285" bestFit="1" customWidth="1"/>
    <col min="13572" max="13572" width="56.5" style="285" bestFit="1" customWidth="1"/>
    <col min="13573" max="13573" width="15" style="285" bestFit="1" customWidth="1"/>
    <col min="13574" max="13575" width="11.6640625" style="285" bestFit="1" customWidth="1"/>
    <col min="13576" max="13576" width="12.5" style="285" bestFit="1" customWidth="1"/>
    <col min="13577" max="13577" width="11.5" style="285"/>
    <col min="13578" max="13578" width="10.6640625" style="285" bestFit="1" customWidth="1"/>
    <col min="13579" max="13579" width="11.6640625" style="285" bestFit="1" customWidth="1"/>
    <col min="13580" max="13580" width="2.33203125" style="285" customWidth="1"/>
    <col min="13581" max="13581" width="11.6640625" style="285" bestFit="1" customWidth="1"/>
    <col min="13582" max="13582" width="12.83203125" style="285" bestFit="1" customWidth="1"/>
    <col min="13583" max="13583" width="13.33203125" style="285" bestFit="1" customWidth="1"/>
    <col min="13584" max="13585" width="10.6640625" style="285" bestFit="1" customWidth="1"/>
    <col min="13586" max="13586" width="2.33203125" style="285" customWidth="1"/>
    <col min="13587" max="13587" width="11.1640625" style="285" bestFit="1" customWidth="1"/>
    <col min="13588" max="13588" width="10.6640625" style="285" bestFit="1" customWidth="1"/>
    <col min="13589" max="13589" width="2.33203125" style="285" customWidth="1"/>
    <col min="13590" max="13590" width="11.6640625" style="285" bestFit="1" customWidth="1"/>
    <col min="13591" max="13591" width="11.33203125" style="285" bestFit="1" customWidth="1"/>
    <col min="13592" max="13592" width="10.6640625" style="285" bestFit="1" customWidth="1"/>
    <col min="13593" max="13593" width="15.6640625" style="285" bestFit="1" customWidth="1"/>
    <col min="13594" max="13594" width="2.33203125" style="285" customWidth="1"/>
    <col min="13595" max="13595" width="10.6640625" style="285" bestFit="1" customWidth="1"/>
    <col min="13596" max="13596" width="11.5" style="285"/>
    <col min="13597" max="13598" width="10.6640625" style="285" bestFit="1" customWidth="1"/>
    <col min="13599" max="13599" width="11.33203125" style="285" bestFit="1" customWidth="1"/>
    <col min="13600" max="13600" width="16.33203125" style="285" bestFit="1" customWidth="1"/>
    <col min="13601" max="13602" width="10.6640625" style="285" bestFit="1" customWidth="1"/>
    <col min="13603" max="13603" width="11.33203125" style="285" bestFit="1" customWidth="1"/>
    <col min="13604" max="13604" width="15.5" style="285" bestFit="1" customWidth="1"/>
    <col min="13605" max="13605" width="2.1640625" style="285" bestFit="1" customWidth="1"/>
    <col min="13606" max="13606" width="13.33203125" style="285" bestFit="1" customWidth="1"/>
    <col min="13607" max="13607" width="6.6640625" style="285" bestFit="1" customWidth="1"/>
    <col min="13608" max="13608" width="17.83203125" style="285" bestFit="1" customWidth="1"/>
    <col min="13609" max="13609" width="12.6640625" style="285" bestFit="1" customWidth="1"/>
    <col min="13610" max="13610" width="13.6640625" style="285" bestFit="1" customWidth="1"/>
    <col min="13611" max="13825" width="11.5" style="285"/>
    <col min="13826" max="13826" width="57.1640625" style="285" customWidth="1"/>
    <col min="13827" max="13827" width="48" style="285" bestFit="1" customWidth="1"/>
    <col min="13828" max="13828" width="56.5" style="285" bestFit="1" customWidth="1"/>
    <col min="13829" max="13829" width="15" style="285" bestFit="1" customWidth="1"/>
    <col min="13830" max="13831" width="11.6640625" style="285" bestFit="1" customWidth="1"/>
    <col min="13832" max="13832" width="12.5" style="285" bestFit="1" customWidth="1"/>
    <col min="13833" max="13833" width="11.5" style="285"/>
    <col min="13834" max="13834" width="10.6640625" style="285" bestFit="1" customWidth="1"/>
    <col min="13835" max="13835" width="11.6640625" style="285" bestFit="1" customWidth="1"/>
    <col min="13836" max="13836" width="2.33203125" style="285" customWidth="1"/>
    <col min="13837" max="13837" width="11.6640625" style="285" bestFit="1" customWidth="1"/>
    <col min="13838" max="13838" width="12.83203125" style="285" bestFit="1" customWidth="1"/>
    <col min="13839" max="13839" width="13.33203125" style="285" bestFit="1" customWidth="1"/>
    <col min="13840" max="13841" width="10.6640625" style="285" bestFit="1" customWidth="1"/>
    <col min="13842" max="13842" width="2.33203125" style="285" customWidth="1"/>
    <col min="13843" max="13843" width="11.1640625" style="285" bestFit="1" customWidth="1"/>
    <col min="13844" max="13844" width="10.6640625" style="285" bestFit="1" customWidth="1"/>
    <col min="13845" max="13845" width="2.33203125" style="285" customWidth="1"/>
    <col min="13846" max="13846" width="11.6640625" style="285" bestFit="1" customWidth="1"/>
    <col min="13847" max="13847" width="11.33203125" style="285" bestFit="1" customWidth="1"/>
    <col min="13848" max="13848" width="10.6640625" style="285" bestFit="1" customWidth="1"/>
    <col min="13849" max="13849" width="15.6640625" style="285" bestFit="1" customWidth="1"/>
    <col min="13850" max="13850" width="2.33203125" style="285" customWidth="1"/>
    <col min="13851" max="13851" width="10.6640625" style="285" bestFit="1" customWidth="1"/>
    <col min="13852" max="13852" width="11.5" style="285"/>
    <col min="13853" max="13854" width="10.6640625" style="285" bestFit="1" customWidth="1"/>
    <col min="13855" max="13855" width="11.33203125" style="285" bestFit="1" customWidth="1"/>
    <col min="13856" max="13856" width="16.33203125" style="285" bestFit="1" customWidth="1"/>
    <col min="13857" max="13858" width="10.6640625" style="285" bestFit="1" customWidth="1"/>
    <col min="13859" max="13859" width="11.33203125" style="285" bestFit="1" customWidth="1"/>
    <col min="13860" max="13860" width="15.5" style="285" bestFit="1" customWidth="1"/>
    <col min="13861" max="13861" width="2.1640625" style="285" bestFit="1" customWidth="1"/>
    <col min="13862" max="13862" width="13.33203125" style="285" bestFit="1" customWidth="1"/>
    <col min="13863" max="13863" width="6.6640625" style="285" bestFit="1" customWidth="1"/>
    <col min="13864" max="13864" width="17.83203125" style="285" bestFit="1" customWidth="1"/>
    <col min="13865" max="13865" width="12.6640625" style="285" bestFit="1" customWidth="1"/>
    <col min="13866" max="13866" width="13.6640625" style="285" bestFit="1" customWidth="1"/>
    <col min="13867" max="14081" width="11.5" style="285"/>
    <col min="14082" max="14082" width="57.1640625" style="285" customWidth="1"/>
    <col min="14083" max="14083" width="48" style="285" bestFit="1" customWidth="1"/>
    <col min="14084" max="14084" width="56.5" style="285" bestFit="1" customWidth="1"/>
    <col min="14085" max="14085" width="15" style="285" bestFit="1" customWidth="1"/>
    <col min="14086" max="14087" width="11.6640625" style="285" bestFit="1" customWidth="1"/>
    <col min="14088" max="14088" width="12.5" style="285" bestFit="1" customWidth="1"/>
    <col min="14089" max="14089" width="11.5" style="285"/>
    <col min="14090" max="14090" width="10.6640625" style="285" bestFit="1" customWidth="1"/>
    <col min="14091" max="14091" width="11.6640625" style="285" bestFit="1" customWidth="1"/>
    <col min="14092" max="14092" width="2.33203125" style="285" customWidth="1"/>
    <col min="14093" max="14093" width="11.6640625" style="285" bestFit="1" customWidth="1"/>
    <col min="14094" max="14094" width="12.83203125" style="285" bestFit="1" customWidth="1"/>
    <col min="14095" max="14095" width="13.33203125" style="285" bestFit="1" customWidth="1"/>
    <col min="14096" max="14097" width="10.6640625" style="285" bestFit="1" customWidth="1"/>
    <col min="14098" max="14098" width="2.33203125" style="285" customWidth="1"/>
    <col min="14099" max="14099" width="11.1640625" style="285" bestFit="1" customWidth="1"/>
    <col min="14100" max="14100" width="10.6640625" style="285" bestFit="1" customWidth="1"/>
    <col min="14101" max="14101" width="2.33203125" style="285" customWidth="1"/>
    <col min="14102" max="14102" width="11.6640625" style="285" bestFit="1" customWidth="1"/>
    <col min="14103" max="14103" width="11.33203125" style="285" bestFit="1" customWidth="1"/>
    <col min="14104" max="14104" width="10.6640625" style="285" bestFit="1" customWidth="1"/>
    <col min="14105" max="14105" width="15.6640625" style="285" bestFit="1" customWidth="1"/>
    <col min="14106" max="14106" width="2.33203125" style="285" customWidth="1"/>
    <col min="14107" max="14107" width="10.6640625" style="285" bestFit="1" customWidth="1"/>
    <col min="14108" max="14108" width="11.5" style="285"/>
    <col min="14109" max="14110" width="10.6640625" style="285" bestFit="1" customWidth="1"/>
    <col min="14111" max="14111" width="11.33203125" style="285" bestFit="1" customWidth="1"/>
    <col min="14112" max="14112" width="16.33203125" style="285" bestFit="1" customWidth="1"/>
    <col min="14113" max="14114" width="10.6640625" style="285" bestFit="1" customWidth="1"/>
    <col min="14115" max="14115" width="11.33203125" style="285" bestFit="1" customWidth="1"/>
    <col min="14116" max="14116" width="15.5" style="285" bestFit="1" customWidth="1"/>
    <col min="14117" max="14117" width="2.1640625" style="285" bestFit="1" customWidth="1"/>
    <col min="14118" max="14118" width="13.33203125" style="285" bestFit="1" customWidth="1"/>
    <col min="14119" max="14119" width="6.6640625" style="285" bestFit="1" customWidth="1"/>
    <col min="14120" max="14120" width="17.83203125" style="285" bestFit="1" customWidth="1"/>
    <col min="14121" max="14121" width="12.6640625" style="285" bestFit="1" customWidth="1"/>
    <col min="14122" max="14122" width="13.6640625" style="285" bestFit="1" customWidth="1"/>
    <col min="14123" max="14337" width="11.5" style="285"/>
    <col min="14338" max="14338" width="57.1640625" style="285" customWidth="1"/>
    <col min="14339" max="14339" width="48" style="285" bestFit="1" customWidth="1"/>
    <col min="14340" max="14340" width="56.5" style="285" bestFit="1" customWidth="1"/>
    <col min="14341" max="14341" width="15" style="285" bestFit="1" customWidth="1"/>
    <col min="14342" max="14343" width="11.6640625" style="285" bestFit="1" customWidth="1"/>
    <col min="14344" max="14344" width="12.5" style="285" bestFit="1" customWidth="1"/>
    <col min="14345" max="14345" width="11.5" style="285"/>
    <col min="14346" max="14346" width="10.6640625" style="285" bestFit="1" customWidth="1"/>
    <col min="14347" max="14347" width="11.6640625" style="285" bestFit="1" customWidth="1"/>
    <col min="14348" max="14348" width="2.33203125" style="285" customWidth="1"/>
    <col min="14349" max="14349" width="11.6640625" style="285" bestFit="1" customWidth="1"/>
    <col min="14350" max="14350" width="12.83203125" style="285" bestFit="1" customWidth="1"/>
    <col min="14351" max="14351" width="13.33203125" style="285" bestFit="1" customWidth="1"/>
    <col min="14352" max="14353" width="10.6640625" style="285" bestFit="1" customWidth="1"/>
    <col min="14354" max="14354" width="2.33203125" style="285" customWidth="1"/>
    <col min="14355" max="14355" width="11.1640625" style="285" bestFit="1" customWidth="1"/>
    <col min="14356" max="14356" width="10.6640625" style="285" bestFit="1" customWidth="1"/>
    <col min="14357" max="14357" width="2.33203125" style="285" customWidth="1"/>
    <col min="14358" max="14358" width="11.6640625" style="285" bestFit="1" customWidth="1"/>
    <col min="14359" max="14359" width="11.33203125" style="285" bestFit="1" customWidth="1"/>
    <col min="14360" max="14360" width="10.6640625" style="285" bestFit="1" customWidth="1"/>
    <col min="14361" max="14361" width="15.6640625" style="285" bestFit="1" customWidth="1"/>
    <col min="14362" max="14362" width="2.33203125" style="285" customWidth="1"/>
    <col min="14363" max="14363" width="10.6640625" style="285" bestFit="1" customWidth="1"/>
    <col min="14364" max="14364" width="11.5" style="285"/>
    <col min="14365" max="14366" width="10.6640625" style="285" bestFit="1" customWidth="1"/>
    <col min="14367" max="14367" width="11.33203125" style="285" bestFit="1" customWidth="1"/>
    <col min="14368" max="14368" width="16.33203125" style="285" bestFit="1" customWidth="1"/>
    <col min="14369" max="14370" width="10.6640625" style="285" bestFit="1" customWidth="1"/>
    <col min="14371" max="14371" width="11.33203125" style="285" bestFit="1" customWidth="1"/>
    <col min="14372" max="14372" width="15.5" style="285" bestFit="1" customWidth="1"/>
    <col min="14373" max="14373" width="2.1640625" style="285" bestFit="1" customWidth="1"/>
    <col min="14374" max="14374" width="13.33203125" style="285" bestFit="1" customWidth="1"/>
    <col min="14375" max="14375" width="6.6640625" style="285" bestFit="1" customWidth="1"/>
    <col min="14376" max="14376" width="17.83203125" style="285" bestFit="1" customWidth="1"/>
    <col min="14377" max="14377" width="12.6640625" style="285" bestFit="1" customWidth="1"/>
    <col min="14378" max="14378" width="13.6640625" style="285" bestFit="1" customWidth="1"/>
    <col min="14379" max="14593" width="11.5" style="285"/>
    <col min="14594" max="14594" width="57.1640625" style="285" customWidth="1"/>
    <col min="14595" max="14595" width="48" style="285" bestFit="1" customWidth="1"/>
    <col min="14596" max="14596" width="56.5" style="285" bestFit="1" customWidth="1"/>
    <col min="14597" max="14597" width="15" style="285" bestFit="1" customWidth="1"/>
    <col min="14598" max="14599" width="11.6640625" style="285" bestFit="1" customWidth="1"/>
    <col min="14600" max="14600" width="12.5" style="285" bestFit="1" customWidth="1"/>
    <col min="14601" max="14601" width="11.5" style="285"/>
    <col min="14602" max="14602" width="10.6640625" style="285" bestFit="1" customWidth="1"/>
    <col min="14603" max="14603" width="11.6640625" style="285" bestFit="1" customWidth="1"/>
    <col min="14604" max="14604" width="2.33203125" style="285" customWidth="1"/>
    <col min="14605" max="14605" width="11.6640625" style="285" bestFit="1" customWidth="1"/>
    <col min="14606" max="14606" width="12.83203125" style="285" bestFit="1" customWidth="1"/>
    <col min="14607" max="14607" width="13.33203125" style="285" bestFit="1" customWidth="1"/>
    <col min="14608" max="14609" width="10.6640625" style="285" bestFit="1" customWidth="1"/>
    <col min="14610" max="14610" width="2.33203125" style="285" customWidth="1"/>
    <col min="14611" max="14611" width="11.1640625" style="285" bestFit="1" customWidth="1"/>
    <col min="14612" max="14612" width="10.6640625" style="285" bestFit="1" customWidth="1"/>
    <col min="14613" max="14613" width="2.33203125" style="285" customWidth="1"/>
    <col min="14614" max="14614" width="11.6640625" style="285" bestFit="1" customWidth="1"/>
    <col min="14615" max="14615" width="11.33203125" style="285" bestFit="1" customWidth="1"/>
    <col min="14616" max="14616" width="10.6640625" style="285" bestFit="1" customWidth="1"/>
    <col min="14617" max="14617" width="15.6640625" style="285" bestFit="1" customWidth="1"/>
    <col min="14618" max="14618" width="2.33203125" style="285" customWidth="1"/>
    <col min="14619" max="14619" width="10.6640625" style="285" bestFit="1" customWidth="1"/>
    <col min="14620" max="14620" width="11.5" style="285"/>
    <col min="14621" max="14622" width="10.6640625" style="285" bestFit="1" customWidth="1"/>
    <col min="14623" max="14623" width="11.33203125" style="285" bestFit="1" customWidth="1"/>
    <col min="14624" max="14624" width="16.33203125" style="285" bestFit="1" customWidth="1"/>
    <col min="14625" max="14626" width="10.6640625" style="285" bestFit="1" customWidth="1"/>
    <col min="14627" max="14627" width="11.33203125" style="285" bestFit="1" customWidth="1"/>
    <col min="14628" max="14628" width="15.5" style="285" bestFit="1" customWidth="1"/>
    <col min="14629" max="14629" width="2.1640625" style="285" bestFit="1" customWidth="1"/>
    <col min="14630" max="14630" width="13.33203125" style="285" bestFit="1" customWidth="1"/>
    <col min="14631" max="14631" width="6.6640625" style="285" bestFit="1" customWidth="1"/>
    <col min="14632" max="14632" width="17.83203125" style="285" bestFit="1" customWidth="1"/>
    <col min="14633" max="14633" width="12.6640625" style="285" bestFit="1" customWidth="1"/>
    <col min="14634" max="14634" width="13.6640625" style="285" bestFit="1" customWidth="1"/>
    <col min="14635" max="14849" width="11.5" style="285"/>
    <col min="14850" max="14850" width="57.1640625" style="285" customWidth="1"/>
    <col min="14851" max="14851" width="48" style="285" bestFit="1" customWidth="1"/>
    <col min="14852" max="14852" width="56.5" style="285" bestFit="1" customWidth="1"/>
    <col min="14853" max="14853" width="15" style="285" bestFit="1" customWidth="1"/>
    <col min="14854" max="14855" width="11.6640625" style="285" bestFit="1" customWidth="1"/>
    <col min="14856" max="14856" width="12.5" style="285" bestFit="1" customWidth="1"/>
    <col min="14857" max="14857" width="11.5" style="285"/>
    <col min="14858" max="14858" width="10.6640625" style="285" bestFit="1" customWidth="1"/>
    <col min="14859" max="14859" width="11.6640625" style="285" bestFit="1" customWidth="1"/>
    <col min="14860" max="14860" width="2.33203125" style="285" customWidth="1"/>
    <col min="14861" max="14861" width="11.6640625" style="285" bestFit="1" customWidth="1"/>
    <col min="14862" max="14862" width="12.83203125" style="285" bestFit="1" customWidth="1"/>
    <col min="14863" max="14863" width="13.33203125" style="285" bestFit="1" customWidth="1"/>
    <col min="14864" max="14865" width="10.6640625" style="285" bestFit="1" customWidth="1"/>
    <col min="14866" max="14866" width="2.33203125" style="285" customWidth="1"/>
    <col min="14867" max="14867" width="11.1640625" style="285" bestFit="1" customWidth="1"/>
    <col min="14868" max="14868" width="10.6640625" style="285" bestFit="1" customWidth="1"/>
    <col min="14869" max="14869" width="2.33203125" style="285" customWidth="1"/>
    <col min="14870" max="14870" width="11.6640625" style="285" bestFit="1" customWidth="1"/>
    <col min="14871" max="14871" width="11.33203125" style="285" bestFit="1" customWidth="1"/>
    <col min="14872" max="14872" width="10.6640625" style="285" bestFit="1" customWidth="1"/>
    <col min="14873" max="14873" width="15.6640625" style="285" bestFit="1" customWidth="1"/>
    <col min="14874" max="14874" width="2.33203125" style="285" customWidth="1"/>
    <col min="14875" max="14875" width="10.6640625" style="285" bestFit="1" customWidth="1"/>
    <col min="14876" max="14876" width="11.5" style="285"/>
    <col min="14877" max="14878" width="10.6640625" style="285" bestFit="1" customWidth="1"/>
    <col min="14879" max="14879" width="11.33203125" style="285" bestFit="1" customWidth="1"/>
    <col min="14880" max="14880" width="16.33203125" style="285" bestFit="1" customWidth="1"/>
    <col min="14881" max="14882" width="10.6640625" style="285" bestFit="1" customWidth="1"/>
    <col min="14883" max="14883" width="11.33203125" style="285" bestFit="1" customWidth="1"/>
    <col min="14884" max="14884" width="15.5" style="285" bestFit="1" customWidth="1"/>
    <col min="14885" max="14885" width="2.1640625" style="285" bestFit="1" customWidth="1"/>
    <col min="14886" max="14886" width="13.33203125" style="285" bestFit="1" customWidth="1"/>
    <col min="14887" max="14887" width="6.6640625" style="285" bestFit="1" customWidth="1"/>
    <col min="14888" max="14888" width="17.83203125" style="285" bestFit="1" customWidth="1"/>
    <col min="14889" max="14889" width="12.6640625" style="285" bestFit="1" customWidth="1"/>
    <col min="14890" max="14890" width="13.6640625" style="285" bestFit="1" customWidth="1"/>
    <col min="14891" max="15105" width="11.5" style="285"/>
    <col min="15106" max="15106" width="57.1640625" style="285" customWidth="1"/>
    <col min="15107" max="15107" width="48" style="285" bestFit="1" customWidth="1"/>
    <col min="15108" max="15108" width="56.5" style="285" bestFit="1" customWidth="1"/>
    <col min="15109" max="15109" width="15" style="285" bestFit="1" customWidth="1"/>
    <col min="15110" max="15111" width="11.6640625" style="285" bestFit="1" customWidth="1"/>
    <col min="15112" max="15112" width="12.5" style="285" bestFit="1" customWidth="1"/>
    <col min="15113" max="15113" width="11.5" style="285"/>
    <col min="15114" max="15114" width="10.6640625" style="285" bestFit="1" customWidth="1"/>
    <col min="15115" max="15115" width="11.6640625" style="285" bestFit="1" customWidth="1"/>
    <col min="15116" max="15116" width="2.33203125" style="285" customWidth="1"/>
    <col min="15117" max="15117" width="11.6640625" style="285" bestFit="1" customWidth="1"/>
    <col min="15118" max="15118" width="12.83203125" style="285" bestFit="1" customWidth="1"/>
    <col min="15119" max="15119" width="13.33203125" style="285" bestFit="1" customWidth="1"/>
    <col min="15120" max="15121" width="10.6640625" style="285" bestFit="1" customWidth="1"/>
    <col min="15122" max="15122" width="2.33203125" style="285" customWidth="1"/>
    <col min="15123" max="15123" width="11.1640625" style="285" bestFit="1" customWidth="1"/>
    <col min="15124" max="15124" width="10.6640625" style="285" bestFit="1" customWidth="1"/>
    <col min="15125" max="15125" width="2.33203125" style="285" customWidth="1"/>
    <col min="15126" max="15126" width="11.6640625" style="285" bestFit="1" customWidth="1"/>
    <col min="15127" max="15127" width="11.33203125" style="285" bestFit="1" customWidth="1"/>
    <col min="15128" max="15128" width="10.6640625" style="285" bestFit="1" customWidth="1"/>
    <col min="15129" max="15129" width="15.6640625" style="285" bestFit="1" customWidth="1"/>
    <col min="15130" max="15130" width="2.33203125" style="285" customWidth="1"/>
    <col min="15131" max="15131" width="10.6640625" style="285" bestFit="1" customWidth="1"/>
    <col min="15132" max="15132" width="11.5" style="285"/>
    <col min="15133" max="15134" width="10.6640625" style="285" bestFit="1" customWidth="1"/>
    <col min="15135" max="15135" width="11.33203125" style="285" bestFit="1" customWidth="1"/>
    <col min="15136" max="15136" width="16.33203125" style="285" bestFit="1" customWidth="1"/>
    <col min="15137" max="15138" width="10.6640625" style="285" bestFit="1" customWidth="1"/>
    <col min="15139" max="15139" width="11.33203125" style="285" bestFit="1" customWidth="1"/>
    <col min="15140" max="15140" width="15.5" style="285" bestFit="1" customWidth="1"/>
    <col min="15141" max="15141" width="2.1640625" style="285" bestFit="1" customWidth="1"/>
    <col min="15142" max="15142" width="13.33203125" style="285" bestFit="1" customWidth="1"/>
    <col min="15143" max="15143" width="6.6640625" style="285" bestFit="1" customWidth="1"/>
    <col min="15144" max="15144" width="17.83203125" style="285" bestFit="1" customWidth="1"/>
    <col min="15145" max="15145" width="12.6640625" style="285" bestFit="1" customWidth="1"/>
    <col min="15146" max="15146" width="13.6640625" style="285" bestFit="1" customWidth="1"/>
    <col min="15147" max="15361" width="11.5" style="285"/>
    <col min="15362" max="15362" width="57.1640625" style="285" customWidth="1"/>
    <col min="15363" max="15363" width="48" style="285" bestFit="1" customWidth="1"/>
    <col min="15364" max="15364" width="56.5" style="285" bestFit="1" customWidth="1"/>
    <col min="15365" max="15365" width="15" style="285" bestFit="1" customWidth="1"/>
    <col min="15366" max="15367" width="11.6640625" style="285" bestFit="1" customWidth="1"/>
    <col min="15368" max="15368" width="12.5" style="285" bestFit="1" customWidth="1"/>
    <col min="15369" max="15369" width="11.5" style="285"/>
    <col min="15370" max="15370" width="10.6640625" style="285" bestFit="1" customWidth="1"/>
    <col min="15371" max="15371" width="11.6640625" style="285" bestFit="1" customWidth="1"/>
    <col min="15372" max="15372" width="2.33203125" style="285" customWidth="1"/>
    <col min="15373" max="15373" width="11.6640625" style="285" bestFit="1" customWidth="1"/>
    <col min="15374" max="15374" width="12.83203125" style="285" bestFit="1" customWidth="1"/>
    <col min="15375" max="15375" width="13.33203125" style="285" bestFit="1" customWidth="1"/>
    <col min="15376" max="15377" width="10.6640625" style="285" bestFit="1" customWidth="1"/>
    <col min="15378" max="15378" width="2.33203125" style="285" customWidth="1"/>
    <col min="15379" max="15379" width="11.1640625" style="285" bestFit="1" customWidth="1"/>
    <col min="15380" max="15380" width="10.6640625" style="285" bestFit="1" customWidth="1"/>
    <col min="15381" max="15381" width="2.33203125" style="285" customWidth="1"/>
    <col min="15382" max="15382" width="11.6640625" style="285" bestFit="1" customWidth="1"/>
    <col min="15383" max="15383" width="11.33203125" style="285" bestFit="1" customWidth="1"/>
    <col min="15384" max="15384" width="10.6640625" style="285" bestFit="1" customWidth="1"/>
    <col min="15385" max="15385" width="15.6640625" style="285" bestFit="1" customWidth="1"/>
    <col min="15386" max="15386" width="2.33203125" style="285" customWidth="1"/>
    <col min="15387" max="15387" width="10.6640625" style="285" bestFit="1" customWidth="1"/>
    <col min="15388" max="15388" width="11.5" style="285"/>
    <col min="15389" max="15390" width="10.6640625" style="285" bestFit="1" customWidth="1"/>
    <col min="15391" max="15391" width="11.33203125" style="285" bestFit="1" customWidth="1"/>
    <col min="15392" max="15392" width="16.33203125" style="285" bestFit="1" customWidth="1"/>
    <col min="15393" max="15394" width="10.6640625" style="285" bestFit="1" customWidth="1"/>
    <col min="15395" max="15395" width="11.33203125" style="285" bestFit="1" customWidth="1"/>
    <col min="15396" max="15396" width="15.5" style="285" bestFit="1" customWidth="1"/>
    <col min="15397" max="15397" width="2.1640625" style="285" bestFit="1" customWidth="1"/>
    <col min="15398" max="15398" width="13.33203125" style="285" bestFit="1" customWidth="1"/>
    <col min="15399" max="15399" width="6.6640625" style="285" bestFit="1" customWidth="1"/>
    <col min="15400" max="15400" width="17.83203125" style="285" bestFit="1" customWidth="1"/>
    <col min="15401" max="15401" width="12.6640625" style="285" bestFit="1" customWidth="1"/>
    <col min="15402" max="15402" width="13.6640625" style="285" bestFit="1" customWidth="1"/>
    <col min="15403" max="15617" width="11.5" style="285"/>
    <col min="15618" max="15618" width="57.1640625" style="285" customWidth="1"/>
    <col min="15619" max="15619" width="48" style="285" bestFit="1" customWidth="1"/>
    <col min="15620" max="15620" width="56.5" style="285" bestFit="1" customWidth="1"/>
    <col min="15621" max="15621" width="15" style="285" bestFit="1" customWidth="1"/>
    <col min="15622" max="15623" width="11.6640625" style="285" bestFit="1" customWidth="1"/>
    <col min="15624" max="15624" width="12.5" style="285" bestFit="1" customWidth="1"/>
    <col min="15625" max="15625" width="11.5" style="285"/>
    <col min="15626" max="15626" width="10.6640625" style="285" bestFit="1" customWidth="1"/>
    <col min="15627" max="15627" width="11.6640625" style="285" bestFit="1" customWidth="1"/>
    <col min="15628" max="15628" width="2.33203125" style="285" customWidth="1"/>
    <col min="15629" max="15629" width="11.6640625" style="285" bestFit="1" customWidth="1"/>
    <col min="15630" max="15630" width="12.83203125" style="285" bestFit="1" customWidth="1"/>
    <col min="15631" max="15631" width="13.33203125" style="285" bestFit="1" customWidth="1"/>
    <col min="15632" max="15633" width="10.6640625" style="285" bestFit="1" customWidth="1"/>
    <col min="15634" max="15634" width="2.33203125" style="285" customWidth="1"/>
    <col min="15635" max="15635" width="11.1640625" style="285" bestFit="1" customWidth="1"/>
    <col min="15636" max="15636" width="10.6640625" style="285" bestFit="1" customWidth="1"/>
    <col min="15637" max="15637" width="2.33203125" style="285" customWidth="1"/>
    <col min="15638" max="15638" width="11.6640625" style="285" bestFit="1" customWidth="1"/>
    <col min="15639" max="15639" width="11.33203125" style="285" bestFit="1" customWidth="1"/>
    <col min="15640" max="15640" width="10.6640625" style="285" bestFit="1" customWidth="1"/>
    <col min="15641" max="15641" width="15.6640625" style="285" bestFit="1" customWidth="1"/>
    <col min="15642" max="15642" width="2.33203125" style="285" customWidth="1"/>
    <col min="15643" max="15643" width="10.6640625" style="285" bestFit="1" customWidth="1"/>
    <col min="15644" max="15644" width="11.5" style="285"/>
    <col min="15645" max="15646" width="10.6640625" style="285" bestFit="1" customWidth="1"/>
    <col min="15647" max="15647" width="11.33203125" style="285" bestFit="1" customWidth="1"/>
    <col min="15648" max="15648" width="16.33203125" style="285" bestFit="1" customWidth="1"/>
    <col min="15649" max="15650" width="10.6640625" style="285" bestFit="1" customWidth="1"/>
    <col min="15651" max="15651" width="11.33203125" style="285" bestFit="1" customWidth="1"/>
    <col min="15652" max="15652" width="15.5" style="285" bestFit="1" customWidth="1"/>
    <col min="15653" max="15653" width="2.1640625" style="285" bestFit="1" customWidth="1"/>
    <col min="15654" max="15654" width="13.33203125" style="285" bestFit="1" customWidth="1"/>
    <col min="15655" max="15655" width="6.6640625" style="285" bestFit="1" customWidth="1"/>
    <col min="15656" max="15656" width="17.83203125" style="285" bestFit="1" customWidth="1"/>
    <col min="15657" max="15657" width="12.6640625" style="285" bestFit="1" customWidth="1"/>
    <col min="15658" max="15658" width="13.6640625" style="285" bestFit="1" customWidth="1"/>
    <col min="15659" max="15873" width="11.5" style="285"/>
    <col min="15874" max="15874" width="57.1640625" style="285" customWidth="1"/>
    <col min="15875" max="15875" width="48" style="285" bestFit="1" customWidth="1"/>
    <col min="15876" max="15876" width="56.5" style="285" bestFit="1" customWidth="1"/>
    <col min="15877" max="15877" width="15" style="285" bestFit="1" customWidth="1"/>
    <col min="15878" max="15879" width="11.6640625" style="285" bestFit="1" customWidth="1"/>
    <col min="15880" max="15880" width="12.5" style="285" bestFit="1" customWidth="1"/>
    <col min="15881" max="15881" width="11.5" style="285"/>
    <col min="15882" max="15882" width="10.6640625" style="285" bestFit="1" customWidth="1"/>
    <col min="15883" max="15883" width="11.6640625" style="285" bestFit="1" customWidth="1"/>
    <col min="15884" max="15884" width="2.33203125" style="285" customWidth="1"/>
    <col min="15885" max="15885" width="11.6640625" style="285" bestFit="1" customWidth="1"/>
    <col min="15886" max="15886" width="12.83203125" style="285" bestFit="1" customWidth="1"/>
    <col min="15887" max="15887" width="13.33203125" style="285" bestFit="1" customWidth="1"/>
    <col min="15888" max="15889" width="10.6640625" style="285" bestFit="1" customWidth="1"/>
    <col min="15890" max="15890" width="2.33203125" style="285" customWidth="1"/>
    <col min="15891" max="15891" width="11.1640625" style="285" bestFit="1" customWidth="1"/>
    <col min="15892" max="15892" width="10.6640625" style="285" bestFit="1" customWidth="1"/>
    <col min="15893" max="15893" width="2.33203125" style="285" customWidth="1"/>
    <col min="15894" max="15894" width="11.6640625" style="285" bestFit="1" customWidth="1"/>
    <col min="15895" max="15895" width="11.33203125" style="285" bestFit="1" customWidth="1"/>
    <col min="15896" max="15896" width="10.6640625" style="285" bestFit="1" customWidth="1"/>
    <col min="15897" max="15897" width="15.6640625" style="285" bestFit="1" customWidth="1"/>
    <col min="15898" max="15898" width="2.33203125" style="285" customWidth="1"/>
    <col min="15899" max="15899" width="10.6640625" style="285" bestFit="1" customWidth="1"/>
    <col min="15900" max="15900" width="11.5" style="285"/>
    <col min="15901" max="15902" width="10.6640625" style="285" bestFit="1" customWidth="1"/>
    <col min="15903" max="15903" width="11.33203125" style="285" bestFit="1" customWidth="1"/>
    <col min="15904" max="15904" width="16.33203125" style="285" bestFit="1" customWidth="1"/>
    <col min="15905" max="15906" width="10.6640625" style="285" bestFit="1" customWidth="1"/>
    <col min="15907" max="15907" width="11.33203125" style="285" bestFit="1" customWidth="1"/>
    <col min="15908" max="15908" width="15.5" style="285" bestFit="1" customWidth="1"/>
    <col min="15909" max="15909" width="2.1640625" style="285" bestFit="1" customWidth="1"/>
    <col min="15910" max="15910" width="13.33203125" style="285" bestFit="1" customWidth="1"/>
    <col min="15911" max="15911" width="6.6640625" style="285" bestFit="1" customWidth="1"/>
    <col min="15912" max="15912" width="17.83203125" style="285" bestFit="1" customWidth="1"/>
    <col min="15913" max="15913" width="12.6640625" style="285" bestFit="1" customWidth="1"/>
    <col min="15914" max="15914" width="13.6640625" style="285" bestFit="1" customWidth="1"/>
    <col min="15915" max="16129" width="11.5" style="285"/>
    <col min="16130" max="16130" width="57.1640625" style="285" customWidth="1"/>
    <col min="16131" max="16131" width="48" style="285" bestFit="1" customWidth="1"/>
    <col min="16132" max="16132" width="56.5" style="285" bestFit="1" customWidth="1"/>
    <col min="16133" max="16133" width="15" style="285" bestFit="1" customWidth="1"/>
    <col min="16134" max="16135" width="11.6640625" style="285" bestFit="1" customWidth="1"/>
    <col min="16136" max="16136" width="12.5" style="285" bestFit="1" customWidth="1"/>
    <col min="16137" max="16137" width="11.5" style="285"/>
    <col min="16138" max="16138" width="10.6640625" style="285" bestFit="1" customWidth="1"/>
    <col min="16139" max="16139" width="11.6640625" style="285" bestFit="1" customWidth="1"/>
    <col min="16140" max="16140" width="2.33203125" style="285" customWidth="1"/>
    <col min="16141" max="16141" width="11.6640625" style="285" bestFit="1" customWidth="1"/>
    <col min="16142" max="16142" width="12.83203125" style="285" bestFit="1" customWidth="1"/>
    <col min="16143" max="16143" width="13.33203125" style="285" bestFit="1" customWidth="1"/>
    <col min="16144" max="16145" width="10.6640625" style="285" bestFit="1" customWidth="1"/>
    <col min="16146" max="16146" width="2.33203125" style="285" customWidth="1"/>
    <col min="16147" max="16147" width="11.1640625" style="285" bestFit="1" customWidth="1"/>
    <col min="16148" max="16148" width="10.6640625" style="285" bestFit="1" customWidth="1"/>
    <col min="16149" max="16149" width="2.33203125" style="285" customWidth="1"/>
    <col min="16150" max="16150" width="11.6640625" style="285" bestFit="1" customWidth="1"/>
    <col min="16151" max="16151" width="11.33203125" style="285" bestFit="1" customWidth="1"/>
    <col min="16152" max="16152" width="10.6640625" style="285" bestFit="1" customWidth="1"/>
    <col min="16153" max="16153" width="15.6640625" style="285" bestFit="1" customWidth="1"/>
    <col min="16154" max="16154" width="2.33203125" style="285" customWidth="1"/>
    <col min="16155" max="16155" width="10.6640625" style="285" bestFit="1" customWidth="1"/>
    <col min="16156" max="16156" width="11.5" style="285"/>
    <col min="16157" max="16158" width="10.6640625" style="285" bestFit="1" customWidth="1"/>
    <col min="16159" max="16159" width="11.33203125" style="285" bestFit="1" customWidth="1"/>
    <col min="16160" max="16160" width="16.33203125" style="285" bestFit="1" customWidth="1"/>
    <col min="16161" max="16162" width="10.6640625" style="285" bestFit="1" customWidth="1"/>
    <col min="16163" max="16163" width="11.33203125" style="285" bestFit="1" customWidth="1"/>
    <col min="16164" max="16164" width="15.5" style="285" bestFit="1" customWidth="1"/>
    <col min="16165" max="16165" width="2.1640625" style="285" bestFit="1" customWidth="1"/>
    <col min="16166" max="16166" width="13.33203125" style="285" bestFit="1" customWidth="1"/>
    <col min="16167" max="16167" width="6.6640625" style="285" bestFit="1" customWidth="1"/>
    <col min="16168" max="16168" width="17.83203125" style="285" bestFit="1" customWidth="1"/>
    <col min="16169" max="16169" width="12.6640625" style="285" bestFit="1" customWidth="1"/>
    <col min="16170" max="16170" width="13.6640625" style="285" bestFit="1" customWidth="1"/>
    <col min="16171" max="16384" width="11.5" style="285"/>
  </cols>
  <sheetData>
    <row r="1" spans="1:39" x14ac:dyDescent="0.2">
      <c r="A1" s="306" t="s">
        <v>65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</row>
    <row r="2" spans="1:39" x14ac:dyDescent="0.2">
      <c r="A2" s="306" t="s">
        <v>257</v>
      </c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</row>
    <row r="3" spans="1:39" ht="15.75" customHeight="1" thickBot="1" x14ac:dyDescent="0.25">
      <c r="A3" s="306" t="s">
        <v>126</v>
      </c>
      <c r="B3" s="307"/>
      <c r="C3" s="307"/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307"/>
      <c r="R3" s="307"/>
      <c r="S3" s="307"/>
      <c r="T3" s="307"/>
      <c r="U3" s="307"/>
      <c r="V3" s="307"/>
      <c r="X3" s="108"/>
      <c r="Y3" s="108" t="s">
        <v>127</v>
      </c>
      <c r="Z3" s="108" t="s">
        <v>127</v>
      </c>
      <c r="AA3" s="108" t="s">
        <v>127</v>
      </c>
      <c r="AB3" s="108" t="s">
        <v>128</v>
      </c>
      <c r="AC3" s="108" t="s">
        <v>128</v>
      </c>
      <c r="AD3" s="108" t="s">
        <v>128</v>
      </c>
      <c r="AE3" s="108" t="s">
        <v>128</v>
      </c>
      <c r="AF3" s="108" t="s">
        <v>127</v>
      </c>
      <c r="AG3" s="108" t="s">
        <v>127</v>
      </c>
      <c r="AH3" s="108" t="s">
        <v>127</v>
      </c>
      <c r="AI3" s="108" t="s">
        <v>128</v>
      </c>
      <c r="AJ3" s="108" t="s">
        <v>128</v>
      </c>
      <c r="AK3" s="108"/>
      <c r="AL3" s="108"/>
      <c r="AM3" s="108"/>
    </row>
    <row r="4" spans="1:39" ht="15.75" customHeight="1" thickBot="1" x14ac:dyDescent="0.25">
      <c r="A4" s="284"/>
      <c r="B4" s="308" t="s">
        <v>129</v>
      </c>
      <c r="C4" s="309"/>
      <c r="D4" s="309"/>
      <c r="E4" s="309"/>
      <c r="F4" s="309"/>
      <c r="G4" s="309"/>
      <c r="H4" s="310"/>
      <c r="I4" s="284"/>
      <c r="J4" s="308" t="s">
        <v>130</v>
      </c>
      <c r="K4" s="309"/>
      <c r="L4" s="309"/>
      <c r="M4" s="309"/>
      <c r="N4" s="310"/>
      <c r="O4" s="284"/>
      <c r="P4" s="311" t="s">
        <v>131</v>
      </c>
      <c r="Q4" s="310"/>
      <c r="R4" s="284"/>
      <c r="S4" s="303" t="s">
        <v>132</v>
      </c>
      <c r="T4" s="304"/>
      <c r="U4" s="304"/>
      <c r="V4" s="304"/>
      <c r="W4" s="305"/>
      <c r="X4" s="284"/>
      <c r="Y4" s="303" t="s">
        <v>133</v>
      </c>
      <c r="Z4" s="304"/>
      <c r="AA4" s="304"/>
      <c r="AB4" s="304"/>
      <c r="AC4" s="304"/>
      <c r="AD4" s="304"/>
      <c r="AE4" s="304"/>
      <c r="AF4" s="304"/>
      <c r="AG4" s="304"/>
      <c r="AH4" s="304"/>
      <c r="AI4" s="304"/>
      <c r="AJ4" s="305"/>
      <c r="AK4" s="284"/>
      <c r="AL4" s="284"/>
      <c r="AM4" s="284"/>
    </row>
    <row r="5" spans="1:39" x14ac:dyDescent="0.2">
      <c r="A5" s="110"/>
      <c r="B5" s="111" t="s">
        <v>134</v>
      </c>
      <c r="C5" s="112" t="s">
        <v>135</v>
      </c>
      <c r="D5" s="113" t="s">
        <v>136</v>
      </c>
      <c r="E5" s="113" t="s">
        <v>137</v>
      </c>
      <c r="F5" s="113" t="s">
        <v>138</v>
      </c>
      <c r="G5" s="114" t="s">
        <v>139</v>
      </c>
      <c r="H5" s="114" t="s">
        <v>140</v>
      </c>
      <c r="I5" s="284"/>
      <c r="J5" s="111" t="s">
        <v>141</v>
      </c>
      <c r="K5" s="111" t="s">
        <v>142</v>
      </c>
      <c r="L5" s="114" t="s">
        <v>143</v>
      </c>
      <c r="M5" s="113" t="s">
        <v>144</v>
      </c>
      <c r="N5" s="114" t="s">
        <v>145</v>
      </c>
      <c r="O5" s="284"/>
      <c r="P5" s="112" t="s">
        <v>146</v>
      </c>
      <c r="Q5" s="115" t="s">
        <v>147</v>
      </c>
      <c r="R5" s="284"/>
      <c r="S5" s="116" t="s">
        <v>148</v>
      </c>
      <c r="T5" s="117" t="s">
        <v>149</v>
      </c>
      <c r="U5" s="118" t="s">
        <v>150</v>
      </c>
      <c r="V5" s="119" t="s">
        <v>151</v>
      </c>
      <c r="W5" s="119" t="s">
        <v>258</v>
      </c>
      <c r="X5" s="284"/>
      <c r="Y5" s="111" t="s">
        <v>152</v>
      </c>
      <c r="Z5" s="111" t="s">
        <v>153</v>
      </c>
      <c r="AA5" s="120" t="s">
        <v>154</v>
      </c>
      <c r="AB5" s="111" t="s">
        <v>155</v>
      </c>
      <c r="AC5" s="115" t="s">
        <v>156</v>
      </c>
      <c r="AD5" s="115" t="s">
        <v>157</v>
      </c>
      <c r="AE5" s="115" t="s">
        <v>158</v>
      </c>
      <c r="AF5" s="115" t="s">
        <v>159</v>
      </c>
      <c r="AG5" s="115" t="s">
        <v>160</v>
      </c>
      <c r="AH5" s="115" t="s">
        <v>161</v>
      </c>
      <c r="AI5" s="115" t="s">
        <v>259</v>
      </c>
      <c r="AJ5" s="115" t="s">
        <v>260</v>
      </c>
      <c r="AK5" s="284"/>
      <c r="AL5" s="111" t="s">
        <v>162</v>
      </c>
      <c r="AM5" s="113" t="s">
        <v>4</v>
      </c>
    </row>
    <row r="6" spans="1:39" ht="15.75" customHeight="1" thickBot="1" x14ac:dyDescent="0.25">
      <c r="A6" s="110"/>
      <c r="B6" s="121"/>
      <c r="C6" s="122"/>
      <c r="D6" s="123"/>
      <c r="E6" s="123"/>
      <c r="F6" s="123"/>
      <c r="G6" s="124"/>
      <c r="H6" s="124"/>
      <c r="I6" s="284"/>
      <c r="J6" s="121"/>
      <c r="K6" s="121"/>
      <c r="L6" s="124"/>
      <c r="M6" s="123"/>
      <c r="N6" s="124"/>
      <c r="O6" s="284"/>
      <c r="P6" s="122" t="s">
        <v>163</v>
      </c>
      <c r="Q6" s="125" t="s">
        <v>164</v>
      </c>
      <c r="R6" s="284"/>
      <c r="S6" s="121"/>
      <c r="T6" s="122"/>
      <c r="U6" s="123"/>
      <c r="V6" s="124"/>
      <c r="W6" s="124"/>
      <c r="X6" s="284"/>
      <c r="Y6" s="121" t="s">
        <v>165</v>
      </c>
      <c r="Z6" s="121" t="s">
        <v>166</v>
      </c>
      <c r="AA6" s="126" t="s">
        <v>164</v>
      </c>
      <c r="AB6" s="121" t="s">
        <v>167</v>
      </c>
      <c r="AC6" s="125" t="s">
        <v>168</v>
      </c>
      <c r="AD6" s="125" t="s">
        <v>169</v>
      </c>
      <c r="AE6" s="125" t="s">
        <v>170</v>
      </c>
      <c r="AF6" s="125" t="s">
        <v>171</v>
      </c>
      <c r="AG6" s="125" t="s">
        <v>172</v>
      </c>
      <c r="AH6" s="125" t="s">
        <v>173</v>
      </c>
      <c r="AI6" s="125" t="s">
        <v>256</v>
      </c>
      <c r="AJ6" s="125" t="s">
        <v>254</v>
      </c>
      <c r="AK6" s="284"/>
      <c r="AL6" s="121"/>
      <c r="AM6" s="123"/>
    </row>
    <row r="7" spans="1:39" x14ac:dyDescent="0.2">
      <c r="A7" s="127"/>
      <c r="B7" s="128"/>
      <c r="C7" s="128"/>
      <c r="D7" s="128"/>
      <c r="E7" s="128"/>
      <c r="F7" s="128"/>
      <c r="G7" s="129"/>
      <c r="H7" s="129"/>
      <c r="I7" s="110"/>
      <c r="J7" s="130"/>
      <c r="K7" s="128"/>
      <c r="L7" s="128"/>
      <c r="M7" s="128"/>
      <c r="N7" s="128"/>
      <c r="O7" s="110"/>
      <c r="P7" s="128"/>
      <c r="Q7" s="128"/>
      <c r="R7" s="110"/>
      <c r="S7" s="128"/>
      <c r="T7" s="128"/>
      <c r="U7" s="130"/>
      <c r="V7" s="130"/>
      <c r="W7" s="130"/>
      <c r="X7" s="110"/>
      <c r="Y7" s="128"/>
      <c r="Z7" s="128"/>
      <c r="AA7" s="128"/>
      <c r="AB7" s="128"/>
      <c r="AC7" s="130"/>
      <c r="AD7" s="130"/>
      <c r="AE7" s="130"/>
      <c r="AF7" s="130"/>
      <c r="AG7" s="130"/>
      <c r="AH7" s="130"/>
      <c r="AI7" s="130"/>
      <c r="AJ7" s="130"/>
      <c r="AK7" s="131"/>
      <c r="AL7" s="132"/>
      <c r="AM7" s="128"/>
    </row>
    <row r="8" spans="1:39" x14ac:dyDescent="0.2">
      <c r="A8" s="133" t="s">
        <v>68</v>
      </c>
      <c r="B8" s="134"/>
      <c r="C8" s="134"/>
      <c r="D8" s="134"/>
      <c r="E8" s="134"/>
      <c r="F8" s="134"/>
      <c r="G8" s="134"/>
      <c r="H8" s="134"/>
      <c r="I8" s="135"/>
      <c r="J8" s="136"/>
      <c r="K8" s="134"/>
      <c r="L8" s="134"/>
      <c r="M8" s="134"/>
      <c r="N8" s="134"/>
      <c r="O8" s="135"/>
      <c r="P8" s="134"/>
      <c r="Q8" s="134"/>
      <c r="R8" s="135"/>
      <c r="S8" s="134"/>
      <c r="T8" s="134"/>
      <c r="U8" s="134"/>
      <c r="V8" s="134"/>
      <c r="W8" s="134"/>
      <c r="X8" s="135"/>
      <c r="Y8" s="134"/>
      <c r="Z8" s="134"/>
      <c r="AA8" s="134"/>
      <c r="AB8" s="134"/>
      <c r="AC8" s="136"/>
      <c r="AD8" s="136"/>
      <c r="AE8" s="136"/>
      <c r="AF8" s="136"/>
      <c r="AG8" s="136"/>
      <c r="AH8" s="136"/>
      <c r="AI8" s="136"/>
      <c r="AJ8" s="136"/>
      <c r="AK8" s="137"/>
      <c r="AL8" s="134">
        <f>SUM(B8:AJ8)</f>
        <v>0</v>
      </c>
      <c r="AM8" s="138"/>
    </row>
    <row r="9" spans="1:39" x14ac:dyDescent="0.2">
      <c r="A9" s="139"/>
      <c r="B9" s="134"/>
      <c r="C9" s="134"/>
      <c r="D9" s="134"/>
      <c r="E9" s="134"/>
      <c r="F9" s="134"/>
      <c r="G9" s="134"/>
      <c r="H9" s="134"/>
      <c r="I9" s="135"/>
      <c r="J9" s="136"/>
      <c r="K9" s="134"/>
      <c r="L9" s="134"/>
      <c r="M9" s="134"/>
      <c r="N9" s="134"/>
      <c r="O9" s="135"/>
      <c r="P9" s="134"/>
      <c r="Q9" s="134"/>
      <c r="R9" s="135"/>
      <c r="S9" s="134"/>
      <c r="T9" s="134"/>
      <c r="U9" s="134"/>
      <c r="V9" s="134"/>
      <c r="W9" s="134"/>
      <c r="X9" s="135"/>
      <c r="Y9" s="134"/>
      <c r="Z9" s="134"/>
      <c r="AA9" s="134"/>
      <c r="AB9" s="134"/>
      <c r="AC9" s="136"/>
      <c r="AD9" s="136"/>
      <c r="AE9" s="136"/>
      <c r="AF9" s="136"/>
      <c r="AG9" s="136"/>
      <c r="AH9" s="136"/>
      <c r="AI9" s="136"/>
      <c r="AJ9" s="136"/>
      <c r="AK9" s="137"/>
      <c r="AL9" s="134"/>
      <c r="AM9" s="138"/>
    </row>
    <row r="10" spans="1:39" x14ac:dyDescent="0.2">
      <c r="A10" s="140"/>
      <c r="B10" s="141"/>
      <c r="C10" s="141"/>
      <c r="D10" s="141"/>
      <c r="E10" s="141"/>
      <c r="F10" s="141"/>
      <c r="G10" s="141"/>
      <c r="H10" s="141"/>
      <c r="I10" s="2"/>
      <c r="J10" s="142"/>
      <c r="K10" s="141"/>
      <c r="L10" s="141"/>
      <c r="M10" s="141"/>
      <c r="N10" s="141"/>
      <c r="O10" s="2"/>
      <c r="P10" s="141"/>
      <c r="Q10" s="141"/>
      <c r="R10" s="2"/>
      <c r="S10" s="141"/>
      <c r="T10" s="141"/>
      <c r="U10" s="141"/>
      <c r="V10" s="141"/>
      <c r="W10" s="141"/>
      <c r="X10" s="2"/>
      <c r="Y10" s="141"/>
      <c r="Z10" s="141"/>
      <c r="AA10" s="141"/>
      <c r="AB10" s="141"/>
      <c r="AC10" s="142"/>
      <c r="AD10" s="142"/>
      <c r="AE10" s="142"/>
      <c r="AF10" s="142"/>
      <c r="AG10" s="142"/>
      <c r="AH10" s="142"/>
      <c r="AI10" s="142"/>
      <c r="AJ10" s="142"/>
      <c r="AK10" s="143"/>
      <c r="AL10" s="141"/>
      <c r="AM10" s="144"/>
    </row>
    <row r="11" spans="1:39" x14ac:dyDescent="0.2">
      <c r="A11" s="140" t="s">
        <v>174</v>
      </c>
      <c r="B11" s="141"/>
      <c r="C11" s="141"/>
      <c r="D11" s="141"/>
      <c r="E11" s="141"/>
      <c r="F11" s="141"/>
      <c r="G11" s="141"/>
      <c r="H11" s="141"/>
      <c r="I11" s="2"/>
      <c r="J11" s="142"/>
      <c r="K11" s="141"/>
      <c r="L11" s="141"/>
      <c r="M11" s="141"/>
      <c r="N11" s="141"/>
      <c r="O11" s="2"/>
      <c r="P11" s="141"/>
      <c r="Q11" s="141"/>
      <c r="R11" s="2"/>
      <c r="S11" s="141"/>
      <c r="T11" s="141"/>
      <c r="U11" s="141"/>
      <c r="V11" s="141"/>
      <c r="W11" s="141"/>
      <c r="X11" s="2"/>
      <c r="Y11" s="141"/>
      <c r="Z11" s="141"/>
      <c r="AA11" s="141"/>
      <c r="AB11" s="141"/>
      <c r="AC11" s="142"/>
      <c r="AD11" s="142"/>
      <c r="AE11" s="142"/>
      <c r="AF11" s="142"/>
      <c r="AG11" s="142"/>
      <c r="AH11" s="142"/>
      <c r="AI11" s="142"/>
      <c r="AJ11" s="142"/>
      <c r="AK11" s="143"/>
      <c r="AL11" s="134">
        <f>SUM(B11:AJ11)</f>
        <v>0</v>
      </c>
      <c r="AM11" s="138" t="e">
        <f>+AL11/AL$8*100</f>
        <v>#DIV/0!</v>
      </c>
    </row>
    <row r="12" spans="1:39" x14ac:dyDescent="0.2">
      <c r="A12" s="140"/>
      <c r="B12" s="145" t="e">
        <f t="shared" ref="B12:H12" si="0">+B11/B8</f>
        <v>#DIV/0!</v>
      </c>
      <c r="C12" s="145" t="e">
        <f t="shared" si="0"/>
        <v>#DIV/0!</v>
      </c>
      <c r="D12" s="145" t="e">
        <f t="shared" si="0"/>
        <v>#DIV/0!</v>
      </c>
      <c r="E12" s="145" t="e">
        <f t="shared" si="0"/>
        <v>#DIV/0!</v>
      </c>
      <c r="F12" s="145" t="e">
        <f t="shared" si="0"/>
        <v>#DIV/0!</v>
      </c>
      <c r="G12" s="145" t="e">
        <f t="shared" si="0"/>
        <v>#DIV/0!</v>
      </c>
      <c r="H12" s="145" t="e">
        <f t="shared" si="0"/>
        <v>#DIV/0!</v>
      </c>
      <c r="I12" s="146"/>
      <c r="J12" s="147" t="e">
        <f>+J11/J8</f>
        <v>#DIV/0!</v>
      </c>
      <c r="K12" s="145" t="e">
        <f>+K11/K8</f>
        <v>#DIV/0!</v>
      </c>
      <c r="L12" s="145" t="e">
        <f>+L11/L8</f>
        <v>#DIV/0!</v>
      </c>
      <c r="M12" s="145" t="e">
        <f>+M11/M8</f>
        <v>#DIV/0!</v>
      </c>
      <c r="N12" s="145" t="e">
        <f>+N11/N8</f>
        <v>#DIV/0!</v>
      </c>
      <c r="O12" s="146"/>
      <c r="P12" s="145" t="e">
        <f>+P11/P8</f>
        <v>#DIV/0!</v>
      </c>
      <c r="Q12" s="145" t="e">
        <f>+Q11/Q8</f>
        <v>#DIV/0!</v>
      </c>
      <c r="R12" s="146"/>
      <c r="S12" s="145" t="e">
        <f>+S11/S8</f>
        <v>#DIV/0!</v>
      </c>
      <c r="T12" s="145" t="e">
        <f>+T11/T8</f>
        <v>#DIV/0!</v>
      </c>
      <c r="U12" s="145" t="e">
        <f>+U11/U8</f>
        <v>#DIV/0!</v>
      </c>
      <c r="V12" s="145" t="e">
        <f>+V11/V8</f>
        <v>#DIV/0!</v>
      </c>
      <c r="W12" s="145" t="e">
        <f>+W11/W8</f>
        <v>#DIV/0!</v>
      </c>
      <c r="X12" s="146"/>
      <c r="Y12" s="145" t="e">
        <f t="shared" ref="Y12:AJ12" si="1">+Y11/Y8</f>
        <v>#DIV/0!</v>
      </c>
      <c r="Z12" s="145" t="e">
        <f t="shared" si="1"/>
        <v>#DIV/0!</v>
      </c>
      <c r="AA12" s="145" t="e">
        <f t="shared" si="1"/>
        <v>#DIV/0!</v>
      </c>
      <c r="AB12" s="145" t="e">
        <f t="shared" si="1"/>
        <v>#DIV/0!</v>
      </c>
      <c r="AC12" s="147" t="e">
        <f t="shared" si="1"/>
        <v>#DIV/0!</v>
      </c>
      <c r="AD12" s="147" t="e">
        <f t="shared" si="1"/>
        <v>#DIV/0!</v>
      </c>
      <c r="AE12" s="147" t="e">
        <f t="shared" si="1"/>
        <v>#DIV/0!</v>
      </c>
      <c r="AF12" s="147" t="e">
        <f t="shared" si="1"/>
        <v>#DIV/0!</v>
      </c>
      <c r="AG12" s="147" t="e">
        <f t="shared" si="1"/>
        <v>#DIV/0!</v>
      </c>
      <c r="AH12" s="147" t="e">
        <f t="shared" si="1"/>
        <v>#DIV/0!</v>
      </c>
      <c r="AI12" s="147" t="e">
        <f t="shared" si="1"/>
        <v>#DIV/0!</v>
      </c>
      <c r="AJ12" s="147" t="e">
        <f t="shared" si="1"/>
        <v>#DIV/0!</v>
      </c>
      <c r="AK12" s="148"/>
      <c r="AL12" s="145" t="e">
        <f>+AL11/AL8</f>
        <v>#DIV/0!</v>
      </c>
      <c r="AM12" s="138"/>
    </row>
    <row r="13" spans="1:39" x14ac:dyDescent="0.2">
      <c r="A13" s="149"/>
      <c r="B13" s="145"/>
      <c r="C13" s="145"/>
      <c r="D13" s="145"/>
      <c r="E13" s="145"/>
      <c r="F13" s="145"/>
      <c r="G13" s="145"/>
      <c r="H13" s="145"/>
      <c r="I13" s="146"/>
      <c r="J13" s="147"/>
      <c r="K13" s="145"/>
      <c r="L13" s="145"/>
      <c r="M13" s="145"/>
      <c r="N13" s="145"/>
      <c r="O13" s="146"/>
      <c r="P13" s="145"/>
      <c r="Q13" s="145"/>
      <c r="R13" s="146"/>
      <c r="S13" s="145"/>
      <c r="T13" s="145"/>
      <c r="U13" s="145"/>
      <c r="V13" s="145"/>
      <c r="W13" s="145"/>
      <c r="X13" s="146"/>
      <c r="Y13" s="145"/>
      <c r="Z13" s="145"/>
      <c r="AA13" s="145"/>
      <c r="AB13" s="145"/>
      <c r="AC13" s="147"/>
      <c r="AD13" s="147"/>
      <c r="AE13" s="147"/>
      <c r="AF13" s="147"/>
      <c r="AG13" s="147"/>
      <c r="AH13" s="147"/>
      <c r="AI13" s="147"/>
      <c r="AJ13" s="147"/>
      <c r="AK13" s="148"/>
      <c r="AL13" s="145"/>
      <c r="AM13" s="138"/>
    </row>
    <row r="14" spans="1:39" x14ac:dyDescent="0.2">
      <c r="A14" s="140"/>
      <c r="B14" s="145"/>
      <c r="C14" s="145"/>
      <c r="D14" s="145"/>
      <c r="E14" s="145"/>
      <c r="F14" s="145"/>
      <c r="G14" s="145"/>
      <c r="H14" s="145"/>
      <c r="I14" s="146"/>
      <c r="J14" s="147"/>
      <c r="K14" s="145"/>
      <c r="L14" s="145"/>
      <c r="M14" s="145"/>
      <c r="N14" s="145"/>
      <c r="O14" s="146"/>
      <c r="P14" s="145"/>
      <c r="Q14" s="145"/>
      <c r="R14" s="146"/>
      <c r="S14" s="145"/>
      <c r="T14" s="145"/>
      <c r="U14" s="145"/>
      <c r="V14" s="145"/>
      <c r="W14" s="145"/>
      <c r="X14" s="146"/>
      <c r="Y14" s="145"/>
      <c r="Z14" s="145"/>
      <c r="AA14" s="145"/>
      <c r="AB14" s="145"/>
      <c r="AC14" s="147"/>
      <c r="AD14" s="147"/>
      <c r="AE14" s="147"/>
      <c r="AF14" s="147"/>
      <c r="AG14" s="147"/>
      <c r="AH14" s="147"/>
      <c r="AI14" s="147"/>
      <c r="AJ14" s="147"/>
      <c r="AK14" s="148"/>
      <c r="AL14" s="145"/>
      <c r="AM14" s="138"/>
    </row>
    <row r="15" spans="1:39" x14ac:dyDescent="0.2">
      <c r="A15" s="140" t="s">
        <v>175</v>
      </c>
      <c r="B15" s="141"/>
      <c r="C15" s="141"/>
      <c r="D15" s="141"/>
      <c r="E15" s="141"/>
      <c r="F15" s="141"/>
      <c r="G15" s="141"/>
      <c r="H15" s="141"/>
      <c r="I15" s="2"/>
      <c r="J15" s="142"/>
      <c r="K15" s="141"/>
      <c r="L15" s="141"/>
      <c r="M15" s="141"/>
      <c r="N15" s="141"/>
      <c r="O15" s="2"/>
      <c r="P15" s="141"/>
      <c r="Q15" s="141"/>
      <c r="R15" s="2"/>
      <c r="S15" s="141"/>
      <c r="T15" s="141"/>
      <c r="U15" s="141"/>
      <c r="V15" s="141"/>
      <c r="W15" s="141"/>
      <c r="X15" s="2"/>
      <c r="Y15" s="141"/>
      <c r="Z15" s="141"/>
      <c r="AA15" s="141"/>
      <c r="AB15" s="141"/>
      <c r="AC15" s="142"/>
      <c r="AD15" s="142"/>
      <c r="AE15" s="142"/>
      <c r="AF15" s="142"/>
      <c r="AG15" s="142"/>
      <c r="AH15" s="142"/>
      <c r="AI15" s="142"/>
      <c r="AJ15" s="142"/>
      <c r="AK15" s="143"/>
      <c r="AL15" s="134">
        <f>SUM(B15:AJ15)</f>
        <v>0</v>
      </c>
      <c r="AM15" s="138" t="e">
        <f>+AL15/AL$8*100</f>
        <v>#DIV/0!</v>
      </c>
    </row>
    <row r="16" spans="1:39" x14ac:dyDescent="0.2">
      <c r="A16" s="140"/>
      <c r="B16" s="145" t="e">
        <f t="shared" ref="B16:H16" si="2">+B15/B8</f>
        <v>#DIV/0!</v>
      </c>
      <c r="C16" s="145" t="e">
        <f t="shared" si="2"/>
        <v>#DIV/0!</v>
      </c>
      <c r="D16" s="145" t="e">
        <f t="shared" si="2"/>
        <v>#DIV/0!</v>
      </c>
      <c r="E16" s="145" t="e">
        <f t="shared" si="2"/>
        <v>#DIV/0!</v>
      </c>
      <c r="F16" s="145" t="e">
        <f t="shared" si="2"/>
        <v>#DIV/0!</v>
      </c>
      <c r="G16" s="145" t="e">
        <f t="shared" si="2"/>
        <v>#DIV/0!</v>
      </c>
      <c r="H16" s="145" t="e">
        <f t="shared" si="2"/>
        <v>#DIV/0!</v>
      </c>
      <c r="I16" s="146"/>
      <c r="J16" s="147" t="e">
        <f>+J15/J8</f>
        <v>#DIV/0!</v>
      </c>
      <c r="K16" s="145" t="e">
        <f>+K15/K8</f>
        <v>#DIV/0!</v>
      </c>
      <c r="L16" s="145" t="e">
        <f>+L15/L8</f>
        <v>#DIV/0!</v>
      </c>
      <c r="M16" s="145" t="e">
        <f>+M15/M8</f>
        <v>#DIV/0!</v>
      </c>
      <c r="N16" s="145" t="e">
        <f>+N15/N8</f>
        <v>#DIV/0!</v>
      </c>
      <c r="O16" s="146"/>
      <c r="P16" s="145" t="e">
        <f>+P15/P8</f>
        <v>#DIV/0!</v>
      </c>
      <c r="Q16" s="145" t="e">
        <f>+Q15/Q8</f>
        <v>#DIV/0!</v>
      </c>
      <c r="R16" s="146"/>
      <c r="S16" s="145" t="e">
        <f>+S15/S8</f>
        <v>#DIV/0!</v>
      </c>
      <c r="T16" s="145" t="e">
        <f>+T15/T8</f>
        <v>#DIV/0!</v>
      </c>
      <c r="U16" s="145" t="e">
        <f>+U15/U8</f>
        <v>#DIV/0!</v>
      </c>
      <c r="V16" s="145" t="e">
        <f>+V15/V8</f>
        <v>#DIV/0!</v>
      </c>
      <c r="W16" s="145" t="e">
        <f>+W15/W8</f>
        <v>#DIV/0!</v>
      </c>
      <c r="X16" s="146"/>
      <c r="Y16" s="145" t="e">
        <f t="shared" ref="Y16:AJ16" si="3">+Y15/Y8</f>
        <v>#DIV/0!</v>
      </c>
      <c r="Z16" s="145" t="e">
        <f t="shared" si="3"/>
        <v>#DIV/0!</v>
      </c>
      <c r="AA16" s="145" t="e">
        <f t="shared" si="3"/>
        <v>#DIV/0!</v>
      </c>
      <c r="AB16" s="145" t="e">
        <f t="shared" si="3"/>
        <v>#DIV/0!</v>
      </c>
      <c r="AC16" s="147" t="e">
        <f t="shared" si="3"/>
        <v>#DIV/0!</v>
      </c>
      <c r="AD16" s="147" t="e">
        <f t="shared" si="3"/>
        <v>#DIV/0!</v>
      </c>
      <c r="AE16" s="147" t="e">
        <f t="shared" si="3"/>
        <v>#DIV/0!</v>
      </c>
      <c r="AF16" s="147" t="e">
        <f t="shared" si="3"/>
        <v>#DIV/0!</v>
      </c>
      <c r="AG16" s="147" t="e">
        <f t="shared" si="3"/>
        <v>#DIV/0!</v>
      </c>
      <c r="AH16" s="147" t="e">
        <f t="shared" si="3"/>
        <v>#DIV/0!</v>
      </c>
      <c r="AI16" s="147" t="e">
        <f t="shared" si="3"/>
        <v>#DIV/0!</v>
      </c>
      <c r="AJ16" s="147" t="e">
        <f t="shared" si="3"/>
        <v>#DIV/0!</v>
      </c>
      <c r="AK16" s="148"/>
      <c r="AL16" s="145" t="e">
        <f>+AL15/AL8</f>
        <v>#DIV/0!</v>
      </c>
      <c r="AM16" s="145"/>
    </row>
    <row r="17" spans="1:39" x14ac:dyDescent="0.2">
      <c r="A17" s="140"/>
      <c r="B17" s="140"/>
      <c r="C17" s="140"/>
      <c r="D17" s="140"/>
      <c r="E17" s="140"/>
      <c r="F17" s="140"/>
      <c r="G17" s="140"/>
      <c r="H17" s="140"/>
      <c r="I17" s="110"/>
      <c r="J17" s="150"/>
      <c r="K17" s="140"/>
      <c r="L17" s="140"/>
      <c r="M17" s="140"/>
      <c r="N17" s="151"/>
      <c r="O17" s="110"/>
      <c r="P17" s="140"/>
      <c r="Q17" s="140"/>
      <c r="R17" s="110"/>
      <c r="S17" s="140"/>
      <c r="T17" s="140"/>
      <c r="U17" s="140"/>
      <c r="V17" s="140"/>
      <c r="W17" s="140"/>
      <c r="X17" s="110"/>
      <c r="Y17" s="140"/>
      <c r="Z17" s="140"/>
      <c r="AA17" s="140"/>
      <c r="AB17" s="140"/>
      <c r="AC17" s="150"/>
      <c r="AD17" s="150"/>
      <c r="AE17" s="150"/>
      <c r="AF17" s="150"/>
      <c r="AG17" s="150"/>
      <c r="AH17" s="150"/>
      <c r="AI17" s="150"/>
      <c r="AJ17" s="150"/>
      <c r="AK17" s="131"/>
      <c r="AL17" s="140"/>
      <c r="AM17" s="138"/>
    </row>
    <row r="18" spans="1:39" x14ac:dyDescent="0.2">
      <c r="A18" s="152" t="s">
        <v>72</v>
      </c>
      <c r="B18" s="141">
        <f t="shared" ref="B18:H18" si="4">+B8-B11-B15</f>
        <v>0</v>
      </c>
      <c r="C18" s="141">
        <f t="shared" si="4"/>
        <v>0</v>
      </c>
      <c r="D18" s="141">
        <f t="shared" si="4"/>
        <v>0</v>
      </c>
      <c r="E18" s="141">
        <f t="shared" si="4"/>
        <v>0</v>
      </c>
      <c r="F18" s="141">
        <f t="shared" si="4"/>
        <v>0</v>
      </c>
      <c r="G18" s="141">
        <f t="shared" si="4"/>
        <v>0</v>
      </c>
      <c r="H18" s="141">
        <f t="shared" si="4"/>
        <v>0</v>
      </c>
      <c r="I18" s="153">
        <f>SUM(B18:H18)</f>
        <v>0</v>
      </c>
      <c r="J18" s="142">
        <f>+J8-J11-J15</f>
        <v>0</v>
      </c>
      <c r="K18" s="141">
        <f>+K8-K11-K15</f>
        <v>0</v>
      </c>
      <c r="L18" s="141">
        <f>+L8-L11-L15</f>
        <v>0</v>
      </c>
      <c r="M18" s="141">
        <f>+M8-M11-M15</f>
        <v>0</v>
      </c>
      <c r="N18" s="141">
        <f>+N8-N11-N15</f>
        <v>0</v>
      </c>
      <c r="O18" s="2"/>
      <c r="P18" s="141">
        <f>+P8-P11-P15</f>
        <v>0</v>
      </c>
      <c r="Q18" s="141">
        <f>+Q8-Q11-Q15</f>
        <v>0</v>
      </c>
      <c r="R18" s="153">
        <f>SUM(J18:Q18)</f>
        <v>0</v>
      </c>
      <c r="S18" s="141">
        <f>+S8-S11-S15</f>
        <v>0</v>
      </c>
      <c r="T18" s="141">
        <f>+T8-T11-T15</f>
        <v>0</v>
      </c>
      <c r="U18" s="141">
        <f>+U8-U11-U15</f>
        <v>0</v>
      </c>
      <c r="V18" s="141">
        <f>+V8-V11-V15</f>
        <v>0</v>
      </c>
      <c r="W18" s="141">
        <f>+W8-W11-W15</f>
        <v>0</v>
      </c>
      <c r="X18" s="2">
        <f>SUM(S18:W18)</f>
        <v>0</v>
      </c>
      <c r="Y18" s="141">
        <f t="shared" ref="Y18:AJ18" si="5">+Y8-Y11-Y15</f>
        <v>0</v>
      </c>
      <c r="Z18" s="141">
        <f t="shared" si="5"/>
        <v>0</v>
      </c>
      <c r="AA18" s="141">
        <f t="shared" si="5"/>
        <v>0</v>
      </c>
      <c r="AB18" s="141">
        <f t="shared" si="5"/>
        <v>0</v>
      </c>
      <c r="AC18" s="142">
        <f t="shared" si="5"/>
        <v>0</v>
      </c>
      <c r="AD18" s="142">
        <f t="shared" si="5"/>
        <v>0</v>
      </c>
      <c r="AE18" s="142">
        <f t="shared" si="5"/>
        <v>0</v>
      </c>
      <c r="AF18" s="142">
        <f t="shared" si="5"/>
        <v>0</v>
      </c>
      <c r="AG18" s="142">
        <f t="shared" si="5"/>
        <v>0</v>
      </c>
      <c r="AH18" s="142">
        <f t="shared" si="5"/>
        <v>0</v>
      </c>
      <c r="AI18" s="142">
        <f t="shared" si="5"/>
        <v>0</v>
      </c>
      <c r="AJ18" s="142">
        <f t="shared" si="5"/>
        <v>0</v>
      </c>
      <c r="AK18" s="143">
        <f>+Y18+Z18+AA18+AF18+AG18+AH18</f>
        <v>0</v>
      </c>
      <c r="AL18" s="141">
        <f>+AL8-AL11-AL15</f>
        <v>0</v>
      </c>
      <c r="AM18" s="138" t="e">
        <f>+AL18/AL$18*100</f>
        <v>#DIV/0!</v>
      </c>
    </row>
    <row r="19" spans="1:39" x14ac:dyDescent="0.2">
      <c r="A19" s="154"/>
      <c r="B19" s="155" t="e">
        <f t="shared" ref="B19:H19" si="6">B18/$I$18</f>
        <v>#DIV/0!</v>
      </c>
      <c r="C19" s="155" t="e">
        <f t="shared" si="6"/>
        <v>#DIV/0!</v>
      </c>
      <c r="D19" s="155" t="e">
        <f t="shared" si="6"/>
        <v>#DIV/0!</v>
      </c>
      <c r="E19" s="155" t="e">
        <f t="shared" si="6"/>
        <v>#DIV/0!</v>
      </c>
      <c r="F19" s="155" t="e">
        <f t="shared" si="6"/>
        <v>#DIV/0!</v>
      </c>
      <c r="G19" s="155" t="e">
        <f t="shared" si="6"/>
        <v>#DIV/0!</v>
      </c>
      <c r="H19" s="155" t="e">
        <f t="shared" si="6"/>
        <v>#DIV/0!</v>
      </c>
      <c r="I19" s="2"/>
      <c r="J19" s="155" t="e">
        <f>J18/$R$18</f>
        <v>#DIV/0!</v>
      </c>
      <c r="K19" s="155" t="e">
        <f>K18/$R$18</f>
        <v>#DIV/0!</v>
      </c>
      <c r="L19" s="155" t="e">
        <f>L18/$R$18</f>
        <v>#DIV/0!</v>
      </c>
      <c r="M19" s="155" t="e">
        <f>M18/$R$18</f>
        <v>#DIV/0!</v>
      </c>
      <c r="N19" s="155" t="e">
        <f>N18/$R$18</f>
        <v>#DIV/0!</v>
      </c>
      <c r="O19" s="155"/>
      <c r="P19" s="155" t="e">
        <f>P18/$R$18</f>
        <v>#DIV/0!</v>
      </c>
      <c r="Q19" s="155" t="e">
        <f>Q18/$R$18</f>
        <v>#DIV/0!</v>
      </c>
      <c r="R19" s="2"/>
      <c r="S19" s="155" t="e">
        <f>S18/$X$18</f>
        <v>#DIV/0!</v>
      </c>
      <c r="T19" s="155" t="e">
        <f>T18/$X$18</f>
        <v>#DIV/0!</v>
      </c>
      <c r="U19" s="155" t="e">
        <f>U18/$X$18</f>
        <v>#DIV/0!</v>
      </c>
      <c r="V19" s="155" t="e">
        <f>V18/$X$18</f>
        <v>#DIV/0!</v>
      </c>
      <c r="W19" s="155" t="e">
        <f>W18/$X$18</f>
        <v>#DIV/0!</v>
      </c>
      <c r="X19" s="2"/>
      <c r="Y19" s="155" t="e">
        <f>Y18/$AK$18</f>
        <v>#DIV/0!</v>
      </c>
      <c r="Z19" s="155" t="e">
        <f>Z18/$AK$18</f>
        <v>#DIV/0!</v>
      </c>
      <c r="AA19" s="155" t="e">
        <f>AA18/$AK$18</f>
        <v>#DIV/0!</v>
      </c>
      <c r="AB19" s="155" t="e">
        <f>AB18/$AK$19</f>
        <v>#DIV/0!</v>
      </c>
      <c r="AC19" s="155" t="e">
        <f>AC18/$AK$19</f>
        <v>#DIV/0!</v>
      </c>
      <c r="AD19" s="155" t="e">
        <f>AD18/$AK$19</f>
        <v>#DIV/0!</v>
      </c>
      <c r="AE19" s="155" t="e">
        <f>AE18/$AK$19</f>
        <v>#DIV/0!</v>
      </c>
      <c r="AF19" s="155" t="e">
        <f>AF18/$AK$18</f>
        <v>#DIV/0!</v>
      </c>
      <c r="AG19" s="155" t="e">
        <f>AG18/$AK$18</f>
        <v>#DIV/0!</v>
      </c>
      <c r="AH19" s="155" t="e">
        <f>AH18/$AK$18</f>
        <v>#DIV/0!</v>
      </c>
      <c r="AI19" s="155" t="e">
        <f>AI18/$AK$18</f>
        <v>#DIV/0!</v>
      </c>
      <c r="AJ19" s="155" t="e">
        <f>AJ18/$AK$18</f>
        <v>#DIV/0!</v>
      </c>
      <c r="AK19" s="143">
        <f>+AB18+AC18+AD18+AE18+AI18+AJ18</f>
        <v>0</v>
      </c>
      <c r="AL19" s="141"/>
      <c r="AM19" s="138"/>
    </row>
    <row r="20" spans="1:39" x14ac:dyDescent="0.2">
      <c r="A20" s="154"/>
      <c r="B20" s="141"/>
      <c r="C20" s="141"/>
      <c r="D20" s="141"/>
      <c r="E20" s="141"/>
      <c r="F20" s="141"/>
      <c r="G20" s="141"/>
      <c r="H20" s="141"/>
      <c r="I20" s="2"/>
      <c r="J20" s="142"/>
      <c r="K20" s="141"/>
      <c r="L20" s="141"/>
      <c r="M20" s="141"/>
      <c r="N20" s="141"/>
      <c r="O20" s="2"/>
      <c r="P20" s="141"/>
      <c r="Q20" s="141"/>
      <c r="R20" s="2"/>
      <c r="S20" s="141"/>
      <c r="T20" s="141"/>
      <c r="U20" s="141"/>
      <c r="V20" s="141"/>
      <c r="W20" s="141"/>
      <c r="X20" s="2"/>
      <c r="Y20" s="141"/>
      <c r="Z20" s="141"/>
      <c r="AA20" s="141"/>
      <c r="AB20" s="141"/>
      <c r="AC20" s="142"/>
      <c r="AD20" s="142"/>
      <c r="AE20" s="142"/>
      <c r="AF20" s="142"/>
      <c r="AG20" s="142"/>
      <c r="AH20" s="142"/>
      <c r="AI20" s="142"/>
      <c r="AJ20" s="142"/>
      <c r="AK20" s="143"/>
      <c r="AL20" s="141"/>
      <c r="AM20" s="138"/>
    </row>
    <row r="21" spans="1:39" x14ac:dyDescent="0.2">
      <c r="A21" s="299" t="s">
        <v>75</v>
      </c>
      <c r="B21" s="156"/>
      <c r="C21" s="156"/>
      <c r="D21" s="156"/>
      <c r="E21" s="156"/>
      <c r="F21" s="156"/>
      <c r="G21" s="156"/>
      <c r="H21" s="156"/>
      <c r="I21" s="157"/>
      <c r="J21" s="156"/>
      <c r="K21" s="156"/>
      <c r="L21" s="156"/>
      <c r="M21" s="156"/>
      <c r="N21" s="156"/>
      <c r="O21" s="157"/>
      <c r="P21" s="156"/>
      <c r="Q21" s="156"/>
      <c r="R21" s="157"/>
      <c r="S21" s="156"/>
      <c r="T21" s="156"/>
      <c r="U21" s="156"/>
      <c r="V21" s="156"/>
      <c r="W21" s="156"/>
      <c r="X21" s="157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8"/>
      <c r="AL21" s="134">
        <f>SUM(B21:AJ21)</f>
        <v>0</v>
      </c>
      <c r="AM21" s="159" t="e">
        <f>+AL21/AL$18*100</f>
        <v>#DIV/0!</v>
      </c>
    </row>
    <row r="22" spans="1:39" x14ac:dyDescent="0.2">
      <c r="A22" s="295"/>
      <c r="B22" s="160" t="e">
        <f t="shared" ref="B22:H22" si="7">B21/B18</f>
        <v>#DIV/0!</v>
      </c>
      <c r="C22" s="160" t="e">
        <f t="shared" si="7"/>
        <v>#DIV/0!</v>
      </c>
      <c r="D22" s="160" t="e">
        <f t="shared" si="7"/>
        <v>#DIV/0!</v>
      </c>
      <c r="E22" s="160" t="e">
        <f t="shared" si="7"/>
        <v>#DIV/0!</v>
      </c>
      <c r="F22" s="160" t="e">
        <f t="shared" si="7"/>
        <v>#DIV/0!</v>
      </c>
      <c r="G22" s="160" t="e">
        <f t="shared" si="7"/>
        <v>#DIV/0!</v>
      </c>
      <c r="H22" s="160" t="e">
        <f t="shared" si="7"/>
        <v>#DIV/0!</v>
      </c>
      <c r="I22" s="161"/>
      <c r="J22" s="160" t="e">
        <f>J21/J18</f>
        <v>#DIV/0!</v>
      </c>
      <c r="K22" s="160" t="e">
        <f>K21/K18</f>
        <v>#DIV/0!</v>
      </c>
      <c r="L22" s="160" t="e">
        <f>L21/L18</f>
        <v>#DIV/0!</v>
      </c>
      <c r="M22" s="160" t="e">
        <f>M21/M18</f>
        <v>#DIV/0!</v>
      </c>
      <c r="N22" s="160" t="e">
        <f>N21/N18</f>
        <v>#DIV/0!</v>
      </c>
      <c r="O22" s="161"/>
      <c r="P22" s="160" t="e">
        <f>P21/P18</f>
        <v>#DIV/0!</v>
      </c>
      <c r="Q22" s="160" t="e">
        <f>Q21/Q18</f>
        <v>#DIV/0!</v>
      </c>
      <c r="R22" s="161"/>
      <c r="S22" s="160" t="e">
        <f>S21/S18</f>
        <v>#DIV/0!</v>
      </c>
      <c r="T22" s="160" t="e">
        <f>T21/T18</f>
        <v>#DIV/0!</v>
      </c>
      <c r="U22" s="160" t="e">
        <f>U21/U18</f>
        <v>#DIV/0!</v>
      </c>
      <c r="V22" s="160" t="e">
        <f>V21/V18</f>
        <v>#DIV/0!</v>
      </c>
      <c r="W22" s="160" t="e">
        <f>W21/W18</f>
        <v>#DIV/0!</v>
      </c>
      <c r="X22" s="161"/>
      <c r="Y22" s="160" t="e">
        <f t="shared" ref="Y22:AJ22" si="8">Y21/Y18</f>
        <v>#DIV/0!</v>
      </c>
      <c r="Z22" s="160" t="e">
        <f t="shared" si="8"/>
        <v>#DIV/0!</v>
      </c>
      <c r="AA22" s="160" t="e">
        <f t="shared" si="8"/>
        <v>#DIV/0!</v>
      </c>
      <c r="AB22" s="160" t="e">
        <f t="shared" si="8"/>
        <v>#DIV/0!</v>
      </c>
      <c r="AC22" s="160" t="e">
        <f t="shared" si="8"/>
        <v>#DIV/0!</v>
      </c>
      <c r="AD22" s="160" t="e">
        <f t="shared" si="8"/>
        <v>#DIV/0!</v>
      </c>
      <c r="AE22" s="160" t="e">
        <f t="shared" si="8"/>
        <v>#DIV/0!</v>
      </c>
      <c r="AF22" s="160" t="e">
        <f t="shared" si="8"/>
        <v>#DIV/0!</v>
      </c>
      <c r="AG22" s="160" t="e">
        <f t="shared" si="8"/>
        <v>#DIV/0!</v>
      </c>
      <c r="AH22" s="160" t="e">
        <f t="shared" si="8"/>
        <v>#DIV/0!</v>
      </c>
      <c r="AI22" s="160" t="e">
        <f t="shared" si="8"/>
        <v>#DIV/0!</v>
      </c>
      <c r="AJ22" s="160" t="e">
        <f t="shared" si="8"/>
        <v>#DIV/0!</v>
      </c>
      <c r="AK22" s="162"/>
      <c r="AL22" s="160" t="e">
        <f>AL21/AL18</f>
        <v>#DIV/0!</v>
      </c>
      <c r="AM22" s="163"/>
    </row>
    <row r="23" spans="1:39" x14ac:dyDescent="0.2">
      <c r="A23" s="154"/>
      <c r="B23" s="151"/>
      <c r="C23" s="151"/>
      <c r="D23" s="151"/>
      <c r="E23" s="151"/>
      <c r="F23" s="151"/>
      <c r="G23" s="151"/>
      <c r="H23" s="151"/>
      <c r="I23" s="164"/>
      <c r="J23" s="165"/>
      <c r="K23" s="151"/>
      <c r="L23" s="151"/>
      <c r="M23" s="151"/>
      <c r="N23" s="151"/>
      <c r="O23" s="164"/>
      <c r="P23" s="151"/>
      <c r="Q23" s="151"/>
      <c r="R23" s="164"/>
      <c r="S23" s="151"/>
      <c r="T23" s="151"/>
      <c r="U23" s="151"/>
      <c r="V23" s="151"/>
      <c r="W23" s="151"/>
      <c r="X23" s="164"/>
      <c r="Y23" s="151"/>
      <c r="Z23" s="151"/>
      <c r="AA23" s="151"/>
      <c r="AB23" s="151"/>
      <c r="AC23" s="165"/>
      <c r="AD23" s="165"/>
      <c r="AE23" s="165"/>
      <c r="AF23" s="165"/>
      <c r="AG23" s="165"/>
      <c r="AH23" s="165"/>
      <c r="AI23" s="165"/>
      <c r="AJ23" s="165"/>
      <c r="AK23" s="166"/>
      <c r="AL23" s="167"/>
      <c r="AM23" s="138"/>
    </row>
    <row r="24" spans="1:39" x14ac:dyDescent="0.2">
      <c r="A24" s="154" t="s">
        <v>176</v>
      </c>
      <c r="B24" s="141"/>
      <c r="C24" s="141"/>
      <c r="D24" s="141"/>
      <c r="E24" s="141"/>
      <c r="F24" s="141"/>
      <c r="G24" s="141"/>
      <c r="H24" s="141"/>
      <c r="I24" s="2"/>
      <c r="J24" s="142"/>
      <c r="K24" s="141"/>
      <c r="L24" s="141"/>
      <c r="M24" s="141"/>
      <c r="N24" s="141"/>
      <c r="O24" s="2"/>
      <c r="P24" s="141"/>
      <c r="Q24" s="141"/>
      <c r="R24" s="2"/>
      <c r="S24" s="141"/>
      <c r="T24" s="141"/>
      <c r="U24" s="141"/>
      <c r="V24" s="141"/>
      <c r="W24" s="141"/>
      <c r="X24" s="2"/>
      <c r="Y24" s="141"/>
      <c r="Z24" s="141"/>
      <c r="AA24" s="141"/>
      <c r="AB24" s="141"/>
      <c r="AC24" s="142"/>
      <c r="AD24" s="142"/>
      <c r="AE24" s="142"/>
      <c r="AF24" s="142"/>
      <c r="AG24" s="142"/>
      <c r="AH24" s="142"/>
      <c r="AI24" s="142"/>
      <c r="AJ24" s="142"/>
      <c r="AK24" s="143"/>
      <c r="AL24" s="134">
        <f t="shared" ref="AL24:AL27" si="9">SUM(B24:AJ24)</f>
        <v>0</v>
      </c>
      <c r="AM24" s="138" t="e">
        <f>+AL24/AL$18*100</f>
        <v>#DIV/0!</v>
      </c>
    </row>
    <row r="25" spans="1:39" x14ac:dyDescent="0.2">
      <c r="A25" s="154" t="s">
        <v>77</v>
      </c>
      <c r="B25" s="141"/>
      <c r="C25" s="141"/>
      <c r="D25" s="141"/>
      <c r="E25" s="141"/>
      <c r="F25" s="141"/>
      <c r="G25" s="141"/>
      <c r="H25" s="141"/>
      <c r="I25" s="2"/>
      <c r="J25" s="142"/>
      <c r="K25" s="141"/>
      <c r="L25" s="141"/>
      <c r="M25" s="141"/>
      <c r="N25" s="141"/>
      <c r="O25" s="2"/>
      <c r="P25" s="141"/>
      <c r="Q25" s="141"/>
      <c r="R25" s="2"/>
      <c r="S25" s="141"/>
      <c r="T25" s="141"/>
      <c r="U25" s="141"/>
      <c r="V25" s="141"/>
      <c r="W25" s="141"/>
      <c r="X25" s="2"/>
      <c r="Y25" s="141"/>
      <c r="Z25" s="141"/>
      <c r="AA25" s="141"/>
      <c r="AB25" s="141"/>
      <c r="AC25" s="142"/>
      <c r="AD25" s="142"/>
      <c r="AE25" s="142"/>
      <c r="AF25" s="142"/>
      <c r="AG25" s="142"/>
      <c r="AH25" s="142"/>
      <c r="AI25" s="142"/>
      <c r="AJ25" s="142"/>
      <c r="AK25" s="143"/>
      <c r="AL25" s="134">
        <f t="shared" si="9"/>
        <v>0</v>
      </c>
      <c r="AM25" s="138" t="e">
        <f>+AL25/AL$18*100</f>
        <v>#DIV/0!</v>
      </c>
    </row>
    <row r="26" spans="1:39" x14ac:dyDescent="0.2">
      <c r="A26" s="140" t="s">
        <v>78</v>
      </c>
      <c r="B26" s="141"/>
      <c r="C26" s="141"/>
      <c r="D26" s="141"/>
      <c r="E26" s="141"/>
      <c r="F26" s="141"/>
      <c r="G26" s="141"/>
      <c r="H26" s="141"/>
      <c r="I26" s="2"/>
      <c r="J26" s="142"/>
      <c r="K26" s="141"/>
      <c r="L26" s="141"/>
      <c r="M26" s="141"/>
      <c r="N26" s="141"/>
      <c r="O26" s="2"/>
      <c r="P26" s="141"/>
      <c r="Q26" s="141"/>
      <c r="R26" s="2"/>
      <c r="S26" s="141"/>
      <c r="T26" s="141"/>
      <c r="U26" s="141"/>
      <c r="V26" s="141"/>
      <c r="W26" s="141"/>
      <c r="X26" s="2"/>
      <c r="Y26" s="141"/>
      <c r="Z26" s="141"/>
      <c r="AA26" s="141"/>
      <c r="AB26" s="141"/>
      <c r="AC26" s="142"/>
      <c r="AD26" s="142"/>
      <c r="AE26" s="142"/>
      <c r="AF26" s="142"/>
      <c r="AG26" s="142"/>
      <c r="AH26" s="142"/>
      <c r="AI26" s="142"/>
      <c r="AJ26" s="142"/>
      <c r="AK26" s="143"/>
      <c r="AL26" s="134">
        <f t="shared" si="9"/>
        <v>0</v>
      </c>
      <c r="AM26" s="138" t="e">
        <f>+AL26/AL$18*100</f>
        <v>#DIV/0!</v>
      </c>
    </row>
    <row r="27" spans="1:39" x14ac:dyDescent="0.2">
      <c r="A27" s="140" t="s">
        <v>79</v>
      </c>
      <c r="B27" s="141"/>
      <c r="C27" s="141"/>
      <c r="D27" s="141"/>
      <c r="E27" s="141"/>
      <c r="F27" s="141"/>
      <c r="G27" s="141"/>
      <c r="H27" s="141"/>
      <c r="I27" s="2"/>
      <c r="J27" s="142"/>
      <c r="K27" s="141"/>
      <c r="L27" s="141"/>
      <c r="M27" s="141"/>
      <c r="N27" s="141"/>
      <c r="O27" s="2"/>
      <c r="P27" s="141"/>
      <c r="Q27" s="141"/>
      <c r="R27" s="2"/>
      <c r="S27" s="141"/>
      <c r="T27" s="141"/>
      <c r="U27" s="141"/>
      <c r="V27" s="141"/>
      <c r="W27" s="141"/>
      <c r="X27" s="2"/>
      <c r="Y27" s="141"/>
      <c r="Z27" s="141"/>
      <c r="AA27" s="141"/>
      <c r="AB27" s="141"/>
      <c r="AC27" s="142"/>
      <c r="AD27" s="142"/>
      <c r="AE27" s="142"/>
      <c r="AF27" s="142"/>
      <c r="AG27" s="142"/>
      <c r="AH27" s="142"/>
      <c r="AI27" s="142"/>
      <c r="AJ27" s="142"/>
      <c r="AK27" s="143"/>
      <c r="AL27" s="134">
        <f t="shared" si="9"/>
        <v>0</v>
      </c>
      <c r="AM27" s="138" t="e">
        <f>+AL27/AL$18*100</f>
        <v>#DIV/0!</v>
      </c>
    </row>
    <row r="28" spans="1:39" x14ac:dyDescent="0.2">
      <c r="A28" s="168" t="s">
        <v>177</v>
      </c>
      <c r="B28" s="169">
        <f t="shared" ref="B28:H28" si="10">SUM(B24:B27)</f>
        <v>0</v>
      </c>
      <c r="C28" s="169">
        <f t="shared" si="10"/>
        <v>0</v>
      </c>
      <c r="D28" s="169">
        <f t="shared" si="10"/>
        <v>0</v>
      </c>
      <c r="E28" s="169">
        <f t="shared" si="10"/>
        <v>0</v>
      </c>
      <c r="F28" s="169">
        <f t="shared" si="10"/>
        <v>0</v>
      </c>
      <c r="G28" s="169">
        <f t="shared" si="10"/>
        <v>0</v>
      </c>
      <c r="H28" s="169">
        <f t="shared" si="10"/>
        <v>0</v>
      </c>
      <c r="I28" s="2"/>
      <c r="J28" s="169">
        <f>SUM(J24:J27)</f>
        <v>0</v>
      </c>
      <c r="K28" s="169">
        <f>SUM(K24:K27)</f>
        <v>0</v>
      </c>
      <c r="L28" s="169">
        <f>SUM(L24:L27)</f>
        <v>0</v>
      </c>
      <c r="M28" s="169">
        <f>SUM(M24:M27)</f>
        <v>0</v>
      </c>
      <c r="N28" s="169">
        <f>SUM(N24:N27)</f>
        <v>0</v>
      </c>
      <c r="O28" s="2"/>
      <c r="P28" s="169">
        <f>SUM(P24:P27)</f>
        <v>0</v>
      </c>
      <c r="Q28" s="169">
        <f>SUM(Q24:Q27)</f>
        <v>0</v>
      </c>
      <c r="R28" s="2"/>
      <c r="S28" s="169">
        <f>SUM(S24:S27)</f>
        <v>0</v>
      </c>
      <c r="T28" s="169">
        <f>SUM(T24:T27)</f>
        <v>0</v>
      </c>
      <c r="U28" s="169">
        <f>SUM(U24:U27)</f>
        <v>0</v>
      </c>
      <c r="V28" s="169">
        <f>SUM(V24:V27)</f>
        <v>0</v>
      </c>
      <c r="W28" s="169">
        <f>SUM(W24:W27)</f>
        <v>0</v>
      </c>
      <c r="X28" s="2"/>
      <c r="Y28" s="169">
        <f t="shared" ref="Y28:AJ28" si="11">SUM(Y24:Y27)</f>
        <v>0</v>
      </c>
      <c r="Z28" s="169">
        <f t="shared" si="11"/>
        <v>0</v>
      </c>
      <c r="AA28" s="169">
        <f t="shared" si="11"/>
        <v>0</v>
      </c>
      <c r="AB28" s="169">
        <f t="shared" si="11"/>
        <v>0</v>
      </c>
      <c r="AC28" s="169">
        <f t="shared" si="11"/>
        <v>0</v>
      </c>
      <c r="AD28" s="169">
        <f t="shared" si="11"/>
        <v>0</v>
      </c>
      <c r="AE28" s="169">
        <f t="shared" si="11"/>
        <v>0</v>
      </c>
      <c r="AF28" s="169">
        <f t="shared" si="11"/>
        <v>0</v>
      </c>
      <c r="AG28" s="169">
        <f t="shared" si="11"/>
        <v>0</v>
      </c>
      <c r="AH28" s="169">
        <f t="shared" si="11"/>
        <v>0</v>
      </c>
      <c r="AI28" s="169">
        <f t="shared" si="11"/>
        <v>0</v>
      </c>
      <c r="AJ28" s="169">
        <f t="shared" si="11"/>
        <v>0</v>
      </c>
      <c r="AK28" s="143"/>
      <c r="AL28" s="169">
        <f>SUM(AL24:AL27)</f>
        <v>0</v>
      </c>
      <c r="AM28" s="170" t="e">
        <f>+AL28/AL$18*100</f>
        <v>#DIV/0!</v>
      </c>
    </row>
    <row r="29" spans="1:39" x14ac:dyDescent="0.2">
      <c r="A29" s="154"/>
      <c r="B29" s="141"/>
      <c r="C29" s="141"/>
      <c r="D29" s="141"/>
      <c r="E29" s="141"/>
      <c r="F29" s="141"/>
      <c r="G29" s="141"/>
      <c r="H29" s="141"/>
      <c r="I29" s="2"/>
      <c r="J29" s="142"/>
      <c r="K29" s="141"/>
      <c r="L29" s="141"/>
      <c r="M29" s="141"/>
      <c r="N29" s="141"/>
      <c r="O29" s="2"/>
      <c r="P29" s="141"/>
      <c r="Q29" s="141"/>
      <c r="R29" s="2"/>
      <c r="S29" s="141"/>
      <c r="T29" s="141"/>
      <c r="U29" s="141"/>
      <c r="V29" s="141"/>
      <c r="W29" s="141"/>
      <c r="X29" s="2"/>
      <c r="Y29" s="141"/>
      <c r="Z29" s="141"/>
      <c r="AA29" s="141"/>
      <c r="AB29" s="141"/>
      <c r="AC29" s="142"/>
      <c r="AD29" s="142"/>
      <c r="AE29" s="142"/>
      <c r="AF29" s="142"/>
      <c r="AG29" s="142"/>
      <c r="AH29" s="142"/>
      <c r="AI29" s="142"/>
      <c r="AJ29" s="142"/>
      <c r="AK29" s="143"/>
      <c r="AL29" s="141"/>
      <c r="AM29" s="138"/>
    </row>
    <row r="30" spans="1:39" x14ac:dyDescent="0.2">
      <c r="A30" s="300" t="s">
        <v>81</v>
      </c>
      <c r="B30" s="171">
        <f t="shared" ref="B30:H30" si="12">+B21-B24-B25-B26-B27</f>
        <v>0</v>
      </c>
      <c r="C30" s="171">
        <f t="shared" si="12"/>
        <v>0</v>
      </c>
      <c r="D30" s="171">
        <f t="shared" si="12"/>
        <v>0</v>
      </c>
      <c r="E30" s="171">
        <f t="shared" si="12"/>
        <v>0</v>
      </c>
      <c r="F30" s="171">
        <f t="shared" si="12"/>
        <v>0</v>
      </c>
      <c r="G30" s="171">
        <f t="shared" si="12"/>
        <v>0</v>
      </c>
      <c r="H30" s="171">
        <f t="shared" si="12"/>
        <v>0</v>
      </c>
      <c r="I30" s="157"/>
      <c r="J30" s="171">
        <f>+J21-J24-J25-J26-J27</f>
        <v>0</v>
      </c>
      <c r="K30" s="171">
        <f>+K21-K24-K25-K26-K27</f>
        <v>0</v>
      </c>
      <c r="L30" s="171">
        <f>+L21-L24-L25-L26-L27</f>
        <v>0</v>
      </c>
      <c r="M30" s="171">
        <f>+M21-M24-M25-M26-M27</f>
        <v>0</v>
      </c>
      <c r="N30" s="171">
        <f>+N21-N24-N25-N26-N27</f>
        <v>0</v>
      </c>
      <c r="O30" s="157"/>
      <c r="P30" s="171">
        <f>+P21-P24-P25-P26-P27</f>
        <v>0</v>
      </c>
      <c r="Q30" s="171">
        <f>+Q21-Q24-Q25-Q26-Q27</f>
        <v>0</v>
      </c>
      <c r="R30" s="157"/>
      <c r="S30" s="171">
        <f>+S21-S24-S25-S26-S27</f>
        <v>0</v>
      </c>
      <c r="T30" s="171">
        <f>+T21-T24-T25-T26-T27</f>
        <v>0</v>
      </c>
      <c r="U30" s="171">
        <f>+U21-U24-U25-U26-U27</f>
        <v>0</v>
      </c>
      <c r="V30" s="171">
        <f>+V21-V24-V25-V26-V27</f>
        <v>0</v>
      </c>
      <c r="W30" s="171">
        <f>+W21-W24-W25-W26-W27</f>
        <v>0</v>
      </c>
      <c r="X30" s="157"/>
      <c r="Y30" s="171">
        <f t="shared" ref="Y30:AJ30" si="13">+Y21-Y24-Y25-Y26-Y27</f>
        <v>0</v>
      </c>
      <c r="Z30" s="171">
        <f t="shared" si="13"/>
        <v>0</v>
      </c>
      <c r="AA30" s="171">
        <f t="shared" si="13"/>
        <v>0</v>
      </c>
      <c r="AB30" s="171">
        <f t="shared" si="13"/>
        <v>0</v>
      </c>
      <c r="AC30" s="171">
        <f t="shared" si="13"/>
        <v>0</v>
      </c>
      <c r="AD30" s="171">
        <f t="shared" si="13"/>
        <v>0</v>
      </c>
      <c r="AE30" s="171">
        <f t="shared" si="13"/>
        <v>0</v>
      </c>
      <c r="AF30" s="171">
        <f t="shared" si="13"/>
        <v>0</v>
      </c>
      <c r="AG30" s="171">
        <f t="shared" si="13"/>
        <v>0</v>
      </c>
      <c r="AH30" s="171">
        <f t="shared" si="13"/>
        <v>0</v>
      </c>
      <c r="AI30" s="171">
        <f t="shared" si="13"/>
        <v>0</v>
      </c>
      <c r="AJ30" s="171">
        <f t="shared" si="13"/>
        <v>0</v>
      </c>
      <c r="AK30" s="158"/>
      <c r="AL30" s="171">
        <f>+AL21-AL24-AL25-AL26-AL27</f>
        <v>0</v>
      </c>
      <c r="AM30" s="159" t="e">
        <f>+AL30/AL$18*100</f>
        <v>#DIV/0!</v>
      </c>
    </row>
    <row r="31" spans="1:39" x14ac:dyDescent="0.2">
      <c r="A31" s="295"/>
      <c r="B31" s="172" t="e">
        <f t="shared" ref="B31:H31" si="14">+B30/B18</f>
        <v>#DIV/0!</v>
      </c>
      <c r="C31" s="172" t="e">
        <f t="shared" si="14"/>
        <v>#DIV/0!</v>
      </c>
      <c r="D31" s="172" t="e">
        <f t="shared" si="14"/>
        <v>#DIV/0!</v>
      </c>
      <c r="E31" s="172" t="e">
        <f t="shared" si="14"/>
        <v>#DIV/0!</v>
      </c>
      <c r="F31" s="172" t="e">
        <f t="shared" si="14"/>
        <v>#DIV/0!</v>
      </c>
      <c r="G31" s="172" t="e">
        <f t="shared" si="14"/>
        <v>#DIV/0!</v>
      </c>
      <c r="H31" s="172" t="e">
        <f t="shared" si="14"/>
        <v>#DIV/0!</v>
      </c>
      <c r="I31" s="173"/>
      <c r="J31" s="172" t="e">
        <f>+J30/J18</f>
        <v>#DIV/0!</v>
      </c>
      <c r="K31" s="172" t="e">
        <f>+K30/K18</f>
        <v>#DIV/0!</v>
      </c>
      <c r="L31" s="172" t="e">
        <f>+L30/L18</f>
        <v>#DIV/0!</v>
      </c>
      <c r="M31" s="172" t="e">
        <f>+M30/M18</f>
        <v>#DIV/0!</v>
      </c>
      <c r="N31" s="172" t="e">
        <f>+N30/N18</f>
        <v>#DIV/0!</v>
      </c>
      <c r="O31" s="173"/>
      <c r="P31" s="172" t="e">
        <f>+P30/P18</f>
        <v>#DIV/0!</v>
      </c>
      <c r="Q31" s="172" t="e">
        <f>+Q30/Q18</f>
        <v>#DIV/0!</v>
      </c>
      <c r="R31" s="173"/>
      <c r="S31" s="172" t="e">
        <f>+S30/S18</f>
        <v>#DIV/0!</v>
      </c>
      <c r="T31" s="172" t="e">
        <f>+T30/T18</f>
        <v>#DIV/0!</v>
      </c>
      <c r="U31" s="172" t="e">
        <f>+U30/U18</f>
        <v>#DIV/0!</v>
      </c>
      <c r="V31" s="172" t="e">
        <f>+V30/V18</f>
        <v>#DIV/0!</v>
      </c>
      <c r="W31" s="172" t="e">
        <f>+W30/W18</f>
        <v>#DIV/0!</v>
      </c>
      <c r="X31" s="173"/>
      <c r="Y31" s="172" t="e">
        <f t="shared" ref="Y31:AJ31" si="15">+Y30/Y18</f>
        <v>#DIV/0!</v>
      </c>
      <c r="Z31" s="172" t="e">
        <f t="shared" si="15"/>
        <v>#DIV/0!</v>
      </c>
      <c r="AA31" s="172" t="e">
        <f t="shared" si="15"/>
        <v>#DIV/0!</v>
      </c>
      <c r="AB31" s="172" t="e">
        <f t="shared" si="15"/>
        <v>#DIV/0!</v>
      </c>
      <c r="AC31" s="174" t="e">
        <f t="shared" si="15"/>
        <v>#DIV/0!</v>
      </c>
      <c r="AD31" s="174" t="e">
        <f t="shared" si="15"/>
        <v>#DIV/0!</v>
      </c>
      <c r="AE31" s="174" t="e">
        <f t="shared" si="15"/>
        <v>#DIV/0!</v>
      </c>
      <c r="AF31" s="174" t="e">
        <f t="shared" si="15"/>
        <v>#DIV/0!</v>
      </c>
      <c r="AG31" s="174" t="e">
        <f t="shared" si="15"/>
        <v>#DIV/0!</v>
      </c>
      <c r="AH31" s="174" t="e">
        <f t="shared" si="15"/>
        <v>#DIV/0!</v>
      </c>
      <c r="AI31" s="174" t="e">
        <f t="shared" si="15"/>
        <v>#DIV/0!</v>
      </c>
      <c r="AJ31" s="174" t="e">
        <f t="shared" si="15"/>
        <v>#DIV/0!</v>
      </c>
      <c r="AK31" s="175"/>
      <c r="AL31" s="172" t="e">
        <f>+AL30/AL18</f>
        <v>#DIV/0!</v>
      </c>
      <c r="AM31" s="163"/>
    </row>
    <row r="32" spans="1:39" x14ac:dyDescent="0.2">
      <c r="A32" s="140"/>
      <c r="B32" s="176"/>
      <c r="C32" s="176"/>
      <c r="D32" s="176"/>
      <c r="E32" s="176"/>
      <c r="F32" s="176"/>
      <c r="G32" s="176"/>
      <c r="H32" s="176"/>
      <c r="I32" s="16"/>
      <c r="J32" s="177"/>
      <c r="K32" s="176"/>
      <c r="L32" s="176"/>
      <c r="M32" s="176"/>
      <c r="N32" s="176"/>
      <c r="O32" s="16"/>
      <c r="P32" s="176"/>
      <c r="Q32" s="176"/>
      <c r="R32" s="16"/>
      <c r="S32" s="176"/>
      <c r="T32" s="176"/>
      <c r="U32" s="176"/>
      <c r="V32" s="176"/>
      <c r="W32" s="176"/>
      <c r="X32" s="16"/>
      <c r="Y32" s="176"/>
      <c r="Z32" s="176"/>
      <c r="AA32" s="176"/>
      <c r="AB32" s="176"/>
      <c r="AC32" s="177"/>
      <c r="AD32" s="177"/>
      <c r="AE32" s="177"/>
      <c r="AF32" s="177"/>
      <c r="AG32" s="177"/>
      <c r="AH32" s="177"/>
      <c r="AI32" s="177"/>
      <c r="AJ32" s="177"/>
      <c r="AK32" s="178"/>
      <c r="AL32" s="176"/>
      <c r="AM32" s="140"/>
    </row>
    <row r="33" spans="1:39" x14ac:dyDescent="0.2">
      <c r="A33" s="179" t="s">
        <v>82</v>
      </c>
      <c r="B33" s="180">
        <f t="shared" ref="B33:H33" si="16">+B18-B30</f>
        <v>0</v>
      </c>
      <c r="C33" s="180">
        <f t="shared" si="16"/>
        <v>0</v>
      </c>
      <c r="D33" s="180">
        <f t="shared" si="16"/>
        <v>0</v>
      </c>
      <c r="E33" s="180">
        <f t="shared" si="16"/>
        <v>0</v>
      </c>
      <c r="F33" s="180">
        <f t="shared" si="16"/>
        <v>0</v>
      </c>
      <c r="G33" s="180">
        <f t="shared" si="16"/>
        <v>0</v>
      </c>
      <c r="H33" s="180">
        <f t="shared" si="16"/>
        <v>0</v>
      </c>
      <c r="I33" s="181"/>
      <c r="J33" s="182">
        <f>+J18-J30</f>
        <v>0</v>
      </c>
      <c r="K33" s="180">
        <f>+K18-K30</f>
        <v>0</v>
      </c>
      <c r="L33" s="180">
        <f>+L18-L30</f>
        <v>0</v>
      </c>
      <c r="M33" s="180">
        <f>+M18-M30</f>
        <v>0</v>
      </c>
      <c r="N33" s="180">
        <f>+N18-N30</f>
        <v>0</v>
      </c>
      <c r="O33" s="181"/>
      <c r="P33" s="180">
        <f>+P18-P30</f>
        <v>0</v>
      </c>
      <c r="Q33" s="180">
        <f>+Q18-Q30</f>
        <v>0</v>
      </c>
      <c r="R33" s="181"/>
      <c r="S33" s="180">
        <f>+S18-S30</f>
        <v>0</v>
      </c>
      <c r="T33" s="180">
        <f>+T18-T30</f>
        <v>0</v>
      </c>
      <c r="U33" s="180">
        <f>+U18-U30</f>
        <v>0</v>
      </c>
      <c r="V33" s="180">
        <f>+V18-V30</f>
        <v>0</v>
      </c>
      <c r="W33" s="180">
        <f>+W18-W30</f>
        <v>0</v>
      </c>
      <c r="X33" s="181"/>
      <c r="Y33" s="180">
        <f t="shared" ref="Y33:AJ33" si="17">+Y18-Y30</f>
        <v>0</v>
      </c>
      <c r="Z33" s="180">
        <f t="shared" si="17"/>
        <v>0</v>
      </c>
      <c r="AA33" s="180">
        <f t="shared" si="17"/>
        <v>0</v>
      </c>
      <c r="AB33" s="180">
        <f t="shared" si="17"/>
        <v>0</v>
      </c>
      <c r="AC33" s="182">
        <f t="shared" si="17"/>
        <v>0</v>
      </c>
      <c r="AD33" s="182">
        <f t="shared" si="17"/>
        <v>0</v>
      </c>
      <c r="AE33" s="182">
        <f t="shared" si="17"/>
        <v>0</v>
      </c>
      <c r="AF33" s="182">
        <f t="shared" si="17"/>
        <v>0</v>
      </c>
      <c r="AG33" s="182">
        <f t="shared" si="17"/>
        <v>0</v>
      </c>
      <c r="AH33" s="182">
        <f t="shared" si="17"/>
        <v>0</v>
      </c>
      <c r="AI33" s="182">
        <f t="shared" si="17"/>
        <v>0</v>
      </c>
      <c r="AJ33" s="182">
        <f t="shared" si="17"/>
        <v>0</v>
      </c>
      <c r="AK33" s="183"/>
      <c r="AL33" s="169">
        <f>+AL18-AL30</f>
        <v>0</v>
      </c>
      <c r="AM33" s="170" t="e">
        <f>+AL33/AL$18*100</f>
        <v>#DIV/0!</v>
      </c>
    </row>
    <row r="34" spans="1:39" x14ac:dyDescent="0.2">
      <c r="A34" s="152" t="s">
        <v>178</v>
      </c>
      <c r="B34" s="184" t="e">
        <f t="shared" ref="B34:H34" si="18">+B33/B18</f>
        <v>#DIV/0!</v>
      </c>
      <c r="C34" s="184" t="e">
        <f t="shared" si="18"/>
        <v>#DIV/0!</v>
      </c>
      <c r="D34" s="184" t="e">
        <f t="shared" si="18"/>
        <v>#DIV/0!</v>
      </c>
      <c r="E34" s="184" t="e">
        <f t="shared" si="18"/>
        <v>#DIV/0!</v>
      </c>
      <c r="F34" s="184" t="e">
        <f t="shared" si="18"/>
        <v>#DIV/0!</v>
      </c>
      <c r="G34" s="184" t="e">
        <f t="shared" si="18"/>
        <v>#DIV/0!</v>
      </c>
      <c r="H34" s="184" t="e">
        <f t="shared" si="18"/>
        <v>#DIV/0!</v>
      </c>
      <c r="I34" s="185"/>
      <c r="J34" s="186" t="e">
        <f>+J33/J18</f>
        <v>#DIV/0!</v>
      </c>
      <c r="K34" s="184" t="e">
        <f>+K33/K18</f>
        <v>#DIV/0!</v>
      </c>
      <c r="L34" s="184" t="e">
        <f>+L33/L18</f>
        <v>#DIV/0!</v>
      </c>
      <c r="M34" s="184" t="e">
        <f>+M33/M18</f>
        <v>#DIV/0!</v>
      </c>
      <c r="N34" s="184" t="e">
        <f>+N33/N18</f>
        <v>#DIV/0!</v>
      </c>
      <c r="O34" s="185"/>
      <c r="P34" s="184" t="e">
        <f>+P33/P18</f>
        <v>#DIV/0!</v>
      </c>
      <c r="Q34" s="184" t="e">
        <f>+Q33/Q18</f>
        <v>#DIV/0!</v>
      </c>
      <c r="R34" s="185"/>
      <c r="S34" s="184" t="e">
        <f>+S33/S18</f>
        <v>#DIV/0!</v>
      </c>
      <c r="T34" s="184" t="e">
        <f>+T33/T18</f>
        <v>#DIV/0!</v>
      </c>
      <c r="U34" s="184" t="e">
        <f>+U33/U18</f>
        <v>#DIV/0!</v>
      </c>
      <c r="V34" s="184" t="e">
        <f>+V33/V18</f>
        <v>#DIV/0!</v>
      </c>
      <c r="W34" s="184" t="e">
        <f>+W33/W18</f>
        <v>#DIV/0!</v>
      </c>
      <c r="X34" s="185"/>
      <c r="Y34" s="184" t="e">
        <f t="shared" ref="Y34:AJ34" si="19">+Y33/Y18</f>
        <v>#DIV/0!</v>
      </c>
      <c r="Z34" s="184" t="e">
        <f t="shared" si="19"/>
        <v>#DIV/0!</v>
      </c>
      <c r="AA34" s="184" t="e">
        <f t="shared" si="19"/>
        <v>#DIV/0!</v>
      </c>
      <c r="AB34" s="184" t="e">
        <f t="shared" si="19"/>
        <v>#DIV/0!</v>
      </c>
      <c r="AC34" s="186" t="e">
        <f t="shared" si="19"/>
        <v>#DIV/0!</v>
      </c>
      <c r="AD34" s="186" t="e">
        <f t="shared" si="19"/>
        <v>#DIV/0!</v>
      </c>
      <c r="AE34" s="186" t="e">
        <f t="shared" si="19"/>
        <v>#DIV/0!</v>
      </c>
      <c r="AF34" s="186" t="e">
        <f t="shared" si="19"/>
        <v>#DIV/0!</v>
      </c>
      <c r="AG34" s="186" t="e">
        <f t="shared" si="19"/>
        <v>#DIV/0!</v>
      </c>
      <c r="AH34" s="186" t="e">
        <f t="shared" si="19"/>
        <v>#DIV/0!</v>
      </c>
      <c r="AI34" s="186" t="e">
        <f t="shared" si="19"/>
        <v>#DIV/0!</v>
      </c>
      <c r="AJ34" s="186" t="e">
        <f t="shared" si="19"/>
        <v>#DIV/0!</v>
      </c>
      <c r="AK34" s="187"/>
      <c r="AL34" s="184" t="e">
        <f>+AL33/AL18</f>
        <v>#DIV/0!</v>
      </c>
      <c r="AM34" s="188"/>
    </row>
    <row r="35" spans="1:39" x14ac:dyDescent="0.2">
      <c r="A35" s="189"/>
      <c r="B35" s="179"/>
      <c r="C35" s="179"/>
      <c r="D35" s="179"/>
      <c r="E35" s="179"/>
      <c r="F35" s="179"/>
      <c r="G35" s="179"/>
      <c r="H35" s="179"/>
      <c r="I35" s="108"/>
      <c r="J35" s="179"/>
      <c r="K35" s="179"/>
      <c r="L35" s="179"/>
      <c r="M35" s="179"/>
      <c r="N35" s="179"/>
      <c r="O35" s="108"/>
      <c r="P35" s="179"/>
      <c r="Q35" s="179"/>
      <c r="R35" s="108"/>
      <c r="S35" s="179"/>
      <c r="T35" s="179"/>
      <c r="U35" s="179"/>
      <c r="V35" s="179"/>
      <c r="W35" s="179"/>
      <c r="X35" s="108"/>
      <c r="Y35" s="179"/>
      <c r="Z35" s="179"/>
      <c r="AA35" s="179"/>
      <c r="AB35" s="179"/>
      <c r="AC35" s="179"/>
      <c r="AD35" s="179"/>
      <c r="AE35" s="179"/>
      <c r="AF35" s="179"/>
      <c r="AG35" s="179"/>
      <c r="AH35" s="179"/>
      <c r="AI35" s="179"/>
      <c r="AJ35" s="179"/>
      <c r="AK35" s="108"/>
      <c r="AL35" s="179"/>
      <c r="AM35" s="179"/>
    </row>
    <row r="36" spans="1:39" x14ac:dyDescent="0.2">
      <c r="A36" s="152" t="s">
        <v>179</v>
      </c>
      <c r="B36" s="140"/>
      <c r="C36" s="140"/>
      <c r="D36" s="140"/>
      <c r="E36" s="140"/>
      <c r="F36" s="140"/>
      <c r="G36" s="140"/>
      <c r="H36" s="140"/>
      <c r="I36" s="110"/>
      <c r="J36" s="150"/>
      <c r="K36" s="140"/>
      <c r="L36" s="140"/>
      <c r="M36" s="140"/>
      <c r="N36" s="190"/>
      <c r="O36" s="110"/>
      <c r="P36" s="140"/>
      <c r="Q36" s="140"/>
      <c r="R36" s="110"/>
      <c r="S36" s="140"/>
      <c r="T36" s="140"/>
      <c r="U36" s="140"/>
      <c r="V36" s="140"/>
      <c r="W36" s="140"/>
      <c r="X36" s="110"/>
      <c r="Y36" s="140"/>
      <c r="Z36" s="140"/>
      <c r="AA36" s="140"/>
      <c r="AB36" s="140"/>
      <c r="AC36" s="150"/>
      <c r="AD36" s="150"/>
      <c r="AE36" s="150"/>
      <c r="AF36" s="150"/>
      <c r="AG36" s="150"/>
      <c r="AH36" s="150"/>
      <c r="AI36" s="150"/>
      <c r="AJ36" s="150"/>
      <c r="AK36" s="131"/>
      <c r="AL36" s="140"/>
      <c r="AM36" s="191"/>
    </row>
    <row r="37" spans="1:39" s="198" customFormat="1" ht="24" customHeight="1" x14ac:dyDescent="0.2">
      <c r="A37" s="192" t="s">
        <v>180</v>
      </c>
      <c r="B37" s="193"/>
      <c r="C37" s="193"/>
      <c r="D37" s="193"/>
      <c r="E37" s="193"/>
      <c r="F37" s="193"/>
      <c r="G37" s="193"/>
      <c r="H37" s="193"/>
      <c r="I37" s="194"/>
      <c r="J37" s="193"/>
      <c r="K37" s="193"/>
      <c r="L37" s="193"/>
      <c r="M37" s="193"/>
      <c r="N37" s="193"/>
      <c r="O37" s="194"/>
      <c r="P37" s="193"/>
      <c r="Q37" s="193"/>
      <c r="R37" s="194"/>
      <c r="S37" s="193"/>
      <c r="T37" s="193"/>
      <c r="U37" s="193"/>
      <c r="V37" s="193"/>
      <c r="W37" s="193"/>
      <c r="X37" s="194"/>
      <c r="Y37" s="193"/>
      <c r="Z37" s="193"/>
      <c r="AA37" s="193"/>
      <c r="AB37" s="193"/>
      <c r="AC37" s="193"/>
      <c r="AD37" s="193"/>
      <c r="AE37" s="193"/>
      <c r="AF37" s="193"/>
      <c r="AG37" s="193"/>
      <c r="AH37" s="193"/>
      <c r="AI37" s="193"/>
      <c r="AJ37" s="193"/>
      <c r="AK37" s="195"/>
      <c r="AL37" s="196">
        <f>SUM(B37:AJ37)</f>
        <v>0</v>
      </c>
      <c r="AM37" s="197" t="e">
        <f t="shared" ref="AM37:AM45" si="20">+AL37/AL$18*100</f>
        <v>#DIV/0!</v>
      </c>
    </row>
    <row r="38" spans="1:39" x14ac:dyDescent="0.2">
      <c r="A38" s="192" t="s">
        <v>181</v>
      </c>
      <c r="B38" s="193"/>
      <c r="C38" s="193"/>
      <c r="D38" s="193"/>
      <c r="E38" s="193"/>
      <c r="F38" s="193"/>
      <c r="G38" s="193"/>
      <c r="H38" s="193"/>
      <c r="I38" s="194"/>
      <c r="J38" s="193"/>
      <c r="K38" s="193"/>
      <c r="L38" s="193"/>
      <c r="M38" s="193"/>
      <c r="N38" s="193"/>
      <c r="O38" s="194"/>
      <c r="P38" s="193"/>
      <c r="Q38" s="193"/>
      <c r="R38" s="194"/>
      <c r="S38" s="193"/>
      <c r="T38" s="193"/>
      <c r="U38" s="193"/>
      <c r="V38" s="193"/>
      <c r="W38" s="193"/>
      <c r="X38" s="194"/>
      <c r="Y38" s="193"/>
      <c r="Z38" s="193"/>
      <c r="AA38" s="193"/>
      <c r="AB38" s="193"/>
      <c r="AC38" s="193"/>
      <c r="AD38" s="193"/>
      <c r="AE38" s="193"/>
      <c r="AF38" s="193"/>
      <c r="AG38" s="193"/>
      <c r="AH38" s="193"/>
      <c r="AI38" s="193"/>
      <c r="AJ38" s="193"/>
      <c r="AK38" s="195"/>
      <c r="AL38" s="196">
        <f t="shared" ref="AL38:AL44" si="21">SUM(B38:AJ38)</f>
        <v>0</v>
      </c>
      <c r="AM38" s="197" t="e">
        <f t="shared" si="20"/>
        <v>#DIV/0!</v>
      </c>
    </row>
    <row r="39" spans="1:39" x14ac:dyDescent="0.2">
      <c r="A39" s="192" t="s">
        <v>182</v>
      </c>
      <c r="B39" s="193"/>
      <c r="C39" s="193"/>
      <c r="D39" s="193"/>
      <c r="E39" s="193"/>
      <c r="F39" s="193"/>
      <c r="G39" s="193"/>
      <c r="H39" s="193"/>
      <c r="I39" s="194"/>
      <c r="J39" s="193"/>
      <c r="K39" s="193"/>
      <c r="L39" s="193"/>
      <c r="M39" s="193"/>
      <c r="N39" s="193"/>
      <c r="O39" s="194"/>
      <c r="P39" s="193"/>
      <c r="Q39" s="193"/>
      <c r="R39" s="194"/>
      <c r="S39" s="193"/>
      <c r="T39" s="193"/>
      <c r="U39" s="193"/>
      <c r="V39" s="193"/>
      <c r="W39" s="193"/>
      <c r="X39" s="194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5"/>
      <c r="AL39" s="196">
        <f t="shared" si="21"/>
        <v>0</v>
      </c>
      <c r="AM39" s="197" t="e">
        <f t="shared" si="20"/>
        <v>#DIV/0!</v>
      </c>
    </row>
    <row r="40" spans="1:39" x14ac:dyDescent="0.2">
      <c r="A40" s="154" t="s">
        <v>183</v>
      </c>
      <c r="B40" s="141"/>
      <c r="C40" s="141"/>
      <c r="D40" s="141"/>
      <c r="E40" s="141"/>
      <c r="F40" s="141"/>
      <c r="G40" s="141"/>
      <c r="H40" s="141"/>
      <c r="I40" s="2"/>
      <c r="J40" s="141"/>
      <c r="K40" s="141"/>
      <c r="L40" s="141"/>
      <c r="M40" s="141"/>
      <c r="N40" s="141"/>
      <c r="O40" s="2"/>
      <c r="P40" s="141"/>
      <c r="Q40" s="141"/>
      <c r="R40" s="2"/>
      <c r="S40" s="141"/>
      <c r="T40" s="141"/>
      <c r="U40" s="141"/>
      <c r="V40" s="141"/>
      <c r="W40" s="141"/>
      <c r="X40" s="2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3"/>
      <c r="AL40" s="196">
        <f t="shared" si="21"/>
        <v>0</v>
      </c>
      <c r="AM40" s="138" t="e">
        <f t="shared" si="20"/>
        <v>#DIV/0!</v>
      </c>
    </row>
    <row r="41" spans="1:39" x14ac:dyDescent="0.2">
      <c r="A41" s="154" t="s">
        <v>184</v>
      </c>
      <c r="B41" s="141"/>
      <c r="C41" s="141"/>
      <c r="D41" s="141"/>
      <c r="E41" s="141"/>
      <c r="F41" s="141"/>
      <c r="G41" s="141"/>
      <c r="H41" s="141"/>
      <c r="I41" s="2"/>
      <c r="J41" s="141"/>
      <c r="K41" s="141"/>
      <c r="L41" s="141"/>
      <c r="M41" s="141"/>
      <c r="N41" s="141"/>
      <c r="O41" s="2"/>
      <c r="P41" s="141"/>
      <c r="Q41" s="141"/>
      <c r="R41" s="2"/>
      <c r="S41" s="141"/>
      <c r="T41" s="141"/>
      <c r="U41" s="141"/>
      <c r="V41" s="141"/>
      <c r="W41" s="141"/>
      <c r="X41" s="2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3"/>
      <c r="AL41" s="196">
        <f t="shared" si="21"/>
        <v>0</v>
      </c>
      <c r="AM41" s="138" t="e">
        <f t="shared" si="20"/>
        <v>#DIV/0!</v>
      </c>
    </row>
    <row r="42" spans="1:39" x14ac:dyDescent="0.2">
      <c r="A42" s="154" t="s">
        <v>185</v>
      </c>
      <c r="B42" s="141"/>
      <c r="C42" s="141"/>
      <c r="D42" s="141"/>
      <c r="E42" s="141"/>
      <c r="F42" s="141"/>
      <c r="G42" s="141"/>
      <c r="H42" s="141"/>
      <c r="I42" s="2"/>
      <c r="J42" s="141"/>
      <c r="K42" s="141"/>
      <c r="L42" s="141"/>
      <c r="M42" s="141"/>
      <c r="N42" s="141"/>
      <c r="O42" s="2"/>
      <c r="P42" s="141"/>
      <c r="Q42" s="141"/>
      <c r="R42" s="2"/>
      <c r="S42" s="141"/>
      <c r="T42" s="141"/>
      <c r="U42" s="141"/>
      <c r="V42" s="141"/>
      <c r="W42" s="141"/>
      <c r="X42" s="2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3"/>
      <c r="AL42" s="196">
        <f t="shared" si="21"/>
        <v>0</v>
      </c>
      <c r="AM42" s="138" t="e">
        <f t="shared" si="20"/>
        <v>#DIV/0!</v>
      </c>
    </row>
    <row r="43" spans="1:39" x14ac:dyDescent="0.2">
      <c r="A43" s="154" t="s">
        <v>105</v>
      </c>
      <c r="B43" s="141"/>
      <c r="C43" s="141"/>
      <c r="D43" s="141"/>
      <c r="E43" s="141"/>
      <c r="F43" s="141"/>
      <c r="G43" s="141"/>
      <c r="H43" s="141"/>
      <c r="I43" s="2"/>
      <c r="J43" s="142"/>
      <c r="K43" s="141"/>
      <c r="L43" s="141"/>
      <c r="M43" s="141"/>
      <c r="N43" s="141"/>
      <c r="O43" s="2"/>
      <c r="P43" s="141"/>
      <c r="Q43" s="141"/>
      <c r="R43" s="2"/>
      <c r="S43" s="141"/>
      <c r="T43" s="141"/>
      <c r="U43" s="141"/>
      <c r="V43" s="141"/>
      <c r="W43" s="141"/>
      <c r="X43" s="2"/>
      <c r="Y43" s="141"/>
      <c r="Z43" s="141"/>
      <c r="AA43" s="141"/>
      <c r="AB43" s="141"/>
      <c r="AC43" s="142"/>
      <c r="AD43" s="142"/>
      <c r="AE43" s="142"/>
      <c r="AF43" s="142"/>
      <c r="AG43" s="142"/>
      <c r="AH43" s="142"/>
      <c r="AI43" s="142"/>
      <c r="AJ43" s="142"/>
      <c r="AK43" s="143"/>
      <c r="AL43" s="196">
        <f t="shared" si="21"/>
        <v>0</v>
      </c>
      <c r="AM43" s="138" t="e">
        <f t="shared" si="20"/>
        <v>#DIV/0!</v>
      </c>
    </row>
    <row r="44" spans="1:39" ht="15.75" customHeight="1" thickBot="1" x14ac:dyDescent="0.25">
      <c r="A44" s="154" t="s">
        <v>89</v>
      </c>
      <c r="B44" s="141"/>
      <c r="C44" s="141"/>
      <c r="D44" s="141"/>
      <c r="E44" s="141"/>
      <c r="F44" s="141"/>
      <c r="G44" s="141"/>
      <c r="H44" s="141"/>
      <c r="I44" s="2"/>
      <c r="J44" s="142"/>
      <c r="K44" s="141"/>
      <c r="L44" s="141"/>
      <c r="M44" s="141"/>
      <c r="N44" s="141"/>
      <c r="O44" s="2"/>
      <c r="P44" s="141"/>
      <c r="Q44" s="141"/>
      <c r="R44" s="2"/>
      <c r="S44" s="141"/>
      <c r="T44" s="141"/>
      <c r="U44" s="141"/>
      <c r="V44" s="141"/>
      <c r="W44" s="141"/>
      <c r="X44" s="2"/>
      <c r="Y44" s="141"/>
      <c r="Z44" s="141"/>
      <c r="AA44" s="141"/>
      <c r="AB44" s="141"/>
      <c r="AC44" s="142"/>
      <c r="AD44" s="142"/>
      <c r="AE44" s="142"/>
      <c r="AF44" s="142"/>
      <c r="AG44" s="142"/>
      <c r="AH44" s="142"/>
      <c r="AI44" s="142"/>
      <c r="AJ44" s="142"/>
      <c r="AK44" s="143"/>
      <c r="AL44" s="196">
        <f t="shared" si="21"/>
        <v>0</v>
      </c>
      <c r="AM44" s="138" t="e">
        <f t="shared" si="20"/>
        <v>#DIV/0!</v>
      </c>
    </row>
    <row r="45" spans="1:39" ht="16" thickBot="1" x14ac:dyDescent="0.25">
      <c r="A45" s="301" t="s">
        <v>186</v>
      </c>
      <c r="B45" s="169">
        <f t="shared" ref="B45:H45" si="22">SUM(B37:B44)</f>
        <v>0</v>
      </c>
      <c r="C45" s="169">
        <f t="shared" si="22"/>
        <v>0</v>
      </c>
      <c r="D45" s="169">
        <f t="shared" si="22"/>
        <v>0</v>
      </c>
      <c r="E45" s="169">
        <f t="shared" si="22"/>
        <v>0</v>
      </c>
      <c r="F45" s="169">
        <f t="shared" si="22"/>
        <v>0</v>
      </c>
      <c r="G45" s="169">
        <f t="shared" si="22"/>
        <v>0</v>
      </c>
      <c r="H45" s="169">
        <f t="shared" si="22"/>
        <v>0</v>
      </c>
      <c r="I45" s="169"/>
      <c r="J45" s="169">
        <f>SUM(J37:J44)</f>
        <v>0</v>
      </c>
      <c r="K45" s="169">
        <f>SUM(K37:K44)</f>
        <v>0</v>
      </c>
      <c r="L45" s="169">
        <f>SUM(L37:L44)</f>
        <v>0</v>
      </c>
      <c r="M45" s="169">
        <f>SUM(M37:M44)</f>
        <v>0</v>
      </c>
      <c r="N45" s="169">
        <f>SUM(N37:N44)</f>
        <v>0</v>
      </c>
      <c r="O45" s="2"/>
      <c r="P45" s="169">
        <f>SUM(P37:P44)</f>
        <v>0</v>
      </c>
      <c r="Q45" s="169">
        <f>SUM(Q37:Q44)</f>
        <v>0</v>
      </c>
      <c r="R45" s="2"/>
      <c r="S45" s="169">
        <f>SUM(S37:S44)</f>
        <v>0</v>
      </c>
      <c r="T45" s="169">
        <f>SUM(T37:T44)</f>
        <v>0</v>
      </c>
      <c r="U45" s="169">
        <f>SUM(U37:U44)</f>
        <v>0</v>
      </c>
      <c r="V45" s="169">
        <f>SUM(V37:V44)</f>
        <v>0</v>
      </c>
      <c r="W45" s="169">
        <f>SUM(W37:W44)</f>
        <v>0</v>
      </c>
      <c r="X45" s="2"/>
      <c r="Y45" s="169">
        <f t="shared" ref="Y45:AJ45" si="23">SUM(Y37:Y44)</f>
        <v>0</v>
      </c>
      <c r="Z45" s="169">
        <f t="shared" si="23"/>
        <v>0</v>
      </c>
      <c r="AA45" s="169">
        <f t="shared" si="23"/>
        <v>0</v>
      </c>
      <c r="AB45" s="169">
        <f t="shared" si="23"/>
        <v>0</v>
      </c>
      <c r="AC45" s="169">
        <f t="shared" si="23"/>
        <v>0</v>
      </c>
      <c r="AD45" s="169">
        <f t="shared" si="23"/>
        <v>0</v>
      </c>
      <c r="AE45" s="169">
        <f t="shared" si="23"/>
        <v>0</v>
      </c>
      <c r="AF45" s="169">
        <f t="shared" si="23"/>
        <v>0</v>
      </c>
      <c r="AG45" s="169">
        <f t="shared" si="23"/>
        <v>0</v>
      </c>
      <c r="AH45" s="169">
        <f t="shared" si="23"/>
        <v>0</v>
      </c>
      <c r="AI45" s="169">
        <f t="shared" si="23"/>
        <v>0</v>
      </c>
      <c r="AJ45" s="169">
        <f t="shared" si="23"/>
        <v>0</v>
      </c>
      <c r="AK45" s="143"/>
      <c r="AL45" s="169">
        <f>SUM(AL37:AL44)</f>
        <v>0</v>
      </c>
      <c r="AM45" s="170" t="e">
        <f t="shared" si="20"/>
        <v>#DIV/0!</v>
      </c>
    </row>
    <row r="46" spans="1:39" ht="15.75" customHeight="1" thickBot="1" x14ac:dyDescent="0.25">
      <c r="A46" s="297"/>
      <c r="B46" s="199" t="e">
        <f t="shared" ref="B46:H46" si="24">B$45/B$18</f>
        <v>#DIV/0!</v>
      </c>
      <c r="C46" s="199" t="e">
        <f t="shared" si="24"/>
        <v>#DIV/0!</v>
      </c>
      <c r="D46" s="199" t="e">
        <f t="shared" si="24"/>
        <v>#DIV/0!</v>
      </c>
      <c r="E46" s="199" t="e">
        <f t="shared" si="24"/>
        <v>#DIV/0!</v>
      </c>
      <c r="F46" s="199" t="e">
        <f t="shared" si="24"/>
        <v>#DIV/0!</v>
      </c>
      <c r="G46" s="199" t="e">
        <f t="shared" si="24"/>
        <v>#DIV/0!</v>
      </c>
      <c r="H46" s="199" t="e">
        <f t="shared" si="24"/>
        <v>#DIV/0!</v>
      </c>
      <c r="I46" s="164"/>
      <c r="J46" s="199" t="e">
        <f>J$45/J$18</f>
        <v>#DIV/0!</v>
      </c>
      <c r="K46" s="199" t="e">
        <f>K$45/K$18</f>
        <v>#DIV/0!</v>
      </c>
      <c r="L46" s="199" t="e">
        <f>L$45/L$18</f>
        <v>#DIV/0!</v>
      </c>
      <c r="M46" s="199" t="e">
        <f>M$45/M$18</f>
        <v>#DIV/0!</v>
      </c>
      <c r="N46" s="199" t="e">
        <f>N$45/N$18</f>
        <v>#DIV/0!</v>
      </c>
      <c r="O46" s="164"/>
      <c r="P46" s="199" t="e">
        <f>P$45/P$18</f>
        <v>#DIV/0!</v>
      </c>
      <c r="Q46" s="199" t="e">
        <f>Q$45/Q$18</f>
        <v>#DIV/0!</v>
      </c>
      <c r="R46" s="164"/>
      <c r="S46" s="199" t="e">
        <f>S$45/S$18</f>
        <v>#DIV/0!</v>
      </c>
      <c r="T46" s="199" t="e">
        <f>T$45/T$18</f>
        <v>#DIV/0!</v>
      </c>
      <c r="U46" s="199" t="e">
        <f>U$45/U$18</f>
        <v>#DIV/0!</v>
      </c>
      <c r="V46" s="199" t="e">
        <f>V$45/V$18</f>
        <v>#DIV/0!</v>
      </c>
      <c r="W46" s="199" t="e">
        <f>W$45/W$18</f>
        <v>#DIV/0!</v>
      </c>
      <c r="X46" s="164"/>
      <c r="Y46" s="199" t="e">
        <f t="shared" ref="Y46:AJ46" si="25">Y$45/Y$18</f>
        <v>#DIV/0!</v>
      </c>
      <c r="Z46" s="199" t="e">
        <f t="shared" si="25"/>
        <v>#DIV/0!</v>
      </c>
      <c r="AA46" s="199" t="e">
        <f t="shared" si="25"/>
        <v>#DIV/0!</v>
      </c>
      <c r="AB46" s="199" t="e">
        <f t="shared" si="25"/>
        <v>#DIV/0!</v>
      </c>
      <c r="AC46" s="199" t="e">
        <f t="shared" si="25"/>
        <v>#DIV/0!</v>
      </c>
      <c r="AD46" s="199" t="e">
        <f t="shared" si="25"/>
        <v>#DIV/0!</v>
      </c>
      <c r="AE46" s="199" t="e">
        <f t="shared" si="25"/>
        <v>#DIV/0!</v>
      </c>
      <c r="AF46" s="199" t="e">
        <f t="shared" si="25"/>
        <v>#DIV/0!</v>
      </c>
      <c r="AG46" s="199" t="e">
        <f t="shared" si="25"/>
        <v>#DIV/0!</v>
      </c>
      <c r="AH46" s="199" t="e">
        <f t="shared" si="25"/>
        <v>#DIV/0!</v>
      </c>
      <c r="AI46" s="199" t="e">
        <f t="shared" si="25"/>
        <v>#DIV/0!</v>
      </c>
      <c r="AJ46" s="199" t="e">
        <f t="shared" si="25"/>
        <v>#DIV/0!</v>
      </c>
      <c r="AK46" s="166"/>
      <c r="AL46" s="199" t="e">
        <f>AL$45/AL$18</f>
        <v>#DIV/0!</v>
      </c>
      <c r="AM46" s="138"/>
    </row>
    <row r="47" spans="1:39" x14ac:dyDescent="0.2">
      <c r="A47" s="154"/>
      <c r="B47" s="151"/>
      <c r="C47" s="151"/>
      <c r="D47" s="151"/>
      <c r="E47" s="151"/>
      <c r="F47" s="151"/>
      <c r="G47" s="151"/>
      <c r="H47" s="151"/>
      <c r="I47" s="164"/>
      <c r="J47" s="165"/>
      <c r="K47" s="151"/>
      <c r="L47" s="151"/>
      <c r="M47" s="151"/>
      <c r="N47" s="151"/>
      <c r="O47" s="164"/>
      <c r="P47" s="151"/>
      <c r="Q47" s="151"/>
      <c r="R47" s="164"/>
      <c r="S47" s="151"/>
      <c r="T47" s="151"/>
      <c r="U47" s="151"/>
      <c r="V47" s="151"/>
      <c r="W47" s="151"/>
      <c r="X47" s="164"/>
      <c r="Y47" s="151"/>
      <c r="Z47" s="151"/>
      <c r="AA47" s="151"/>
      <c r="AB47" s="165"/>
      <c r="AC47" s="165"/>
      <c r="AD47" s="165"/>
      <c r="AE47" s="165"/>
      <c r="AF47" s="165"/>
      <c r="AG47" s="165"/>
      <c r="AH47" s="165"/>
      <c r="AI47" s="165"/>
      <c r="AJ47" s="165"/>
      <c r="AK47" s="166"/>
      <c r="AL47" s="167"/>
      <c r="AM47" s="138"/>
    </row>
    <row r="48" spans="1:39" x14ac:dyDescent="0.2">
      <c r="A48" s="302" t="s">
        <v>187</v>
      </c>
      <c r="B48" s="200">
        <f t="shared" ref="B48:H48" si="26">+B33-B45</f>
        <v>0</v>
      </c>
      <c r="C48" s="200">
        <f t="shared" si="26"/>
        <v>0</v>
      </c>
      <c r="D48" s="200">
        <f t="shared" si="26"/>
        <v>0</v>
      </c>
      <c r="E48" s="200">
        <f t="shared" si="26"/>
        <v>0</v>
      </c>
      <c r="F48" s="200">
        <f t="shared" si="26"/>
        <v>0</v>
      </c>
      <c r="G48" s="200">
        <f t="shared" si="26"/>
        <v>0</v>
      </c>
      <c r="H48" s="200">
        <f t="shared" si="26"/>
        <v>0</v>
      </c>
      <c r="I48" s="2"/>
      <c r="J48" s="200">
        <f>+J33-J45</f>
        <v>0</v>
      </c>
      <c r="K48" s="200">
        <f>+K33-K45</f>
        <v>0</v>
      </c>
      <c r="L48" s="200">
        <f>+L33-L45</f>
        <v>0</v>
      </c>
      <c r="M48" s="200">
        <f>+M33-M45</f>
        <v>0</v>
      </c>
      <c r="N48" s="201">
        <f>+N33-N45</f>
        <v>0</v>
      </c>
      <c r="O48" s="2"/>
      <c r="P48" s="201">
        <f>+P33-P45</f>
        <v>0</v>
      </c>
      <c r="Q48" s="201">
        <f>+Q33-Q45</f>
        <v>0</v>
      </c>
      <c r="R48" s="2"/>
      <c r="S48" s="201">
        <f>+S33-S45</f>
        <v>0</v>
      </c>
      <c r="T48" s="200">
        <f>+T33-T45</f>
        <v>0</v>
      </c>
      <c r="U48" s="200">
        <f>+U33-U45</f>
        <v>0</v>
      </c>
      <c r="V48" s="200">
        <f>+V33-V45</f>
        <v>0</v>
      </c>
      <c r="W48" s="200">
        <f>+W33-W45</f>
        <v>0</v>
      </c>
      <c r="X48" s="2"/>
      <c r="Y48" s="201">
        <f t="shared" ref="Y48:AJ48" si="27">+Y33-Y45</f>
        <v>0</v>
      </c>
      <c r="Z48" s="200">
        <f t="shared" si="27"/>
        <v>0</v>
      </c>
      <c r="AA48" s="200">
        <f t="shared" si="27"/>
        <v>0</v>
      </c>
      <c r="AB48" s="200">
        <f t="shared" si="27"/>
        <v>0</v>
      </c>
      <c r="AC48" s="200">
        <f t="shared" si="27"/>
        <v>0</v>
      </c>
      <c r="AD48" s="200">
        <f t="shared" si="27"/>
        <v>0</v>
      </c>
      <c r="AE48" s="200">
        <f t="shared" si="27"/>
        <v>0</v>
      </c>
      <c r="AF48" s="200">
        <f t="shared" si="27"/>
        <v>0</v>
      </c>
      <c r="AG48" s="200">
        <f t="shared" si="27"/>
        <v>0</v>
      </c>
      <c r="AH48" s="200">
        <f t="shared" si="27"/>
        <v>0</v>
      </c>
      <c r="AI48" s="200">
        <f t="shared" si="27"/>
        <v>0</v>
      </c>
      <c r="AJ48" s="200">
        <f t="shared" si="27"/>
        <v>0</v>
      </c>
      <c r="AK48" s="143"/>
      <c r="AL48" s="200">
        <f>+AL33-AL45</f>
        <v>0</v>
      </c>
      <c r="AM48" s="202" t="e">
        <f>+AM33-AM45</f>
        <v>#DIV/0!</v>
      </c>
    </row>
    <row r="49" spans="1:39" x14ac:dyDescent="0.2">
      <c r="A49" s="295"/>
      <c r="B49" s="203" t="e">
        <f t="shared" ref="B49:H49" si="28">+B48/B18</f>
        <v>#DIV/0!</v>
      </c>
      <c r="C49" s="203" t="e">
        <f t="shared" si="28"/>
        <v>#DIV/0!</v>
      </c>
      <c r="D49" s="203" t="e">
        <f t="shared" si="28"/>
        <v>#DIV/0!</v>
      </c>
      <c r="E49" s="203" t="e">
        <f t="shared" si="28"/>
        <v>#DIV/0!</v>
      </c>
      <c r="F49" s="203" t="e">
        <f t="shared" si="28"/>
        <v>#DIV/0!</v>
      </c>
      <c r="G49" s="203" t="e">
        <f t="shared" si="28"/>
        <v>#DIV/0!</v>
      </c>
      <c r="H49" s="203" t="e">
        <f t="shared" si="28"/>
        <v>#DIV/0!</v>
      </c>
      <c r="I49" s="164"/>
      <c r="J49" s="203" t="e">
        <f>+J48/J18</f>
        <v>#DIV/0!</v>
      </c>
      <c r="K49" s="203" t="e">
        <f>+K48/K18</f>
        <v>#DIV/0!</v>
      </c>
      <c r="L49" s="203" t="e">
        <f>+L48/L18</f>
        <v>#DIV/0!</v>
      </c>
      <c r="M49" s="203" t="e">
        <f>+M48/M18</f>
        <v>#DIV/0!</v>
      </c>
      <c r="N49" s="204" t="e">
        <f>+N48/N18</f>
        <v>#DIV/0!</v>
      </c>
      <c r="O49" s="164"/>
      <c r="P49" s="204" t="e">
        <f>+P48/P18</f>
        <v>#DIV/0!</v>
      </c>
      <c r="Q49" s="204" t="e">
        <f>+Q48/Q18</f>
        <v>#DIV/0!</v>
      </c>
      <c r="R49" s="164"/>
      <c r="S49" s="204" t="e">
        <f>+S48/S18</f>
        <v>#DIV/0!</v>
      </c>
      <c r="T49" s="203" t="e">
        <f>+T48/T18</f>
        <v>#DIV/0!</v>
      </c>
      <c r="U49" s="203" t="e">
        <f>+U48/U18</f>
        <v>#DIV/0!</v>
      </c>
      <c r="V49" s="203" t="e">
        <f>+V48/V18</f>
        <v>#DIV/0!</v>
      </c>
      <c r="W49" s="203" t="e">
        <f>+W48/W18</f>
        <v>#DIV/0!</v>
      </c>
      <c r="X49" s="164"/>
      <c r="Y49" s="204" t="e">
        <f t="shared" ref="Y49:AJ49" si="29">+Y48/Y18</f>
        <v>#DIV/0!</v>
      </c>
      <c r="Z49" s="203" t="e">
        <f t="shared" si="29"/>
        <v>#DIV/0!</v>
      </c>
      <c r="AA49" s="203" t="e">
        <f t="shared" si="29"/>
        <v>#DIV/0!</v>
      </c>
      <c r="AB49" s="203" t="e">
        <f t="shared" si="29"/>
        <v>#DIV/0!</v>
      </c>
      <c r="AC49" s="203" t="e">
        <f t="shared" si="29"/>
        <v>#DIV/0!</v>
      </c>
      <c r="AD49" s="203" t="e">
        <f t="shared" si="29"/>
        <v>#DIV/0!</v>
      </c>
      <c r="AE49" s="203" t="e">
        <f t="shared" si="29"/>
        <v>#DIV/0!</v>
      </c>
      <c r="AF49" s="203" t="e">
        <f t="shared" si="29"/>
        <v>#DIV/0!</v>
      </c>
      <c r="AG49" s="203" t="e">
        <f t="shared" si="29"/>
        <v>#DIV/0!</v>
      </c>
      <c r="AH49" s="203" t="e">
        <f t="shared" si="29"/>
        <v>#DIV/0!</v>
      </c>
      <c r="AI49" s="203" t="e">
        <f t="shared" si="29"/>
        <v>#DIV/0!</v>
      </c>
      <c r="AJ49" s="203" t="e">
        <f t="shared" si="29"/>
        <v>#DIV/0!</v>
      </c>
      <c r="AK49" s="166"/>
      <c r="AL49" s="203" t="e">
        <f>+AL48/AL18</f>
        <v>#DIV/0!</v>
      </c>
      <c r="AM49" s="203"/>
    </row>
    <row r="50" spans="1:39" x14ac:dyDescent="0.2">
      <c r="A50" s="154"/>
      <c r="B50" s="151"/>
      <c r="C50" s="151"/>
      <c r="D50" s="151"/>
      <c r="E50" s="151"/>
      <c r="F50" s="151"/>
      <c r="G50" s="151"/>
      <c r="H50" s="151"/>
      <c r="I50" s="164"/>
      <c r="J50" s="165"/>
      <c r="K50" s="151"/>
      <c r="L50" s="151"/>
      <c r="M50" s="151"/>
      <c r="N50" s="151"/>
      <c r="O50" s="164"/>
      <c r="P50" s="151"/>
      <c r="Q50" s="205"/>
      <c r="R50" s="164"/>
      <c r="S50" s="151"/>
      <c r="T50" s="151"/>
      <c r="U50" s="151"/>
      <c r="V50" s="151"/>
      <c r="W50" s="151"/>
      <c r="X50" s="164"/>
      <c r="Y50" s="151"/>
      <c r="Z50" s="151"/>
      <c r="AA50" s="151"/>
      <c r="AB50" s="165"/>
      <c r="AC50" s="165"/>
      <c r="AD50" s="165"/>
      <c r="AE50" s="165"/>
      <c r="AF50" s="165"/>
      <c r="AG50" s="165"/>
      <c r="AH50" s="165"/>
      <c r="AI50" s="165"/>
      <c r="AJ50" s="165"/>
      <c r="AK50" s="166"/>
      <c r="AL50" s="167"/>
      <c r="AM50" s="138"/>
    </row>
    <row r="51" spans="1:39" x14ac:dyDescent="0.2">
      <c r="A51" s="206" t="s">
        <v>188</v>
      </c>
      <c r="B51" s="205"/>
      <c r="C51" s="151"/>
      <c r="D51" s="151"/>
      <c r="E51" s="151"/>
      <c r="F51" s="151"/>
      <c r="G51" s="151"/>
      <c r="H51" s="151"/>
      <c r="I51" s="164"/>
      <c r="J51" s="165"/>
      <c r="K51" s="151"/>
      <c r="L51" s="151"/>
      <c r="M51" s="151"/>
      <c r="N51" s="151"/>
      <c r="O51" s="164"/>
      <c r="P51" s="151"/>
      <c r="Q51" s="151"/>
      <c r="R51" s="164"/>
      <c r="S51" s="151"/>
      <c r="T51" s="151"/>
      <c r="U51" s="151"/>
      <c r="V51" s="151"/>
      <c r="W51" s="151"/>
      <c r="X51" s="164"/>
      <c r="Y51" s="151"/>
      <c r="Z51" s="151"/>
      <c r="AA51" s="151"/>
      <c r="AB51" s="165"/>
      <c r="AC51" s="165"/>
      <c r="AD51" s="165"/>
      <c r="AE51" s="165"/>
      <c r="AF51" s="165"/>
      <c r="AG51" s="165"/>
      <c r="AH51" s="165"/>
      <c r="AI51" s="165"/>
      <c r="AJ51" s="165"/>
      <c r="AK51" s="166"/>
      <c r="AL51" s="167"/>
      <c r="AM51" s="138"/>
    </row>
    <row r="52" spans="1:39" x14ac:dyDescent="0.2">
      <c r="A52" s="144" t="s">
        <v>189</v>
      </c>
      <c r="B52" s="141"/>
      <c r="C52" s="141"/>
      <c r="D52" s="141"/>
      <c r="E52" s="141"/>
      <c r="F52" s="141"/>
      <c r="G52" s="141"/>
      <c r="H52" s="141"/>
      <c r="I52" s="2"/>
      <c r="J52" s="141"/>
      <c r="K52" s="141"/>
      <c r="L52" s="141"/>
      <c r="M52" s="141"/>
      <c r="N52" s="141"/>
      <c r="O52" s="2"/>
      <c r="P52" s="141"/>
      <c r="Q52" s="141"/>
      <c r="R52" s="2"/>
      <c r="S52" s="141"/>
      <c r="T52" s="141"/>
      <c r="U52" s="141"/>
      <c r="V52" s="141"/>
      <c r="W52" s="141"/>
      <c r="X52" s="2"/>
      <c r="Y52" s="141"/>
      <c r="Z52" s="141"/>
      <c r="AA52" s="141"/>
      <c r="AB52" s="141"/>
      <c r="AC52" s="141"/>
      <c r="AD52" s="141"/>
      <c r="AE52" s="141"/>
      <c r="AF52" s="141"/>
      <c r="AG52" s="141"/>
      <c r="AH52" s="141"/>
      <c r="AI52" s="141"/>
      <c r="AJ52" s="141"/>
      <c r="AK52" s="143"/>
      <c r="AL52" s="196">
        <f t="shared" ref="AL52:AL56" si="30">SUM(B52:AJ52)</f>
        <v>0</v>
      </c>
      <c r="AM52" s="138" t="e">
        <f t="shared" ref="AM52:AM57" si="31">+AL52/AL$18*100</f>
        <v>#DIV/0!</v>
      </c>
    </row>
    <row r="53" spans="1:39" x14ac:dyDescent="0.2">
      <c r="A53" s="144" t="s">
        <v>190</v>
      </c>
      <c r="B53" s="141"/>
      <c r="C53" s="141"/>
      <c r="D53" s="141"/>
      <c r="E53" s="141"/>
      <c r="F53" s="141"/>
      <c r="G53" s="141"/>
      <c r="H53" s="141"/>
      <c r="I53" s="2"/>
      <c r="J53" s="141"/>
      <c r="K53" s="141"/>
      <c r="L53" s="141"/>
      <c r="M53" s="141"/>
      <c r="N53" s="141"/>
      <c r="O53" s="2"/>
      <c r="P53" s="141"/>
      <c r="Q53" s="141"/>
      <c r="R53" s="2"/>
      <c r="S53" s="141"/>
      <c r="T53" s="141"/>
      <c r="U53" s="141"/>
      <c r="V53" s="141"/>
      <c r="W53" s="141"/>
      <c r="X53" s="2"/>
      <c r="Y53" s="141"/>
      <c r="Z53" s="141"/>
      <c r="AA53" s="141"/>
      <c r="AB53" s="141"/>
      <c r="AC53" s="141"/>
      <c r="AD53" s="141"/>
      <c r="AE53" s="141"/>
      <c r="AF53" s="141"/>
      <c r="AG53" s="141"/>
      <c r="AH53" s="141"/>
      <c r="AI53" s="141"/>
      <c r="AJ53" s="141"/>
      <c r="AK53" s="143"/>
      <c r="AL53" s="196">
        <f t="shared" si="30"/>
        <v>0</v>
      </c>
      <c r="AM53" s="138" t="e">
        <f t="shared" si="31"/>
        <v>#DIV/0!</v>
      </c>
    </row>
    <row r="54" spans="1:39" x14ac:dyDescent="0.2">
      <c r="A54" s="144" t="s">
        <v>191</v>
      </c>
      <c r="B54" s="141"/>
      <c r="C54" s="141"/>
      <c r="D54" s="141"/>
      <c r="E54" s="141"/>
      <c r="F54" s="141"/>
      <c r="G54" s="141"/>
      <c r="H54" s="141"/>
      <c r="I54" s="2"/>
      <c r="J54" s="141"/>
      <c r="K54" s="141"/>
      <c r="L54" s="141"/>
      <c r="M54" s="141"/>
      <c r="N54" s="141"/>
      <c r="O54" s="2"/>
      <c r="P54" s="141"/>
      <c r="Q54" s="141"/>
      <c r="R54" s="2"/>
      <c r="S54" s="141"/>
      <c r="T54" s="141"/>
      <c r="U54" s="141"/>
      <c r="V54" s="141"/>
      <c r="W54" s="141"/>
      <c r="X54" s="2"/>
      <c r="Y54" s="141"/>
      <c r="Z54" s="141"/>
      <c r="AA54" s="141"/>
      <c r="AB54" s="141"/>
      <c r="AC54" s="141"/>
      <c r="AD54" s="141"/>
      <c r="AE54" s="141"/>
      <c r="AF54" s="141"/>
      <c r="AG54" s="141"/>
      <c r="AH54" s="141"/>
      <c r="AI54" s="141"/>
      <c r="AJ54" s="141"/>
      <c r="AK54" s="143"/>
      <c r="AL54" s="196">
        <f t="shared" si="30"/>
        <v>0</v>
      </c>
      <c r="AM54" s="138" t="e">
        <f t="shared" si="31"/>
        <v>#DIV/0!</v>
      </c>
    </row>
    <row r="55" spans="1:39" x14ac:dyDescent="0.2">
      <c r="A55" s="154" t="s">
        <v>192</v>
      </c>
      <c r="B55" s="141"/>
      <c r="C55" s="141"/>
      <c r="D55" s="141"/>
      <c r="E55" s="141"/>
      <c r="F55" s="141"/>
      <c r="G55" s="141"/>
      <c r="H55" s="141"/>
      <c r="I55" s="2"/>
      <c r="J55" s="141"/>
      <c r="K55" s="141"/>
      <c r="L55" s="141"/>
      <c r="M55" s="141"/>
      <c r="N55" s="141"/>
      <c r="O55" s="2"/>
      <c r="P55" s="141"/>
      <c r="Q55" s="141"/>
      <c r="R55" s="2"/>
      <c r="S55" s="141"/>
      <c r="T55" s="141"/>
      <c r="U55" s="141"/>
      <c r="V55" s="141"/>
      <c r="W55" s="141"/>
      <c r="X55" s="2"/>
      <c r="Y55" s="141"/>
      <c r="Z55" s="141"/>
      <c r="AA55" s="141"/>
      <c r="AB55" s="141"/>
      <c r="AC55" s="141"/>
      <c r="AD55" s="141"/>
      <c r="AE55" s="141"/>
      <c r="AF55" s="141"/>
      <c r="AG55" s="141"/>
      <c r="AH55" s="141"/>
      <c r="AI55" s="141"/>
      <c r="AJ55" s="141"/>
      <c r="AK55" s="143"/>
      <c r="AL55" s="196">
        <f t="shared" si="30"/>
        <v>0</v>
      </c>
      <c r="AM55" s="138" t="e">
        <f t="shared" si="31"/>
        <v>#DIV/0!</v>
      </c>
    </row>
    <row r="56" spans="1:39" ht="15.75" customHeight="1" thickBot="1" x14ac:dyDescent="0.25">
      <c r="A56" s="140" t="s">
        <v>193</v>
      </c>
      <c r="B56" s="141"/>
      <c r="C56" s="141"/>
      <c r="D56" s="141"/>
      <c r="E56" s="141"/>
      <c r="F56" s="141"/>
      <c r="G56" s="141"/>
      <c r="H56" s="141"/>
      <c r="I56" s="2"/>
      <c r="J56" s="141"/>
      <c r="K56" s="141"/>
      <c r="L56" s="141"/>
      <c r="M56" s="141"/>
      <c r="N56" s="141"/>
      <c r="O56" s="2"/>
      <c r="P56" s="141"/>
      <c r="Q56" s="141"/>
      <c r="R56" s="2"/>
      <c r="S56" s="141"/>
      <c r="T56" s="141"/>
      <c r="U56" s="141"/>
      <c r="V56" s="141"/>
      <c r="W56" s="141"/>
      <c r="X56" s="2"/>
      <c r="Y56" s="141"/>
      <c r="Z56" s="141"/>
      <c r="AA56" s="141"/>
      <c r="AB56" s="141"/>
      <c r="AC56" s="141"/>
      <c r="AD56" s="141"/>
      <c r="AE56" s="141"/>
      <c r="AF56" s="141"/>
      <c r="AG56" s="141"/>
      <c r="AH56" s="141"/>
      <c r="AI56" s="141"/>
      <c r="AJ56" s="141"/>
      <c r="AK56" s="143"/>
      <c r="AL56" s="196">
        <f t="shared" si="30"/>
        <v>0</v>
      </c>
      <c r="AM56" s="138" t="e">
        <f t="shared" si="31"/>
        <v>#DIV/0!</v>
      </c>
    </row>
    <row r="57" spans="1:39" ht="16" thickBot="1" x14ac:dyDescent="0.25">
      <c r="A57" s="301" t="s">
        <v>244</v>
      </c>
      <c r="B57" s="207">
        <f t="shared" ref="B57:H57" si="32">B52+B53+B54+B55-B56</f>
        <v>0</v>
      </c>
      <c r="C57" s="207">
        <f t="shared" si="32"/>
        <v>0</v>
      </c>
      <c r="D57" s="207">
        <f t="shared" si="32"/>
        <v>0</v>
      </c>
      <c r="E57" s="207">
        <f t="shared" si="32"/>
        <v>0</v>
      </c>
      <c r="F57" s="207">
        <f t="shared" si="32"/>
        <v>0</v>
      </c>
      <c r="G57" s="207">
        <f t="shared" si="32"/>
        <v>0</v>
      </c>
      <c r="H57" s="207">
        <f t="shared" si="32"/>
        <v>0</v>
      </c>
      <c r="I57" s="2"/>
      <c r="J57" s="207">
        <f>J52+J53+J54+J55-J56</f>
        <v>0</v>
      </c>
      <c r="K57" s="207">
        <f>K52+K53+K54+K55-K56</f>
        <v>0</v>
      </c>
      <c r="L57" s="207">
        <f>L52+L53+L54+L55-L56</f>
        <v>0</v>
      </c>
      <c r="M57" s="207">
        <f>M52+M53+M54+M55-M56</f>
        <v>0</v>
      </c>
      <c r="N57" s="169">
        <f>N52+N53+N54+N55-N56</f>
        <v>0</v>
      </c>
      <c r="O57" s="2"/>
      <c r="P57" s="169">
        <f>P52+P53+P54+P55-P56</f>
        <v>0</v>
      </c>
      <c r="Q57" s="169">
        <f>Q52+Q53+Q54+Q55-Q56</f>
        <v>0</v>
      </c>
      <c r="R57" s="2"/>
      <c r="S57" s="169">
        <f>S52+S53+S54+S55-S56</f>
        <v>0</v>
      </c>
      <c r="T57" s="207">
        <f>T52+T53+T54+T55-T56</f>
        <v>0</v>
      </c>
      <c r="U57" s="207">
        <f>U52+U53+U54+U55-U56</f>
        <v>0</v>
      </c>
      <c r="V57" s="207">
        <f>V52+V53+V54+V55-V56</f>
        <v>0</v>
      </c>
      <c r="W57" s="207">
        <f>W52+W53+W54+W55-W56</f>
        <v>0</v>
      </c>
      <c r="X57" s="2"/>
      <c r="Y57" s="169">
        <f t="shared" ref="Y57:AJ57" si="33">Y52+Y53+Y54+Y55-Y56</f>
        <v>0</v>
      </c>
      <c r="Z57" s="207">
        <f t="shared" si="33"/>
        <v>0</v>
      </c>
      <c r="AA57" s="207">
        <f t="shared" si="33"/>
        <v>0</v>
      </c>
      <c r="AB57" s="207">
        <f t="shared" si="33"/>
        <v>0</v>
      </c>
      <c r="AC57" s="207">
        <f t="shared" si="33"/>
        <v>0</v>
      </c>
      <c r="AD57" s="207">
        <f t="shared" si="33"/>
        <v>0</v>
      </c>
      <c r="AE57" s="207">
        <f t="shared" si="33"/>
        <v>0</v>
      </c>
      <c r="AF57" s="207">
        <f t="shared" si="33"/>
        <v>0</v>
      </c>
      <c r="AG57" s="207">
        <f t="shared" si="33"/>
        <v>0</v>
      </c>
      <c r="AH57" s="207">
        <f t="shared" si="33"/>
        <v>0</v>
      </c>
      <c r="AI57" s="207">
        <f t="shared" si="33"/>
        <v>0</v>
      </c>
      <c r="AJ57" s="207">
        <f t="shared" si="33"/>
        <v>0</v>
      </c>
      <c r="AK57" s="143"/>
      <c r="AL57" s="207">
        <f>AL52+AL53+AL54+AL55-AL56</f>
        <v>0</v>
      </c>
      <c r="AM57" s="170" t="e">
        <f t="shared" si="31"/>
        <v>#DIV/0!</v>
      </c>
    </row>
    <row r="58" spans="1:39" ht="15.75" customHeight="1" thickBot="1" x14ac:dyDescent="0.25">
      <c r="A58" s="297"/>
      <c r="B58" s="208" t="e">
        <f t="shared" ref="B58:H58" si="34">+B57/B18</f>
        <v>#DIV/0!</v>
      </c>
      <c r="C58" s="208" t="e">
        <f t="shared" si="34"/>
        <v>#DIV/0!</v>
      </c>
      <c r="D58" s="208" t="e">
        <f t="shared" si="34"/>
        <v>#DIV/0!</v>
      </c>
      <c r="E58" s="208" t="e">
        <f t="shared" si="34"/>
        <v>#DIV/0!</v>
      </c>
      <c r="F58" s="208" t="e">
        <f t="shared" si="34"/>
        <v>#DIV/0!</v>
      </c>
      <c r="G58" s="208" t="e">
        <f t="shared" si="34"/>
        <v>#DIV/0!</v>
      </c>
      <c r="H58" s="208" t="e">
        <f t="shared" si="34"/>
        <v>#DIV/0!</v>
      </c>
      <c r="I58" s="164"/>
      <c r="J58" s="208" t="e">
        <f>+J57/J18</f>
        <v>#DIV/0!</v>
      </c>
      <c r="K58" s="208" t="e">
        <f>+K57/K18</f>
        <v>#DIV/0!</v>
      </c>
      <c r="L58" s="208" t="e">
        <f>+L57/L18</f>
        <v>#DIV/0!</v>
      </c>
      <c r="M58" s="208" t="e">
        <f>+M57/M18</f>
        <v>#DIV/0!</v>
      </c>
      <c r="N58" s="209" t="e">
        <f>+N57/N18</f>
        <v>#DIV/0!</v>
      </c>
      <c r="O58" s="164"/>
      <c r="P58" s="209" t="e">
        <f>+P57/P18</f>
        <v>#DIV/0!</v>
      </c>
      <c r="Q58" s="209" t="e">
        <f>+Q57/Q18</f>
        <v>#DIV/0!</v>
      </c>
      <c r="R58" s="164"/>
      <c r="S58" s="209" t="e">
        <f>+S57/S18</f>
        <v>#DIV/0!</v>
      </c>
      <c r="T58" s="208" t="e">
        <f>+T57/T18</f>
        <v>#DIV/0!</v>
      </c>
      <c r="U58" s="208" t="e">
        <f>+U57/U18</f>
        <v>#DIV/0!</v>
      </c>
      <c r="V58" s="208" t="e">
        <f>+V57/V18</f>
        <v>#DIV/0!</v>
      </c>
      <c r="W58" s="208" t="e">
        <f>+W57/W18</f>
        <v>#DIV/0!</v>
      </c>
      <c r="X58" s="164"/>
      <c r="Y58" s="209" t="e">
        <f t="shared" ref="Y58:AJ58" si="35">+Y57/Y18</f>
        <v>#DIV/0!</v>
      </c>
      <c r="Z58" s="208" t="e">
        <f t="shared" si="35"/>
        <v>#DIV/0!</v>
      </c>
      <c r="AA58" s="208" t="e">
        <f t="shared" si="35"/>
        <v>#DIV/0!</v>
      </c>
      <c r="AB58" s="208" t="e">
        <f t="shared" si="35"/>
        <v>#DIV/0!</v>
      </c>
      <c r="AC58" s="208" t="e">
        <f t="shared" si="35"/>
        <v>#DIV/0!</v>
      </c>
      <c r="AD58" s="208" t="e">
        <f t="shared" si="35"/>
        <v>#DIV/0!</v>
      </c>
      <c r="AE58" s="208" t="e">
        <f t="shared" si="35"/>
        <v>#DIV/0!</v>
      </c>
      <c r="AF58" s="208" t="e">
        <f t="shared" si="35"/>
        <v>#DIV/0!</v>
      </c>
      <c r="AG58" s="208" t="e">
        <f t="shared" si="35"/>
        <v>#DIV/0!</v>
      </c>
      <c r="AH58" s="208" t="e">
        <f t="shared" si="35"/>
        <v>#DIV/0!</v>
      </c>
      <c r="AI58" s="208" t="e">
        <f t="shared" si="35"/>
        <v>#DIV/0!</v>
      </c>
      <c r="AJ58" s="208" t="e">
        <f t="shared" si="35"/>
        <v>#DIV/0!</v>
      </c>
      <c r="AK58" s="210"/>
      <c r="AL58" s="208" t="e">
        <f>+AL57/AL18</f>
        <v>#DIV/0!</v>
      </c>
      <c r="AM58" s="138"/>
    </row>
    <row r="59" spans="1:39" ht="15.75" customHeight="1" x14ac:dyDescent="0.2">
      <c r="A59" s="211"/>
      <c r="B59" s="151"/>
      <c r="C59" s="151"/>
      <c r="D59" s="151"/>
      <c r="E59" s="151"/>
      <c r="F59" s="151"/>
      <c r="G59" s="151"/>
      <c r="H59" s="151"/>
      <c r="I59" s="164"/>
      <c r="J59" s="151"/>
      <c r="K59" s="151"/>
      <c r="L59" s="151"/>
      <c r="M59" s="151"/>
      <c r="N59" s="151"/>
      <c r="O59" s="164"/>
      <c r="P59" s="212"/>
      <c r="Q59" s="151"/>
      <c r="R59" s="164"/>
      <c r="S59" s="151"/>
      <c r="T59" s="151"/>
      <c r="U59" s="151"/>
      <c r="V59" s="151"/>
      <c r="W59" s="151"/>
      <c r="X59" s="164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210"/>
      <c r="AL59" s="213"/>
      <c r="AM59" s="138"/>
    </row>
    <row r="60" spans="1:39" x14ac:dyDescent="0.2">
      <c r="A60" s="294" t="s">
        <v>194</v>
      </c>
      <c r="B60" s="214">
        <f t="shared" ref="B60:H60" si="36">B48-B57</f>
        <v>0</v>
      </c>
      <c r="C60" s="214">
        <f t="shared" si="36"/>
        <v>0</v>
      </c>
      <c r="D60" s="214">
        <f t="shared" si="36"/>
        <v>0</v>
      </c>
      <c r="E60" s="214">
        <f t="shared" si="36"/>
        <v>0</v>
      </c>
      <c r="F60" s="214">
        <f t="shared" si="36"/>
        <v>0</v>
      </c>
      <c r="G60" s="214">
        <f t="shared" si="36"/>
        <v>0</v>
      </c>
      <c r="H60" s="214">
        <f t="shared" si="36"/>
        <v>0</v>
      </c>
      <c r="I60" s="2"/>
      <c r="J60" s="214">
        <f>J48-J57</f>
        <v>0</v>
      </c>
      <c r="K60" s="214">
        <f>K48-K57</f>
        <v>0</v>
      </c>
      <c r="L60" s="214">
        <f>L48-L57</f>
        <v>0</v>
      </c>
      <c r="M60" s="214">
        <f>M48-M57</f>
        <v>0</v>
      </c>
      <c r="N60" s="215">
        <f>N48-N57</f>
        <v>0</v>
      </c>
      <c r="O60" s="2"/>
      <c r="P60" s="215">
        <f>P48-P57</f>
        <v>0</v>
      </c>
      <c r="Q60" s="215">
        <f>Q48-Q57</f>
        <v>0</v>
      </c>
      <c r="R60" s="2"/>
      <c r="S60" s="215">
        <f>S48-S57</f>
        <v>0</v>
      </c>
      <c r="T60" s="214">
        <f>T48-T57</f>
        <v>0</v>
      </c>
      <c r="U60" s="214">
        <f>U48-U57</f>
        <v>0</v>
      </c>
      <c r="V60" s="214">
        <f>V48-V57</f>
        <v>0</v>
      </c>
      <c r="W60" s="214">
        <f>W48-W57</f>
        <v>0</v>
      </c>
      <c r="X60" s="2"/>
      <c r="Y60" s="215">
        <f t="shared" ref="Y60:AJ60" si="37">Y48-Y57</f>
        <v>0</v>
      </c>
      <c r="Z60" s="214">
        <f t="shared" si="37"/>
        <v>0</v>
      </c>
      <c r="AA60" s="214">
        <f t="shared" si="37"/>
        <v>0</v>
      </c>
      <c r="AB60" s="214">
        <f t="shared" si="37"/>
        <v>0</v>
      </c>
      <c r="AC60" s="214">
        <f t="shared" si="37"/>
        <v>0</v>
      </c>
      <c r="AD60" s="214">
        <f t="shared" si="37"/>
        <v>0</v>
      </c>
      <c r="AE60" s="214">
        <f t="shared" si="37"/>
        <v>0</v>
      </c>
      <c r="AF60" s="214">
        <f t="shared" si="37"/>
        <v>0</v>
      </c>
      <c r="AG60" s="214">
        <f t="shared" si="37"/>
        <v>0</v>
      </c>
      <c r="AH60" s="214">
        <f t="shared" si="37"/>
        <v>0</v>
      </c>
      <c r="AI60" s="214">
        <f t="shared" si="37"/>
        <v>0</v>
      </c>
      <c r="AJ60" s="214">
        <f t="shared" si="37"/>
        <v>0</v>
      </c>
      <c r="AK60" s="143"/>
      <c r="AL60" s="214">
        <f>AL48-AL57</f>
        <v>0</v>
      </c>
      <c r="AM60" s="216" t="e">
        <f>AM48-AM57</f>
        <v>#DIV/0!</v>
      </c>
    </row>
    <row r="61" spans="1:39" x14ac:dyDescent="0.2">
      <c r="A61" s="295"/>
      <c r="B61" s="203" t="e">
        <f t="shared" ref="B61:H61" si="38">B60/B18</f>
        <v>#DIV/0!</v>
      </c>
      <c r="C61" s="203" t="e">
        <f t="shared" si="38"/>
        <v>#DIV/0!</v>
      </c>
      <c r="D61" s="203" t="e">
        <f t="shared" si="38"/>
        <v>#DIV/0!</v>
      </c>
      <c r="E61" s="203" t="e">
        <f t="shared" si="38"/>
        <v>#DIV/0!</v>
      </c>
      <c r="F61" s="203" t="e">
        <f t="shared" si="38"/>
        <v>#DIV/0!</v>
      </c>
      <c r="G61" s="203" t="e">
        <f t="shared" si="38"/>
        <v>#DIV/0!</v>
      </c>
      <c r="H61" s="203" t="e">
        <f t="shared" si="38"/>
        <v>#DIV/0!</v>
      </c>
      <c r="I61" s="164"/>
      <c r="J61" s="203" t="e">
        <f>J60/J18</f>
        <v>#DIV/0!</v>
      </c>
      <c r="K61" s="203" t="e">
        <f>K60/K18</f>
        <v>#DIV/0!</v>
      </c>
      <c r="L61" s="203" t="e">
        <f>L60/L18</f>
        <v>#DIV/0!</v>
      </c>
      <c r="M61" s="203" t="e">
        <f>M60/M18</f>
        <v>#DIV/0!</v>
      </c>
      <c r="N61" s="204" t="e">
        <f>N60/N18</f>
        <v>#DIV/0!</v>
      </c>
      <c r="O61" s="164"/>
      <c r="P61" s="204" t="e">
        <f>P60/P18</f>
        <v>#DIV/0!</v>
      </c>
      <c r="Q61" s="204" t="e">
        <f>Q60/Q18</f>
        <v>#DIV/0!</v>
      </c>
      <c r="R61" s="164"/>
      <c r="S61" s="204" t="e">
        <f>S60/S18</f>
        <v>#DIV/0!</v>
      </c>
      <c r="T61" s="203" t="e">
        <f>T60/T18</f>
        <v>#DIV/0!</v>
      </c>
      <c r="U61" s="203" t="e">
        <f>U60/U18</f>
        <v>#DIV/0!</v>
      </c>
      <c r="V61" s="203" t="e">
        <f>V60/V18</f>
        <v>#DIV/0!</v>
      </c>
      <c r="W61" s="203" t="e">
        <f>W60/W18</f>
        <v>#DIV/0!</v>
      </c>
      <c r="X61" s="164"/>
      <c r="Y61" s="204" t="e">
        <f t="shared" ref="Y61:AJ61" si="39">Y60/Y18</f>
        <v>#DIV/0!</v>
      </c>
      <c r="Z61" s="203" t="e">
        <f t="shared" si="39"/>
        <v>#DIV/0!</v>
      </c>
      <c r="AA61" s="203" t="e">
        <f t="shared" si="39"/>
        <v>#DIV/0!</v>
      </c>
      <c r="AB61" s="203" t="e">
        <f t="shared" si="39"/>
        <v>#DIV/0!</v>
      </c>
      <c r="AC61" s="203" t="e">
        <f t="shared" si="39"/>
        <v>#DIV/0!</v>
      </c>
      <c r="AD61" s="203" t="e">
        <f t="shared" si="39"/>
        <v>#DIV/0!</v>
      </c>
      <c r="AE61" s="203" t="e">
        <f t="shared" si="39"/>
        <v>#DIV/0!</v>
      </c>
      <c r="AF61" s="203" t="e">
        <f t="shared" si="39"/>
        <v>#DIV/0!</v>
      </c>
      <c r="AG61" s="203" t="e">
        <f t="shared" si="39"/>
        <v>#DIV/0!</v>
      </c>
      <c r="AH61" s="203" t="e">
        <f t="shared" si="39"/>
        <v>#DIV/0!</v>
      </c>
      <c r="AI61" s="203" t="e">
        <f t="shared" si="39"/>
        <v>#DIV/0!</v>
      </c>
      <c r="AJ61" s="203" t="e">
        <f t="shared" si="39"/>
        <v>#DIV/0!</v>
      </c>
      <c r="AK61" s="166"/>
      <c r="AL61" s="203" t="e">
        <f>AL60/AL18</f>
        <v>#DIV/0!</v>
      </c>
      <c r="AM61" s="203"/>
    </row>
    <row r="62" spans="1:39" x14ac:dyDescent="0.2">
      <c r="A62" s="205"/>
      <c r="B62" s="205"/>
      <c r="C62" s="205"/>
      <c r="D62" s="205"/>
      <c r="E62" s="205"/>
      <c r="F62" s="205"/>
      <c r="G62" s="205"/>
      <c r="H62" s="205"/>
      <c r="I62" s="164"/>
      <c r="J62" s="217"/>
      <c r="K62" s="205"/>
      <c r="L62" s="205"/>
      <c r="M62" s="205"/>
      <c r="N62" s="205"/>
      <c r="O62" s="164"/>
      <c r="P62" s="205"/>
      <c r="Q62" s="205"/>
      <c r="R62" s="164"/>
      <c r="S62" s="205"/>
      <c r="T62" s="205"/>
      <c r="U62" s="205"/>
      <c r="V62" s="205"/>
      <c r="W62" s="205"/>
      <c r="X62" s="164"/>
      <c r="Y62" s="205"/>
      <c r="Z62" s="205"/>
      <c r="AA62" s="205"/>
      <c r="AB62" s="217"/>
      <c r="AC62" s="217"/>
      <c r="AD62" s="217"/>
      <c r="AE62" s="217"/>
      <c r="AF62" s="217"/>
      <c r="AG62" s="217"/>
      <c r="AH62" s="217"/>
      <c r="AI62" s="217"/>
      <c r="AJ62" s="217"/>
      <c r="AK62" s="166"/>
      <c r="AL62" s="205"/>
      <c r="AM62" s="138"/>
    </row>
    <row r="63" spans="1:39" x14ac:dyDescent="0.2">
      <c r="A63" s="218" t="s">
        <v>195</v>
      </c>
      <c r="B63" s="151"/>
      <c r="C63" s="151"/>
      <c r="D63" s="151"/>
      <c r="E63" s="151"/>
      <c r="F63" s="151"/>
      <c r="G63" s="151"/>
      <c r="H63" s="151"/>
      <c r="I63" s="164"/>
      <c r="J63" s="165"/>
      <c r="K63" s="151"/>
      <c r="L63" s="151"/>
      <c r="M63" s="151"/>
      <c r="N63" s="151"/>
      <c r="O63" s="164"/>
      <c r="P63" s="151"/>
      <c r="Q63" s="151"/>
      <c r="R63" s="164"/>
      <c r="S63" s="151"/>
      <c r="T63" s="151"/>
      <c r="U63" s="151"/>
      <c r="V63" s="151"/>
      <c r="W63" s="151"/>
      <c r="X63" s="164"/>
      <c r="Y63" s="151"/>
      <c r="Z63" s="151"/>
      <c r="AA63" s="151"/>
      <c r="AB63" s="165"/>
      <c r="AC63" s="165"/>
      <c r="AD63" s="165"/>
      <c r="AE63" s="165"/>
      <c r="AF63" s="165"/>
      <c r="AG63" s="165"/>
      <c r="AH63" s="165"/>
      <c r="AI63" s="165"/>
      <c r="AJ63" s="165"/>
      <c r="AK63" s="166"/>
      <c r="AL63" s="167"/>
      <c r="AM63" s="138"/>
    </row>
    <row r="64" spans="1:39" x14ac:dyDescent="0.2">
      <c r="A64" s="144" t="s">
        <v>196</v>
      </c>
      <c r="B64" s="141"/>
      <c r="C64" s="141"/>
      <c r="D64" s="141"/>
      <c r="E64" s="141"/>
      <c r="F64" s="141"/>
      <c r="G64" s="141"/>
      <c r="H64" s="141"/>
      <c r="I64" s="2"/>
      <c r="J64" s="142"/>
      <c r="K64" s="141"/>
      <c r="L64" s="141"/>
      <c r="M64" s="141"/>
      <c r="N64" s="141"/>
      <c r="O64" s="2"/>
      <c r="P64" s="141"/>
      <c r="Q64" s="141"/>
      <c r="R64" s="2"/>
      <c r="S64" s="219" t="e">
        <f>$AL$64*S19</f>
        <v>#DIV/0!</v>
      </c>
      <c r="T64" s="219" t="e">
        <f>$AL$64*T19</f>
        <v>#DIV/0!</v>
      </c>
      <c r="U64" s="219" t="e">
        <f>$AL$64*U19</f>
        <v>#DIV/0!</v>
      </c>
      <c r="V64" s="219" t="e">
        <f>$AL$64*V19</f>
        <v>#DIV/0!</v>
      </c>
      <c r="W64" s="219" t="e">
        <f>$AL$64*W19</f>
        <v>#DIV/0!</v>
      </c>
      <c r="X64" s="2"/>
      <c r="Y64" s="141"/>
      <c r="Z64" s="141"/>
      <c r="AA64" s="141"/>
      <c r="AB64" s="142"/>
      <c r="AC64" s="142"/>
      <c r="AD64" s="142"/>
      <c r="AE64" s="142"/>
      <c r="AF64" s="142"/>
      <c r="AG64" s="142"/>
      <c r="AH64" s="142"/>
      <c r="AI64" s="142"/>
      <c r="AJ64" s="142"/>
      <c r="AK64" s="143"/>
      <c r="AL64" s="286"/>
      <c r="AM64" s="138" t="e">
        <f t="shared" ref="AM64:AM72" si="40">+AL64/AL$18*100</f>
        <v>#DIV/0!</v>
      </c>
    </row>
    <row r="65" spans="1:44" x14ac:dyDescent="0.2">
      <c r="A65" s="144" t="s">
        <v>197</v>
      </c>
      <c r="B65" s="141"/>
      <c r="C65" s="141"/>
      <c r="D65" s="141"/>
      <c r="E65" s="141"/>
      <c r="F65" s="141"/>
      <c r="G65" s="141"/>
      <c r="H65" s="141"/>
      <c r="I65" s="2"/>
      <c r="J65" s="220" t="e">
        <f>$AL$65*J19</f>
        <v>#DIV/0!</v>
      </c>
      <c r="K65" s="220" t="e">
        <f>$AL$65*K19</f>
        <v>#DIV/0!</v>
      </c>
      <c r="L65" s="220" t="e">
        <f>$AL$65*L19</f>
        <v>#DIV/0!</v>
      </c>
      <c r="M65" s="220" t="e">
        <f>$AL$65*M19</f>
        <v>#DIV/0!</v>
      </c>
      <c r="N65" s="220" t="e">
        <f>$AL$65*N19</f>
        <v>#DIV/0!</v>
      </c>
      <c r="O65" s="220"/>
      <c r="P65" s="220" t="e">
        <f>$AL$65*P19</f>
        <v>#DIV/0!</v>
      </c>
      <c r="Q65" s="220" t="e">
        <f>$AL$65*Q19</f>
        <v>#DIV/0!</v>
      </c>
      <c r="R65" s="2"/>
      <c r="S65" s="141"/>
      <c r="T65" s="141"/>
      <c r="U65" s="141"/>
      <c r="V65" s="141"/>
      <c r="W65" s="141"/>
      <c r="X65" s="2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3"/>
      <c r="AL65" s="286"/>
      <c r="AM65" s="138" t="e">
        <f t="shared" si="40"/>
        <v>#DIV/0!</v>
      </c>
    </row>
    <row r="66" spans="1:44" x14ac:dyDescent="0.2">
      <c r="A66" s="144" t="s">
        <v>198</v>
      </c>
      <c r="B66" s="219" t="e">
        <f t="shared" ref="B66:H66" si="41">$AL$66*B19</f>
        <v>#DIV/0!</v>
      </c>
      <c r="C66" s="219" t="e">
        <f t="shared" si="41"/>
        <v>#DIV/0!</v>
      </c>
      <c r="D66" s="219" t="e">
        <f t="shared" si="41"/>
        <v>#DIV/0!</v>
      </c>
      <c r="E66" s="219" t="e">
        <f t="shared" si="41"/>
        <v>#DIV/0!</v>
      </c>
      <c r="F66" s="219" t="e">
        <f t="shared" si="41"/>
        <v>#DIV/0!</v>
      </c>
      <c r="G66" s="219" t="e">
        <f t="shared" si="41"/>
        <v>#DIV/0!</v>
      </c>
      <c r="H66" s="219" t="e">
        <f t="shared" si="41"/>
        <v>#DIV/0!</v>
      </c>
      <c r="I66" s="2"/>
      <c r="J66" s="142"/>
      <c r="K66" s="142"/>
      <c r="L66" s="142"/>
      <c r="M66" s="142"/>
      <c r="N66" s="142"/>
      <c r="O66" s="142"/>
      <c r="P66" s="142"/>
      <c r="Q66" s="142"/>
      <c r="R66" s="2"/>
      <c r="S66" s="141"/>
      <c r="T66" s="141"/>
      <c r="U66" s="141"/>
      <c r="V66" s="141"/>
      <c r="W66" s="141"/>
      <c r="X66" s="2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3"/>
      <c r="AL66" s="286"/>
      <c r="AM66" s="138" t="e">
        <f t="shared" si="40"/>
        <v>#DIV/0!</v>
      </c>
    </row>
    <row r="67" spans="1:44" x14ac:dyDescent="0.2">
      <c r="A67" s="144" t="s">
        <v>199</v>
      </c>
      <c r="B67" s="141"/>
      <c r="C67" s="141"/>
      <c r="D67" s="141"/>
      <c r="E67" s="141"/>
      <c r="F67" s="141"/>
      <c r="G67" s="141"/>
      <c r="H67" s="141"/>
      <c r="I67" s="2"/>
      <c r="J67" s="142"/>
      <c r="K67" s="141"/>
      <c r="L67" s="141"/>
      <c r="M67" s="141"/>
      <c r="N67" s="141"/>
      <c r="O67" s="2"/>
      <c r="P67" s="141"/>
      <c r="Q67" s="141"/>
      <c r="R67" s="2"/>
      <c r="S67" s="141"/>
      <c r="T67" s="141"/>
      <c r="U67" s="141"/>
      <c r="V67" s="141"/>
      <c r="W67" s="141"/>
      <c r="X67" s="2"/>
      <c r="Y67" s="219" t="e">
        <f>$AL$67*Y19</f>
        <v>#DIV/0!</v>
      </c>
      <c r="Z67" s="219" t="e">
        <f>$AL$67*Z19</f>
        <v>#DIV/0!</v>
      </c>
      <c r="AA67" s="219" t="e">
        <f>$AL$67*AA19</f>
        <v>#DIV/0!</v>
      </c>
      <c r="AB67" s="219"/>
      <c r="AC67" s="220"/>
      <c r="AD67" s="220"/>
      <c r="AE67" s="220"/>
      <c r="AF67" s="219" t="e">
        <f>$AL$67*AF19</f>
        <v>#DIV/0!</v>
      </c>
      <c r="AG67" s="219" t="e">
        <f>$AL$67*AG19</f>
        <v>#DIV/0!</v>
      </c>
      <c r="AH67" s="219" t="e">
        <f>$AL$67*AH19</f>
        <v>#DIV/0!</v>
      </c>
      <c r="AI67" s="219" t="e">
        <f>$AL$67*AI19</f>
        <v>#DIV/0!</v>
      </c>
      <c r="AJ67" s="219" t="e">
        <f>$AL$67*AJ19</f>
        <v>#DIV/0!</v>
      </c>
      <c r="AK67" s="143"/>
      <c r="AL67" s="286"/>
      <c r="AM67" s="138" t="e">
        <f t="shared" si="40"/>
        <v>#DIV/0!</v>
      </c>
      <c r="AN67" s="285" t="s">
        <v>200</v>
      </c>
      <c r="AO67" s="285" t="s">
        <v>201</v>
      </c>
      <c r="AP67" s="285" t="s">
        <v>202</v>
      </c>
      <c r="AQ67" s="285" t="s">
        <v>203</v>
      </c>
      <c r="AR67" s="285" t="s">
        <v>204</v>
      </c>
    </row>
    <row r="68" spans="1:44" x14ac:dyDescent="0.2">
      <c r="A68" s="144" t="s">
        <v>205</v>
      </c>
      <c r="B68" s="141"/>
      <c r="C68" s="141"/>
      <c r="D68" s="141"/>
      <c r="E68" s="141"/>
      <c r="F68" s="141"/>
      <c r="G68" s="141"/>
      <c r="H68" s="141"/>
      <c r="I68" s="2"/>
      <c r="J68" s="142"/>
      <c r="K68" s="141"/>
      <c r="L68" s="141"/>
      <c r="M68" s="141"/>
      <c r="N68" s="141"/>
      <c r="O68" s="2"/>
      <c r="P68" s="141"/>
      <c r="Q68" s="141"/>
      <c r="R68" s="2"/>
      <c r="S68" s="141"/>
      <c r="T68" s="141"/>
      <c r="U68" s="141"/>
      <c r="V68" s="141"/>
      <c r="W68" s="141"/>
      <c r="X68" s="2"/>
      <c r="Y68" s="141"/>
      <c r="Z68" s="141"/>
      <c r="AA68" s="141"/>
      <c r="AB68" s="220" t="e">
        <f>$AL$68*AB19</f>
        <v>#DIV/0!</v>
      </c>
      <c r="AC68" s="220" t="e">
        <f>$AL$68*AC19</f>
        <v>#DIV/0!</v>
      </c>
      <c r="AD68" s="220" t="e">
        <f>$AL$68*AD19</f>
        <v>#DIV/0!</v>
      </c>
      <c r="AE68" s="220" t="e">
        <f>$AL$68*AE19</f>
        <v>#DIV/0!</v>
      </c>
      <c r="AF68" s="142"/>
      <c r="AG68" s="142"/>
      <c r="AH68" s="142"/>
      <c r="AI68" s="142"/>
      <c r="AJ68" s="142"/>
      <c r="AK68" s="143"/>
      <c r="AL68" s="286"/>
      <c r="AM68" s="138" t="e">
        <f t="shared" si="40"/>
        <v>#DIV/0!</v>
      </c>
      <c r="AN68" s="285" t="s">
        <v>206</v>
      </c>
      <c r="AO68" s="285" t="s">
        <v>207</v>
      </c>
      <c r="AP68" s="285" t="s">
        <v>208</v>
      </c>
      <c r="AQ68" s="285" t="s">
        <v>209</v>
      </c>
      <c r="AR68" s="285" t="s">
        <v>210</v>
      </c>
    </row>
    <row r="69" spans="1:44" x14ac:dyDescent="0.2">
      <c r="A69" s="221" t="s">
        <v>211</v>
      </c>
      <c r="B69" s="222" t="e">
        <f t="shared" ref="B69:H69" si="42">$AP$69*B19</f>
        <v>#DIV/0!</v>
      </c>
      <c r="C69" s="222" t="e">
        <f t="shared" si="42"/>
        <v>#DIV/0!</v>
      </c>
      <c r="D69" s="222" t="e">
        <f t="shared" si="42"/>
        <v>#DIV/0!</v>
      </c>
      <c r="E69" s="222" t="e">
        <f t="shared" si="42"/>
        <v>#DIV/0!</v>
      </c>
      <c r="F69" s="222" t="e">
        <f t="shared" si="42"/>
        <v>#DIV/0!</v>
      </c>
      <c r="G69" s="222" t="e">
        <f t="shared" si="42"/>
        <v>#DIV/0!</v>
      </c>
      <c r="H69" s="222" t="e">
        <f t="shared" si="42"/>
        <v>#DIV/0!</v>
      </c>
      <c r="I69" s="2"/>
      <c r="J69" s="222" t="e">
        <f>$AO$69*J19</f>
        <v>#DIV/0!</v>
      </c>
      <c r="K69" s="222" t="e">
        <f>$AO$69*K19</f>
        <v>#DIV/0!</v>
      </c>
      <c r="L69" s="222" t="e">
        <f>$AO$69*L19</f>
        <v>#DIV/0!</v>
      </c>
      <c r="M69" s="222" t="e">
        <f>$AO$69*M19</f>
        <v>#DIV/0!</v>
      </c>
      <c r="N69" s="222" t="e">
        <f>$AO$69*N19</f>
        <v>#DIV/0!</v>
      </c>
      <c r="O69" s="2"/>
      <c r="P69" s="222" t="e">
        <f>$AO$69*P19</f>
        <v>#DIV/0!</v>
      </c>
      <c r="Q69" s="222" t="e">
        <f>$AO$69*Q19</f>
        <v>#DIV/0!</v>
      </c>
      <c r="R69" s="2"/>
      <c r="S69" s="222" t="e">
        <f>$AN$69*S19</f>
        <v>#DIV/0!</v>
      </c>
      <c r="T69" s="222" t="e">
        <f>$AN$69*T19</f>
        <v>#DIV/0!</v>
      </c>
      <c r="U69" s="222" t="e">
        <f>$AN$69*U19</f>
        <v>#DIV/0!</v>
      </c>
      <c r="V69" s="222" t="e">
        <f>$AN$69*V19</f>
        <v>#DIV/0!</v>
      </c>
      <c r="W69" s="222" t="e">
        <f>$AN$69*W19</f>
        <v>#DIV/0!</v>
      </c>
      <c r="X69" s="2"/>
      <c r="Y69" s="141" t="e">
        <f>$AQ$69*Y19</f>
        <v>#DIV/0!</v>
      </c>
      <c r="Z69" s="141" t="e">
        <f>$AQ$69*Z19</f>
        <v>#DIV/0!</v>
      </c>
      <c r="AA69" s="141" t="e">
        <f>$AQ$69*AA19</f>
        <v>#DIV/0!</v>
      </c>
      <c r="AB69" s="141" t="e">
        <f>$AR69*AB19</f>
        <v>#DIV/0!</v>
      </c>
      <c r="AC69" s="141" t="e">
        <f>$AR$69*AC19</f>
        <v>#DIV/0!</v>
      </c>
      <c r="AD69" s="141" t="e">
        <f>$AR$69*AD19</f>
        <v>#DIV/0!</v>
      </c>
      <c r="AE69" s="141" t="e">
        <f>$AR$69*AE19</f>
        <v>#DIV/0!</v>
      </c>
      <c r="AF69" s="141" t="e">
        <f>$AQ$69*AF19</f>
        <v>#DIV/0!</v>
      </c>
      <c r="AG69" s="141" t="e">
        <f>$AQ$69*AG19</f>
        <v>#DIV/0!</v>
      </c>
      <c r="AH69" s="141" t="e">
        <f>$AQ$69*AH19</f>
        <v>#DIV/0!</v>
      </c>
      <c r="AI69" s="141" t="e">
        <f>$AQ$69*AI19</f>
        <v>#DIV/0!</v>
      </c>
      <c r="AJ69" s="141" t="e">
        <f>$AQ$69*AJ19</f>
        <v>#DIV/0!</v>
      </c>
      <c r="AK69" s="143"/>
      <c r="AL69" s="134" t="e">
        <f>SUM(B69:AJ69)</f>
        <v>#DIV/0!</v>
      </c>
      <c r="AM69" s="138" t="e">
        <f t="shared" si="40"/>
        <v>#DIV/0!</v>
      </c>
      <c r="AN69" s="223">
        <v>100</v>
      </c>
      <c r="AO69" s="223">
        <v>1000</v>
      </c>
      <c r="AP69" s="223">
        <v>10000</v>
      </c>
      <c r="AQ69" s="223">
        <v>100000</v>
      </c>
      <c r="AR69" s="223">
        <v>1000000</v>
      </c>
    </row>
    <row r="70" spans="1:44" x14ac:dyDescent="0.2">
      <c r="A70" s="221" t="s">
        <v>212</v>
      </c>
      <c r="B70" s="222" t="e">
        <f t="shared" ref="B70:H70" si="43">$AP$70*B19</f>
        <v>#DIV/0!</v>
      </c>
      <c r="C70" s="222" t="e">
        <f t="shared" si="43"/>
        <v>#DIV/0!</v>
      </c>
      <c r="D70" s="222" t="e">
        <f t="shared" si="43"/>
        <v>#DIV/0!</v>
      </c>
      <c r="E70" s="222" t="e">
        <f t="shared" si="43"/>
        <v>#DIV/0!</v>
      </c>
      <c r="F70" s="222" t="e">
        <f t="shared" si="43"/>
        <v>#DIV/0!</v>
      </c>
      <c r="G70" s="222" t="e">
        <f t="shared" si="43"/>
        <v>#DIV/0!</v>
      </c>
      <c r="H70" s="222" t="e">
        <f t="shared" si="43"/>
        <v>#DIV/0!</v>
      </c>
      <c r="I70" s="2"/>
      <c r="J70" s="222" t="e">
        <f>$AO$70*J19</f>
        <v>#DIV/0!</v>
      </c>
      <c r="K70" s="222" t="e">
        <f>$AO$70*K19</f>
        <v>#DIV/0!</v>
      </c>
      <c r="L70" s="222" t="e">
        <f>$AO$70*L19</f>
        <v>#DIV/0!</v>
      </c>
      <c r="M70" s="222" t="e">
        <f>$AO$70*M19</f>
        <v>#DIV/0!</v>
      </c>
      <c r="N70" s="222" t="e">
        <f>$AO$70*N19</f>
        <v>#DIV/0!</v>
      </c>
      <c r="O70" s="222"/>
      <c r="P70" s="222" t="e">
        <f>$AO$70*P19</f>
        <v>#DIV/0!</v>
      </c>
      <c r="Q70" s="222" t="e">
        <f>$AO$70*Q19</f>
        <v>#DIV/0!</v>
      </c>
      <c r="R70" s="2"/>
      <c r="S70" s="222" t="e">
        <f>$AN$70*S19</f>
        <v>#DIV/0!</v>
      </c>
      <c r="T70" s="222" t="e">
        <f>$AN$70*T19</f>
        <v>#DIV/0!</v>
      </c>
      <c r="U70" s="222" t="e">
        <f>$AN$70*U19</f>
        <v>#DIV/0!</v>
      </c>
      <c r="V70" s="222" t="e">
        <f>$AN$70*V19</f>
        <v>#DIV/0!</v>
      </c>
      <c r="W70" s="222" t="e">
        <f>$AN$70*W19</f>
        <v>#DIV/0!</v>
      </c>
      <c r="X70" s="2"/>
      <c r="Y70" s="141" t="e">
        <f>$AQ$70*Y19</f>
        <v>#DIV/0!</v>
      </c>
      <c r="Z70" s="141" t="e">
        <f>$AQ$70*Z19</f>
        <v>#DIV/0!</v>
      </c>
      <c r="AA70" s="141" t="e">
        <f>$AQ$70*AA19</f>
        <v>#DIV/0!</v>
      </c>
      <c r="AB70" s="141" t="e">
        <f>$AR$70*AB19</f>
        <v>#DIV/0!</v>
      </c>
      <c r="AC70" s="141" t="e">
        <f>$AR$70*AC19</f>
        <v>#DIV/0!</v>
      </c>
      <c r="AD70" s="141" t="e">
        <f>$AR$70*AD19</f>
        <v>#DIV/0!</v>
      </c>
      <c r="AE70" s="141" t="e">
        <f>$AR$70*AE19</f>
        <v>#DIV/0!</v>
      </c>
      <c r="AF70" s="141" t="e">
        <f>$AQ$70*AF19</f>
        <v>#DIV/0!</v>
      </c>
      <c r="AG70" s="141" t="e">
        <f>$AQ$70*AG19</f>
        <v>#DIV/0!</v>
      </c>
      <c r="AH70" s="141" t="e">
        <f>$AQ$70*AH19</f>
        <v>#DIV/0!</v>
      </c>
      <c r="AI70" s="141" t="e">
        <f>$AQ$70*AI19</f>
        <v>#DIV/0!</v>
      </c>
      <c r="AJ70" s="141" t="e">
        <f>$AQ$70*AJ19</f>
        <v>#DIV/0!</v>
      </c>
      <c r="AK70" s="143"/>
      <c r="AL70" s="134" t="e">
        <f t="shared" ref="AL70:AL71" si="44">SUM(B70:AJ70)</f>
        <v>#DIV/0!</v>
      </c>
      <c r="AM70" s="138" t="e">
        <f t="shared" si="40"/>
        <v>#DIV/0!</v>
      </c>
      <c r="AN70" s="223">
        <v>100</v>
      </c>
      <c r="AO70" s="223">
        <v>1000</v>
      </c>
      <c r="AP70" s="223">
        <v>10000</v>
      </c>
      <c r="AQ70" s="223">
        <v>100000</v>
      </c>
      <c r="AR70" s="223">
        <v>1000000</v>
      </c>
    </row>
    <row r="71" spans="1:44" ht="15.75" customHeight="1" thickBot="1" x14ac:dyDescent="0.25">
      <c r="A71" s="224" t="s">
        <v>213</v>
      </c>
      <c r="B71" s="222" t="e">
        <f t="shared" ref="B71:H71" si="45">$AP$71*B19</f>
        <v>#DIV/0!</v>
      </c>
      <c r="C71" s="222" t="e">
        <f t="shared" si="45"/>
        <v>#DIV/0!</v>
      </c>
      <c r="D71" s="222" t="e">
        <f t="shared" si="45"/>
        <v>#DIV/0!</v>
      </c>
      <c r="E71" s="222" t="e">
        <f t="shared" si="45"/>
        <v>#DIV/0!</v>
      </c>
      <c r="F71" s="222" t="e">
        <f t="shared" si="45"/>
        <v>#DIV/0!</v>
      </c>
      <c r="G71" s="222" t="e">
        <f t="shared" si="45"/>
        <v>#DIV/0!</v>
      </c>
      <c r="H71" s="222" t="e">
        <f t="shared" si="45"/>
        <v>#DIV/0!</v>
      </c>
      <c r="I71" s="2"/>
      <c r="J71" s="222" t="e">
        <f>$AO$71*J19</f>
        <v>#DIV/0!</v>
      </c>
      <c r="K71" s="222" t="e">
        <f>$AO$71*K19</f>
        <v>#DIV/0!</v>
      </c>
      <c r="L71" s="222" t="e">
        <f>$AO$71*L19</f>
        <v>#DIV/0!</v>
      </c>
      <c r="M71" s="222" t="e">
        <f>$AO$71*M19</f>
        <v>#DIV/0!</v>
      </c>
      <c r="N71" s="222" t="e">
        <f>$AO$71*N19</f>
        <v>#DIV/0!</v>
      </c>
      <c r="O71" s="222"/>
      <c r="P71" s="222" t="e">
        <f>$AO$71*P19</f>
        <v>#DIV/0!</v>
      </c>
      <c r="Q71" s="222" t="e">
        <f>$AO$71*Q19</f>
        <v>#DIV/0!</v>
      </c>
      <c r="R71" s="2"/>
      <c r="S71" s="222" t="e">
        <f>$AN$71*S19</f>
        <v>#DIV/0!</v>
      </c>
      <c r="T71" s="222" t="e">
        <f>$AN$71*T19</f>
        <v>#DIV/0!</v>
      </c>
      <c r="U71" s="222" t="e">
        <f>$AN$71*U19</f>
        <v>#DIV/0!</v>
      </c>
      <c r="V71" s="222" t="e">
        <f>$AN$71*V19</f>
        <v>#DIV/0!</v>
      </c>
      <c r="W71" s="222" t="e">
        <f>$AN$71*W19</f>
        <v>#DIV/0!</v>
      </c>
      <c r="X71" s="2"/>
      <c r="Y71" s="141" t="e">
        <f>$AQ$71*Y19</f>
        <v>#DIV/0!</v>
      </c>
      <c r="Z71" s="141" t="e">
        <f>$AQ$71*Z19</f>
        <v>#DIV/0!</v>
      </c>
      <c r="AA71" s="141" t="e">
        <f>$AQ$71*AA19</f>
        <v>#DIV/0!</v>
      </c>
      <c r="AB71" s="141" t="e">
        <f>$AR$71*AB19</f>
        <v>#DIV/0!</v>
      </c>
      <c r="AC71" s="141" t="e">
        <f>$AR$71*AC19</f>
        <v>#DIV/0!</v>
      </c>
      <c r="AD71" s="141" t="e">
        <f>$AR$71*AD19</f>
        <v>#DIV/0!</v>
      </c>
      <c r="AE71" s="141" t="e">
        <f>$AR$71*AE19</f>
        <v>#DIV/0!</v>
      </c>
      <c r="AF71" s="141" t="e">
        <f>$AQ$71*AF19</f>
        <v>#DIV/0!</v>
      </c>
      <c r="AG71" s="141" t="e">
        <f>$AQ$71*AG19</f>
        <v>#DIV/0!</v>
      </c>
      <c r="AH71" s="141" t="e">
        <f>$AQ$71*AH19</f>
        <v>#DIV/0!</v>
      </c>
      <c r="AI71" s="141" t="e">
        <f>$AQ$71*AI19</f>
        <v>#DIV/0!</v>
      </c>
      <c r="AJ71" s="141" t="e">
        <f>$AQ$71*AJ19</f>
        <v>#DIV/0!</v>
      </c>
      <c r="AK71" s="143"/>
      <c r="AL71" s="134" t="e">
        <f t="shared" si="44"/>
        <v>#DIV/0!</v>
      </c>
      <c r="AM71" s="138" t="e">
        <f t="shared" si="40"/>
        <v>#DIV/0!</v>
      </c>
      <c r="AN71" s="223">
        <v>100</v>
      </c>
      <c r="AO71" s="223">
        <v>1000</v>
      </c>
      <c r="AP71" s="223">
        <v>10000</v>
      </c>
      <c r="AQ71" s="223">
        <v>100000</v>
      </c>
      <c r="AR71" s="223">
        <v>1000000</v>
      </c>
    </row>
    <row r="72" spans="1:44" ht="16" thickBot="1" x14ac:dyDescent="0.25">
      <c r="A72" s="296" t="s">
        <v>214</v>
      </c>
      <c r="B72" s="225" t="e">
        <f t="shared" ref="B72:H72" si="46">SUM(B64:B71)</f>
        <v>#DIV/0!</v>
      </c>
      <c r="C72" s="225" t="e">
        <f t="shared" si="46"/>
        <v>#DIV/0!</v>
      </c>
      <c r="D72" s="225" t="e">
        <f t="shared" si="46"/>
        <v>#DIV/0!</v>
      </c>
      <c r="E72" s="225" t="e">
        <f t="shared" si="46"/>
        <v>#DIV/0!</v>
      </c>
      <c r="F72" s="225" t="e">
        <f t="shared" si="46"/>
        <v>#DIV/0!</v>
      </c>
      <c r="G72" s="225" t="e">
        <f t="shared" si="46"/>
        <v>#DIV/0!</v>
      </c>
      <c r="H72" s="225" t="e">
        <f t="shared" si="46"/>
        <v>#DIV/0!</v>
      </c>
      <c r="I72" s="2"/>
      <c r="J72" s="225" t="e">
        <f>SUM(J64:J71)</f>
        <v>#DIV/0!</v>
      </c>
      <c r="K72" s="225" t="e">
        <f>SUM(K64:K71)</f>
        <v>#DIV/0!</v>
      </c>
      <c r="L72" s="225" t="e">
        <f>SUM(L64:L71)</f>
        <v>#DIV/0!</v>
      </c>
      <c r="M72" s="225" t="e">
        <f>SUM(M64:M71)</f>
        <v>#DIV/0!</v>
      </c>
      <c r="N72" s="225" t="e">
        <f>SUM(N64:N71)</f>
        <v>#DIV/0!</v>
      </c>
      <c r="O72" s="2"/>
      <c r="P72" s="225" t="e">
        <f>SUM(P64:P71)</f>
        <v>#DIV/0!</v>
      </c>
      <c r="Q72" s="225" t="e">
        <f>SUM(Q64:Q71)</f>
        <v>#DIV/0!</v>
      </c>
      <c r="R72" s="2"/>
      <c r="S72" s="225" t="e">
        <f>SUM(S64:S71)</f>
        <v>#DIV/0!</v>
      </c>
      <c r="T72" s="225" t="e">
        <f>SUM(T64:T71)</f>
        <v>#DIV/0!</v>
      </c>
      <c r="U72" s="225" t="e">
        <f>SUM(U64:U71)</f>
        <v>#DIV/0!</v>
      </c>
      <c r="V72" s="225" t="e">
        <f>SUM(V64:V71)</f>
        <v>#DIV/0!</v>
      </c>
      <c r="W72" s="225" t="e">
        <f>SUM(W64:W71)</f>
        <v>#DIV/0!</v>
      </c>
      <c r="X72" s="2"/>
      <c r="Y72" s="225" t="e">
        <f t="shared" ref="Y72:AJ72" si="47">SUM(Y64:Y71)</f>
        <v>#DIV/0!</v>
      </c>
      <c r="Z72" s="225" t="e">
        <f t="shared" si="47"/>
        <v>#DIV/0!</v>
      </c>
      <c r="AA72" s="225" t="e">
        <f t="shared" si="47"/>
        <v>#DIV/0!</v>
      </c>
      <c r="AB72" s="225" t="e">
        <f t="shared" si="47"/>
        <v>#DIV/0!</v>
      </c>
      <c r="AC72" s="225" t="e">
        <f t="shared" si="47"/>
        <v>#DIV/0!</v>
      </c>
      <c r="AD72" s="225" t="e">
        <f t="shared" si="47"/>
        <v>#DIV/0!</v>
      </c>
      <c r="AE72" s="225" t="e">
        <f t="shared" si="47"/>
        <v>#DIV/0!</v>
      </c>
      <c r="AF72" s="225" t="e">
        <f t="shared" si="47"/>
        <v>#DIV/0!</v>
      </c>
      <c r="AG72" s="225" t="e">
        <f t="shared" si="47"/>
        <v>#DIV/0!</v>
      </c>
      <c r="AH72" s="225" t="e">
        <f t="shared" si="47"/>
        <v>#DIV/0!</v>
      </c>
      <c r="AI72" s="225" t="e">
        <f t="shared" si="47"/>
        <v>#DIV/0!</v>
      </c>
      <c r="AJ72" s="225" t="e">
        <f t="shared" si="47"/>
        <v>#DIV/0!</v>
      </c>
      <c r="AK72" s="143"/>
      <c r="AL72" s="225" t="e">
        <f>SUM(AL64:AL71)</f>
        <v>#DIV/0!</v>
      </c>
      <c r="AM72" s="170" t="e">
        <f t="shared" si="40"/>
        <v>#DIV/0!</v>
      </c>
    </row>
    <row r="73" spans="1:44" ht="15.75" customHeight="1" thickBot="1" x14ac:dyDescent="0.25">
      <c r="A73" s="297"/>
      <c r="B73" s="226" t="e">
        <f t="shared" ref="B73:H73" si="48">B72/B18</f>
        <v>#DIV/0!</v>
      </c>
      <c r="C73" s="226" t="e">
        <f t="shared" si="48"/>
        <v>#DIV/0!</v>
      </c>
      <c r="D73" s="226" t="e">
        <f t="shared" si="48"/>
        <v>#DIV/0!</v>
      </c>
      <c r="E73" s="226" t="e">
        <f t="shared" si="48"/>
        <v>#DIV/0!</v>
      </c>
      <c r="F73" s="226" t="e">
        <f t="shared" si="48"/>
        <v>#DIV/0!</v>
      </c>
      <c r="G73" s="226" t="e">
        <f t="shared" si="48"/>
        <v>#DIV/0!</v>
      </c>
      <c r="H73" s="226" t="e">
        <f t="shared" si="48"/>
        <v>#DIV/0!</v>
      </c>
      <c r="I73" s="164"/>
      <c r="J73" s="226" t="e">
        <f>J72/J18</f>
        <v>#DIV/0!</v>
      </c>
      <c r="K73" s="226" t="e">
        <f>K72/K18</f>
        <v>#DIV/0!</v>
      </c>
      <c r="L73" s="226" t="e">
        <f>L72/L18</f>
        <v>#DIV/0!</v>
      </c>
      <c r="M73" s="226" t="e">
        <f>M72/M18</f>
        <v>#DIV/0!</v>
      </c>
      <c r="N73" s="226" t="e">
        <f>N72/N18</f>
        <v>#DIV/0!</v>
      </c>
      <c r="O73" s="164"/>
      <c r="P73" s="226" t="e">
        <f>P72/P18</f>
        <v>#DIV/0!</v>
      </c>
      <c r="Q73" s="226" t="e">
        <f>Q72/Q18</f>
        <v>#DIV/0!</v>
      </c>
      <c r="R73" s="164"/>
      <c r="S73" s="226" t="e">
        <f>S72/S18</f>
        <v>#DIV/0!</v>
      </c>
      <c r="T73" s="226" t="e">
        <f>T72/T18</f>
        <v>#DIV/0!</v>
      </c>
      <c r="U73" s="226" t="e">
        <f>U72/U18</f>
        <v>#DIV/0!</v>
      </c>
      <c r="V73" s="226" t="e">
        <f>V72/V18</f>
        <v>#DIV/0!</v>
      </c>
      <c r="W73" s="226" t="e">
        <f>W72/W18</f>
        <v>#DIV/0!</v>
      </c>
      <c r="X73" s="164"/>
      <c r="Y73" s="226" t="e">
        <f t="shared" ref="Y73:AJ73" si="49">Y72/Y18</f>
        <v>#DIV/0!</v>
      </c>
      <c r="Z73" s="226" t="e">
        <f t="shared" si="49"/>
        <v>#DIV/0!</v>
      </c>
      <c r="AA73" s="226" t="e">
        <f t="shared" si="49"/>
        <v>#DIV/0!</v>
      </c>
      <c r="AB73" s="226" t="e">
        <f t="shared" si="49"/>
        <v>#DIV/0!</v>
      </c>
      <c r="AC73" s="226" t="e">
        <f t="shared" si="49"/>
        <v>#DIV/0!</v>
      </c>
      <c r="AD73" s="226" t="e">
        <f t="shared" si="49"/>
        <v>#DIV/0!</v>
      </c>
      <c r="AE73" s="226" t="e">
        <f t="shared" si="49"/>
        <v>#DIV/0!</v>
      </c>
      <c r="AF73" s="226" t="e">
        <f t="shared" si="49"/>
        <v>#DIV/0!</v>
      </c>
      <c r="AG73" s="226" t="e">
        <f t="shared" si="49"/>
        <v>#DIV/0!</v>
      </c>
      <c r="AH73" s="226" t="e">
        <f t="shared" si="49"/>
        <v>#DIV/0!</v>
      </c>
      <c r="AI73" s="226" t="e">
        <f t="shared" si="49"/>
        <v>#DIV/0!</v>
      </c>
      <c r="AJ73" s="226" t="e">
        <f t="shared" si="49"/>
        <v>#DIV/0!</v>
      </c>
      <c r="AK73" s="166"/>
      <c r="AL73" s="226" t="e">
        <f>AL72/AL18</f>
        <v>#DIV/0!</v>
      </c>
      <c r="AM73" s="138"/>
    </row>
    <row r="74" spans="1:44" x14ac:dyDescent="0.2">
      <c r="A74" s="140"/>
      <c r="B74" s="151"/>
      <c r="C74" s="151"/>
      <c r="D74" s="151"/>
      <c r="E74" s="151"/>
      <c r="F74" s="151"/>
      <c r="G74" s="151"/>
      <c r="H74" s="151"/>
      <c r="I74" s="164"/>
      <c r="J74" s="165"/>
      <c r="K74" s="151"/>
      <c r="L74" s="151"/>
      <c r="M74" s="151"/>
      <c r="N74" s="151"/>
      <c r="O74" s="164"/>
      <c r="P74" s="151"/>
      <c r="Q74" s="151"/>
      <c r="R74" s="164"/>
      <c r="S74" s="151"/>
      <c r="T74" s="151"/>
      <c r="U74" s="151"/>
      <c r="V74" s="151"/>
      <c r="W74" s="151"/>
      <c r="X74" s="164"/>
      <c r="Y74" s="151"/>
      <c r="Z74" s="151"/>
      <c r="AA74" s="151"/>
      <c r="AB74" s="165"/>
      <c r="AC74" s="165"/>
      <c r="AD74" s="165"/>
      <c r="AE74" s="165"/>
      <c r="AF74" s="165"/>
      <c r="AG74" s="165"/>
      <c r="AH74" s="165"/>
      <c r="AI74" s="165"/>
      <c r="AJ74" s="165"/>
      <c r="AK74" s="166"/>
      <c r="AL74" s="167"/>
      <c r="AM74" s="138"/>
    </row>
    <row r="75" spans="1:44" x14ac:dyDescent="0.2">
      <c r="A75" s="179" t="s">
        <v>215</v>
      </c>
      <c r="B75" s="227" t="e">
        <f t="shared" ref="B75:H75" si="50">B45+B57+B72</f>
        <v>#DIV/0!</v>
      </c>
      <c r="C75" s="227" t="e">
        <f t="shared" si="50"/>
        <v>#DIV/0!</v>
      </c>
      <c r="D75" s="227" t="e">
        <f t="shared" si="50"/>
        <v>#DIV/0!</v>
      </c>
      <c r="E75" s="227" t="e">
        <f t="shared" si="50"/>
        <v>#DIV/0!</v>
      </c>
      <c r="F75" s="227" t="e">
        <f t="shared" si="50"/>
        <v>#DIV/0!</v>
      </c>
      <c r="G75" s="227" t="e">
        <f t="shared" si="50"/>
        <v>#DIV/0!</v>
      </c>
      <c r="H75" s="227" t="e">
        <f t="shared" si="50"/>
        <v>#DIV/0!</v>
      </c>
      <c r="I75" s="227"/>
      <c r="J75" s="227" t="e">
        <f>J45+J57+J72</f>
        <v>#DIV/0!</v>
      </c>
      <c r="K75" s="227" t="e">
        <f>K45+K57+K72</f>
        <v>#DIV/0!</v>
      </c>
      <c r="L75" s="227" t="e">
        <f>L45+L57+L72</f>
        <v>#DIV/0!</v>
      </c>
      <c r="M75" s="227" t="e">
        <f>M45+M57+M72</f>
        <v>#DIV/0!</v>
      </c>
      <c r="N75" s="227" t="e">
        <f>N45+N57+N72</f>
        <v>#DIV/0!</v>
      </c>
      <c r="O75" s="227"/>
      <c r="P75" s="227" t="e">
        <f>P45+P57+P72</f>
        <v>#DIV/0!</v>
      </c>
      <c r="Q75" s="227" t="e">
        <f>Q45+Q57+Q72</f>
        <v>#DIV/0!</v>
      </c>
      <c r="R75" s="227"/>
      <c r="S75" s="227" t="e">
        <f>S45+S57+S72</f>
        <v>#DIV/0!</v>
      </c>
      <c r="T75" s="227" t="e">
        <f>T45+T57+T72</f>
        <v>#DIV/0!</v>
      </c>
      <c r="U75" s="227" t="e">
        <f>U45+U57+U72</f>
        <v>#DIV/0!</v>
      </c>
      <c r="V75" s="227" t="e">
        <f>V45+V57+V72</f>
        <v>#DIV/0!</v>
      </c>
      <c r="W75" s="227" t="e">
        <f>W45+W57+W72</f>
        <v>#DIV/0!</v>
      </c>
      <c r="X75" s="227"/>
      <c r="Y75" s="227" t="e">
        <f t="shared" ref="Y75:AJ75" si="51">Y45+Y57+Y72</f>
        <v>#DIV/0!</v>
      </c>
      <c r="Z75" s="227" t="e">
        <f t="shared" si="51"/>
        <v>#DIV/0!</v>
      </c>
      <c r="AA75" s="227" t="e">
        <f t="shared" si="51"/>
        <v>#DIV/0!</v>
      </c>
      <c r="AB75" s="227" t="e">
        <f t="shared" si="51"/>
        <v>#DIV/0!</v>
      </c>
      <c r="AC75" s="227" t="e">
        <f t="shared" si="51"/>
        <v>#DIV/0!</v>
      </c>
      <c r="AD75" s="227" t="e">
        <f t="shared" si="51"/>
        <v>#DIV/0!</v>
      </c>
      <c r="AE75" s="227" t="e">
        <f t="shared" si="51"/>
        <v>#DIV/0!</v>
      </c>
      <c r="AF75" s="227" t="e">
        <f t="shared" si="51"/>
        <v>#DIV/0!</v>
      </c>
      <c r="AG75" s="227" t="e">
        <f t="shared" si="51"/>
        <v>#DIV/0!</v>
      </c>
      <c r="AH75" s="227" t="e">
        <f t="shared" si="51"/>
        <v>#DIV/0!</v>
      </c>
      <c r="AI75" s="227" t="e">
        <f t="shared" si="51"/>
        <v>#DIV/0!</v>
      </c>
      <c r="AJ75" s="227" t="e">
        <f t="shared" si="51"/>
        <v>#DIV/0!</v>
      </c>
      <c r="AK75" s="228"/>
      <c r="AL75" s="227" t="e">
        <f>AL45+AL57+AL72</f>
        <v>#DIV/0!</v>
      </c>
      <c r="AM75" s="170" t="e">
        <f>+AL75/AL$18*100</f>
        <v>#DIV/0!</v>
      </c>
    </row>
    <row r="76" spans="1:44" x14ac:dyDescent="0.2">
      <c r="A76" s="179" t="s">
        <v>216</v>
      </c>
      <c r="B76" s="209" t="e">
        <f t="shared" ref="B76:H76" si="52">B$75/B$18</f>
        <v>#DIV/0!</v>
      </c>
      <c r="C76" s="209" t="e">
        <f t="shared" si="52"/>
        <v>#DIV/0!</v>
      </c>
      <c r="D76" s="209" t="e">
        <f t="shared" si="52"/>
        <v>#DIV/0!</v>
      </c>
      <c r="E76" s="209" t="e">
        <f t="shared" si="52"/>
        <v>#DIV/0!</v>
      </c>
      <c r="F76" s="209" t="e">
        <f t="shared" si="52"/>
        <v>#DIV/0!</v>
      </c>
      <c r="G76" s="209" t="e">
        <f t="shared" si="52"/>
        <v>#DIV/0!</v>
      </c>
      <c r="H76" s="209" t="e">
        <f t="shared" si="52"/>
        <v>#DIV/0!</v>
      </c>
      <c r="I76" s="18"/>
      <c r="J76" s="229" t="e">
        <f>J$75/J$18</f>
        <v>#DIV/0!</v>
      </c>
      <c r="K76" s="209" t="e">
        <f>K$75/K$18</f>
        <v>#DIV/0!</v>
      </c>
      <c r="L76" s="209" t="e">
        <f>L$75/L$18</f>
        <v>#DIV/0!</v>
      </c>
      <c r="M76" s="209" t="e">
        <f>M$75/M$18</f>
        <v>#DIV/0!</v>
      </c>
      <c r="N76" s="209" t="e">
        <f>N$75/N$18</f>
        <v>#DIV/0!</v>
      </c>
      <c r="O76" s="18"/>
      <c r="P76" s="209" t="e">
        <f>P$75/P$18</f>
        <v>#DIV/0!</v>
      </c>
      <c r="Q76" s="209" t="e">
        <f>Q$75/Q$18</f>
        <v>#DIV/0!</v>
      </c>
      <c r="R76" s="18"/>
      <c r="S76" s="209" t="e">
        <f>S$75/S$18</f>
        <v>#DIV/0!</v>
      </c>
      <c r="T76" s="209" t="e">
        <f>T$75/T$18</f>
        <v>#DIV/0!</v>
      </c>
      <c r="U76" s="209" t="e">
        <f>U$75/U$18</f>
        <v>#DIV/0!</v>
      </c>
      <c r="V76" s="209" t="e">
        <f>V$75/V$18</f>
        <v>#DIV/0!</v>
      </c>
      <c r="W76" s="209" t="e">
        <f>W$75/W$18</f>
        <v>#DIV/0!</v>
      </c>
      <c r="X76" s="18"/>
      <c r="Y76" s="209" t="e">
        <f t="shared" ref="Y76:AJ76" si="53">Y$75/Y$18</f>
        <v>#DIV/0!</v>
      </c>
      <c r="Z76" s="209" t="e">
        <f t="shared" si="53"/>
        <v>#DIV/0!</v>
      </c>
      <c r="AA76" s="209" t="e">
        <f t="shared" si="53"/>
        <v>#DIV/0!</v>
      </c>
      <c r="AB76" s="209" t="e">
        <f t="shared" si="53"/>
        <v>#DIV/0!</v>
      </c>
      <c r="AC76" s="229" t="e">
        <f t="shared" si="53"/>
        <v>#DIV/0!</v>
      </c>
      <c r="AD76" s="229" t="e">
        <f t="shared" si="53"/>
        <v>#DIV/0!</v>
      </c>
      <c r="AE76" s="229" t="e">
        <f t="shared" si="53"/>
        <v>#DIV/0!</v>
      </c>
      <c r="AF76" s="229" t="e">
        <f t="shared" si="53"/>
        <v>#DIV/0!</v>
      </c>
      <c r="AG76" s="229" t="e">
        <f t="shared" si="53"/>
        <v>#DIV/0!</v>
      </c>
      <c r="AH76" s="229" t="e">
        <f t="shared" si="53"/>
        <v>#DIV/0!</v>
      </c>
      <c r="AI76" s="229" t="e">
        <f t="shared" si="53"/>
        <v>#DIV/0!</v>
      </c>
      <c r="AJ76" s="229" t="e">
        <f t="shared" si="53"/>
        <v>#DIV/0!</v>
      </c>
      <c r="AK76" s="230"/>
      <c r="AL76" s="209" t="e">
        <f>AL$75/AL$18</f>
        <v>#DIV/0!</v>
      </c>
      <c r="AM76" s="170"/>
    </row>
    <row r="77" spans="1:44" x14ac:dyDescent="0.2">
      <c r="A77" s="140"/>
      <c r="B77" s="151"/>
      <c r="C77" s="151"/>
      <c r="D77" s="151"/>
      <c r="E77" s="151"/>
      <c r="F77" s="151"/>
      <c r="G77" s="151"/>
      <c r="H77" s="151"/>
      <c r="I77" s="164"/>
      <c r="J77" s="165"/>
      <c r="K77" s="151"/>
      <c r="L77" s="151"/>
      <c r="M77" s="151"/>
      <c r="N77" s="151"/>
      <c r="O77" s="164"/>
      <c r="P77" s="151"/>
      <c r="Q77" s="151"/>
      <c r="R77" s="164"/>
      <c r="S77" s="151"/>
      <c r="T77" s="151"/>
      <c r="U77" s="151"/>
      <c r="V77" s="151"/>
      <c r="W77" s="151"/>
      <c r="X77" s="164"/>
      <c r="Y77" s="151"/>
      <c r="Z77" s="151"/>
      <c r="AA77" s="151"/>
      <c r="AB77" s="165"/>
      <c r="AC77" s="165"/>
      <c r="AD77" s="165"/>
      <c r="AE77" s="165"/>
      <c r="AF77" s="165"/>
      <c r="AG77" s="165"/>
      <c r="AH77" s="165"/>
      <c r="AI77" s="165"/>
      <c r="AJ77" s="165"/>
      <c r="AK77" s="166"/>
      <c r="AL77" s="167"/>
      <c r="AM77" s="138"/>
    </row>
    <row r="78" spans="1:44" x14ac:dyDescent="0.2">
      <c r="A78" s="298" t="s">
        <v>217</v>
      </c>
      <c r="B78" s="231" t="e">
        <f t="shared" ref="B78:H78" si="54">+B33-B75</f>
        <v>#DIV/0!</v>
      </c>
      <c r="C78" s="231" t="e">
        <f t="shared" si="54"/>
        <v>#DIV/0!</v>
      </c>
      <c r="D78" s="231" t="e">
        <f t="shared" si="54"/>
        <v>#DIV/0!</v>
      </c>
      <c r="E78" s="231" t="e">
        <f t="shared" si="54"/>
        <v>#DIV/0!</v>
      </c>
      <c r="F78" s="231" t="e">
        <f t="shared" si="54"/>
        <v>#DIV/0!</v>
      </c>
      <c r="G78" s="231" t="e">
        <f t="shared" si="54"/>
        <v>#DIV/0!</v>
      </c>
      <c r="H78" s="231" t="e">
        <f t="shared" si="54"/>
        <v>#DIV/0!</v>
      </c>
      <c r="I78" s="232"/>
      <c r="J78" s="233" t="e">
        <f>+J33-J75</f>
        <v>#DIV/0!</v>
      </c>
      <c r="K78" s="231" t="e">
        <f>+K33-K75</f>
        <v>#DIV/0!</v>
      </c>
      <c r="L78" s="231" t="e">
        <f>+L33-L75</f>
        <v>#DIV/0!</v>
      </c>
      <c r="M78" s="231" t="e">
        <f>+M33-M75</f>
        <v>#DIV/0!</v>
      </c>
      <c r="N78" s="231" t="e">
        <f>+N33-N75</f>
        <v>#DIV/0!</v>
      </c>
      <c r="O78" s="232"/>
      <c r="P78" s="231" t="e">
        <f>+P33-P75</f>
        <v>#DIV/0!</v>
      </c>
      <c r="Q78" s="231" t="e">
        <f>+Q33-Q75</f>
        <v>#DIV/0!</v>
      </c>
      <c r="R78" s="232"/>
      <c r="S78" s="231" t="e">
        <f>+S33-S75</f>
        <v>#DIV/0!</v>
      </c>
      <c r="T78" s="231" t="e">
        <f>+T33-T75</f>
        <v>#DIV/0!</v>
      </c>
      <c r="U78" s="231" t="e">
        <f>+U33-U75</f>
        <v>#DIV/0!</v>
      </c>
      <c r="V78" s="231" t="e">
        <f>+V33-V75</f>
        <v>#DIV/0!</v>
      </c>
      <c r="W78" s="231" t="e">
        <f>+W33-W75</f>
        <v>#DIV/0!</v>
      </c>
      <c r="X78" s="232"/>
      <c r="Y78" s="231" t="e">
        <f t="shared" ref="Y78:AJ78" si="55">+Y33-Y75</f>
        <v>#DIV/0!</v>
      </c>
      <c r="Z78" s="231" t="e">
        <f t="shared" si="55"/>
        <v>#DIV/0!</v>
      </c>
      <c r="AA78" s="231" t="e">
        <f t="shared" si="55"/>
        <v>#DIV/0!</v>
      </c>
      <c r="AB78" s="231" t="e">
        <f t="shared" si="55"/>
        <v>#DIV/0!</v>
      </c>
      <c r="AC78" s="233" t="e">
        <f t="shared" si="55"/>
        <v>#DIV/0!</v>
      </c>
      <c r="AD78" s="233" t="e">
        <f t="shared" si="55"/>
        <v>#DIV/0!</v>
      </c>
      <c r="AE78" s="233" t="e">
        <f t="shared" si="55"/>
        <v>#DIV/0!</v>
      </c>
      <c r="AF78" s="233" t="e">
        <f t="shared" si="55"/>
        <v>#DIV/0!</v>
      </c>
      <c r="AG78" s="233" t="e">
        <f t="shared" si="55"/>
        <v>#DIV/0!</v>
      </c>
      <c r="AH78" s="233" t="e">
        <f t="shared" si="55"/>
        <v>#DIV/0!</v>
      </c>
      <c r="AI78" s="233" t="e">
        <f t="shared" si="55"/>
        <v>#DIV/0!</v>
      </c>
      <c r="AJ78" s="233" t="e">
        <f t="shared" si="55"/>
        <v>#DIV/0!</v>
      </c>
      <c r="AK78" s="234"/>
      <c r="AL78" s="235" t="e">
        <f>+AL33-AL75</f>
        <v>#DIV/0!</v>
      </c>
      <c r="AM78" s="236" t="e">
        <f>+AL78/AL$18*100</f>
        <v>#DIV/0!</v>
      </c>
    </row>
    <row r="79" spans="1:44" x14ac:dyDescent="0.2">
      <c r="A79" s="295"/>
      <c r="B79" s="237" t="e">
        <f t="shared" ref="B79:H79" si="56">+B78/B18</f>
        <v>#DIV/0!</v>
      </c>
      <c r="C79" s="237" t="e">
        <f t="shared" si="56"/>
        <v>#DIV/0!</v>
      </c>
      <c r="D79" s="237" t="e">
        <f t="shared" si="56"/>
        <v>#DIV/0!</v>
      </c>
      <c r="E79" s="237" t="e">
        <f t="shared" si="56"/>
        <v>#DIV/0!</v>
      </c>
      <c r="F79" s="237" t="e">
        <f t="shared" si="56"/>
        <v>#DIV/0!</v>
      </c>
      <c r="G79" s="237" t="e">
        <f t="shared" si="56"/>
        <v>#DIV/0!</v>
      </c>
      <c r="H79" s="237" t="e">
        <f t="shared" si="56"/>
        <v>#DIV/0!</v>
      </c>
      <c r="I79" s="237"/>
      <c r="J79" s="237" t="e">
        <f>+J78/J18</f>
        <v>#DIV/0!</v>
      </c>
      <c r="K79" s="237" t="e">
        <f>+K78/K18</f>
        <v>#DIV/0!</v>
      </c>
      <c r="L79" s="237" t="e">
        <f>+L78/L18</f>
        <v>#DIV/0!</v>
      </c>
      <c r="M79" s="237" t="e">
        <f>+M78/M18</f>
        <v>#DIV/0!</v>
      </c>
      <c r="N79" s="237" t="e">
        <f>+N78/N18</f>
        <v>#DIV/0!</v>
      </c>
      <c r="O79" s="237"/>
      <c r="P79" s="237" t="e">
        <f>+P78/P18</f>
        <v>#DIV/0!</v>
      </c>
      <c r="Q79" s="237" t="e">
        <f>+Q78/Q18</f>
        <v>#DIV/0!</v>
      </c>
      <c r="R79" s="237"/>
      <c r="S79" s="237" t="e">
        <f>+S78/S18</f>
        <v>#DIV/0!</v>
      </c>
      <c r="T79" s="237" t="e">
        <f>+T78/T18</f>
        <v>#DIV/0!</v>
      </c>
      <c r="U79" s="237" t="e">
        <f>+U78/U18</f>
        <v>#DIV/0!</v>
      </c>
      <c r="V79" s="237" t="e">
        <f>+V78/V18</f>
        <v>#DIV/0!</v>
      </c>
      <c r="W79" s="237" t="e">
        <f>+W78/W18</f>
        <v>#DIV/0!</v>
      </c>
      <c r="X79" s="237"/>
      <c r="Y79" s="237" t="e">
        <f t="shared" ref="Y79:AJ79" si="57">+Y78/Y18</f>
        <v>#DIV/0!</v>
      </c>
      <c r="Z79" s="237" t="e">
        <f t="shared" si="57"/>
        <v>#DIV/0!</v>
      </c>
      <c r="AA79" s="237" t="e">
        <f t="shared" si="57"/>
        <v>#DIV/0!</v>
      </c>
      <c r="AB79" s="237" t="e">
        <f t="shared" si="57"/>
        <v>#DIV/0!</v>
      </c>
      <c r="AC79" s="237" t="e">
        <f t="shared" si="57"/>
        <v>#DIV/0!</v>
      </c>
      <c r="AD79" s="237" t="e">
        <f t="shared" si="57"/>
        <v>#DIV/0!</v>
      </c>
      <c r="AE79" s="237" t="e">
        <f t="shared" si="57"/>
        <v>#DIV/0!</v>
      </c>
      <c r="AF79" s="237" t="e">
        <f t="shared" si="57"/>
        <v>#DIV/0!</v>
      </c>
      <c r="AG79" s="237" t="e">
        <f t="shared" si="57"/>
        <v>#DIV/0!</v>
      </c>
      <c r="AH79" s="237" t="e">
        <f t="shared" si="57"/>
        <v>#DIV/0!</v>
      </c>
      <c r="AI79" s="237" t="e">
        <f t="shared" si="57"/>
        <v>#DIV/0!</v>
      </c>
      <c r="AJ79" s="237" t="e">
        <f t="shared" si="57"/>
        <v>#DIV/0!</v>
      </c>
      <c r="AK79" s="238"/>
      <c r="AL79" s="237" t="e">
        <f>+AL78/AL18</f>
        <v>#DIV/0!</v>
      </c>
      <c r="AM79" s="239"/>
    </row>
    <row r="80" spans="1:44" x14ac:dyDescent="0.2">
      <c r="A80" s="240"/>
      <c r="B80" s="241"/>
      <c r="C80" s="241"/>
      <c r="D80" s="241"/>
      <c r="E80" s="241"/>
      <c r="F80" s="241"/>
      <c r="G80" s="241"/>
      <c r="H80" s="241"/>
      <c r="I80" s="241"/>
      <c r="J80" s="241"/>
      <c r="K80" s="241"/>
      <c r="L80" s="241"/>
      <c r="M80" s="241"/>
      <c r="N80" s="241"/>
      <c r="O80" s="241"/>
      <c r="P80" s="241"/>
      <c r="Q80" s="241"/>
      <c r="R80" s="241"/>
      <c r="S80" s="241"/>
      <c r="T80" s="241"/>
      <c r="U80" s="241"/>
      <c r="V80" s="241"/>
      <c r="W80" s="241"/>
      <c r="X80" s="241"/>
      <c r="Y80" s="241"/>
      <c r="Z80" s="241"/>
      <c r="AA80" s="241"/>
      <c r="AB80" s="241"/>
      <c r="AC80" s="241"/>
      <c r="AD80" s="241"/>
      <c r="AE80" s="241"/>
      <c r="AF80" s="241"/>
      <c r="AG80" s="241"/>
      <c r="AH80" s="241"/>
      <c r="AI80" s="241"/>
      <c r="AJ80" s="241"/>
      <c r="AK80" s="241"/>
      <c r="AL80" s="237"/>
      <c r="AM80" s="239"/>
      <c r="AO80" s="242"/>
      <c r="AP80" s="242"/>
      <c r="AQ80" s="242"/>
    </row>
    <row r="81" spans="1:43" x14ac:dyDescent="0.2">
      <c r="A81" s="243" t="s">
        <v>218</v>
      </c>
      <c r="B81" s="166"/>
      <c r="C81" s="164"/>
      <c r="D81" s="164"/>
      <c r="E81" s="164"/>
      <c r="F81" s="164"/>
      <c r="G81" s="164"/>
      <c r="H81" s="164"/>
      <c r="I81" s="164"/>
      <c r="J81" s="164"/>
      <c r="K81" s="164"/>
      <c r="L81" s="164"/>
      <c r="M81" s="164"/>
      <c r="N81" s="164"/>
      <c r="O81" s="164"/>
      <c r="P81" s="164"/>
      <c r="Q81" s="164"/>
      <c r="R81" s="164"/>
      <c r="S81" s="164"/>
      <c r="T81" s="164"/>
      <c r="U81" s="164"/>
      <c r="V81" s="164"/>
      <c r="W81" s="164"/>
      <c r="X81" s="164"/>
      <c r="Y81" s="164"/>
      <c r="Z81" s="164"/>
      <c r="AA81" s="164"/>
      <c r="AB81" s="164"/>
      <c r="AC81" s="164"/>
      <c r="AD81" s="164"/>
      <c r="AE81" s="164"/>
      <c r="AF81" s="164"/>
      <c r="AG81" s="164"/>
      <c r="AH81" s="164"/>
      <c r="AI81" s="164"/>
      <c r="AJ81" s="164"/>
      <c r="AK81" s="164"/>
      <c r="AL81" s="167"/>
      <c r="AM81" s="138"/>
      <c r="AO81" s="242"/>
      <c r="AP81" s="242"/>
      <c r="AQ81" s="242"/>
    </row>
    <row r="82" spans="1:43" x14ac:dyDescent="0.2">
      <c r="A82" s="244" t="s">
        <v>219</v>
      </c>
      <c r="B82" s="166"/>
      <c r="C82" s="164"/>
      <c r="D82" s="164"/>
      <c r="E82" s="164"/>
      <c r="F82" s="164"/>
      <c r="G82" s="164"/>
      <c r="H82" s="164"/>
      <c r="I82" s="164"/>
      <c r="J82" s="164"/>
      <c r="K82" s="164"/>
      <c r="L82" s="164"/>
      <c r="M82" s="164"/>
      <c r="N82" s="164"/>
      <c r="O82" s="164"/>
      <c r="P82" s="164"/>
      <c r="Q82" s="164"/>
      <c r="R82" s="164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4"/>
      <c r="AK82" s="164"/>
      <c r="AL82" s="245"/>
      <c r="AM82" s="246" t="e">
        <f t="shared" ref="AM82:AM91" si="58">+AL82/AL$18*100</f>
        <v>#DIV/0!</v>
      </c>
      <c r="AQ82" s="242"/>
    </row>
    <row r="83" spans="1:43" x14ac:dyDescent="0.2">
      <c r="A83" s="247" t="s">
        <v>220</v>
      </c>
      <c r="B83" s="166"/>
      <c r="C83" s="164"/>
      <c r="D83" s="164"/>
      <c r="E83" s="164"/>
      <c r="F83" s="164"/>
      <c r="G83" s="164"/>
      <c r="H83" s="164"/>
      <c r="I83" s="164"/>
      <c r="J83" s="164"/>
      <c r="K83" s="164"/>
      <c r="L83" s="164"/>
      <c r="M83" s="164"/>
      <c r="N83" s="164"/>
      <c r="O83" s="164"/>
      <c r="P83" s="164"/>
      <c r="Q83" s="164"/>
      <c r="R83" s="164"/>
      <c r="S83" s="164"/>
      <c r="T83" s="164"/>
      <c r="U83" s="164"/>
      <c r="V83" s="164"/>
      <c r="W83" s="164"/>
      <c r="X83" s="164"/>
      <c r="Y83" s="164"/>
      <c r="Z83" s="164"/>
      <c r="AA83" s="164"/>
      <c r="AB83" s="164"/>
      <c r="AC83" s="164"/>
      <c r="AD83" s="164"/>
      <c r="AE83" s="164"/>
      <c r="AF83" s="164"/>
      <c r="AG83" s="164"/>
      <c r="AH83" s="164"/>
      <c r="AI83" s="164"/>
      <c r="AJ83" s="164"/>
      <c r="AK83" s="164"/>
      <c r="AL83" s="248"/>
      <c r="AM83" s="249" t="e">
        <f t="shared" si="58"/>
        <v>#DIV/0!</v>
      </c>
      <c r="AN83" s="285" t="s">
        <v>221</v>
      </c>
      <c r="AO83" s="250">
        <v>79810877.390000001</v>
      </c>
      <c r="AP83" s="242">
        <v>501</v>
      </c>
      <c r="AQ83" s="242"/>
    </row>
    <row r="84" spans="1:43" x14ac:dyDescent="0.2">
      <c r="A84" s="251" t="s">
        <v>222</v>
      </c>
      <c r="B84" s="166"/>
      <c r="C84" s="164"/>
      <c r="D84" s="164"/>
      <c r="E84" s="164"/>
      <c r="F84" s="164"/>
      <c r="G84" s="164"/>
      <c r="H84" s="164"/>
      <c r="I84" s="164"/>
      <c r="J84" s="164"/>
      <c r="K84" s="164"/>
      <c r="L84" s="164"/>
      <c r="M84" s="164"/>
      <c r="N84" s="164"/>
      <c r="O84" s="164"/>
      <c r="P84" s="164"/>
      <c r="Q84" s="164"/>
      <c r="R84" s="164"/>
      <c r="S84" s="164"/>
      <c r="T84" s="164"/>
      <c r="U84" s="164"/>
      <c r="V84" s="164"/>
      <c r="W84" s="164"/>
      <c r="X84" s="164"/>
      <c r="Y84" s="164"/>
      <c r="Z84" s="164"/>
      <c r="AA84" s="164"/>
      <c r="AB84" s="164"/>
      <c r="AC84" s="164"/>
      <c r="AD84" s="164"/>
      <c r="AE84" s="164"/>
      <c r="AF84" s="164"/>
      <c r="AG84" s="164"/>
      <c r="AH84" s="164"/>
      <c r="AI84" s="164"/>
      <c r="AJ84" s="164"/>
      <c r="AK84" s="164"/>
      <c r="AL84" s="252"/>
      <c r="AM84" s="138" t="e">
        <f t="shared" si="58"/>
        <v>#DIV/0!</v>
      </c>
      <c r="AN84" s="285" t="s">
        <v>223</v>
      </c>
      <c r="AO84" s="250">
        <v>17507675.280000001</v>
      </c>
      <c r="AP84" s="242">
        <v>502</v>
      </c>
      <c r="AQ84" s="242"/>
    </row>
    <row r="85" spans="1:43" x14ac:dyDescent="0.2">
      <c r="A85" s="253" t="s">
        <v>224</v>
      </c>
      <c r="B85" s="166"/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164"/>
      <c r="N85" s="164"/>
      <c r="O85" s="164"/>
      <c r="P85" s="164"/>
      <c r="Q85" s="164"/>
      <c r="R85" s="164"/>
      <c r="S85" s="164"/>
      <c r="T85" s="164"/>
      <c r="U85" s="164"/>
      <c r="V85" s="164"/>
      <c r="W85" s="164"/>
      <c r="X85" s="164"/>
      <c r="Y85" s="164"/>
      <c r="Z85" s="164"/>
      <c r="AA85" s="164"/>
      <c r="AB85" s="164"/>
      <c r="AC85" s="164"/>
      <c r="AD85" s="164"/>
      <c r="AE85" s="164"/>
      <c r="AF85" s="164"/>
      <c r="AG85" s="164"/>
      <c r="AH85" s="164"/>
      <c r="AI85" s="164"/>
      <c r="AJ85" s="164"/>
      <c r="AK85" s="164"/>
      <c r="AL85" s="252"/>
      <c r="AM85" s="138" t="e">
        <f t="shared" si="58"/>
        <v>#DIV/0!</v>
      </c>
      <c r="AN85" s="285" t="s">
        <v>225</v>
      </c>
      <c r="AO85" s="250">
        <v>5901957.8399999989</v>
      </c>
      <c r="AP85" s="242">
        <v>503</v>
      </c>
      <c r="AQ85" s="242"/>
    </row>
    <row r="86" spans="1:43" x14ac:dyDescent="0.2">
      <c r="A86" s="251" t="s">
        <v>104</v>
      </c>
      <c r="B86" s="254"/>
      <c r="C86" s="255"/>
      <c r="D86" s="255"/>
      <c r="E86" s="255"/>
      <c r="F86" s="255"/>
      <c r="G86" s="255"/>
      <c r="H86" s="255"/>
      <c r="I86" s="255"/>
      <c r="J86" s="255"/>
      <c r="K86" s="255"/>
      <c r="L86" s="255"/>
      <c r="M86" s="255"/>
      <c r="N86" s="255"/>
      <c r="O86" s="255"/>
      <c r="P86" s="255"/>
      <c r="Q86" s="255"/>
      <c r="R86" s="255"/>
      <c r="S86" s="255"/>
      <c r="T86" s="255"/>
      <c r="U86" s="255"/>
      <c r="V86" s="255"/>
      <c r="W86" s="255"/>
      <c r="X86" s="255"/>
      <c r="Y86" s="255"/>
      <c r="Z86" s="255"/>
      <c r="AA86" s="255"/>
      <c r="AB86" s="255"/>
      <c r="AC86" s="255"/>
      <c r="AD86" s="255"/>
      <c r="AE86" s="255"/>
      <c r="AF86" s="255"/>
      <c r="AG86" s="255"/>
      <c r="AH86" s="255"/>
      <c r="AI86" s="255"/>
      <c r="AJ86" s="255"/>
      <c r="AK86" s="255"/>
      <c r="AL86" s="256"/>
      <c r="AM86" s="138" t="e">
        <f t="shared" si="58"/>
        <v>#DIV/0!</v>
      </c>
      <c r="AN86" s="285" t="s">
        <v>226</v>
      </c>
      <c r="AO86" s="250">
        <v>5324226.8699999992</v>
      </c>
      <c r="AP86" s="242">
        <v>504</v>
      </c>
      <c r="AQ86" s="242"/>
    </row>
    <row r="87" spans="1:43" x14ac:dyDescent="0.2">
      <c r="A87" s="251" t="s">
        <v>227</v>
      </c>
      <c r="B87" s="254"/>
      <c r="C87" s="255"/>
      <c r="D87" s="255"/>
      <c r="E87" s="255"/>
      <c r="F87" s="255"/>
      <c r="G87" s="255"/>
      <c r="H87" s="255"/>
      <c r="I87" s="255"/>
      <c r="J87" s="255"/>
      <c r="K87" s="255"/>
      <c r="L87" s="255"/>
      <c r="M87" s="255"/>
      <c r="N87" s="255"/>
      <c r="O87" s="255"/>
      <c r="P87" s="255"/>
      <c r="Q87" s="255"/>
      <c r="R87" s="255"/>
      <c r="S87" s="255"/>
      <c r="T87" s="255"/>
      <c r="U87" s="255"/>
      <c r="V87" s="255"/>
      <c r="W87" s="255"/>
      <c r="X87" s="255"/>
      <c r="Y87" s="255"/>
      <c r="Z87" s="255"/>
      <c r="AA87" s="255"/>
      <c r="AB87" s="255"/>
      <c r="AC87" s="255"/>
      <c r="AD87" s="255"/>
      <c r="AE87" s="255"/>
      <c r="AF87" s="255"/>
      <c r="AG87" s="255"/>
      <c r="AH87" s="255"/>
      <c r="AI87" s="255"/>
      <c r="AJ87" s="255"/>
      <c r="AK87" s="255"/>
      <c r="AL87" s="256"/>
      <c r="AM87" s="138" t="e">
        <f t="shared" si="58"/>
        <v>#DIV/0!</v>
      </c>
      <c r="AN87" s="285" t="s">
        <v>228</v>
      </c>
      <c r="AO87" s="250">
        <v>1099030.56</v>
      </c>
      <c r="AP87" s="242">
        <v>505</v>
      </c>
      <c r="AQ87" s="242"/>
    </row>
    <row r="88" spans="1:43" x14ac:dyDescent="0.2">
      <c r="A88" s="251" t="s">
        <v>229</v>
      </c>
      <c r="B88" s="254"/>
      <c r="C88" s="255"/>
      <c r="D88" s="255"/>
      <c r="E88" s="255"/>
      <c r="F88" s="255"/>
      <c r="G88" s="255"/>
      <c r="H88" s="255"/>
      <c r="I88" s="255"/>
      <c r="J88" s="255"/>
      <c r="K88" s="255"/>
      <c r="L88" s="255"/>
      <c r="M88" s="255"/>
      <c r="N88" s="255"/>
      <c r="O88" s="255"/>
      <c r="P88" s="255"/>
      <c r="Q88" s="255"/>
      <c r="R88" s="255"/>
      <c r="S88" s="255"/>
      <c r="T88" s="255"/>
      <c r="U88" s="255"/>
      <c r="V88" s="255"/>
      <c r="W88" s="255"/>
      <c r="X88" s="255"/>
      <c r="Y88" s="255"/>
      <c r="Z88" s="255"/>
      <c r="AA88" s="255"/>
      <c r="AB88" s="255"/>
      <c r="AC88" s="255"/>
      <c r="AD88" s="255"/>
      <c r="AE88" s="255"/>
      <c r="AF88" s="255"/>
      <c r="AG88" s="255"/>
      <c r="AH88" s="255"/>
      <c r="AI88" s="255"/>
      <c r="AJ88" s="255"/>
      <c r="AK88" s="255"/>
      <c r="AL88" s="256"/>
      <c r="AM88" s="138" t="e">
        <f t="shared" si="58"/>
        <v>#DIV/0!</v>
      </c>
      <c r="AN88" s="285" t="s">
        <v>230</v>
      </c>
      <c r="AO88" s="250">
        <v>1239740.3700000001</v>
      </c>
      <c r="AP88" s="242">
        <v>506</v>
      </c>
      <c r="AQ88" s="242"/>
    </row>
    <row r="89" spans="1:43" x14ac:dyDescent="0.2">
      <c r="A89" s="150" t="s">
        <v>231</v>
      </c>
      <c r="B89" s="210"/>
      <c r="C89" s="257"/>
      <c r="D89" s="257"/>
      <c r="E89" s="257"/>
      <c r="F89" s="257"/>
      <c r="G89" s="257"/>
      <c r="H89" s="257"/>
      <c r="I89" s="257"/>
      <c r="J89" s="257"/>
      <c r="K89" s="257"/>
      <c r="L89" s="257"/>
      <c r="M89" s="257"/>
      <c r="N89" s="257"/>
      <c r="O89" s="257"/>
      <c r="P89" s="257"/>
      <c r="Q89" s="257"/>
      <c r="R89" s="257"/>
      <c r="S89" s="257"/>
      <c r="T89" s="257"/>
      <c r="U89" s="257"/>
      <c r="V89" s="257"/>
      <c r="W89" s="257"/>
      <c r="X89" s="257"/>
      <c r="Y89" s="257"/>
      <c r="Z89" s="257"/>
      <c r="AA89" s="257"/>
      <c r="AB89" s="257"/>
      <c r="AC89" s="257"/>
      <c r="AD89" s="257"/>
      <c r="AE89" s="257"/>
      <c r="AF89" s="257"/>
      <c r="AG89" s="257"/>
      <c r="AH89" s="257"/>
      <c r="AI89" s="257"/>
      <c r="AJ89" s="257"/>
      <c r="AK89" s="257"/>
      <c r="AL89" s="141"/>
      <c r="AM89" s="138" t="e">
        <f t="shared" si="58"/>
        <v>#DIV/0!</v>
      </c>
      <c r="AN89" s="285" t="s">
        <v>232</v>
      </c>
      <c r="AO89" s="250">
        <v>14106207.5</v>
      </c>
      <c r="AP89" s="242">
        <v>517</v>
      </c>
      <c r="AQ89" s="242"/>
    </row>
    <row r="90" spans="1:43" ht="15.75" customHeight="1" thickBot="1" x14ac:dyDescent="0.25">
      <c r="A90" s="150" t="s">
        <v>107</v>
      </c>
      <c r="B90" s="166"/>
      <c r="C90" s="164"/>
      <c r="D90" s="164"/>
      <c r="E90" s="164"/>
      <c r="F90" s="164"/>
      <c r="G90" s="164"/>
      <c r="H90" s="164"/>
      <c r="I90" s="164"/>
      <c r="J90" s="164"/>
      <c r="K90" s="164"/>
      <c r="L90" s="164"/>
      <c r="M90" s="164"/>
      <c r="N90" s="164"/>
      <c r="O90" s="164"/>
      <c r="P90" s="164"/>
      <c r="Q90" s="164"/>
      <c r="R90" s="164"/>
      <c r="S90" s="164"/>
      <c r="T90" s="164"/>
      <c r="U90" s="164"/>
      <c r="V90" s="164"/>
      <c r="W90" s="164"/>
      <c r="X90" s="164"/>
      <c r="Y90" s="164"/>
      <c r="Z90" s="164"/>
      <c r="AA90" s="164"/>
      <c r="AB90" s="164"/>
      <c r="AC90" s="164"/>
      <c r="AD90" s="164"/>
      <c r="AE90" s="164"/>
      <c r="AF90" s="164"/>
      <c r="AG90" s="164"/>
      <c r="AH90" s="164"/>
      <c r="AI90" s="164"/>
      <c r="AJ90" s="164"/>
      <c r="AK90" s="164"/>
      <c r="AL90" s="141"/>
      <c r="AM90" s="138" t="e">
        <f t="shared" si="58"/>
        <v>#DIV/0!</v>
      </c>
      <c r="AN90" s="285" t="s">
        <v>233</v>
      </c>
      <c r="AO90" s="250">
        <v>647430.77</v>
      </c>
      <c r="AP90" s="250">
        <f>SUM(AO83:AO90)</f>
        <v>125637146.58000001</v>
      </c>
      <c r="AQ90" s="242">
        <v>518</v>
      </c>
    </row>
    <row r="91" spans="1:43" ht="16.5" customHeight="1" thickBot="1" x14ac:dyDescent="0.25">
      <c r="A91" s="258" t="s">
        <v>234</v>
      </c>
      <c r="B91" s="110"/>
      <c r="C91" s="110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  <c r="AA91" s="110"/>
      <c r="AB91" s="110"/>
      <c r="AC91" s="110"/>
      <c r="AD91" s="110"/>
      <c r="AE91" s="110"/>
      <c r="AF91" s="110"/>
      <c r="AG91" s="110"/>
      <c r="AH91" s="110"/>
      <c r="AI91" s="110"/>
      <c r="AJ91" s="110"/>
      <c r="AK91" s="110"/>
      <c r="AL91" s="169">
        <f>SUM(AL82:AL88)-AL89-AL90</f>
        <v>0</v>
      </c>
      <c r="AM91" s="170" t="e">
        <f t="shared" si="58"/>
        <v>#DIV/0!</v>
      </c>
      <c r="AN91" s="285" t="s">
        <v>235</v>
      </c>
      <c r="AO91" s="242">
        <v>6183753.0699999994</v>
      </c>
      <c r="AP91" s="242"/>
      <c r="AQ91" s="242"/>
    </row>
    <row r="92" spans="1:43" x14ac:dyDescent="0.2">
      <c r="A92" s="131"/>
      <c r="B92" s="131"/>
      <c r="C92" s="110"/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  <c r="AA92" s="110"/>
      <c r="AB92" s="110"/>
      <c r="AC92" s="110"/>
      <c r="AD92" s="110"/>
      <c r="AE92" s="110"/>
      <c r="AF92" s="110"/>
      <c r="AG92" s="110"/>
      <c r="AH92" s="110"/>
      <c r="AI92" s="110"/>
      <c r="AJ92" s="110"/>
      <c r="AK92" s="110"/>
      <c r="AL92" s="226" t="e">
        <f>AL91/AL18</f>
        <v>#DIV/0!</v>
      </c>
      <c r="AM92" s="110"/>
      <c r="AN92" s="285" t="s">
        <v>236</v>
      </c>
      <c r="AO92" s="242">
        <v>7434185.4200000009</v>
      </c>
      <c r="AP92" s="242"/>
      <c r="AQ92" s="242"/>
    </row>
    <row r="93" spans="1:43" x14ac:dyDescent="0.2">
      <c r="A93" s="259" t="s">
        <v>237</v>
      </c>
      <c r="B93" s="260"/>
      <c r="C93" s="261"/>
      <c r="D93" s="261"/>
      <c r="E93" s="261"/>
      <c r="F93" s="261"/>
      <c r="G93" s="261"/>
      <c r="H93" s="261"/>
      <c r="I93" s="261"/>
      <c r="J93" s="261"/>
      <c r="K93" s="261"/>
      <c r="L93" s="261"/>
      <c r="M93" s="261"/>
      <c r="N93" s="261"/>
      <c r="O93" s="261"/>
      <c r="P93" s="261"/>
      <c r="Q93" s="261"/>
      <c r="R93" s="261"/>
      <c r="S93" s="261"/>
      <c r="T93" s="261"/>
      <c r="U93" s="261"/>
      <c r="V93" s="261"/>
      <c r="W93" s="261"/>
      <c r="X93" s="261"/>
      <c r="Y93" s="261"/>
      <c r="Z93" s="261"/>
      <c r="AA93" s="261"/>
      <c r="AB93" s="261"/>
      <c r="AC93" s="261"/>
      <c r="AD93" s="261"/>
      <c r="AE93" s="261"/>
      <c r="AF93" s="261"/>
      <c r="AG93" s="261"/>
      <c r="AH93" s="261"/>
      <c r="AI93" s="261"/>
      <c r="AJ93" s="261"/>
      <c r="AK93" s="261"/>
      <c r="AL93" s="262" t="e">
        <f>AL78-AL91</f>
        <v>#DIV/0!</v>
      </c>
      <c r="AM93" s="263" t="e">
        <f>+AL93/AL$18*100</f>
        <v>#DIV/0!</v>
      </c>
      <c r="AN93" s="285" t="s">
        <v>238</v>
      </c>
      <c r="AO93" s="242">
        <v>4477779.18</v>
      </c>
      <c r="AP93" s="242"/>
      <c r="AQ93" s="242"/>
    </row>
    <row r="94" spans="1:43" x14ac:dyDescent="0.2">
      <c r="A94" s="264" t="s">
        <v>239</v>
      </c>
      <c r="B94" s="265"/>
      <c r="C94" s="266"/>
      <c r="D94" s="266"/>
      <c r="E94" s="266"/>
      <c r="F94" s="266"/>
      <c r="G94" s="266"/>
      <c r="H94" s="266"/>
      <c r="I94" s="266"/>
      <c r="J94" s="267"/>
      <c r="K94" s="266"/>
      <c r="L94" s="266"/>
      <c r="M94" s="266"/>
      <c r="N94" s="266"/>
      <c r="O94" s="266"/>
      <c r="P94" s="266"/>
      <c r="Q94" s="266"/>
      <c r="R94" s="266"/>
      <c r="S94" s="266"/>
      <c r="T94" s="266"/>
      <c r="U94" s="266"/>
      <c r="V94" s="266"/>
      <c r="W94" s="266"/>
      <c r="X94" s="266"/>
      <c r="Y94" s="266"/>
      <c r="Z94" s="266"/>
      <c r="AA94" s="266"/>
      <c r="AB94" s="266"/>
      <c r="AC94" s="266"/>
      <c r="AD94" s="266"/>
      <c r="AE94" s="266"/>
      <c r="AF94" s="266"/>
      <c r="AG94" s="266"/>
      <c r="AH94" s="266"/>
      <c r="AI94" s="266"/>
      <c r="AJ94" s="266"/>
      <c r="AK94" s="266"/>
      <c r="AL94" s="268" t="e">
        <f>+AL93/AL18</f>
        <v>#DIV/0!</v>
      </c>
      <c r="AM94" s="268"/>
      <c r="AN94" s="285" t="s">
        <v>240</v>
      </c>
      <c r="AO94" s="242">
        <v>1419349.42</v>
      </c>
      <c r="AP94" s="242"/>
      <c r="AQ94" s="242"/>
    </row>
    <row r="95" spans="1:43" x14ac:dyDescent="0.2">
      <c r="A95" s="150"/>
      <c r="B95" s="131"/>
      <c r="C95" s="110"/>
      <c r="D95" s="110"/>
      <c r="E95" s="110"/>
      <c r="F95" s="110"/>
      <c r="G95" s="110"/>
      <c r="H95" s="110"/>
      <c r="I95" s="110"/>
      <c r="J95" s="269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10"/>
      <c r="Z95" s="110"/>
      <c r="AA95" s="110"/>
      <c r="AB95" s="110"/>
      <c r="AC95" s="110"/>
      <c r="AD95" s="110"/>
      <c r="AE95" s="110"/>
      <c r="AF95" s="110"/>
      <c r="AG95" s="110"/>
      <c r="AH95" s="110"/>
      <c r="AI95" s="110"/>
      <c r="AJ95" s="110"/>
      <c r="AK95" s="110"/>
      <c r="AL95" s="140"/>
      <c r="AM95" s="144"/>
      <c r="AN95" s="270" t="s">
        <v>241</v>
      </c>
      <c r="AO95" s="242">
        <v>23665.94</v>
      </c>
      <c r="AP95" s="242">
        <f>SUM(AO91:AO95)+AP90</f>
        <v>145175879.61000001</v>
      </c>
    </row>
    <row r="96" spans="1:43" x14ac:dyDescent="0.2">
      <c r="A96" s="150" t="s">
        <v>242</v>
      </c>
      <c r="B96" s="271"/>
      <c r="C96" s="272"/>
      <c r="D96" s="272"/>
      <c r="E96" s="272"/>
      <c r="F96" s="272"/>
      <c r="G96" s="272"/>
      <c r="H96" s="272"/>
      <c r="I96" s="272"/>
      <c r="J96" s="272"/>
      <c r="K96" s="272"/>
      <c r="L96" s="272"/>
      <c r="M96" s="272"/>
      <c r="N96" s="272"/>
      <c r="O96" s="272"/>
      <c r="P96" s="272"/>
      <c r="Q96" s="272"/>
      <c r="R96" s="272"/>
      <c r="S96" s="272"/>
      <c r="T96" s="272"/>
      <c r="U96" s="272"/>
      <c r="V96" s="272"/>
      <c r="W96" s="272"/>
      <c r="X96" s="272"/>
      <c r="Y96" s="272"/>
      <c r="Z96" s="272"/>
      <c r="AA96" s="272"/>
      <c r="AB96" s="272"/>
      <c r="AC96" s="272"/>
      <c r="AD96" s="272"/>
      <c r="AE96" s="272"/>
      <c r="AF96" s="272"/>
      <c r="AG96" s="272"/>
      <c r="AH96" s="272"/>
      <c r="AI96" s="272"/>
      <c r="AJ96" s="272"/>
      <c r="AK96" s="272"/>
      <c r="AL96" s="256"/>
      <c r="AM96" s="138" t="e">
        <f>+AL96/AL$18*100</f>
        <v>#DIV/0!</v>
      </c>
    </row>
    <row r="97" spans="1:39" ht="15.75" customHeight="1" thickBot="1" x14ac:dyDescent="0.25">
      <c r="A97" s="150"/>
      <c r="B97" s="131"/>
      <c r="C97" s="110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  <c r="AA97" s="110"/>
      <c r="AB97" s="110"/>
      <c r="AC97" s="110"/>
      <c r="AD97" s="110"/>
      <c r="AE97" s="110"/>
      <c r="AF97" s="110"/>
      <c r="AG97" s="110"/>
      <c r="AH97" s="110"/>
      <c r="AI97" s="110"/>
      <c r="AJ97" s="110"/>
      <c r="AK97" s="110"/>
      <c r="AL97" s="273"/>
      <c r="AM97" s="274"/>
    </row>
    <row r="98" spans="1:39" ht="15.75" customHeight="1" thickBot="1" x14ac:dyDescent="0.25">
      <c r="A98" s="275" t="s">
        <v>243</v>
      </c>
      <c r="B98" s="276"/>
      <c r="C98" s="277"/>
      <c r="D98" s="277"/>
      <c r="E98" s="277"/>
      <c r="F98" s="277"/>
      <c r="G98" s="277"/>
      <c r="H98" s="277"/>
      <c r="I98" s="277"/>
      <c r="J98" s="277"/>
      <c r="K98" s="277"/>
      <c r="L98" s="277"/>
      <c r="M98" s="277"/>
      <c r="N98" s="277"/>
      <c r="O98" s="277"/>
      <c r="P98" s="277"/>
      <c r="Q98" s="277"/>
      <c r="R98" s="277"/>
      <c r="S98" s="277"/>
      <c r="T98" s="277"/>
      <c r="U98" s="277"/>
      <c r="V98" s="277"/>
      <c r="W98" s="277"/>
      <c r="X98" s="277"/>
      <c r="Y98" s="277"/>
      <c r="Z98" s="277"/>
      <c r="AA98" s="277"/>
      <c r="AB98" s="277"/>
      <c r="AC98" s="277"/>
      <c r="AD98" s="277"/>
      <c r="AE98" s="277"/>
      <c r="AF98" s="277"/>
      <c r="AG98" s="277"/>
      <c r="AH98" s="277"/>
      <c r="AI98" s="277"/>
      <c r="AJ98" s="277"/>
      <c r="AK98" s="277"/>
      <c r="AL98" s="278" t="e">
        <f>+AL93-AL96</f>
        <v>#DIV/0!</v>
      </c>
      <c r="AM98" s="279" t="e">
        <f>+AL98/AL$18*100</f>
        <v>#DIV/0!</v>
      </c>
    </row>
    <row r="99" spans="1:39" ht="15.75" customHeight="1" thickBot="1" x14ac:dyDescent="0.25">
      <c r="A99" s="280"/>
      <c r="B99" s="281"/>
      <c r="C99" s="282"/>
      <c r="D99" s="282"/>
      <c r="E99" s="282"/>
      <c r="F99" s="282"/>
      <c r="G99" s="282"/>
      <c r="H99" s="282"/>
      <c r="I99" s="282"/>
      <c r="J99" s="282"/>
      <c r="K99" s="282"/>
      <c r="L99" s="282"/>
      <c r="M99" s="282"/>
      <c r="N99" s="282"/>
      <c r="O99" s="282"/>
      <c r="P99" s="282"/>
      <c r="Q99" s="282"/>
      <c r="R99" s="282"/>
      <c r="S99" s="282"/>
      <c r="T99" s="282"/>
      <c r="U99" s="282"/>
      <c r="V99" s="282"/>
      <c r="W99" s="282"/>
      <c r="X99" s="282"/>
      <c r="Y99" s="282"/>
      <c r="Z99" s="282"/>
      <c r="AA99" s="282"/>
      <c r="AB99" s="282"/>
      <c r="AC99" s="282"/>
      <c r="AD99" s="282"/>
      <c r="AE99" s="282"/>
      <c r="AF99" s="282"/>
      <c r="AG99" s="282"/>
      <c r="AH99" s="282"/>
      <c r="AI99" s="282"/>
      <c r="AJ99" s="282"/>
      <c r="AK99" s="282"/>
      <c r="AL99" s="283" t="e">
        <f>+AL98/$AL$18</f>
        <v>#DIV/0!</v>
      </c>
      <c r="AM99" s="283"/>
    </row>
  </sheetData>
  <mergeCells count="16">
    <mergeCell ref="S4:W4"/>
    <mergeCell ref="Y4:AJ4"/>
    <mergeCell ref="A1:V1"/>
    <mergeCell ref="A2:V2"/>
    <mergeCell ref="A3:V3"/>
    <mergeCell ref="B4:H4"/>
    <mergeCell ref="J4:N4"/>
    <mergeCell ref="P4:Q4"/>
    <mergeCell ref="A60:A61"/>
    <mergeCell ref="A72:A73"/>
    <mergeCell ref="A78:A79"/>
    <mergeCell ref="A21:A22"/>
    <mergeCell ref="A30:A31"/>
    <mergeCell ref="A45:A46"/>
    <mergeCell ref="A48:A49"/>
    <mergeCell ref="A57:A5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Balance</vt:lpstr>
      <vt:lpstr>Edo. de Res. Cons. Acum. y Mens</vt:lpstr>
      <vt:lpstr>Edo. de Res. Acum x Sucl.</vt:lpstr>
      <vt:lpstr>Edo. de Res. Mens x Sucl.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</dc:creator>
  <cp:lastModifiedBy>DAVID ALBERTO PEREZ PAYAN</cp:lastModifiedBy>
  <dcterms:created xsi:type="dcterms:W3CDTF">2019-10-08T17:06:32Z</dcterms:created>
  <dcterms:modified xsi:type="dcterms:W3CDTF">2019-10-17T18:35:42Z</dcterms:modified>
</cp:coreProperties>
</file>