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workbookProtection workbookPassword="A2AA" lockStructure="1"/>
  <bookViews>
    <workbookView xWindow="0" yWindow="0" windowWidth="19440" windowHeight="11910" tabRatio="500"/>
  </bookViews>
  <sheets>
    <sheet name="Configuration" sheetId="1" r:id="rId1"/>
    <sheet name="Sheet2" sheetId="2" state="hidden" r:id="rId2"/>
    <sheet name="Enterprise Discount" sheetId="3" r:id="rId3"/>
    <sheet name="Reseller Discounts" sheetId="4" r:id="rId4"/>
  </sheets>
  <definedNames>
    <definedName name="_xlnm._FilterDatabase" localSheetId="0" hidden="1">Configuration!$J$4:$J$7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G5" i="1"/>
  <c r="E6" i="1"/>
  <c r="E4" i="1"/>
  <c r="E13" i="1"/>
  <c r="M13" i="1"/>
  <c r="E12" i="1"/>
  <c r="M12" i="1"/>
  <c r="E11" i="1"/>
  <c r="G11" i="1"/>
  <c r="J11" i="1"/>
  <c r="L11" i="1"/>
  <c r="M11" i="1"/>
  <c r="G4" i="1"/>
  <c r="J4" i="1"/>
  <c r="L4" i="1"/>
  <c r="M4" i="1"/>
  <c r="G6" i="1"/>
  <c r="J6" i="1"/>
  <c r="L6" i="1"/>
  <c r="M6" i="1"/>
  <c r="G13" i="1"/>
  <c r="J13" i="1"/>
  <c r="L13" i="1"/>
  <c r="G12" i="1"/>
  <c r="J12" i="1"/>
  <c r="L12" i="1"/>
  <c r="J5" i="1"/>
  <c r="L5" i="1"/>
  <c r="M5" i="1"/>
  <c r="M7" i="1"/>
  <c r="M14" i="1"/>
  <c r="C20" i="1"/>
  <c r="L7" i="1"/>
  <c r="L14" i="1"/>
  <c r="C21" i="1"/>
  <c r="E7" i="1"/>
  <c r="E14" i="1"/>
  <c r="C19" i="1"/>
  <c r="J14" i="1"/>
  <c r="G14" i="1"/>
  <c r="J7" i="1"/>
  <c r="G7" i="1"/>
</calcChain>
</file>

<file path=xl/sharedStrings.xml><?xml version="1.0" encoding="utf-8"?>
<sst xmlns="http://schemas.openxmlformats.org/spreadsheetml/2006/main" count="128" uniqueCount="80">
  <si>
    <t>Reseller Discount</t>
  </si>
  <si>
    <t>Subtotal</t>
  </si>
  <si>
    <t>Volume Discount</t>
  </si>
  <si>
    <t>Total</t>
  </si>
  <si>
    <t>Overall total %</t>
  </si>
  <si>
    <t>QTY</t>
  </si>
  <si>
    <t>SKU</t>
  </si>
  <si>
    <t>Description</t>
  </si>
  <si>
    <t>Licenses</t>
  </si>
  <si>
    <t>Total Price</t>
  </si>
  <si>
    <t>Support</t>
  </si>
  <si>
    <t>License + Support</t>
  </si>
  <si>
    <t>Buy Price</t>
  </si>
  <si>
    <t>price/license</t>
  </si>
  <si>
    <t>Cloud Operations Manager perpetual license</t>
  </si>
  <si>
    <t>Volume % Band</t>
  </si>
  <si>
    <t>E</t>
  </si>
  <si>
    <t>Totals</t>
  </si>
  <si>
    <t>Average Discount</t>
  </si>
  <si>
    <t>VMT-COM-PERM</t>
  </si>
  <si>
    <t>VMT-COM-PERM-SNM</t>
  </si>
  <si>
    <t>Cloud Operations Manager support &amp; maintenance</t>
  </si>
  <si>
    <t xml:space="preserve">VMTurbo Enteprise License Program  </t>
  </si>
  <si>
    <t>Enterprise License Program Level</t>
  </si>
  <si>
    <t xml:space="preserve">A </t>
  </si>
  <si>
    <t>B</t>
  </si>
  <si>
    <t>C</t>
  </si>
  <si>
    <t xml:space="preserve">D </t>
  </si>
  <si>
    <t>F</t>
  </si>
  <si>
    <t>G</t>
  </si>
  <si>
    <t>Discount</t>
  </si>
  <si>
    <t>Revenue Commitment</t>
  </si>
  <si>
    <t>$75K</t>
  </si>
  <si>
    <t>$150K</t>
  </si>
  <si>
    <t>$300K</t>
  </si>
  <si>
    <t>$600K</t>
  </si>
  <si>
    <t>$1M</t>
  </si>
  <si>
    <t>$1.5M</t>
  </si>
  <si>
    <t>Initial Order Minimum</t>
  </si>
  <si>
    <t xml:space="preserve">Minimum Re Order </t>
  </si>
  <si>
    <t>N/A</t>
  </si>
  <si>
    <t>$5K</t>
  </si>
  <si>
    <t>Renewal Order Minimum</t>
  </si>
  <si>
    <t>$37.5K</t>
  </si>
  <si>
    <t>$500K</t>
  </si>
  <si>
    <t>$750K</t>
  </si>
  <si>
    <t>Program Level Upgrade Minimum</t>
  </si>
  <si>
    <t>$112.5K</t>
  </si>
  <si>
    <t>$225K</t>
  </si>
  <si>
    <t>$450K</t>
  </si>
  <si>
    <t>$650K</t>
  </si>
  <si>
    <t>$875K</t>
  </si>
  <si>
    <t>Program Term</t>
  </si>
  <si>
    <t>Lifetime</t>
  </si>
  <si>
    <t>3 Years</t>
  </si>
  <si>
    <t>Renewal Term</t>
  </si>
  <si>
    <t>2 Years</t>
  </si>
  <si>
    <t xml:space="preserve"> </t>
  </si>
  <si>
    <t>1. The discount is a reduction from the suggested retail price on VMTurbo products and select services to the customer.</t>
  </si>
  <si>
    <t xml:space="preserve">2. A reorder is an additional purchase placed during the term of the Enterprise License Program. Reorders must meet or exceed the </t>
  </si>
  <si>
    <t xml:space="preserve">   minimum to qualify for use of the associated Enterprise License Program discount.</t>
  </si>
  <si>
    <t>3. A renewal order must be placed within the 12 months prior to the current discount expiration. To reward continued investment,</t>
  </si>
  <si>
    <t xml:space="preserve">   the qualifying order size required for the customer to maintain its same program and discount level. This is only offered during </t>
  </si>
  <si>
    <t xml:space="preserve">   an agreement’s renewal period.</t>
  </si>
  <si>
    <t xml:space="preserve">4. The Program Level Upgrade allows customers to move up one discount level with a reduced qualifying order at any point in their </t>
  </si>
  <si>
    <t xml:space="preserve">    agreement term.</t>
  </si>
  <si>
    <t xml:space="preserve">5. The renewal term is the length of time a discount is extended if a qualifying renewal or Program Level Upgrade order is placed within </t>
  </si>
  <si>
    <t xml:space="preserve">    the 12 months prior to their.</t>
  </si>
  <si>
    <t>Special Discount</t>
  </si>
  <si>
    <t>Discount %</t>
  </si>
  <si>
    <t>Registered Oppty</t>
  </si>
  <si>
    <t xml:space="preserve">License </t>
  </si>
  <si>
    <t>Support new</t>
  </si>
  <si>
    <t>Support renew</t>
  </si>
  <si>
    <t>Post install support provided</t>
  </si>
  <si>
    <t>Post install support not provided</t>
  </si>
  <si>
    <t>Non Registered Oppty</t>
  </si>
  <si>
    <t>Fullfillment only</t>
  </si>
  <si>
    <t>&lt;$50,000</t>
  </si>
  <si>
    <t>&gt; $50,000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</si>
</sst>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Arial"/>
      <family val="2"/>
    </font>
    <font>
      <b/>
      <sz val="10"/>
      <name val="Verdana"/>
    </font>
    <font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5">
    <xf numFmtId="0" fontId="0" fillId="0" borderId="0" xfId="0"/>
    <xf numFmtId="44" fontId="0" fillId="0" borderId="0" xfId="2" applyFont="1"/>
    <xf numFmtId="9" fontId="0" fillId="0" borderId="0" xfId="3" applyFont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0" fontId="2" fillId="0" borderId="0" xfId="0" applyFont="1"/>
    <xf numFmtId="43" fontId="0" fillId="0" borderId="0" xfId="1" applyFont="1"/>
    <xf numFmtId="9" fontId="0" fillId="0" borderId="0" xfId="0" applyNumberFormat="1"/>
    <xf numFmtId="0" fontId="0" fillId="0" borderId="11" xfId="0" applyBorder="1"/>
    <xf numFmtId="10" fontId="2" fillId="0" borderId="12" xfId="3" applyNumberFormat="1" applyFont="1" applyBorder="1"/>
    <xf numFmtId="44" fontId="0" fillId="0" borderId="6" xfId="2" applyFont="1" applyBorder="1"/>
    <xf numFmtId="44" fontId="0" fillId="0" borderId="6" xfId="0" applyNumberFormat="1" applyBorder="1"/>
    <xf numFmtId="10" fontId="2" fillId="0" borderId="7" xfId="3" applyNumberFormat="1" applyFont="1" applyBorder="1"/>
    <xf numFmtId="164" fontId="0" fillId="0" borderId="6" xfId="0" applyNumberFormat="1" applyBorder="1"/>
    <xf numFmtId="0" fontId="2" fillId="2" borderId="2" xfId="0" applyFont="1" applyFill="1" applyBorder="1"/>
    <xf numFmtId="0" fontId="2" fillId="2" borderId="3" xfId="0" applyFont="1" applyFill="1" applyBorder="1"/>
    <xf numFmtId="44" fontId="2" fillId="2" borderId="3" xfId="2" applyFont="1" applyFill="1" applyBorder="1"/>
    <xf numFmtId="9" fontId="2" fillId="2" borderId="3" xfId="3" applyFont="1" applyFill="1" applyBorder="1"/>
    <xf numFmtId="0" fontId="2" fillId="2" borderId="4" xfId="0" applyFont="1" applyFill="1" applyBorder="1"/>
    <xf numFmtId="9" fontId="0" fillId="0" borderId="0" xfId="3" applyFont="1" applyAlignment="1">
      <alignment horizontal="center"/>
    </xf>
    <xf numFmtId="44" fontId="2" fillId="2" borderId="3" xfId="2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44" fontId="0" fillId="0" borderId="9" xfId="2" applyFont="1" applyBorder="1"/>
    <xf numFmtId="44" fontId="0" fillId="0" borderId="9" xfId="0" applyNumberFormat="1" applyBorder="1"/>
    <xf numFmtId="10" fontId="2" fillId="0" borderId="10" xfId="3" applyNumberFormat="1" applyFont="1" applyBorder="1"/>
    <xf numFmtId="0" fontId="2" fillId="0" borderId="2" xfId="0" applyFont="1" applyBorder="1"/>
    <xf numFmtId="0" fontId="2" fillId="0" borderId="3" xfId="0" applyFont="1" applyBorder="1"/>
    <xf numFmtId="44" fontId="2" fillId="0" borderId="3" xfId="2" applyFont="1" applyBorder="1"/>
    <xf numFmtId="9" fontId="2" fillId="0" borderId="3" xfId="3" applyFont="1" applyBorder="1"/>
    <xf numFmtId="44" fontId="2" fillId="0" borderId="3" xfId="2" applyFont="1" applyBorder="1" applyAlignment="1">
      <alignment horizontal="center"/>
    </xf>
    <xf numFmtId="164" fontId="2" fillId="0" borderId="3" xfId="0" applyNumberFormat="1" applyFont="1" applyBorder="1"/>
    <xf numFmtId="10" fontId="2" fillId="0" borderId="4" xfId="0" applyNumberFormat="1" applyFont="1" applyBorder="1"/>
    <xf numFmtId="44" fontId="2" fillId="0" borderId="3" xfId="0" applyNumberFormat="1" applyFont="1" applyBorder="1"/>
    <xf numFmtId="0" fontId="0" fillId="2" borderId="1" xfId="0" applyFont="1" applyFill="1" applyBorder="1"/>
    <xf numFmtId="9" fontId="0" fillId="0" borderId="0" xfId="0" applyNumberFormat="1" applyFont="1"/>
    <xf numFmtId="9" fontId="0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44" fontId="0" fillId="0" borderId="6" xfId="2" applyFont="1" applyBorder="1" applyProtection="1">
      <protection locked="0"/>
    </xf>
    <xf numFmtId="0" fontId="0" fillId="0" borderId="11" xfId="0" applyBorder="1" applyProtection="1">
      <protection locked="0"/>
    </xf>
    <xf numFmtId="0" fontId="0" fillId="0" borderId="1" xfId="0" applyBorder="1" applyProtection="1">
      <protection locked="0"/>
    </xf>
    <xf numFmtId="44" fontId="0" fillId="0" borderId="1" xfId="2" applyFont="1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44" fontId="0" fillId="0" borderId="9" xfId="2" applyFont="1" applyBorder="1" applyProtection="1">
      <protection locked="0"/>
    </xf>
    <xf numFmtId="9" fontId="0" fillId="0" borderId="6" xfId="3" applyFont="1" applyBorder="1" applyProtection="1">
      <protection locked="0"/>
    </xf>
    <xf numFmtId="9" fontId="0" fillId="0" borderId="1" xfId="3" applyFont="1" applyBorder="1" applyProtection="1">
      <protection locked="0"/>
    </xf>
    <xf numFmtId="9" fontId="0" fillId="0" borderId="9" xfId="3" applyFont="1" applyBorder="1" applyProtection="1">
      <protection locked="0"/>
    </xf>
    <xf numFmtId="44" fontId="0" fillId="0" borderId="6" xfId="2" applyFont="1" applyBorder="1" applyAlignment="1" applyProtection="1">
      <alignment horizontal="center"/>
      <protection locked="0"/>
    </xf>
    <xf numFmtId="44" fontId="0" fillId="0" borderId="1" xfId="2" applyFont="1" applyBorder="1" applyAlignment="1" applyProtection="1">
      <alignment horizontal="center"/>
      <protection locked="0"/>
    </xf>
    <xf numFmtId="44" fontId="0" fillId="0" borderId="9" xfId="2" applyFont="1" applyBorder="1" applyAlignment="1" applyProtection="1">
      <alignment horizontal="center"/>
      <protection locked="0"/>
    </xf>
    <xf numFmtId="9" fontId="0" fillId="0" borderId="1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/>
    <xf numFmtId="9" fontId="0" fillId="0" borderId="12" xfId="0" applyNumberFormat="1" applyBorder="1"/>
    <xf numFmtId="0" fontId="0" fillId="0" borderId="16" xfId="0" applyBorder="1"/>
    <xf numFmtId="0" fontId="6" fillId="0" borderId="0" xfId="0" applyFont="1"/>
    <xf numFmtId="0" fontId="7" fillId="0" borderId="0" xfId="0" applyFont="1"/>
    <xf numFmtId="9" fontId="7" fillId="0" borderId="0" xfId="0" applyNumberFormat="1" applyFont="1"/>
    <xf numFmtId="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3" xfId="0" applyFont="1" applyBorder="1"/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7" fillId="0" borderId="11" xfId="0" applyFont="1" applyBorder="1"/>
    <xf numFmtId="9" fontId="7" fillId="0" borderId="12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6" xfId="0" applyFont="1" applyBorder="1"/>
    <xf numFmtId="9" fontId="7" fillId="0" borderId="17" xfId="0" applyNumberFormat="1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2" fillId="0" borderId="13" xfId="0" applyFont="1" applyBorder="1"/>
    <xf numFmtId="0" fontId="0" fillId="0" borderId="11" xfId="0" applyFont="1" applyBorder="1"/>
    <xf numFmtId="44" fontId="5" fillId="2" borderId="12" xfId="2" applyFont="1" applyFill="1" applyBorder="1"/>
    <xf numFmtId="9" fontId="5" fillId="2" borderId="12" xfId="3" applyFont="1" applyFill="1" applyBorder="1" applyAlignment="1">
      <alignment horizontal="right"/>
    </xf>
    <xf numFmtId="0" fontId="0" fillId="0" borderId="16" xfId="0" applyFont="1" applyBorder="1"/>
    <xf numFmtId="0" fontId="0" fillId="2" borderId="17" xfId="0" applyFont="1" applyFill="1" applyBorder="1"/>
    <xf numFmtId="44" fontId="5" fillId="2" borderId="18" xfId="2" applyFont="1" applyFill="1" applyBorder="1"/>
    <xf numFmtId="9" fontId="0" fillId="0" borderId="17" xfId="0" applyNumberFormat="1" applyBorder="1"/>
    <xf numFmtId="9" fontId="0" fillId="0" borderId="18" xfId="0" applyNumberFormat="1" applyBorder="1"/>
  </cellXfs>
  <cellStyles count="68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Normal" xfId="0" builtinId="0"/>
    <cellStyle name="Percent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"/>
  <sheetViews>
    <sheetView tabSelected="1" workbookViewId="0">
      <selection activeCell="K6" sqref="K6"/>
    </sheetView>
  </sheetViews>
  <sheetFormatPr defaultColWidth="11" defaultRowHeight="15.75" x14ac:dyDescent="0.25"/>
  <cols>
    <col min="2" max="2" width="19.625" style="1" bestFit="1" customWidth="1"/>
    <col min="3" max="3" width="42.875" bestFit="1" customWidth="1"/>
    <col min="4" max="4" width="13.125" bestFit="1" customWidth="1"/>
    <col min="5" max="5" width="12.5" style="1" bestFit="1" customWidth="1"/>
    <col min="6" max="6" width="14.875" style="1" bestFit="1" customWidth="1"/>
    <col min="7" max="7" width="12.5" style="1" customWidth="1"/>
    <col min="8" max="8" width="15.5" style="20" bestFit="1" customWidth="1"/>
    <col min="9" max="10" width="16.375" style="1" bestFit="1" customWidth="1"/>
    <col min="11" max="11" width="15.375" style="1" bestFit="1" customWidth="1"/>
    <col min="12" max="13" width="13.625" bestFit="1" customWidth="1"/>
    <col min="14" max="14" width="13.125" style="6" bestFit="1" customWidth="1"/>
  </cols>
  <sheetData>
    <row r="2" spans="1:13" ht="16.5" thickBot="1" x14ac:dyDescent="0.3">
      <c r="A2" s="6" t="s">
        <v>8</v>
      </c>
    </row>
    <row r="3" spans="1:13" s="6" customFormat="1" ht="16.5" thickBot="1" x14ac:dyDescent="0.3">
      <c r="A3" s="15" t="s">
        <v>5</v>
      </c>
      <c r="B3" s="16" t="s">
        <v>6</v>
      </c>
      <c r="C3" s="16" t="s">
        <v>7</v>
      </c>
      <c r="D3" s="17" t="s">
        <v>13</v>
      </c>
      <c r="E3" s="17" t="s">
        <v>9</v>
      </c>
      <c r="F3" s="18" t="s">
        <v>68</v>
      </c>
      <c r="G3" s="17" t="s">
        <v>1</v>
      </c>
      <c r="H3" s="21" t="s">
        <v>15</v>
      </c>
      <c r="I3" s="17" t="s">
        <v>2</v>
      </c>
      <c r="J3" s="17" t="s">
        <v>1</v>
      </c>
      <c r="K3" s="16" t="s">
        <v>0</v>
      </c>
      <c r="L3" s="16" t="s">
        <v>3</v>
      </c>
      <c r="M3" s="19" t="s">
        <v>4</v>
      </c>
    </row>
    <row r="4" spans="1:13" x14ac:dyDescent="0.25">
      <c r="A4" s="39">
        <v>600</v>
      </c>
      <c r="B4" s="40" t="s">
        <v>19</v>
      </c>
      <c r="C4" s="40" t="s">
        <v>14</v>
      </c>
      <c r="D4" s="41">
        <v>799.99</v>
      </c>
      <c r="E4" s="11">
        <f>A4*D4</f>
        <v>479994</v>
      </c>
      <c r="F4" s="48">
        <v>0</v>
      </c>
      <c r="G4" s="11">
        <f>E4*(1-F4)</f>
        <v>479994</v>
      </c>
      <c r="H4" s="51" t="s">
        <v>16</v>
      </c>
      <c r="I4" s="48">
        <v>0.4</v>
      </c>
      <c r="J4" s="11">
        <f>G4*(1-I4)</f>
        <v>287996.39999999997</v>
      </c>
      <c r="K4" s="48">
        <v>0.25</v>
      </c>
      <c r="L4" s="14">
        <f>J4*(1-K4)</f>
        <v>215997.3</v>
      </c>
      <c r="M4" s="13">
        <f>IF(E4&gt;0, 1-(L4/E4), 0)</f>
        <v>0.55000000000000004</v>
      </c>
    </row>
    <row r="5" spans="1:13" x14ac:dyDescent="0.25">
      <c r="A5" s="42"/>
      <c r="B5" s="43"/>
      <c r="C5" s="43"/>
      <c r="D5" s="44"/>
      <c r="E5" s="4">
        <f>D5*A5</f>
        <v>0</v>
      </c>
      <c r="F5" s="49"/>
      <c r="G5" s="1">
        <f>E5*(1-F5)</f>
        <v>0</v>
      </c>
      <c r="H5" s="52"/>
      <c r="I5" s="49"/>
      <c r="J5" s="11">
        <f t="shared" ref="J5:J6" si="0">G5*(1-I5)</f>
        <v>0</v>
      </c>
      <c r="K5" s="49"/>
      <c r="L5" s="5">
        <f t="shared" ref="L5:L6" si="1">J5*(1-K5)</f>
        <v>0</v>
      </c>
      <c r="M5" s="10">
        <f>IF(E5&gt;0, 1-(L5/E5), 0)</f>
        <v>0</v>
      </c>
    </row>
    <row r="6" spans="1:13" ht="16.5" thickBot="1" x14ac:dyDescent="0.3">
      <c r="A6" s="45"/>
      <c r="B6" s="46"/>
      <c r="C6" s="46"/>
      <c r="D6" s="47"/>
      <c r="E6" s="23">
        <f>A6*D6</f>
        <v>0</v>
      </c>
      <c r="F6" s="50"/>
      <c r="G6" s="23">
        <f t="shared" ref="G6" si="2">E6*(1-F6)</f>
        <v>0</v>
      </c>
      <c r="H6" s="53"/>
      <c r="I6" s="50"/>
      <c r="J6" s="11">
        <f t="shared" si="0"/>
        <v>0</v>
      </c>
      <c r="K6" s="50"/>
      <c r="L6" s="24">
        <f t="shared" si="1"/>
        <v>0</v>
      </c>
      <c r="M6" s="25">
        <f>IF(E6&gt;0, 1-(L6/E6), 0)</f>
        <v>0</v>
      </c>
    </row>
    <row r="7" spans="1:13" s="6" customFormat="1" ht="16.5" thickBot="1" x14ac:dyDescent="0.3">
      <c r="A7" s="26"/>
      <c r="B7" s="27" t="s">
        <v>17</v>
      </c>
      <c r="C7" s="27"/>
      <c r="D7" s="27"/>
      <c r="E7" s="28">
        <f>SUM(E4:E6)</f>
        <v>479994</v>
      </c>
      <c r="F7" s="29"/>
      <c r="G7" s="28">
        <f>SUM(G4:G6)</f>
        <v>479994</v>
      </c>
      <c r="H7" s="30"/>
      <c r="I7" s="28"/>
      <c r="J7" s="28">
        <f>SUM(J4:J6)</f>
        <v>287996.39999999997</v>
      </c>
      <c r="K7" s="27"/>
      <c r="L7" s="31">
        <f>SUM(L4:L6)</f>
        <v>215997.3</v>
      </c>
      <c r="M7" s="32">
        <f>SUM(M4:M6)</f>
        <v>0.55000000000000004</v>
      </c>
    </row>
    <row r="8" spans="1:13" x14ac:dyDescent="0.25">
      <c r="K8" s="2"/>
    </row>
    <row r="9" spans="1:13" ht="16.5" thickBot="1" x14ac:dyDescent="0.3">
      <c r="A9" s="6" t="s">
        <v>10</v>
      </c>
    </row>
    <row r="10" spans="1:13" s="6" customFormat="1" ht="16.5" thickBot="1" x14ac:dyDescent="0.3">
      <c r="A10" s="15" t="s">
        <v>5</v>
      </c>
      <c r="B10" s="16" t="s">
        <v>6</v>
      </c>
      <c r="C10" s="16" t="s">
        <v>7</v>
      </c>
      <c r="D10" s="17" t="s">
        <v>13</v>
      </c>
      <c r="E10" s="17" t="s">
        <v>9</v>
      </c>
      <c r="F10" s="18" t="s">
        <v>68</v>
      </c>
      <c r="G10" s="17" t="s">
        <v>1</v>
      </c>
      <c r="H10" s="21" t="s">
        <v>15</v>
      </c>
      <c r="I10" s="17" t="s">
        <v>2</v>
      </c>
      <c r="J10" s="17" t="s">
        <v>1</v>
      </c>
      <c r="K10" s="16" t="s">
        <v>0</v>
      </c>
      <c r="L10" s="16" t="s">
        <v>3</v>
      </c>
      <c r="M10" s="19" t="s">
        <v>4</v>
      </c>
    </row>
    <row r="11" spans="1:13" x14ac:dyDescent="0.25">
      <c r="A11" s="39">
        <v>600</v>
      </c>
      <c r="B11" s="40" t="s">
        <v>20</v>
      </c>
      <c r="C11" s="40" t="s">
        <v>21</v>
      </c>
      <c r="D11" s="41">
        <v>200</v>
      </c>
      <c r="E11" s="11">
        <f>D11*A11</f>
        <v>120000</v>
      </c>
      <c r="F11" s="48">
        <v>0</v>
      </c>
      <c r="G11" s="11">
        <f>E11*(1-F11)</f>
        <v>120000</v>
      </c>
      <c r="H11" s="51" t="s">
        <v>16</v>
      </c>
      <c r="I11" s="48">
        <v>0</v>
      </c>
      <c r="J11" s="11">
        <f>G11*(1-I11)</f>
        <v>120000</v>
      </c>
      <c r="K11" s="48">
        <v>0.2</v>
      </c>
      <c r="L11" s="12">
        <f t="shared" ref="L11:L13" si="3">J11*(1-K11)</f>
        <v>96000</v>
      </c>
      <c r="M11" s="13">
        <f t="shared" ref="M11:M13" si="4">IF(E11&gt;0, 1-(L11/E11), 0)</f>
        <v>0.19999999999999996</v>
      </c>
    </row>
    <row r="12" spans="1:13" x14ac:dyDescent="0.25">
      <c r="A12" s="42"/>
      <c r="B12" s="43"/>
      <c r="C12" s="43"/>
      <c r="D12" s="44"/>
      <c r="E12" s="4">
        <f t="shared" ref="E12:E13" si="5">D12*A12</f>
        <v>0</v>
      </c>
      <c r="F12" s="49"/>
      <c r="G12" s="4">
        <f t="shared" ref="G12:G13" si="6">E12*(1-F12)</f>
        <v>0</v>
      </c>
      <c r="H12" s="52"/>
      <c r="I12" s="49"/>
      <c r="J12" s="4">
        <f t="shared" ref="J12:J13" si="7">G12*(1-I12)</f>
        <v>0</v>
      </c>
      <c r="K12" s="49"/>
      <c r="L12" s="5">
        <f t="shared" si="3"/>
        <v>0</v>
      </c>
      <c r="M12" s="10">
        <f t="shared" si="4"/>
        <v>0</v>
      </c>
    </row>
    <row r="13" spans="1:13" ht="16.5" thickBot="1" x14ac:dyDescent="0.3">
      <c r="A13" s="45"/>
      <c r="B13" s="46"/>
      <c r="C13" s="46"/>
      <c r="D13" s="47"/>
      <c r="E13" s="23">
        <f t="shared" si="5"/>
        <v>0</v>
      </c>
      <c r="F13" s="50"/>
      <c r="G13" s="23">
        <f t="shared" si="6"/>
        <v>0</v>
      </c>
      <c r="H13" s="53"/>
      <c r="I13" s="50"/>
      <c r="J13" s="23">
        <f t="shared" si="7"/>
        <v>0</v>
      </c>
      <c r="K13" s="50"/>
      <c r="L13" s="24">
        <f t="shared" si="3"/>
        <v>0</v>
      </c>
      <c r="M13" s="25">
        <f t="shared" si="4"/>
        <v>0</v>
      </c>
    </row>
    <row r="14" spans="1:13" s="6" customFormat="1" ht="16.5" thickBot="1" x14ac:dyDescent="0.3">
      <c r="A14" s="26"/>
      <c r="B14" s="27"/>
      <c r="C14" s="27"/>
      <c r="D14" s="27"/>
      <c r="E14" s="28">
        <f>SUM(E11:E13)</f>
        <v>120000</v>
      </c>
      <c r="F14" s="29"/>
      <c r="G14" s="28">
        <f>SUM(G11:G13)</f>
        <v>120000</v>
      </c>
      <c r="H14" s="30"/>
      <c r="I14" s="28"/>
      <c r="J14" s="28">
        <f>SUM(J11:J13)</f>
        <v>120000</v>
      </c>
      <c r="K14" s="27"/>
      <c r="L14" s="33">
        <f>SUM(L11:L13)</f>
        <v>96000</v>
      </c>
      <c r="M14" s="32">
        <f>SUM(M11:M13)</f>
        <v>0.19999999999999996</v>
      </c>
    </row>
    <row r="16" spans="1:13" x14ac:dyDescent="0.25">
      <c r="B16"/>
      <c r="D16" s="7"/>
      <c r="F16" s="7"/>
      <c r="H16" s="22"/>
      <c r="I16"/>
      <c r="J16" s="8"/>
      <c r="K16" s="7"/>
    </row>
    <row r="17" spans="1:14" ht="16.5" thickBot="1" x14ac:dyDescent="0.3">
      <c r="B17"/>
      <c r="D17" s="7"/>
      <c r="F17" s="7"/>
      <c r="H17" s="22"/>
      <c r="I17"/>
      <c r="J17" s="8"/>
      <c r="K17" s="7"/>
    </row>
    <row r="18" spans="1:14" x14ac:dyDescent="0.25">
      <c r="A18" s="76" t="s">
        <v>11</v>
      </c>
      <c r="B18" s="56"/>
      <c r="C18" s="57"/>
      <c r="D18" s="7"/>
      <c r="F18" s="7"/>
      <c r="H18" s="22"/>
      <c r="I18"/>
      <c r="J18" s="8"/>
      <c r="K18" s="7"/>
    </row>
    <row r="19" spans="1:14" s="37" customFormat="1" x14ac:dyDescent="0.25">
      <c r="A19" s="77"/>
      <c r="B19" s="34" t="s">
        <v>9</v>
      </c>
      <c r="C19" s="78">
        <f>E7+E14</f>
        <v>599994</v>
      </c>
      <c r="D19" s="7"/>
      <c r="E19" s="1"/>
      <c r="F19" s="7"/>
      <c r="G19" s="1"/>
      <c r="H19" s="36"/>
      <c r="J19" s="35"/>
      <c r="K19" s="7"/>
      <c r="N19" s="6"/>
    </row>
    <row r="20" spans="1:14" s="37" customFormat="1" x14ac:dyDescent="0.25">
      <c r="A20" s="77"/>
      <c r="B20" s="34" t="s">
        <v>18</v>
      </c>
      <c r="C20" s="79">
        <f>(M7+M14)/2</f>
        <v>0.375</v>
      </c>
      <c r="D20" s="7"/>
      <c r="E20" s="1"/>
      <c r="F20" s="7"/>
      <c r="G20" s="1"/>
      <c r="H20" s="36"/>
      <c r="J20" s="35"/>
      <c r="K20" s="7"/>
      <c r="N20" s="6"/>
    </row>
    <row r="21" spans="1:14" s="37" customFormat="1" ht="16.5" thickBot="1" x14ac:dyDescent="0.3">
      <c r="A21" s="80"/>
      <c r="B21" s="81" t="s">
        <v>12</v>
      </c>
      <c r="C21" s="82">
        <f>L7+L14</f>
        <v>311997.3</v>
      </c>
      <c r="E21" s="1"/>
      <c r="G21" s="1"/>
      <c r="H21" s="38"/>
      <c r="N21" s="6"/>
    </row>
  </sheetData>
  <sheetProtection password="A2AA" sheet="1" objects="1" scenarios="1" insertColumns="0" insertRows="0" selectLockedCell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4" workbookViewId="0">
      <selection activeCell="A3" sqref="A3:H11"/>
    </sheetView>
  </sheetViews>
  <sheetFormatPr defaultColWidth="11" defaultRowHeight="15.75" x14ac:dyDescent="0.25"/>
  <cols>
    <col min="1" max="1" width="35.875" customWidth="1"/>
  </cols>
  <sheetData>
    <row r="1" spans="1:8" x14ac:dyDescent="0.25">
      <c r="A1" s="61" t="s">
        <v>22</v>
      </c>
      <c r="B1" s="62"/>
      <c r="C1" s="62"/>
      <c r="D1" s="62"/>
      <c r="E1" s="62"/>
      <c r="F1" s="62"/>
      <c r="G1" s="62"/>
      <c r="H1" s="62"/>
    </row>
    <row r="2" spans="1:8" ht="16.5" thickBot="1" x14ac:dyDescent="0.3">
      <c r="A2" s="62"/>
      <c r="B2" s="62"/>
      <c r="C2" s="62"/>
      <c r="D2" s="62"/>
      <c r="E2" s="62"/>
      <c r="F2" s="62"/>
      <c r="G2" s="62"/>
      <c r="H2" s="62"/>
    </row>
    <row r="3" spans="1:8" x14ac:dyDescent="0.25">
      <c r="A3" s="66" t="s">
        <v>23</v>
      </c>
      <c r="B3" s="67" t="s">
        <v>24</v>
      </c>
      <c r="C3" s="67" t="s">
        <v>25</v>
      </c>
      <c r="D3" s="67" t="s">
        <v>26</v>
      </c>
      <c r="E3" s="67" t="s">
        <v>27</v>
      </c>
      <c r="F3" s="67" t="s">
        <v>16</v>
      </c>
      <c r="G3" s="67" t="s">
        <v>28</v>
      </c>
      <c r="H3" s="68" t="s">
        <v>29</v>
      </c>
    </row>
    <row r="4" spans="1:8" x14ac:dyDescent="0.25">
      <c r="A4" s="69" t="s">
        <v>30</v>
      </c>
      <c r="B4" s="64">
        <v>0</v>
      </c>
      <c r="C4" s="64">
        <v>0.25</v>
      </c>
      <c r="D4" s="64">
        <v>0.3</v>
      </c>
      <c r="E4" s="64">
        <v>0.35</v>
      </c>
      <c r="F4" s="64">
        <v>0.4</v>
      </c>
      <c r="G4" s="64">
        <v>0.45</v>
      </c>
      <c r="H4" s="70">
        <v>0.5</v>
      </c>
    </row>
    <row r="5" spans="1:8" x14ac:dyDescent="0.25">
      <c r="A5" s="69" t="s">
        <v>31</v>
      </c>
      <c r="B5" s="64">
        <v>0</v>
      </c>
      <c r="C5" s="65" t="s">
        <v>32</v>
      </c>
      <c r="D5" s="65" t="s">
        <v>33</v>
      </c>
      <c r="E5" s="65" t="s">
        <v>34</v>
      </c>
      <c r="F5" s="65" t="s">
        <v>35</v>
      </c>
      <c r="G5" s="65" t="s">
        <v>36</v>
      </c>
      <c r="H5" s="71" t="s">
        <v>37</v>
      </c>
    </row>
    <row r="6" spans="1:8" x14ac:dyDescent="0.25">
      <c r="A6" s="69" t="s">
        <v>38</v>
      </c>
      <c r="B6" s="64">
        <v>0</v>
      </c>
      <c r="C6" s="65" t="s">
        <v>32</v>
      </c>
      <c r="D6" s="65" t="s">
        <v>33</v>
      </c>
      <c r="E6" s="65" t="s">
        <v>34</v>
      </c>
      <c r="F6" s="65" t="s">
        <v>35</v>
      </c>
      <c r="G6" s="65" t="s">
        <v>36</v>
      </c>
      <c r="H6" s="71" t="s">
        <v>37</v>
      </c>
    </row>
    <row r="7" spans="1:8" x14ac:dyDescent="0.25">
      <c r="A7" s="69" t="s">
        <v>39</v>
      </c>
      <c r="B7" s="64" t="s">
        <v>40</v>
      </c>
      <c r="C7" s="65" t="s">
        <v>41</v>
      </c>
      <c r="D7" s="65" t="s">
        <v>41</v>
      </c>
      <c r="E7" s="65" t="s">
        <v>41</v>
      </c>
      <c r="F7" s="65" t="s">
        <v>41</v>
      </c>
      <c r="G7" s="65" t="s">
        <v>41</v>
      </c>
      <c r="H7" s="71" t="s">
        <v>41</v>
      </c>
    </row>
    <row r="8" spans="1:8" x14ac:dyDescent="0.25">
      <c r="A8" s="69" t="s">
        <v>42</v>
      </c>
      <c r="B8" s="64" t="s">
        <v>40</v>
      </c>
      <c r="C8" s="65" t="s">
        <v>43</v>
      </c>
      <c r="D8" s="65" t="s">
        <v>32</v>
      </c>
      <c r="E8" s="65" t="s">
        <v>33</v>
      </c>
      <c r="F8" s="65" t="s">
        <v>34</v>
      </c>
      <c r="G8" s="65" t="s">
        <v>44</v>
      </c>
      <c r="H8" s="71" t="s">
        <v>45</v>
      </c>
    </row>
    <row r="9" spans="1:8" x14ac:dyDescent="0.25">
      <c r="A9" s="69" t="s">
        <v>46</v>
      </c>
      <c r="B9" s="64" t="s">
        <v>40</v>
      </c>
      <c r="C9" s="65" t="s">
        <v>47</v>
      </c>
      <c r="D9" s="65" t="s">
        <v>48</v>
      </c>
      <c r="E9" s="65" t="s">
        <v>49</v>
      </c>
      <c r="F9" s="65" t="s">
        <v>50</v>
      </c>
      <c r="G9" s="65" t="s">
        <v>51</v>
      </c>
      <c r="H9" s="71" t="s">
        <v>40</v>
      </c>
    </row>
    <row r="10" spans="1:8" x14ac:dyDescent="0.25">
      <c r="A10" s="69" t="s">
        <v>52</v>
      </c>
      <c r="B10" s="64" t="s">
        <v>53</v>
      </c>
      <c r="C10" s="65" t="s">
        <v>54</v>
      </c>
      <c r="D10" s="65" t="s">
        <v>54</v>
      </c>
      <c r="E10" s="65" t="s">
        <v>54</v>
      </c>
      <c r="F10" s="65" t="s">
        <v>54</v>
      </c>
      <c r="G10" s="65" t="s">
        <v>54</v>
      </c>
      <c r="H10" s="71" t="s">
        <v>54</v>
      </c>
    </row>
    <row r="11" spans="1:8" ht="16.5" thickBot="1" x14ac:dyDescent="0.3">
      <c r="A11" s="72" t="s">
        <v>55</v>
      </c>
      <c r="B11" s="73" t="s">
        <v>40</v>
      </c>
      <c r="C11" s="74" t="s">
        <v>56</v>
      </c>
      <c r="D11" s="74" t="s">
        <v>56</v>
      </c>
      <c r="E11" s="74" t="s">
        <v>56</v>
      </c>
      <c r="F11" s="74" t="s">
        <v>56</v>
      </c>
      <c r="G11" s="74" t="s">
        <v>56</v>
      </c>
      <c r="H11" s="75" t="s">
        <v>56</v>
      </c>
    </row>
    <row r="12" spans="1:8" x14ac:dyDescent="0.25">
      <c r="A12" s="62"/>
      <c r="B12" s="63" t="s">
        <v>57</v>
      </c>
      <c r="C12" s="62"/>
      <c r="D12" s="62"/>
      <c r="E12" s="62"/>
      <c r="F12" s="62"/>
      <c r="G12" s="62"/>
      <c r="H12" s="62"/>
    </row>
    <row r="13" spans="1:8" x14ac:dyDescent="0.25">
      <c r="A13" s="62"/>
      <c r="B13" s="63" t="s">
        <v>57</v>
      </c>
      <c r="C13" s="62"/>
      <c r="D13" s="62"/>
      <c r="E13" s="62"/>
      <c r="F13" s="62"/>
      <c r="G13" s="62"/>
      <c r="H13" s="62"/>
    </row>
    <row r="14" spans="1:8" x14ac:dyDescent="0.25">
      <c r="A14" s="62" t="s">
        <v>58</v>
      </c>
      <c r="B14" s="62"/>
      <c r="C14" s="62"/>
      <c r="D14" s="62"/>
      <c r="E14" s="62"/>
      <c r="F14" s="62"/>
      <c r="G14" s="62"/>
      <c r="H14" s="62"/>
    </row>
    <row r="15" spans="1:8" x14ac:dyDescent="0.25">
      <c r="A15" s="62" t="s">
        <v>59</v>
      </c>
      <c r="B15" s="62"/>
      <c r="C15" s="62"/>
      <c r="D15" s="62"/>
      <c r="E15" s="62"/>
      <c r="F15" s="62"/>
      <c r="G15" s="62"/>
      <c r="H15" s="62"/>
    </row>
    <row r="16" spans="1:8" x14ac:dyDescent="0.25">
      <c r="A16" s="62" t="s">
        <v>60</v>
      </c>
      <c r="B16" s="62"/>
      <c r="C16" s="62"/>
      <c r="D16" s="62"/>
      <c r="E16" s="62"/>
      <c r="F16" s="62"/>
      <c r="G16" s="62"/>
      <c r="H16" s="62"/>
    </row>
    <row r="17" spans="1:8" x14ac:dyDescent="0.25">
      <c r="A17" s="62" t="s">
        <v>61</v>
      </c>
      <c r="B17" s="62"/>
      <c r="C17" s="62"/>
      <c r="D17" s="62"/>
      <c r="E17" s="62"/>
      <c r="F17" s="62"/>
      <c r="G17" s="62"/>
      <c r="H17" s="62"/>
    </row>
    <row r="18" spans="1:8" x14ac:dyDescent="0.25">
      <c r="A18" s="62" t="s">
        <v>62</v>
      </c>
      <c r="B18" s="62"/>
      <c r="C18" s="62"/>
      <c r="D18" s="62"/>
      <c r="E18" s="62"/>
      <c r="F18" s="62"/>
      <c r="G18" s="62"/>
      <c r="H18" s="62"/>
    </row>
    <row r="19" spans="1:8" x14ac:dyDescent="0.25">
      <c r="A19" s="62" t="s">
        <v>63</v>
      </c>
      <c r="B19" s="62"/>
      <c r="C19" s="62"/>
      <c r="D19" s="62"/>
      <c r="E19" s="62"/>
      <c r="F19" s="62"/>
      <c r="G19" s="62"/>
      <c r="H19" s="62"/>
    </row>
    <row r="20" spans="1:8" x14ac:dyDescent="0.25">
      <c r="A20" s="62" t="s">
        <v>64</v>
      </c>
      <c r="B20" s="62"/>
      <c r="C20" s="62"/>
      <c r="D20" s="62"/>
      <c r="E20" s="62"/>
      <c r="F20" s="62"/>
      <c r="G20" s="62"/>
      <c r="H20" s="62"/>
    </row>
    <row r="21" spans="1:8" x14ac:dyDescent="0.25">
      <c r="A21" s="62" t="s">
        <v>65</v>
      </c>
      <c r="B21" s="62"/>
      <c r="C21" s="62"/>
      <c r="D21" s="62"/>
      <c r="E21" s="62"/>
      <c r="F21" s="62"/>
      <c r="G21" s="62"/>
      <c r="H21" s="62"/>
    </row>
    <row r="22" spans="1:8" x14ac:dyDescent="0.25">
      <c r="A22" s="62" t="s">
        <v>66</v>
      </c>
      <c r="B22" s="62"/>
      <c r="C22" s="62"/>
      <c r="D22" s="62"/>
      <c r="E22" s="62"/>
      <c r="F22" s="62"/>
      <c r="G22" s="62"/>
      <c r="H22" s="62"/>
    </row>
    <row r="23" spans="1:8" x14ac:dyDescent="0.25">
      <c r="A23" s="62" t="s">
        <v>67</v>
      </c>
      <c r="B23" s="62"/>
      <c r="C23" s="62"/>
      <c r="D23" s="62"/>
      <c r="E23" s="62"/>
      <c r="F23" s="62"/>
      <c r="G23" s="62"/>
      <c r="H23" s="62"/>
    </row>
    <row r="24" spans="1:8" x14ac:dyDescent="0.25">
      <c r="A24" s="62"/>
      <c r="B24" s="62"/>
      <c r="C24" s="62"/>
      <c r="D24" s="62"/>
      <c r="E24" s="62"/>
      <c r="F24" s="62"/>
      <c r="G24" s="62"/>
      <c r="H24" s="62"/>
    </row>
  </sheetData>
  <sheetProtection password="A2AA" sheet="1" objects="1" scenarios="1" selectLockedCells="1" selectUnlockedCell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H28" sqref="H28"/>
    </sheetView>
  </sheetViews>
  <sheetFormatPr defaultColWidth="11" defaultRowHeight="15.75" x14ac:dyDescent="0.25"/>
  <cols>
    <col min="1" max="1" width="27.875" bestFit="1" customWidth="1"/>
    <col min="2" max="2" width="10.375" bestFit="1" customWidth="1"/>
    <col min="3" max="3" width="11.625" bestFit="1" customWidth="1"/>
    <col min="4" max="4" width="13.375" bestFit="1" customWidth="1"/>
  </cols>
  <sheetData>
    <row r="1" spans="1:4" x14ac:dyDescent="0.25">
      <c r="A1" s="55"/>
      <c r="B1" s="56" t="s">
        <v>69</v>
      </c>
      <c r="C1" s="56"/>
      <c r="D1" s="57"/>
    </row>
    <row r="2" spans="1:4" x14ac:dyDescent="0.25">
      <c r="A2" s="9" t="s">
        <v>70</v>
      </c>
      <c r="B2" s="3" t="s">
        <v>71</v>
      </c>
      <c r="C2" s="3" t="s">
        <v>72</v>
      </c>
      <c r="D2" s="58" t="s">
        <v>73</v>
      </c>
    </row>
    <row r="3" spans="1:4" x14ac:dyDescent="0.25">
      <c r="A3" s="9" t="s">
        <v>74</v>
      </c>
      <c r="B3" s="54">
        <v>0.4</v>
      </c>
      <c r="C3" s="54">
        <v>0.4</v>
      </c>
      <c r="D3" s="59">
        <v>0.25</v>
      </c>
    </row>
    <row r="4" spans="1:4" x14ac:dyDescent="0.25">
      <c r="A4" s="9" t="s">
        <v>75</v>
      </c>
      <c r="B4" s="54">
        <v>0.4</v>
      </c>
      <c r="C4" s="54">
        <v>0.2</v>
      </c>
      <c r="D4" s="59">
        <v>0.1</v>
      </c>
    </row>
    <row r="5" spans="1:4" x14ac:dyDescent="0.25">
      <c r="A5" s="9"/>
      <c r="B5" s="3"/>
      <c r="C5" s="3"/>
      <c r="D5" s="58"/>
    </row>
    <row r="6" spans="1:4" x14ac:dyDescent="0.25">
      <c r="A6" s="9" t="s">
        <v>76</v>
      </c>
      <c r="B6" s="3"/>
      <c r="C6" s="3"/>
      <c r="D6" s="58"/>
    </row>
    <row r="7" spans="1:4" x14ac:dyDescent="0.25">
      <c r="A7" s="9" t="s">
        <v>74</v>
      </c>
      <c r="B7" s="54">
        <v>0.3</v>
      </c>
      <c r="C7" s="54">
        <v>0.3</v>
      </c>
      <c r="D7" s="59">
        <v>0.2</v>
      </c>
    </row>
    <row r="8" spans="1:4" x14ac:dyDescent="0.25">
      <c r="A8" s="9" t="s">
        <v>75</v>
      </c>
      <c r="B8" s="54">
        <v>0.3</v>
      </c>
      <c r="C8" s="54">
        <v>0.2</v>
      </c>
      <c r="D8" s="59">
        <v>0.1</v>
      </c>
    </row>
    <row r="9" spans="1:4" x14ac:dyDescent="0.25">
      <c r="A9" s="9"/>
      <c r="B9" s="3"/>
      <c r="C9" s="3"/>
      <c r="D9" s="58"/>
    </row>
    <row r="10" spans="1:4" x14ac:dyDescent="0.25">
      <c r="A10" s="9" t="s">
        <v>77</v>
      </c>
      <c r="B10" s="3"/>
      <c r="C10" s="3"/>
      <c r="D10" s="58"/>
    </row>
    <row r="11" spans="1:4" x14ac:dyDescent="0.25">
      <c r="A11" s="9" t="s">
        <v>78</v>
      </c>
      <c r="B11" s="54">
        <v>0.08</v>
      </c>
      <c r="C11" s="54">
        <v>0.08</v>
      </c>
      <c r="D11" s="59">
        <v>0.08</v>
      </c>
    </row>
    <row r="12" spans="1:4" ht="16.5" thickBot="1" x14ac:dyDescent="0.3">
      <c r="A12" s="60" t="s">
        <v>79</v>
      </c>
      <c r="B12" s="83">
        <v>0.1</v>
      </c>
      <c r="C12" s="83">
        <v>0.1</v>
      </c>
      <c r="D12" s="84">
        <v>0.1</v>
      </c>
    </row>
  </sheetData>
  <sheetProtection password="A2AA" sheet="1" objects="1" scenarios="1" selectLockedCells="1" selectUnlockedCell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Configuration</vt:lpstr>
      <vt:lpstr>Sheet2</vt:lpstr>
      <vt:lpstr>Enterprise Discount</vt:lpstr>
      <vt:lpstr>Reseller Discounts</vt:lpstr>
    </vt:vector>
  </TitlesOfParts>
  <Company>VMTurbo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Meyer</dc:creator>
  <cp:lastModifiedBy>Andrea</cp:lastModifiedBy>
  <dcterms:created xsi:type="dcterms:W3CDTF">2011-11-14T14:56:34Z</dcterms:created>
  <dcterms:modified xsi:type="dcterms:W3CDTF">2012-02-03T14:00:37Z</dcterms:modified>
</cp:coreProperties>
</file>