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urcatoLab\Desktop\"/>
    </mc:Choice>
  </mc:AlternateContent>
  <xr:revisionPtr revIDLastSave="0" documentId="13_ncr:40009_{284477D3-7F2E-4A31-8257-D652E221B372}" xr6:coauthVersionLast="47" xr6:coauthVersionMax="47" xr10:uidLastSave="{00000000-0000-0000-0000-000000000000}"/>
  <bookViews>
    <workbookView xWindow="-120" yWindow="-120" windowWidth="29040" windowHeight="15720"/>
  </bookViews>
  <sheets>
    <sheet name="sys_keyb_disp" sheetId="1" r:id="rId1"/>
  </sheets>
  <definedNames>
    <definedName name="_xlnm._FilterDatabase" localSheetId="0" hidden="1">sys_keyb_disp!$A$7:$L$111</definedName>
  </definedNames>
  <calcPr calcId="0"/>
</workbook>
</file>

<file path=xl/calcChain.xml><?xml version="1.0" encoding="utf-8"?>
<calcChain xmlns="http://schemas.openxmlformats.org/spreadsheetml/2006/main">
  <c r="L120" i="1" l="1"/>
  <c r="J122" i="1"/>
  <c r="J120" i="1"/>
  <c r="E113" i="1"/>
  <c r="L98" i="1"/>
  <c r="L93" i="1"/>
  <c r="L90" i="1"/>
  <c r="L85" i="1"/>
  <c r="L82" i="1"/>
  <c r="L77" i="1"/>
  <c r="L74" i="1"/>
  <c r="L69" i="1"/>
  <c r="L66" i="1"/>
  <c r="L61" i="1"/>
  <c r="L58" i="1"/>
  <c r="L53" i="1"/>
  <c r="L50" i="1"/>
  <c r="L45" i="1"/>
  <c r="L42" i="1"/>
  <c r="L37" i="1"/>
  <c r="L34" i="1"/>
  <c r="L29" i="1"/>
  <c r="L26" i="1"/>
  <c r="L21" i="1"/>
  <c r="L18" i="1"/>
  <c r="L13" i="1"/>
  <c r="J106" i="1"/>
  <c r="J98" i="1"/>
  <c r="J90" i="1"/>
  <c r="J82" i="1"/>
  <c r="J74" i="1"/>
  <c r="J66" i="1"/>
  <c r="J58" i="1"/>
  <c r="J50" i="1"/>
  <c r="J42" i="1"/>
  <c r="J34" i="1"/>
  <c r="J26" i="1"/>
  <c r="J18" i="1"/>
  <c r="H13" i="1"/>
  <c r="H18" i="1"/>
  <c r="H21" i="1"/>
  <c r="H26" i="1"/>
  <c r="H29" i="1"/>
  <c r="H34" i="1"/>
  <c r="H37" i="1"/>
  <c r="H42" i="1"/>
  <c r="H45" i="1"/>
  <c r="H50" i="1"/>
  <c r="H53" i="1"/>
  <c r="H58" i="1"/>
  <c r="H61" i="1"/>
  <c r="H66" i="1"/>
  <c r="H69" i="1"/>
  <c r="H74" i="1"/>
  <c r="H77" i="1"/>
  <c r="H82" i="1"/>
  <c r="H85" i="1"/>
  <c r="H90" i="1"/>
  <c r="H93" i="1"/>
  <c r="H98" i="1"/>
  <c r="H101" i="1"/>
  <c r="H106" i="1"/>
  <c r="H109" i="1"/>
  <c r="E11" i="1"/>
  <c r="J11" i="1" s="1"/>
  <c r="E12" i="1"/>
  <c r="L12" i="1" s="1"/>
  <c r="E13" i="1"/>
  <c r="J13" i="1" s="1"/>
  <c r="E14" i="1"/>
  <c r="L14" i="1" s="1"/>
  <c r="E15" i="1"/>
  <c r="L15" i="1" s="1"/>
  <c r="E18" i="1"/>
  <c r="E19" i="1"/>
  <c r="L19" i="1" s="1"/>
  <c r="E20" i="1"/>
  <c r="J20" i="1" s="1"/>
  <c r="E21" i="1"/>
  <c r="J21" i="1" s="1"/>
  <c r="E22" i="1"/>
  <c r="L22" i="1" s="1"/>
  <c r="E23" i="1"/>
  <c r="L23" i="1" s="1"/>
  <c r="E26" i="1"/>
  <c r="E27" i="1"/>
  <c r="J27" i="1" s="1"/>
  <c r="E28" i="1"/>
  <c r="J28" i="1" s="1"/>
  <c r="E29" i="1"/>
  <c r="J29" i="1" s="1"/>
  <c r="E30" i="1"/>
  <c r="L30" i="1" s="1"/>
  <c r="E31" i="1"/>
  <c r="L31" i="1" s="1"/>
  <c r="E34" i="1"/>
  <c r="E35" i="1"/>
  <c r="L35" i="1" s="1"/>
  <c r="E36" i="1"/>
  <c r="L36" i="1" s="1"/>
  <c r="E37" i="1"/>
  <c r="J37" i="1" s="1"/>
  <c r="E38" i="1"/>
  <c r="L38" i="1" s="1"/>
  <c r="E39" i="1"/>
  <c r="L39" i="1" s="1"/>
  <c r="E42" i="1"/>
  <c r="E43" i="1"/>
  <c r="J43" i="1" s="1"/>
  <c r="E44" i="1"/>
  <c r="J44" i="1" s="1"/>
  <c r="E45" i="1"/>
  <c r="J45" i="1" s="1"/>
  <c r="E46" i="1"/>
  <c r="L46" i="1" s="1"/>
  <c r="E47" i="1"/>
  <c r="L47" i="1" s="1"/>
  <c r="E50" i="1"/>
  <c r="E51" i="1"/>
  <c r="J51" i="1" s="1"/>
  <c r="E52" i="1"/>
  <c r="L52" i="1" s="1"/>
  <c r="E53" i="1"/>
  <c r="J53" i="1" s="1"/>
  <c r="E54" i="1"/>
  <c r="L54" i="1" s="1"/>
  <c r="E55" i="1"/>
  <c r="L55" i="1" s="1"/>
  <c r="E58" i="1"/>
  <c r="E59" i="1"/>
  <c r="J59" i="1" s="1"/>
  <c r="E60" i="1"/>
  <c r="J60" i="1" s="1"/>
  <c r="E61" i="1"/>
  <c r="J61" i="1" s="1"/>
  <c r="E62" i="1"/>
  <c r="L62" i="1" s="1"/>
  <c r="E63" i="1"/>
  <c r="L63" i="1" s="1"/>
  <c r="E66" i="1"/>
  <c r="E67" i="1"/>
  <c r="L67" i="1" s="1"/>
  <c r="E68" i="1"/>
  <c r="J68" i="1" s="1"/>
  <c r="E69" i="1"/>
  <c r="J69" i="1" s="1"/>
  <c r="E70" i="1"/>
  <c r="L70" i="1" s="1"/>
  <c r="E71" i="1"/>
  <c r="L71" i="1" s="1"/>
  <c r="E74" i="1"/>
  <c r="E75" i="1"/>
  <c r="L75" i="1" s="1"/>
  <c r="E76" i="1"/>
  <c r="L76" i="1" s="1"/>
  <c r="E77" i="1"/>
  <c r="J77" i="1" s="1"/>
  <c r="E78" i="1"/>
  <c r="L78" i="1" s="1"/>
  <c r="E79" i="1"/>
  <c r="L79" i="1" s="1"/>
  <c r="E82" i="1"/>
  <c r="E83" i="1"/>
  <c r="J83" i="1" s="1"/>
  <c r="E84" i="1"/>
  <c r="L84" i="1" s="1"/>
  <c r="E85" i="1"/>
  <c r="J85" i="1" s="1"/>
  <c r="E86" i="1"/>
  <c r="L86" i="1" s="1"/>
  <c r="E87" i="1"/>
  <c r="L87" i="1" s="1"/>
  <c r="E90" i="1"/>
  <c r="E91" i="1"/>
  <c r="J91" i="1" s="1"/>
  <c r="E92" i="1"/>
  <c r="J92" i="1" s="1"/>
  <c r="E93" i="1"/>
  <c r="J93" i="1" s="1"/>
  <c r="E94" i="1"/>
  <c r="L94" i="1" s="1"/>
  <c r="E95" i="1"/>
  <c r="L95" i="1" s="1"/>
  <c r="E98" i="1"/>
  <c r="E99" i="1"/>
  <c r="L99" i="1" s="1"/>
  <c r="E100" i="1"/>
  <c r="J100" i="1" s="1"/>
  <c r="E101" i="1"/>
  <c r="J101" i="1" s="1"/>
  <c r="E102" i="1"/>
  <c r="L102" i="1" s="1"/>
  <c r="E103" i="1"/>
  <c r="L103" i="1" s="1"/>
  <c r="L113" i="1" s="1"/>
  <c r="L115" i="1" s="1"/>
  <c r="E106" i="1"/>
  <c r="L106" i="1" s="1"/>
  <c r="E107" i="1"/>
  <c r="J107" i="1" s="1"/>
  <c r="E108" i="1"/>
  <c r="J108" i="1" s="1"/>
  <c r="E109" i="1"/>
  <c r="J109" i="1" s="1"/>
  <c r="E110" i="1"/>
  <c r="L110" i="1" s="1"/>
  <c r="E111" i="1"/>
  <c r="L111" i="1" s="1"/>
  <c r="E5" i="1"/>
  <c r="E17" i="1" s="1"/>
  <c r="H17" i="1" l="1"/>
  <c r="J17" i="1"/>
  <c r="L17" i="1"/>
  <c r="L28" i="1"/>
  <c r="L44" i="1"/>
  <c r="L68" i="1"/>
  <c r="L92" i="1"/>
  <c r="J19" i="1"/>
  <c r="J35" i="1"/>
  <c r="J67" i="1"/>
  <c r="J75" i="1"/>
  <c r="J99" i="1"/>
  <c r="E10" i="1"/>
  <c r="E104" i="1"/>
  <c r="E96" i="1"/>
  <c r="E88" i="1"/>
  <c r="E80" i="1"/>
  <c r="E72" i="1"/>
  <c r="E64" i="1"/>
  <c r="E56" i="1"/>
  <c r="E48" i="1"/>
  <c r="E40" i="1"/>
  <c r="E32" i="1"/>
  <c r="E24" i="1"/>
  <c r="E16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5" i="1"/>
  <c r="J23" i="1"/>
  <c r="J31" i="1"/>
  <c r="J39" i="1"/>
  <c r="J47" i="1"/>
  <c r="J55" i="1"/>
  <c r="J63" i="1"/>
  <c r="J71" i="1"/>
  <c r="J79" i="1"/>
  <c r="J87" i="1"/>
  <c r="J95" i="1"/>
  <c r="J103" i="1"/>
  <c r="J113" i="1" s="1"/>
  <c r="J115" i="1" s="1"/>
  <c r="J111" i="1"/>
  <c r="H108" i="1"/>
  <c r="H92" i="1"/>
  <c r="H76" i="1"/>
  <c r="H60" i="1"/>
  <c r="H44" i="1"/>
  <c r="H28" i="1"/>
  <c r="H12" i="1"/>
  <c r="H100" i="1"/>
  <c r="H84" i="1"/>
  <c r="H68" i="1"/>
  <c r="H52" i="1"/>
  <c r="H36" i="1"/>
  <c r="H20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L11" i="1"/>
  <c r="L27" i="1"/>
  <c r="L43" i="1"/>
  <c r="L51" i="1"/>
  <c r="L59" i="1"/>
  <c r="L83" i="1"/>
  <c r="L91" i="1"/>
  <c r="L107" i="1"/>
  <c r="L108" i="1"/>
  <c r="L109" i="1"/>
  <c r="L20" i="1"/>
  <c r="L60" i="1"/>
  <c r="L100" i="1"/>
  <c r="J12" i="1"/>
  <c r="J36" i="1"/>
  <c r="J52" i="1"/>
  <c r="J76" i="1"/>
  <c r="J84" i="1"/>
  <c r="L101" i="1"/>
  <c r="E105" i="1"/>
  <c r="E97" i="1"/>
  <c r="E89" i="1"/>
  <c r="E81" i="1"/>
  <c r="E73" i="1"/>
  <c r="E65" i="1"/>
  <c r="E57" i="1"/>
  <c r="E49" i="1"/>
  <c r="E41" i="1"/>
  <c r="E33" i="1"/>
  <c r="E25" i="1"/>
  <c r="H111" i="1"/>
  <c r="H103" i="1"/>
  <c r="H113" i="1" s="1"/>
  <c r="H115" i="1" s="1"/>
  <c r="H118" i="1" s="1"/>
  <c r="H95" i="1"/>
  <c r="H87" i="1"/>
  <c r="H79" i="1"/>
  <c r="H71" i="1"/>
  <c r="H63" i="1"/>
  <c r="H55" i="1"/>
  <c r="H47" i="1"/>
  <c r="H39" i="1"/>
  <c r="H31" i="1"/>
  <c r="H23" i="1"/>
  <c r="H15" i="1"/>
  <c r="J89" i="1" l="1"/>
  <c r="L89" i="1"/>
  <c r="H89" i="1"/>
  <c r="H88" i="1"/>
  <c r="J88" i="1"/>
  <c r="L88" i="1"/>
  <c r="H33" i="1"/>
  <c r="J33" i="1"/>
  <c r="L33" i="1"/>
  <c r="H105" i="1"/>
  <c r="J105" i="1"/>
  <c r="L105" i="1"/>
  <c r="J49" i="1"/>
  <c r="L49" i="1"/>
  <c r="H49" i="1"/>
  <c r="H57" i="1"/>
  <c r="J57" i="1"/>
  <c r="L57" i="1"/>
  <c r="J56" i="1"/>
  <c r="L56" i="1"/>
  <c r="H56" i="1"/>
  <c r="H64" i="1"/>
  <c r="J64" i="1"/>
  <c r="L64" i="1"/>
  <c r="J25" i="1"/>
  <c r="L25" i="1"/>
  <c r="H25" i="1"/>
  <c r="H24" i="1"/>
  <c r="J24" i="1"/>
  <c r="L24" i="1"/>
  <c r="H32" i="1"/>
  <c r="J32" i="1"/>
  <c r="L32" i="1"/>
  <c r="H41" i="1"/>
  <c r="J41" i="1"/>
  <c r="L41" i="1"/>
  <c r="J104" i="1"/>
  <c r="L104" i="1"/>
  <c r="H104" i="1"/>
  <c r="H48" i="1"/>
  <c r="J48" i="1"/>
  <c r="L48" i="1"/>
  <c r="H73" i="1"/>
  <c r="J73" i="1"/>
  <c r="L73" i="1"/>
  <c r="H72" i="1"/>
  <c r="J72" i="1"/>
  <c r="L72" i="1"/>
  <c r="H97" i="1"/>
  <c r="J97" i="1"/>
  <c r="L97" i="1"/>
  <c r="H96" i="1"/>
  <c r="J96" i="1"/>
  <c r="L96" i="1"/>
  <c r="H40" i="1"/>
  <c r="J40" i="1"/>
  <c r="L40" i="1"/>
  <c r="J10" i="1"/>
  <c r="H10" i="1"/>
  <c r="L10" i="1"/>
  <c r="J65" i="1"/>
  <c r="L65" i="1"/>
  <c r="H65" i="1"/>
  <c r="H81" i="1"/>
  <c r="J81" i="1"/>
  <c r="L81" i="1"/>
  <c r="H16" i="1"/>
  <c r="J16" i="1"/>
  <c r="L16" i="1"/>
  <c r="J80" i="1"/>
  <c r="L80" i="1"/>
  <c r="H80" i="1"/>
</calcChain>
</file>

<file path=xl/sharedStrings.xml><?xml version="1.0" encoding="utf-8"?>
<sst xmlns="http://schemas.openxmlformats.org/spreadsheetml/2006/main" count="143" uniqueCount="118">
  <si>
    <t>sys_keyb_disp:</t>
  </si>
  <si>
    <t xml:space="preserve">    PUSH BC</t>
  </si>
  <si>
    <t xml:space="preserve">    PUSH HL</t>
  </si>
  <si>
    <t xml:space="preserve">    LD A,00                     </t>
  </si>
  <si>
    <t xml:space="preserve">    LD (RAM_KEYB_CONV),A        </t>
  </si>
  <si>
    <t xml:space="preserve"> Limpa variÃ¡vel de memÃ³ria do teclado antes de ler o teclado</t>
  </si>
  <si>
    <t xml:space="preserve">    LD A,01H                    </t>
  </si>
  <si>
    <t xml:space="preserve"> Ajusta A para apontar para a primeira coluna de displays (mais significativa) </t>
  </si>
  <si>
    <t xml:space="preserve">    LD HL,RAM_DISPLAY           </t>
  </si>
  <si>
    <t xml:space="preserve"> Carrega no ponteiro HL primeiro endereÃ§o da RAM de sistema para o display</t>
  </si>
  <si>
    <t>.keyb_disp_loop:</t>
  </si>
  <si>
    <t xml:space="preserve">    OUT (SEL_DISP),A            </t>
  </si>
  <si>
    <t xml:space="preserve"> Seleciona display apontado por A</t>
  </si>
  <si>
    <t xml:space="preserve">    LD C,A                      </t>
  </si>
  <si>
    <t xml:space="preserve"> Guarda o valor de A</t>
  </si>
  <si>
    <t xml:space="preserve">    LD A,0FFH    </t>
  </si>
  <si>
    <t xml:space="preserve">    OUT (DISP),A</t>
  </si>
  <si>
    <t xml:space="preserve">    IN A,(KEYB)                 </t>
  </si>
  <si>
    <t xml:space="preserve"> LÃª o teclado na coluna atual</t>
  </si>
  <si>
    <t xml:space="preserve">    CP 00</t>
  </si>
  <si>
    <t xml:space="preserve">    JR Z,.wr_display            </t>
  </si>
  <si>
    <t xml:space="preserve"> Se nada foi lido do teclado (nenhuma tecla apertada), vai para a atualizaÃ§Ã£o do display direto</t>
  </si>
  <si>
    <t xml:space="preserve">    LD (RAM_KEYBOARD),A         </t>
  </si>
  <si>
    <t xml:space="preserve"> Se algo foi lido do teclado, registra tecla para a coluna atual</t>
  </si>
  <si>
    <t xml:space="preserve">    LD A,C                      </t>
  </si>
  <si>
    <t xml:space="preserve"> Recupera dado de qual coluna estÃ¡ sendo atualizada</t>
  </si>
  <si>
    <t xml:space="preserve">    LD (RAM_KEYB_COL),A         </t>
  </si>
  <si>
    <t xml:space="preserve"> Registra na memÃ³ria de qual coluna Ã© a tecla apertada</t>
  </si>
  <si>
    <t>.keyb_disp_cnv:</t>
  </si>
  <si>
    <t xml:space="preserve">    LD A,(RAM_KEYBOARD)         </t>
  </si>
  <si>
    <t xml:space="preserve"> Converte posiÃ§Ã£o da tecla no valor correspondente que representa (funÃ§Ã£o da tecla)</t>
  </si>
  <si>
    <t xml:space="preserve">    CP 01                       </t>
  </si>
  <si>
    <t xml:space="preserve"> NÃ£o foi considerada ainda a coluna nesse ponto</t>
  </si>
  <si>
    <t xml:space="preserve">    JP Z,.keyb_disp_num_0</t>
  </si>
  <si>
    <t xml:space="preserve">    CP 02</t>
  </si>
  <si>
    <t xml:space="preserve">    JP Z,.keyb_disp_num_1</t>
  </si>
  <si>
    <t xml:space="preserve">    CP 04</t>
  </si>
  <si>
    <t xml:space="preserve">    JP Z,.keyb_disp_num_2</t>
  </si>
  <si>
    <t xml:space="preserve">    CP 08</t>
  </si>
  <si>
    <t xml:space="preserve">    JP Z,.keyb_disp_num_3</t>
  </si>
  <si>
    <t xml:space="preserve">    CP 16</t>
  </si>
  <si>
    <t xml:space="preserve">    JP Z,.keyb_disp_num_4</t>
  </si>
  <si>
    <t xml:space="preserve">    CP 32</t>
  </si>
  <si>
    <t xml:space="preserve">    JP Z,.keyb_disp_num_5</t>
  </si>
  <si>
    <t xml:space="preserve">    CP 64</t>
  </si>
  <si>
    <t xml:space="preserve">    JP Z,.keyb_disp_num_6</t>
  </si>
  <si>
    <t xml:space="preserve">    CP 128</t>
  </si>
  <si>
    <t xml:space="preserve">    JP Z,.keyb_disp_num_7</t>
  </si>
  <si>
    <t xml:space="preserve">    JR .wr_display</t>
  </si>
  <si>
    <t>.keyb_disp_num_0:</t>
  </si>
  <si>
    <t xml:space="preserve">    LD A,00H</t>
  </si>
  <si>
    <t xml:space="preserve">    LD B,A</t>
  </si>
  <si>
    <t xml:space="preserve">    JR .keyb_col</t>
  </si>
  <si>
    <t>.keyb_disp_num_1:</t>
  </si>
  <si>
    <t xml:space="preserve">    LD A,01H</t>
  </si>
  <si>
    <t>.keyb_disp_num_2:</t>
  </si>
  <si>
    <t xml:space="preserve">    LD A,02H</t>
  </si>
  <si>
    <t>.keyb_disp_num_3:</t>
  </si>
  <si>
    <t xml:space="preserve">    LD A,03H</t>
  </si>
  <si>
    <t>.keyb_disp_num_4:</t>
  </si>
  <si>
    <t xml:space="preserve">    LD A,04H</t>
  </si>
  <si>
    <t>.keyb_disp_num_5:</t>
  </si>
  <si>
    <t xml:space="preserve">    LD A,05H</t>
  </si>
  <si>
    <t>.keyb_disp_num_6:</t>
  </si>
  <si>
    <t xml:space="preserve">    LD A,06H</t>
  </si>
  <si>
    <t>.keyb_disp_num_7:</t>
  </si>
  <si>
    <t xml:space="preserve">    LD A,07H</t>
  </si>
  <si>
    <t>.keyb_col:</t>
  </si>
  <si>
    <t xml:space="preserve">    LD A,(RAM_KEYB_COL)         </t>
  </si>
  <si>
    <t xml:space="preserve"> Decodifica a coluna e calcula o cÃ³digo correto da tecla (0~7H: coluna 1, 8~FH: coluna 2</t>
  </si>
  <si>
    <t xml:space="preserve">    CP 01</t>
  </si>
  <si>
    <t xml:space="preserve">    JR Z,.keyb_cnv_plus0</t>
  </si>
  <si>
    <t xml:space="preserve">    JR Z,.keyb_cnv_plus8</t>
  </si>
  <si>
    <t xml:space="preserve">    JR Z,.keyb_cnv_plus16</t>
  </si>
  <si>
    <t xml:space="preserve">.keyb_cnv_plus0:                </t>
  </si>
  <si>
    <t xml:space="preserve"> Identificado como tecla da coluna 1 (0~7H)</t>
  </si>
  <si>
    <t xml:space="preserve">    LD A,B</t>
  </si>
  <si>
    <t xml:space="preserve">    JR .keyb_cnv_end</t>
  </si>
  <si>
    <t xml:space="preserve">.keyb_cnv_plus8:                </t>
  </si>
  <si>
    <t xml:space="preserve"> Identificado como tecla da coluna 2 (8~FH)</t>
  </si>
  <si>
    <t xml:space="preserve">    ADD A,08</t>
  </si>
  <si>
    <t xml:space="preserve">.keyb_cnv_plus16:               </t>
  </si>
  <si>
    <t xml:space="preserve"> Identificado como tecla da coluna 1 (10~17H)</t>
  </si>
  <si>
    <t xml:space="preserve">    ADD A,16</t>
  </si>
  <si>
    <t>.keyb_cnv_end:</t>
  </si>
  <si>
    <t xml:space="preserve">    SET 7,A                     </t>
  </si>
  <si>
    <t xml:space="preserve"> Seta o bit 7 do valor convertido para dizer que a tecla foi lida, especialmente no caso do zero (0H)</t>
  </si>
  <si>
    <t xml:space="preserve">    LD (RAM_KEYB_CONV),A</t>
  </si>
  <si>
    <t>.wr_display:</t>
  </si>
  <si>
    <t xml:space="preserve">    LD A,(HL)</t>
  </si>
  <si>
    <t xml:space="preserve">    LD B, 2</t>
  </si>
  <si>
    <t xml:space="preserve">    CALL sys_delay_ms</t>
  </si>
  <si>
    <t xml:space="preserve">    INC HL</t>
  </si>
  <si>
    <t xml:space="preserve">    LD A,C</t>
  </si>
  <si>
    <t xml:space="preserve">    ADD A,A</t>
  </si>
  <si>
    <t xml:space="preserve">    JP NZ, .keyb_disp_loop      </t>
  </si>
  <si>
    <t xml:space="preserve"> Se nÃ£o chegou na Ãºltima coluna de atualizaÃ§Ã£o do display (64), vai para o prÃ³ximo loop</t>
  </si>
  <si>
    <t xml:space="preserve">    POP HL</t>
  </si>
  <si>
    <t xml:space="preserve">    POP BC</t>
  </si>
  <si>
    <t xml:space="preserve">    RET</t>
  </si>
  <si>
    <t>Sem leitura de teclado</t>
  </si>
  <si>
    <t>Número de displays a varrer</t>
  </si>
  <si>
    <t>Executa?</t>
  </si>
  <si>
    <t>Tempo</t>
  </si>
  <si>
    <t>Com leitura de teclado 
(melhor caso)</t>
  </si>
  <si>
    <t>Com leitura de teclado 
(pior caso)</t>
  </si>
  <si>
    <t>Instrução</t>
  </si>
  <si>
    <t>Comentário</t>
  </si>
  <si>
    <t>Tempo de execução da instrução</t>
  </si>
  <si>
    <t>Ciclos de clock da instrução</t>
  </si>
  <si>
    <t>Clock</t>
  </si>
  <si>
    <t>MHz</t>
  </si>
  <si>
    <t>Tempo adicional</t>
  </si>
  <si>
    <t>Periodo calc.</t>
  </si>
  <si>
    <t>seg</t>
  </si>
  <si>
    <t>Subtotal</t>
  </si>
  <si>
    <t>MÉDIA DE TEMPO DE EXECUÇÃO</t>
  </si>
  <si>
    <t>TEMPO TOTAL 1 EXECUÇÃO PARA TODOS OS DISPLAYS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</si>
</sst>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1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11" fontId="16" fillId="33" borderId="0" xfId="0" applyNumberFormat="1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2"/>
  <sheetViews>
    <sheetView tabSelected="1" topLeftCell="A89" workbookViewId="0">
      <selection activeCell="L115" sqref="L115"/>
    </sheetView>
  </sheetViews>
  <sheetFormatPr defaultRowHeight="15" x14ac:dyDescent="0.25"/>
  <cols>
    <col min="1" max="1" width="7.7109375" customWidth="1"/>
    <col min="2" max="2" width="27.42578125" bestFit="1" customWidth="1"/>
    <col min="3" max="3" width="87.28515625" customWidth="1"/>
    <col min="4" max="5" width="14.85546875" style="3" customWidth="1"/>
    <col min="6" max="6" width="14.85546875" style="2" customWidth="1"/>
    <col min="7" max="8" width="13.85546875" style="2" customWidth="1"/>
    <col min="9" max="11" width="14.85546875" style="2" customWidth="1"/>
    <col min="12" max="12" width="16.140625" customWidth="1"/>
  </cols>
  <sheetData>
    <row r="4" spans="1:12" x14ac:dyDescent="0.25">
      <c r="D4" s="4" t="s">
        <v>110</v>
      </c>
      <c r="E4" s="10">
        <v>2000000</v>
      </c>
      <c r="F4" s="8" t="s">
        <v>111</v>
      </c>
    </row>
    <row r="5" spans="1:12" x14ac:dyDescent="0.25">
      <c r="D5" s="4" t="s">
        <v>113</v>
      </c>
      <c r="E5" s="11">
        <f>1/E4</f>
        <v>4.9999999999999998E-7</v>
      </c>
      <c r="F5" s="8" t="s">
        <v>114</v>
      </c>
    </row>
    <row r="7" spans="1:12" s="4" customFormat="1" ht="37.5" customHeight="1" x14ac:dyDescent="0.25">
      <c r="A7" s="9"/>
      <c r="B7" s="9" t="s">
        <v>106</v>
      </c>
      <c r="C7" s="9" t="s">
        <v>107</v>
      </c>
      <c r="D7" s="5" t="s">
        <v>109</v>
      </c>
      <c r="E7" s="5" t="s">
        <v>108</v>
      </c>
      <c r="F7" s="6" t="s">
        <v>112</v>
      </c>
      <c r="G7" s="5" t="s">
        <v>105</v>
      </c>
      <c r="H7" s="5"/>
      <c r="I7" s="5" t="s">
        <v>104</v>
      </c>
      <c r="J7" s="5"/>
      <c r="K7" s="5" t="s">
        <v>100</v>
      </c>
      <c r="L7" s="5"/>
    </row>
    <row r="8" spans="1:12" s="4" customFormat="1" x14ac:dyDescent="0.25">
      <c r="A8" s="9"/>
      <c r="B8" s="9"/>
      <c r="C8" s="9"/>
      <c r="D8" s="5"/>
      <c r="E8" s="5"/>
      <c r="F8" s="6"/>
      <c r="G8" s="6" t="s">
        <v>102</v>
      </c>
      <c r="H8" s="6" t="s">
        <v>103</v>
      </c>
      <c r="I8" s="6" t="s">
        <v>102</v>
      </c>
      <c r="J8" s="6" t="s">
        <v>103</v>
      </c>
      <c r="K8" s="6" t="s">
        <v>102</v>
      </c>
      <c r="L8" s="6" t="s">
        <v>103</v>
      </c>
    </row>
    <row r="9" spans="1:12" x14ac:dyDescent="0.25">
      <c r="B9" t="s">
        <v>0</v>
      </c>
      <c r="D9" s="2"/>
      <c r="F9"/>
    </row>
    <row r="10" spans="1:12" x14ac:dyDescent="0.25">
      <c r="B10" t="s">
        <v>1</v>
      </c>
      <c r="D10" s="2">
        <v>11</v>
      </c>
      <c r="E10" s="12">
        <f>D10*$E$5</f>
        <v>5.4999999999999999E-6</v>
      </c>
      <c r="F10"/>
      <c r="G10" s="2">
        <v>1</v>
      </c>
      <c r="H10" s="13">
        <f>G10*($E10+$F10)</f>
        <v>5.4999999999999999E-6</v>
      </c>
      <c r="I10" s="2">
        <v>1</v>
      </c>
      <c r="J10" s="13">
        <f>I10*($E10+$F10)</f>
        <v>5.4999999999999999E-6</v>
      </c>
      <c r="K10" s="2">
        <v>1</v>
      </c>
      <c r="L10" s="13">
        <f>K10*($E10+$F10)</f>
        <v>5.4999999999999999E-6</v>
      </c>
    </row>
    <row r="11" spans="1:12" x14ac:dyDescent="0.25">
      <c r="B11" t="s">
        <v>2</v>
      </c>
      <c r="D11" s="2">
        <v>11</v>
      </c>
      <c r="E11" s="12">
        <f t="shared" ref="E11:E74" si="0">D11*$E$5</f>
        <v>5.4999999999999999E-6</v>
      </c>
      <c r="F11"/>
      <c r="G11" s="2">
        <v>1</v>
      </c>
      <c r="H11" s="13">
        <f t="shared" ref="H11:J74" si="1">G11*($E11+$F11)</f>
        <v>5.4999999999999999E-6</v>
      </c>
      <c r="I11" s="2">
        <v>1</v>
      </c>
      <c r="J11" s="13">
        <f t="shared" si="1"/>
        <v>5.4999999999999999E-6</v>
      </c>
      <c r="K11" s="2">
        <v>1</v>
      </c>
      <c r="L11" s="13">
        <f t="shared" ref="L11" si="2">K11*($E11+$F11)</f>
        <v>5.4999999999999999E-6</v>
      </c>
    </row>
    <row r="12" spans="1:12" x14ac:dyDescent="0.25">
      <c r="B12" t="s">
        <v>3</v>
      </c>
      <c r="D12" s="2">
        <v>7</v>
      </c>
      <c r="E12" s="12">
        <f t="shared" si="0"/>
        <v>3.4999999999999999E-6</v>
      </c>
      <c r="F12"/>
      <c r="G12" s="2">
        <v>1</v>
      </c>
      <c r="H12" s="13">
        <f t="shared" si="1"/>
        <v>3.4999999999999999E-6</v>
      </c>
      <c r="I12" s="2">
        <v>1</v>
      </c>
      <c r="J12" s="13">
        <f t="shared" si="1"/>
        <v>3.4999999999999999E-6</v>
      </c>
      <c r="K12" s="2">
        <v>1</v>
      </c>
      <c r="L12" s="13">
        <f t="shared" ref="L12" si="3">K12*($E12+$F12)</f>
        <v>3.4999999999999999E-6</v>
      </c>
    </row>
    <row r="13" spans="1:12" x14ac:dyDescent="0.25">
      <c r="B13" t="s">
        <v>4</v>
      </c>
      <c r="C13" t="s">
        <v>5</v>
      </c>
      <c r="D13" s="2">
        <v>13</v>
      </c>
      <c r="E13" s="12">
        <f t="shared" si="0"/>
        <v>6.4999999999999996E-6</v>
      </c>
      <c r="F13"/>
      <c r="G13" s="2">
        <v>1</v>
      </c>
      <c r="H13" s="13">
        <f t="shared" si="1"/>
        <v>6.4999999999999996E-6</v>
      </c>
      <c r="I13" s="2">
        <v>1</v>
      </c>
      <c r="J13" s="13">
        <f t="shared" si="1"/>
        <v>6.4999999999999996E-6</v>
      </c>
      <c r="K13" s="2">
        <v>1</v>
      </c>
      <c r="L13" s="13">
        <f t="shared" ref="L13" si="4">K13*($E13+$F13)</f>
        <v>6.4999999999999996E-6</v>
      </c>
    </row>
    <row r="14" spans="1:12" x14ac:dyDescent="0.25">
      <c r="B14" t="s">
        <v>6</v>
      </c>
      <c r="C14" t="s">
        <v>7</v>
      </c>
      <c r="D14" s="2">
        <v>7</v>
      </c>
      <c r="E14" s="12">
        <f t="shared" si="0"/>
        <v>3.4999999999999999E-6</v>
      </c>
      <c r="F14"/>
      <c r="G14" s="2">
        <v>1</v>
      </c>
      <c r="H14" s="13">
        <f t="shared" si="1"/>
        <v>3.4999999999999999E-6</v>
      </c>
      <c r="I14" s="2">
        <v>1</v>
      </c>
      <c r="J14" s="13">
        <f t="shared" si="1"/>
        <v>3.4999999999999999E-6</v>
      </c>
      <c r="K14" s="2">
        <v>1</v>
      </c>
      <c r="L14" s="13">
        <f t="shared" ref="L14" si="5">K14*($E14+$F14)</f>
        <v>3.4999999999999999E-6</v>
      </c>
    </row>
    <row r="15" spans="1:12" x14ac:dyDescent="0.25">
      <c r="B15" t="s">
        <v>8</v>
      </c>
      <c r="C15" t="s">
        <v>9</v>
      </c>
      <c r="D15" s="2">
        <v>10</v>
      </c>
      <c r="E15" s="12">
        <f t="shared" si="0"/>
        <v>4.9999999999999996E-6</v>
      </c>
      <c r="F15"/>
      <c r="G15" s="2">
        <v>1</v>
      </c>
      <c r="H15" s="13">
        <f t="shared" si="1"/>
        <v>4.9999999999999996E-6</v>
      </c>
      <c r="I15" s="2">
        <v>1</v>
      </c>
      <c r="J15" s="13">
        <f t="shared" si="1"/>
        <v>4.9999999999999996E-6</v>
      </c>
      <c r="K15" s="2">
        <v>1</v>
      </c>
      <c r="L15" s="13">
        <f t="shared" ref="L15" si="6">K15*($E15+$F15)</f>
        <v>4.9999999999999996E-6</v>
      </c>
    </row>
    <row r="16" spans="1:12" x14ac:dyDescent="0.25">
      <c r="B16" t="s">
        <v>10</v>
      </c>
      <c r="D16" s="2"/>
      <c r="E16" s="12">
        <f t="shared" si="0"/>
        <v>0</v>
      </c>
      <c r="F16"/>
      <c r="G16" s="2">
        <v>1</v>
      </c>
      <c r="H16" s="13">
        <f t="shared" si="1"/>
        <v>0</v>
      </c>
      <c r="I16" s="2">
        <v>1</v>
      </c>
      <c r="J16" s="13">
        <f t="shared" si="1"/>
        <v>0</v>
      </c>
      <c r="K16" s="2">
        <v>1</v>
      </c>
      <c r="L16" s="13">
        <f t="shared" ref="L16" si="7">K16*($E16+$F16)</f>
        <v>0</v>
      </c>
    </row>
    <row r="17" spans="2:12" x14ac:dyDescent="0.25">
      <c r="B17" t="s">
        <v>11</v>
      </c>
      <c r="C17" t="s">
        <v>12</v>
      </c>
      <c r="D17" s="2">
        <v>11</v>
      </c>
      <c r="E17" s="12">
        <f t="shared" si="0"/>
        <v>5.4999999999999999E-6</v>
      </c>
      <c r="F17"/>
      <c r="G17" s="2">
        <v>1</v>
      </c>
      <c r="H17" s="13">
        <f t="shared" si="1"/>
        <v>5.4999999999999999E-6</v>
      </c>
      <c r="I17" s="2">
        <v>1</v>
      </c>
      <c r="J17" s="13">
        <f t="shared" si="1"/>
        <v>5.4999999999999999E-6</v>
      </c>
      <c r="K17" s="2">
        <v>1</v>
      </c>
      <c r="L17" s="13">
        <f t="shared" ref="L17" si="8">K17*($E17+$F17)</f>
        <v>5.4999999999999999E-6</v>
      </c>
    </row>
    <row r="18" spans="2:12" x14ac:dyDescent="0.25">
      <c r="B18" t="s">
        <v>13</v>
      </c>
      <c r="C18" t="s">
        <v>14</v>
      </c>
      <c r="D18" s="2">
        <v>4</v>
      </c>
      <c r="E18" s="12">
        <f t="shared" si="0"/>
        <v>1.9999999999999999E-6</v>
      </c>
      <c r="F18"/>
      <c r="G18" s="2">
        <v>1</v>
      </c>
      <c r="H18" s="13">
        <f t="shared" si="1"/>
        <v>1.9999999999999999E-6</v>
      </c>
      <c r="I18" s="2">
        <v>1</v>
      </c>
      <c r="J18" s="13">
        <f t="shared" si="1"/>
        <v>1.9999999999999999E-6</v>
      </c>
      <c r="K18" s="2">
        <v>1</v>
      </c>
      <c r="L18" s="13">
        <f t="shared" ref="L18" si="9">K18*($E18+$F18)</f>
        <v>1.9999999999999999E-6</v>
      </c>
    </row>
    <row r="19" spans="2:12" x14ac:dyDescent="0.25">
      <c r="B19" t="s">
        <v>15</v>
      </c>
      <c r="D19" s="2">
        <v>7</v>
      </c>
      <c r="E19" s="12">
        <f t="shared" si="0"/>
        <v>3.4999999999999999E-6</v>
      </c>
      <c r="F19"/>
      <c r="G19" s="2">
        <v>1</v>
      </c>
      <c r="H19" s="13">
        <f t="shared" si="1"/>
        <v>3.4999999999999999E-6</v>
      </c>
      <c r="I19" s="2">
        <v>1</v>
      </c>
      <c r="J19" s="13">
        <f t="shared" si="1"/>
        <v>3.4999999999999999E-6</v>
      </c>
      <c r="K19" s="2">
        <v>1</v>
      </c>
      <c r="L19" s="13">
        <f t="shared" ref="L19" si="10">K19*($E19+$F19)</f>
        <v>3.4999999999999999E-6</v>
      </c>
    </row>
    <row r="20" spans="2:12" x14ac:dyDescent="0.25">
      <c r="B20" t="s">
        <v>16</v>
      </c>
      <c r="D20" s="2">
        <v>11</v>
      </c>
      <c r="E20" s="12">
        <f t="shared" si="0"/>
        <v>5.4999999999999999E-6</v>
      </c>
      <c r="F20"/>
      <c r="G20" s="2">
        <v>1</v>
      </c>
      <c r="H20" s="13">
        <f t="shared" si="1"/>
        <v>5.4999999999999999E-6</v>
      </c>
      <c r="I20" s="2">
        <v>1</v>
      </c>
      <c r="J20" s="13">
        <f t="shared" si="1"/>
        <v>5.4999999999999999E-6</v>
      </c>
      <c r="K20" s="2">
        <v>1</v>
      </c>
      <c r="L20" s="13">
        <f t="shared" ref="L20" si="11">K20*($E20+$F20)</f>
        <v>5.4999999999999999E-6</v>
      </c>
    </row>
    <row r="21" spans="2:12" x14ac:dyDescent="0.25">
      <c r="B21" t="s">
        <v>17</v>
      </c>
      <c r="C21" t="s">
        <v>18</v>
      </c>
      <c r="D21" s="2">
        <v>11</v>
      </c>
      <c r="E21" s="12">
        <f t="shared" si="0"/>
        <v>5.4999999999999999E-6</v>
      </c>
      <c r="F21"/>
      <c r="G21" s="2">
        <v>1</v>
      </c>
      <c r="H21" s="13">
        <f t="shared" si="1"/>
        <v>5.4999999999999999E-6</v>
      </c>
      <c r="I21" s="2">
        <v>1</v>
      </c>
      <c r="J21" s="13">
        <f t="shared" si="1"/>
        <v>5.4999999999999999E-6</v>
      </c>
      <c r="K21" s="2">
        <v>1</v>
      </c>
      <c r="L21" s="13">
        <f t="shared" ref="L21" si="12">K21*($E21+$F21)</f>
        <v>5.4999999999999999E-6</v>
      </c>
    </row>
    <row r="22" spans="2:12" x14ac:dyDescent="0.25">
      <c r="B22" s="1" t="s">
        <v>19</v>
      </c>
      <c r="D22" s="3">
        <v>7</v>
      </c>
      <c r="E22" s="12">
        <f t="shared" si="0"/>
        <v>3.4999999999999999E-6</v>
      </c>
      <c r="F22"/>
      <c r="G22" s="2">
        <v>1</v>
      </c>
      <c r="H22" s="13">
        <f t="shared" si="1"/>
        <v>3.4999999999999999E-6</v>
      </c>
      <c r="I22" s="2">
        <v>1</v>
      </c>
      <c r="J22" s="13">
        <f t="shared" si="1"/>
        <v>3.4999999999999999E-6</v>
      </c>
      <c r="K22" s="2">
        <v>1</v>
      </c>
      <c r="L22" s="13">
        <f t="shared" ref="L22" si="13">K22*($E22+$F22)</f>
        <v>3.4999999999999999E-6</v>
      </c>
    </row>
    <row r="23" spans="2:12" x14ac:dyDescent="0.25">
      <c r="B23" t="s">
        <v>20</v>
      </c>
      <c r="C23" t="s">
        <v>21</v>
      </c>
      <c r="D23" s="2">
        <v>12</v>
      </c>
      <c r="E23" s="12">
        <f t="shared" si="0"/>
        <v>6.0000000000000002E-6</v>
      </c>
      <c r="F23"/>
      <c r="G23" s="2">
        <v>1</v>
      </c>
      <c r="H23" s="13">
        <f t="shared" si="1"/>
        <v>6.0000000000000002E-6</v>
      </c>
      <c r="I23" s="2">
        <v>1</v>
      </c>
      <c r="J23" s="13">
        <f t="shared" si="1"/>
        <v>6.0000000000000002E-6</v>
      </c>
      <c r="K23" s="2">
        <v>1</v>
      </c>
      <c r="L23" s="13">
        <f t="shared" ref="L23" si="14">K23*($E23+$F23)</f>
        <v>6.0000000000000002E-6</v>
      </c>
    </row>
    <row r="24" spans="2:12" x14ac:dyDescent="0.25">
      <c r="B24" t="s">
        <v>22</v>
      </c>
      <c r="C24" t="s">
        <v>23</v>
      </c>
      <c r="D24" s="2">
        <v>13</v>
      </c>
      <c r="E24" s="12">
        <f t="shared" si="0"/>
        <v>6.4999999999999996E-6</v>
      </c>
      <c r="F24"/>
      <c r="G24" s="2">
        <v>1</v>
      </c>
      <c r="H24" s="13">
        <f t="shared" si="1"/>
        <v>6.4999999999999996E-6</v>
      </c>
      <c r="I24" s="2">
        <v>1</v>
      </c>
      <c r="J24" s="13">
        <f t="shared" si="1"/>
        <v>6.4999999999999996E-6</v>
      </c>
      <c r="K24" s="2">
        <v>0</v>
      </c>
      <c r="L24" s="13">
        <f t="shared" ref="L24" si="15">K24*($E24+$F24)</f>
        <v>0</v>
      </c>
    </row>
    <row r="25" spans="2:12" x14ac:dyDescent="0.25">
      <c r="B25" t="s">
        <v>24</v>
      </c>
      <c r="C25" t="s">
        <v>25</v>
      </c>
      <c r="D25" s="2">
        <v>4</v>
      </c>
      <c r="E25" s="12">
        <f t="shared" si="0"/>
        <v>1.9999999999999999E-6</v>
      </c>
      <c r="F25"/>
      <c r="G25" s="2">
        <v>1</v>
      </c>
      <c r="H25" s="13">
        <f t="shared" si="1"/>
        <v>1.9999999999999999E-6</v>
      </c>
      <c r="I25" s="2">
        <v>1</v>
      </c>
      <c r="J25" s="13">
        <f t="shared" si="1"/>
        <v>1.9999999999999999E-6</v>
      </c>
      <c r="K25" s="2">
        <v>0</v>
      </c>
      <c r="L25" s="13">
        <f t="shared" ref="L25" si="16">K25*($E25+$F25)</f>
        <v>0</v>
      </c>
    </row>
    <row r="26" spans="2:12" x14ac:dyDescent="0.25">
      <c r="B26" t="s">
        <v>26</v>
      </c>
      <c r="C26" t="s">
        <v>27</v>
      </c>
      <c r="D26" s="2">
        <v>13</v>
      </c>
      <c r="E26" s="12">
        <f t="shared" si="0"/>
        <v>6.4999999999999996E-6</v>
      </c>
      <c r="F26"/>
      <c r="G26" s="2">
        <v>1</v>
      </c>
      <c r="H26" s="13">
        <f t="shared" si="1"/>
        <v>6.4999999999999996E-6</v>
      </c>
      <c r="I26" s="2">
        <v>1</v>
      </c>
      <c r="J26" s="13">
        <f t="shared" si="1"/>
        <v>6.4999999999999996E-6</v>
      </c>
      <c r="K26" s="2">
        <v>0</v>
      </c>
      <c r="L26" s="13">
        <f t="shared" ref="L26" si="17">K26*($E26+$F26)</f>
        <v>0</v>
      </c>
    </row>
    <row r="27" spans="2:12" x14ac:dyDescent="0.25">
      <c r="B27" t="s">
        <v>28</v>
      </c>
      <c r="D27" s="2"/>
      <c r="E27" s="12">
        <f t="shared" si="0"/>
        <v>0</v>
      </c>
      <c r="F27"/>
      <c r="G27" s="2">
        <v>0</v>
      </c>
      <c r="H27" s="13">
        <f t="shared" si="1"/>
        <v>0</v>
      </c>
      <c r="I27" s="2">
        <v>0</v>
      </c>
      <c r="J27" s="13">
        <f t="shared" si="1"/>
        <v>0</v>
      </c>
      <c r="K27" s="2">
        <v>0</v>
      </c>
      <c r="L27" s="13">
        <f t="shared" ref="L27" si="18">K27*($E27+$F27)</f>
        <v>0</v>
      </c>
    </row>
    <row r="28" spans="2:12" x14ac:dyDescent="0.25">
      <c r="B28" t="s">
        <v>29</v>
      </c>
      <c r="C28" t="s">
        <v>30</v>
      </c>
      <c r="D28" s="2">
        <v>13</v>
      </c>
      <c r="E28" s="12">
        <f t="shared" si="0"/>
        <v>6.4999999999999996E-6</v>
      </c>
      <c r="F28"/>
      <c r="G28" s="2">
        <v>1</v>
      </c>
      <c r="H28" s="13">
        <f t="shared" si="1"/>
        <v>6.4999999999999996E-6</v>
      </c>
      <c r="I28" s="2">
        <v>1</v>
      </c>
      <c r="J28" s="13">
        <f t="shared" si="1"/>
        <v>6.4999999999999996E-6</v>
      </c>
      <c r="K28" s="2">
        <v>0</v>
      </c>
      <c r="L28" s="13">
        <f t="shared" ref="L28" si="19">K28*($E28+$F28)</f>
        <v>0</v>
      </c>
    </row>
    <row r="29" spans="2:12" x14ac:dyDescent="0.25">
      <c r="B29" t="s">
        <v>31</v>
      </c>
      <c r="C29" t="s">
        <v>32</v>
      </c>
      <c r="D29" s="3">
        <v>7</v>
      </c>
      <c r="E29" s="12">
        <f t="shared" si="0"/>
        <v>3.4999999999999999E-6</v>
      </c>
      <c r="F29"/>
      <c r="G29" s="2">
        <v>1</v>
      </c>
      <c r="H29" s="13">
        <f t="shared" si="1"/>
        <v>3.4999999999999999E-6</v>
      </c>
      <c r="I29" s="2">
        <v>1</v>
      </c>
      <c r="J29" s="13">
        <f t="shared" si="1"/>
        <v>3.4999999999999999E-6</v>
      </c>
      <c r="K29" s="2">
        <v>0</v>
      </c>
      <c r="L29" s="13">
        <f t="shared" ref="L29" si="20">K29*($E29+$F29)</f>
        <v>0</v>
      </c>
    </row>
    <row r="30" spans="2:12" x14ac:dyDescent="0.25">
      <c r="B30" t="s">
        <v>33</v>
      </c>
      <c r="D30" s="2">
        <v>10</v>
      </c>
      <c r="E30" s="12">
        <f t="shared" si="0"/>
        <v>4.9999999999999996E-6</v>
      </c>
      <c r="F30"/>
      <c r="G30" s="2">
        <v>1</v>
      </c>
      <c r="H30" s="13">
        <f t="shared" si="1"/>
        <v>4.9999999999999996E-6</v>
      </c>
      <c r="I30" s="2">
        <v>1</v>
      </c>
      <c r="J30" s="13">
        <f t="shared" si="1"/>
        <v>4.9999999999999996E-6</v>
      </c>
      <c r="K30" s="2">
        <v>0</v>
      </c>
      <c r="L30" s="13">
        <f t="shared" ref="L30" si="21">K30*($E30+$F30)</f>
        <v>0</v>
      </c>
    </row>
    <row r="31" spans="2:12" x14ac:dyDescent="0.25">
      <c r="B31" t="s">
        <v>34</v>
      </c>
      <c r="D31" s="3">
        <v>7</v>
      </c>
      <c r="E31" s="12">
        <f t="shared" si="0"/>
        <v>3.4999999999999999E-6</v>
      </c>
      <c r="F31"/>
      <c r="G31" s="2">
        <v>1</v>
      </c>
      <c r="H31" s="13">
        <f t="shared" si="1"/>
        <v>3.4999999999999999E-6</v>
      </c>
      <c r="I31" s="2">
        <v>0</v>
      </c>
      <c r="J31" s="13">
        <f t="shared" si="1"/>
        <v>0</v>
      </c>
      <c r="K31" s="2">
        <v>0</v>
      </c>
      <c r="L31" s="13">
        <f t="shared" ref="L31" si="22">K31*($E31+$F31)</f>
        <v>0</v>
      </c>
    </row>
    <row r="32" spans="2:12" x14ac:dyDescent="0.25">
      <c r="B32" t="s">
        <v>35</v>
      </c>
      <c r="D32" s="2">
        <v>10</v>
      </c>
      <c r="E32" s="12">
        <f t="shared" si="0"/>
        <v>4.9999999999999996E-6</v>
      </c>
      <c r="F32"/>
      <c r="G32" s="2">
        <v>1</v>
      </c>
      <c r="H32" s="13">
        <f t="shared" si="1"/>
        <v>4.9999999999999996E-6</v>
      </c>
      <c r="I32" s="2">
        <v>0</v>
      </c>
      <c r="J32" s="13">
        <f t="shared" si="1"/>
        <v>0</v>
      </c>
      <c r="K32" s="2">
        <v>0</v>
      </c>
      <c r="L32" s="13">
        <f t="shared" ref="L32" si="23">K32*($E32+$F32)</f>
        <v>0</v>
      </c>
    </row>
    <row r="33" spans="2:12" x14ac:dyDescent="0.25">
      <c r="B33" t="s">
        <v>36</v>
      </c>
      <c r="D33" s="3">
        <v>7</v>
      </c>
      <c r="E33" s="12">
        <f t="shared" si="0"/>
        <v>3.4999999999999999E-6</v>
      </c>
      <c r="F33"/>
      <c r="G33" s="2">
        <v>1</v>
      </c>
      <c r="H33" s="13">
        <f t="shared" si="1"/>
        <v>3.4999999999999999E-6</v>
      </c>
      <c r="I33" s="2">
        <v>0</v>
      </c>
      <c r="J33" s="13">
        <f t="shared" si="1"/>
        <v>0</v>
      </c>
      <c r="K33" s="2">
        <v>0</v>
      </c>
      <c r="L33" s="13">
        <f t="shared" ref="L33" si="24">K33*($E33+$F33)</f>
        <v>0</v>
      </c>
    </row>
    <row r="34" spans="2:12" x14ac:dyDescent="0.25">
      <c r="B34" t="s">
        <v>37</v>
      </c>
      <c r="D34" s="2">
        <v>10</v>
      </c>
      <c r="E34" s="12">
        <f t="shared" si="0"/>
        <v>4.9999999999999996E-6</v>
      </c>
      <c r="F34"/>
      <c r="G34" s="2">
        <v>1</v>
      </c>
      <c r="H34" s="13">
        <f t="shared" si="1"/>
        <v>4.9999999999999996E-6</v>
      </c>
      <c r="I34" s="2">
        <v>0</v>
      </c>
      <c r="J34" s="13">
        <f t="shared" si="1"/>
        <v>0</v>
      </c>
      <c r="K34" s="2">
        <v>0</v>
      </c>
      <c r="L34" s="13">
        <f t="shared" ref="L34" si="25">K34*($E34+$F34)</f>
        <v>0</v>
      </c>
    </row>
    <row r="35" spans="2:12" x14ac:dyDescent="0.25">
      <c r="B35" t="s">
        <v>38</v>
      </c>
      <c r="D35" s="3">
        <v>7</v>
      </c>
      <c r="E35" s="12">
        <f t="shared" si="0"/>
        <v>3.4999999999999999E-6</v>
      </c>
      <c r="F35"/>
      <c r="G35" s="2">
        <v>1</v>
      </c>
      <c r="H35" s="13">
        <f t="shared" si="1"/>
        <v>3.4999999999999999E-6</v>
      </c>
      <c r="I35" s="2">
        <v>0</v>
      </c>
      <c r="J35" s="13">
        <f t="shared" si="1"/>
        <v>0</v>
      </c>
      <c r="K35" s="2">
        <v>0</v>
      </c>
      <c r="L35" s="13">
        <f t="shared" ref="L35" si="26">K35*($E35+$F35)</f>
        <v>0</v>
      </c>
    </row>
    <row r="36" spans="2:12" x14ac:dyDescent="0.25">
      <c r="B36" t="s">
        <v>39</v>
      </c>
      <c r="D36" s="2">
        <v>10</v>
      </c>
      <c r="E36" s="12">
        <f t="shared" si="0"/>
        <v>4.9999999999999996E-6</v>
      </c>
      <c r="F36"/>
      <c r="G36" s="2">
        <v>1</v>
      </c>
      <c r="H36" s="13">
        <f t="shared" si="1"/>
        <v>4.9999999999999996E-6</v>
      </c>
      <c r="I36" s="2">
        <v>0</v>
      </c>
      <c r="J36" s="13">
        <f t="shared" si="1"/>
        <v>0</v>
      </c>
      <c r="K36" s="2">
        <v>0</v>
      </c>
      <c r="L36" s="13">
        <f t="shared" ref="L36" si="27">K36*($E36+$F36)</f>
        <v>0</v>
      </c>
    </row>
    <row r="37" spans="2:12" x14ac:dyDescent="0.25">
      <c r="B37" t="s">
        <v>40</v>
      </c>
      <c r="D37" s="3">
        <v>7</v>
      </c>
      <c r="E37" s="12">
        <f t="shared" si="0"/>
        <v>3.4999999999999999E-6</v>
      </c>
      <c r="F37"/>
      <c r="G37" s="2">
        <v>1</v>
      </c>
      <c r="H37" s="13">
        <f t="shared" si="1"/>
        <v>3.4999999999999999E-6</v>
      </c>
      <c r="I37" s="2">
        <v>0</v>
      </c>
      <c r="J37" s="13">
        <f t="shared" si="1"/>
        <v>0</v>
      </c>
      <c r="K37" s="2">
        <v>0</v>
      </c>
      <c r="L37" s="13">
        <f t="shared" ref="L37" si="28">K37*($E37+$F37)</f>
        <v>0</v>
      </c>
    </row>
    <row r="38" spans="2:12" x14ac:dyDescent="0.25">
      <c r="B38" t="s">
        <v>41</v>
      </c>
      <c r="D38" s="2">
        <v>10</v>
      </c>
      <c r="E38" s="12">
        <f t="shared" si="0"/>
        <v>4.9999999999999996E-6</v>
      </c>
      <c r="F38"/>
      <c r="G38" s="2">
        <v>1</v>
      </c>
      <c r="H38" s="13">
        <f t="shared" si="1"/>
        <v>4.9999999999999996E-6</v>
      </c>
      <c r="I38" s="2">
        <v>0</v>
      </c>
      <c r="J38" s="13">
        <f t="shared" si="1"/>
        <v>0</v>
      </c>
      <c r="K38" s="2">
        <v>0</v>
      </c>
      <c r="L38" s="13">
        <f t="shared" ref="L38" si="29">K38*($E38+$F38)</f>
        <v>0</v>
      </c>
    </row>
    <row r="39" spans="2:12" x14ac:dyDescent="0.25">
      <c r="B39" t="s">
        <v>42</v>
      </c>
      <c r="D39" s="3">
        <v>7</v>
      </c>
      <c r="E39" s="12">
        <f t="shared" si="0"/>
        <v>3.4999999999999999E-6</v>
      </c>
      <c r="F39"/>
      <c r="G39" s="2">
        <v>1</v>
      </c>
      <c r="H39" s="13">
        <f t="shared" si="1"/>
        <v>3.4999999999999999E-6</v>
      </c>
      <c r="I39" s="2">
        <v>0</v>
      </c>
      <c r="J39" s="13">
        <f t="shared" si="1"/>
        <v>0</v>
      </c>
      <c r="K39" s="2">
        <v>0</v>
      </c>
      <c r="L39" s="13">
        <f t="shared" ref="L39" si="30">K39*($E39+$F39)</f>
        <v>0</v>
      </c>
    </row>
    <row r="40" spans="2:12" x14ac:dyDescent="0.25">
      <c r="B40" t="s">
        <v>43</v>
      </c>
      <c r="D40" s="2">
        <v>10</v>
      </c>
      <c r="E40" s="12">
        <f t="shared" si="0"/>
        <v>4.9999999999999996E-6</v>
      </c>
      <c r="F40"/>
      <c r="G40" s="2">
        <v>1</v>
      </c>
      <c r="H40" s="13">
        <f t="shared" si="1"/>
        <v>4.9999999999999996E-6</v>
      </c>
      <c r="I40" s="2">
        <v>0</v>
      </c>
      <c r="J40" s="13">
        <f t="shared" si="1"/>
        <v>0</v>
      </c>
      <c r="K40" s="2">
        <v>0</v>
      </c>
      <c r="L40" s="13">
        <f t="shared" ref="L40" si="31">K40*($E40+$F40)</f>
        <v>0</v>
      </c>
    </row>
    <row r="41" spans="2:12" x14ac:dyDescent="0.25">
      <c r="B41" t="s">
        <v>44</v>
      </c>
      <c r="D41" s="3">
        <v>7</v>
      </c>
      <c r="E41" s="12">
        <f t="shared" si="0"/>
        <v>3.4999999999999999E-6</v>
      </c>
      <c r="F41"/>
      <c r="G41" s="2">
        <v>1</v>
      </c>
      <c r="H41" s="13">
        <f t="shared" si="1"/>
        <v>3.4999999999999999E-6</v>
      </c>
      <c r="I41" s="2">
        <v>0</v>
      </c>
      <c r="J41" s="13">
        <f t="shared" si="1"/>
        <v>0</v>
      </c>
      <c r="K41" s="2">
        <v>0</v>
      </c>
      <c r="L41" s="13">
        <f t="shared" ref="L41" si="32">K41*($E41+$F41)</f>
        <v>0</v>
      </c>
    </row>
    <row r="42" spans="2:12" x14ac:dyDescent="0.25">
      <c r="B42" t="s">
        <v>45</v>
      </c>
      <c r="D42" s="2">
        <v>10</v>
      </c>
      <c r="E42" s="12">
        <f t="shared" si="0"/>
        <v>4.9999999999999996E-6</v>
      </c>
      <c r="F42"/>
      <c r="G42" s="2">
        <v>1</v>
      </c>
      <c r="H42" s="13">
        <f t="shared" si="1"/>
        <v>4.9999999999999996E-6</v>
      </c>
      <c r="I42" s="2">
        <v>0</v>
      </c>
      <c r="J42" s="13">
        <f t="shared" si="1"/>
        <v>0</v>
      </c>
      <c r="K42" s="2">
        <v>0</v>
      </c>
      <c r="L42" s="13">
        <f t="shared" ref="L42" si="33">K42*($E42+$F42)</f>
        <v>0</v>
      </c>
    </row>
    <row r="43" spans="2:12" x14ac:dyDescent="0.25">
      <c r="B43" t="s">
        <v>46</v>
      </c>
      <c r="D43" s="3">
        <v>7</v>
      </c>
      <c r="E43" s="12">
        <f t="shared" si="0"/>
        <v>3.4999999999999999E-6</v>
      </c>
      <c r="F43"/>
      <c r="G43" s="2">
        <v>1</v>
      </c>
      <c r="H43" s="13">
        <f t="shared" si="1"/>
        <v>3.4999999999999999E-6</v>
      </c>
      <c r="I43" s="2">
        <v>0</v>
      </c>
      <c r="J43" s="13">
        <f t="shared" si="1"/>
        <v>0</v>
      </c>
      <c r="K43" s="2">
        <v>0</v>
      </c>
      <c r="L43" s="13">
        <f t="shared" ref="L43" si="34">K43*($E43+$F43)</f>
        <v>0</v>
      </c>
    </row>
    <row r="44" spans="2:12" x14ac:dyDescent="0.25">
      <c r="B44" t="s">
        <v>47</v>
      </c>
      <c r="D44" s="2">
        <v>10</v>
      </c>
      <c r="E44" s="12">
        <f t="shared" si="0"/>
        <v>4.9999999999999996E-6</v>
      </c>
      <c r="F44"/>
      <c r="G44" s="2">
        <v>1</v>
      </c>
      <c r="H44" s="13">
        <f t="shared" si="1"/>
        <v>4.9999999999999996E-6</v>
      </c>
      <c r="I44" s="2">
        <v>0</v>
      </c>
      <c r="J44" s="13">
        <f t="shared" si="1"/>
        <v>0</v>
      </c>
      <c r="K44" s="2">
        <v>0</v>
      </c>
      <c r="L44" s="13">
        <f t="shared" ref="L44" si="35">K44*($E44+$F44)</f>
        <v>0</v>
      </c>
    </row>
    <row r="45" spans="2:12" x14ac:dyDescent="0.25">
      <c r="B45" t="s">
        <v>48</v>
      </c>
      <c r="D45" s="2">
        <v>12</v>
      </c>
      <c r="E45" s="12">
        <f t="shared" si="0"/>
        <v>6.0000000000000002E-6</v>
      </c>
      <c r="F45"/>
      <c r="G45" s="2">
        <v>0</v>
      </c>
      <c r="H45" s="13">
        <f t="shared" si="1"/>
        <v>0</v>
      </c>
      <c r="I45" s="2">
        <v>0</v>
      </c>
      <c r="J45" s="13">
        <f t="shared" si="1"/>
        <v>0</v>
      </c>
      <c r="K45" s="2">
        <v>0</v>
      </c>
      <c r="L45" s="13">
        <f t="shared" ref="L45" si="36">K45*($E45+$F45)</f>
        <v>0</v>
      </c>
    </row>
    <row r="46" spans="2:12" x14ac:dyDescent="0.25">
      <c r="B46" t="s">
        <v>49</v>
      </c>
      <c r="D46" s="2"/>
      <c r="E46" s="12">
        <f t="shared" si="0"/>
        <v>0</v>
      </c>
      <c r="F46"/>
      <c r="G46" s="2">
        <v>0</v>
      </c>
      <c r="H46" s="13">
        <f t="shared" si="1"/>
        <v>0</v>
      </c>
      <c r="I46" s="2">
        <v>0</v>
      </c>
      <c r="J46" s="13">
        <f t="shared" si="1"/>
        <v>0</v>
      </c>
      <c r="K46" s="2">
        <v>0</v>
      </c>
      <c r="L46" s="13">
        <f t="shared" ref="L46" si="37">K46*($E46+$F46)</f>
        <v>0</v>
      </c>
    </row>
    <row r="47" spans="2:12" x14ac:dyDescent="0.25">
      <c r="B47" t="s">
        <v>50</v>
      </c>
      <c r="D47" s="2">
        <v>7</v>
      </c>
      <c r="E47" s="12">
        <f t="shared" si="0"/>
        <v>3.4999999999999999E-6</v>
      </c>
      <c r="F47"/>
      <c r="G47" s="2">
        <v>1</v>
      </c>
      <c r="H47" s="13">
        <f t="shared" si="1"/>
        <v>3.4999999999999999E-6</v>
      </c>
      <c r="I47" s="2">
        <v>1</v>
      </c>
      <c r="J47" s="13">
        <f t="shared" si="1"/>
        <v>3.4999999999999999E-6</v>
      </c>
      <c r="K47" s="2">
        <v>0</v>
      </c>
      <c r="L47" s="13">
        <f t="shared" ref="L47" si="38">K47*($E47+$F47)</f>
        <v>0</v>
      </c>
    </row>
    <row r="48" spans="2:12" x14ac:dyDescent="0.25">
      <c r="B48" t="s">
        <v>51</v>
      </c>
      <c r="D48" s="2">
        <v>4</v>
      </c>
      <c r="E48" s="12">
        <f t="shared" si="0"/>
        <v>1.9999999999999999E-6</v>
      </c>
      <c r="F48"/>
      <c r="G48" s="2">
        <v>1</v>
      </c>
      <c r="H48" s="13">
        <f t="shared" si="1"/>
        <v>1.9999999999999999E-6</v>
      </c>
      <c r="I48" s="2">
        <v>1</v>
      </c>
      <c r="J48" s="13">
        <f t="shared" si="1"/>
        <v>1.9999999999999999E-6</v>
      </c>
      <c r="K48" s="2">
        <v>0</v>
      </c>
      <c r="L48" s="13">
        <f t="shared" ref="L48" si="39">K48*($E48+$F48)</f>
        <v>0</v>
      </c>
    </row>
    <row r="49" spans="2:12" x14ac:dyDescent="0.25">
      <c r="B49" t="s">
        <v>52</v>
      </c>
      <c r="D49" s="2">
        <v>12</v>
      </c>
      <c r="E49" s="12">
        <f t="shared" si="0"/>
        <v>6.0000000000000002E-6</v>
      </c>
      <c r="F49"/>
      <c r="G49" s="2">
        <v>1</v>
      </c>
      <c r="H49" s="13">
        <f t="shared" si="1"/>
        <v>6.0000000000000002E-6</v>
      </c>
      <c r="I49" s="2">
        <v>1</v>
      </c>
      <c r="J49" s="13">
        <f t="shared" si="1"/>
        <v>6.0000000000000002E-6</v>
      </c>
      <c r="K49" s="2">
        <v>0</v>
      </c>
      <c r="L49" s="13">
        <f t="shared" ref="L49" si="40">K49*($E49+$F49)</f>
        <v>0</v>
      </c>
    </row>
    <row r="50" spans="2:12" x14ac:dyDescent="0.25">
      <c r="B50" t="s">
        <v>53</v>
      </c>
      <c r="D50" s="2"/>
      <c r="E50" s="12">
        <f t="shared" si="0"/>
        <v>0</v>
      </c>
      <c r="F50"/>
      <c r="G50" s="2">
        <v>0</v>
      </c>
      <c r="H50" s="13">
        <f t="shared" si="1"/>
        <v>0</v>
      </c>
      <c r="I50" s="2">
        <v>0</v>
      </c>
      <c r="J50" s="13">
        <f t="shared" si="1"/>
        <v>0</v>
      </c>
      <c r="K50" s="2">
        <v>0</v>
      </c>
      <c r="L50" s="13">
        <f t="shared" ref="L50" si="41">K50*($E50+$F50)</f>
        <v>0</v>
      </c>
    </row>
    <row r="51" spans="2:12" x14ac:dyDescent="0.25">
      <c r="B51" t="s">
        <v>54</v>
      </c>
      <c r="D51" s="2">
        <v>7</v>
      </c>
      <c r="E51" s="12">
        <f t="shared" si="0"/>
        <v>3.4999999999999999E-6</v>
      </c>
      <c r="F51"/>
      <c r="G51" s="2">
        <v>0</v>
      </c>
      <c r="H51" s="13">
        <f t="shared" si="1"/>
        <v>0</v>
      </c>
      <c r="I51" s="2">
        <v>0</v>
      </c>
      <c r="J51" s="13">
        <f t="shared" si="1"/>
        <v>0</v>
      </c>
      <c r="K51" s="2">
        <v>0</v>
      </c>
      <c r="L51" s="13">
        <f t="shared" ref="L51" si="42">K51*($E51+$F51)</f>
        <v>0</v>
      </c>
    </row>
    <row r="52" spans="2:12" x14ac:dyDescent="0.25">
      <c r="B52" t="s">
        <v>51</v>
      </c>
      <c r="D52" s="2">
        <v>4</v>
      </c>
      <c r="E52" s="12">
        <f t="shared" si="0"/>
        <v>1.9999999999999999E-6</v>
      </c>
      <c r="F52"/>
      <c r="G52" s="2">
        <v>0</v>
      </c>
      <c r="H52" s="13">
        <f t="shared" si="1"/>
        <v>0</v>
      </c>
      <c r="I52" s="2">
        <v>0</v>
      </c>
      <c r="J52" s="13">
        <f t="shared" si="1"/>
        <v>0</v>
      </c>
      <c r="K52" s="2">
        <v>0</v>
      </c>
      <c r="L52" s="13">
        <f t="shared" ref="L52" si="43">K52*($E52+$F52)</f>
        <v>0</v>
      </c>
    </row>
    <row r="53" spans="2:12" x14ac:dyDescent="0.25">
      <c r="B53" t="s">
        <v>52</v>
      </c>
      <c r="D53" s="2">
        <v>12</v>
      </c>
      <c r="E53" s="12">
        <f t="shared" si="0"/>
        <v>6.0000000000000002E-6</v>
      </c>
      <c r="F53"/>
      <c r="G53" s="2">
        <v>0</v>
      </c>
      <c r="H53" s="13">
        <f t="shared" si="1"/>
        <v>0</v>
      </c>
      <c r="I53" s="2">
        <v>0</v>
      </c>
      <c r="J53" s="13">
        <f t="shared" si="1"/>
        <v>0</v>
      </c>
      <c r="K53" s="2">
        <v>0</v>
      </c>
      <c r="L53" s="13">
        <f t="shared" ref="L53" si="44">K53*($E53+$F53)</f>
        <v>0</v>
      </c>
    </row>
    <row r="54" spans="2:12" x14ac:dyDescent="0.25">
      <c r="B54" t="s">
        <v>55</v>
      </c>
      <c r="D54" s="2"/>
      <c r="E54" s="12">
        <f t="shared" si="0"/>
        <v>0</v>
      </c>
      <c r="F54"/>
      <c r="G54" s="2">
        <v>0</v>
      </c>
      <c r="H54" s="13">
        <f t="shared" si="1"/>
        <v>0</v>
      </c>
      <c r="I54" s="2">
        <v>0</v>
      </c>
      <c r="J54" s="13">
        <f t="shared" si="1"/>
        <v>0</v>
      </c>
      <c r="K54" s="2">
        <v>0</v>
      </c>
      <c r="L54" s="13">
        <f t="shared" ref="L54" si="45">K54*($E54+$F54)</f>
        <v>0</v>
      </c>
    </row>
    <row r="55" spans="2:12" x14ac:dyDescent="0.25">
      <c r="B55" t="s">
        <v>56</v>
      </c>
      <c r="D55" s="2">
        <v>7</v>
      </c>
      <c r="E55" s="12">
        <f t="shared" si="0"/>
        <v>3.4999999999999999E-6</v>
      </c>
      <c r="F55"/>
      <c r="G55" s="2">
        <v>0</v>
      </c>
      <c r="H55" s="13">
        <f t="shared" si="1"/>
        <v>0</v>
      </c>
      <c r="I55" s="2">
        <v>0</v>
      </c>
      <c r="J55" s="13">
        <f t="shared" si="1"/>
        <v>0</v>
      </c>
      <c r="K55" s="2">
        <v>0</v>
      </c>
      <c r="L55" s="13">
        <f t="shared" ref="L55" si="46">K55*($E55+$F55)</f>
        <v>0</v>
      </c>
    </row>
    <row r="56" spans="2:12" x14ac:dyDescent="0.25">
      <c r="B56" t="s">
        <v>51</v>
      </c>
      <c r="D56" s="2">
        <v>4</v>
      </c>
      <c r="E56" s="12">
        <f t="shared" si="0"/>
        <v>1.9999999999999999E-6</v>
      </c>
      <c r="F56"/>
      <c r="G56" s="2">
        <v>0</v>
      </c>
      <c r="H56" s="13">
        <f t="shared" si="1"/>
        <v>0</v>
      </c>
      <c r="I56" s="2">
        <v>0</v>
      </c>
      <c r="J56" s="13">
        <f t="shared" si="1"/>
        <v>0</v>
      </c>
      <c r="K56" s="2">
        <v>0</v>
      </c>
      <c r="L56" s="13">
        <f t="shared" ref="L56" si="47">K56*($E56+$F56)</f>
        <v>0</v>
      </c>
    </row>
    <row r="57" spans="2:12" x14ac:dyDescent="0.25">
      <c r="B57" t="s">
        <v>52</v>
      </c>
      <c r="D57" s="2">
        <v>12</v>
      </c>
      <c r="E57" s="12">
        <f t="shared" si="0"/>
        <v>6.0000000000000002E-6</v>
      </c>
      <c r="F57"/>
      <c r="G57" s="2">
        <v>0</v>
      </c>
      <c r="H57" s="13">
        <f t="shared" si="1"/>
        <v>0</v>
      </c>
      <c r="I57" s="2">
        <v>0</v>
      </c>
      <c r="J57" s="13">
        <f t="shared" si="1"/>
        <v>0</v>
      </c>
      <c r="K57" s="2">
        <v>0</v>
      </c>
      <c r="L57" s="13">
        <f t="shared" ref="L57" si="48">K57*($E57+$F57)</f>
        <v>0</v>
      </c>
    </row>
    <row r="58" spans="2:12" x14ac:dyDescent="0.25">
      <c r="B58" t="s">
        <v>57</v>
      </c>
      <c r="D58" s="2"/>
      <c r="E58" s="12">
        <f t="shared" si="0"/>
        <v>0</v>
      </c>
      <c r="F58"/>
      <c r="G58" s="2">
        <v>0</v>
      </c>
      <c r="H58" s="13">
        <f t="shared" si="1"/>
        <v>0</v>
      </c>
      <c r="I58" s="2">
        <v>0</v>
      </c>
      <c r="J58" s="13">
        <f t="shared" si="1"/>
        <v>0</v>
      </c>
      <c r="K58" s="2">
        <v>0</v>
      </c>
      <c r="L58" s="13">
        <f t="shared" ref="L58" si="49">K58*($E58+$F58)</f>
        <v>0</v>
      </c>
    </row>
    <row r="59" spans="2:12" x14ac:dyDescent="0.25">
      <c r="B59" t="s">
        <v>58</v>
      </c>
      <c r="D59" s="2">
        <v>7</v>
      </c>
      <c r="E59" s="12">
        <f t="shared" si="0"/>
        <v>3.4999999999999999E-6</v>
      </c>
      <c r="F59"/>
      <c r="G59" s="2">
        <v>0</v>
      </c>
      <c r="H59" s="13">
        <f t="shared" si="1"/>
        <v>0</v>
      </c>
      <c r="I59" s="2">
        <v>0</v>
      </c>
      <c r="J59" s="13">
        <f t="shared" si="1"/>
        <v>0</v>
      </c>
      <c r="K59" s="2">
        <v>0</v>
      </c>
      <c r="L59" s="13">
        <f t="shared" ref="L59" si="50">K59*($E59+$F59)</f>
        <v>0</v>
      </c>
    </row>
    <row r="60" spans="2:12" x14ac:dyDescent="0.25">
      <c r="B60" t="s">
        <v>51</v>
      </c>
      <c r="D60" s="2">
        <v>4</v>
      </c>
      <c r="E60" s="12">
        <f t="shared" si="0"/>
        <v>1.9999999999999999E-6</v>
      </c>
      <c r="F60"/>
      <c r="G60" s="2">
        <v>0</v>
      </c>
      <c r="H60" s="13">
        <f t="shared" si="1"/>
        <v>0</v>
      </c>
      <c r="I60" s="2">
        <v>0</v>
      </c>
      <c r="J60" s="13">
        <f t="shared" si="1"/>
        <v>0</v>
      </c>
      <c r="K60" s="2">
        <v>0</v>
      </c>
      <c r="L60" s="13">
        <f t="shared" ref="L60" si="51">K60*($E60+$F60)</f>
        <v>0</v>
      </c>
    </row>
    <row r="61" spans="2:12" x14ac:dyDescent="0.25">
      <c r="B61" t="s">
        <v>52</v>
      </c>
      <c r="D61" s="2">
        <v>12</v>
      </c>
      <c r="E61" s="12">
        <f t="shared" si="0"/>
        <v>6.0000000000000002E-6</v>
      </c>
      <c r="F61"/>
      <c r="G61" s="2">
        <v>0</v>
      </c>
      <c r="H61" s="13">
        <f t="shared" si="1"/>
        <v>0</v>
      </c>
      <c r="I61" s="2">
        <v>0</v>
      </c>
      <c r="J61" s="13">
        <f t="shared" si="1"/>
        <v>0</v>
      </c>
      <c r="K61" s="2">
        <v>0</v>
      </c>
      <c r="L61" s="13">
        <f t="shared" ref="L61" si="52">K61*($E61+$F61)</f>
        <v>0</v>
      </c>
    </row>
    <row r="62" spans="2:12" x14ac:dyDescent="0.25">
      <c r="B62" t="s">
        <v>59</v>
      </c>
      <c r="D62" s="2"/>
      <c r="E62" s="12">
        <f t="shared" si="0"/>
        <v>0</v>
      </c>
      <c r="F62"/>
      <c r="G62" s="2">
        <v>0</v>
      </c>
      <c r="H62" s="13">
        <f t="shared" si="1"/>
        <v>0</v>
      </c>
      <c r="I62" s="2">
        <v>0</v>
      </c>
      <c r="J62" s="13">
        <f t="shared" si="1"/>
        <v>0</v>
      </c>
      <c r="K62" s="2">
        <v>0</v>
      </c>
      <c r="L62" s="13">
        <f t="shared" ref="L62" si="53">K62*($E62+$F62)</f>
        <v>0</v>
      </c>
    </row>
    <row r="63" spans="2:12" x14ac:dyDescent="0.25">
      <c r="B63" t="s">
        <v>60</v>
      </c>
      <c r="D63" s="2">
        <v>7</v>
      </c>
      <c r="E63" s="12">
        <f t="shared" si="0"/>
        <v>3.4999999999999999E-6</v>
      </c>
      <c r="F63"/>
      <c r="G63" s="2">
        <v>0</v>
      </c>
      <c r="H63" s="13">
        <f t="shared" si="1"/>
        <v>0</v>
      </c>
      <c r="I63" s="2">
        <v>0</v>
      </c>
      <c r="J63" s="13">
        <f t="shared" si="1"/>
        <v>0</v>
      </c>
      <c r="K63" s="2">
        <v>0</v>
      </c>
      <c r="L63" s="13">
        <f t="shared" ref="L63" si="54">K63*($E63+$F63)</f>
        <v>0</v>
      </c>
    </row>
    <row r="64" spans="2:12" x14ac:dyDescent="0.25">
      <c r="B64" t="s">
        <v>51</v>
      </c>
      <c r="D64" s="2">
        <v>4</v>
      </c>
      <c r="E64" s="12">
        <f t="shared" si="0"/>
        <v>1.9999999999999999E-6</v>
      </c>
      <c r="F64"/>
      <c r="G64" s="2">
        <v>0</v>
      </c>
      <c r="H64" s="13">
        <f t="shared" si="1"/>
        <v>0</v>
      </c>
      <c r="I64" s="2">
        <v>0</v>
      </c>
      <c r="J64" s="13">
        <f t="shared" si="1"/>
        <v>0</v>
      </c>
      <c r="K64" s="2">
        <v>0</v>
      </c>
      <c r="L64" s="13">
        <f t="shared" ref="L64" si="55">K64*($E64+$F64)</f>
        <v>0</v>
      </c>
    </row>
    <row r="65" spans="2:12" x14ac:dyDescent="0.25">
      <c r="B65" t="s">
        <v>52</v>
      </c>
      <c r="D65" s="2">
        <v>12</v>
      </c>
      <c r="E65" s="12">
        <f t="shared" si="0"/>
        <v>6.0000000000000002E-6</v>
      </c>
      <c r="F65"/>
      <c r="G65" s="2">
        <v>0</v>
      </c>
      <c r="H65" s="13">
        <f t="shared" si="1"/>
        <v>0</v>
      </c>
      <c r="I65" s="2">
        <v>0</v>
      </c>
      <c r="J65" s="13">
        <f t="shared" si="1"/>
        <v>0</v>
      </c>
      <c r="K65" s="2">
        <v>0</v>
      </c>
      <c r="L65" s="13">
        <f t="shared" ref="L65" si="56">K65*($E65+$F65)</f>
        <v>0</v>
      </c>
    </row>
    <row r="66" spans="2:12" x14ac:dyDescent="0.25">
      <c r="B66" t="s">
        <v>61</v>
      </c>
      <c r="D66" s="2"/>
      <c r="E66" s="12">
        <f t="shared" si="0"/>
        <v>0</v>
      </c>
      <c r="F66"/>
      <c r="G66" s="2">
        <v>0</v>
      </c>
      <c r="H66" s="13">
        <f t="shared" si="1"/>
        <v>0</v>
      </c>
      <c r="I66" s="2">
        <v>0</v>
      </c>
      <c r="J66" s="13">
        <f t="shared" si="1"/>
        <v>0</v>
      </c>
      <c r="K66" s="2">
        <v>0</v>
      </c>
      <c r="L66" s="13">
        <f t="shared" ref="L66" si="57">K66*($E66+$F66)</f>
        <v>0</v>
      </c>
    </row>
    <row r="67" spans="2:12" x14ac:dyDescent="0.25">
      <c r="B67" t="s">
        <v>62</v>
      </c>
      <c r="D67" s="2">
        <v>7</v>
      </c>
      <c r="E67" s="12">
        <f t="shared" si="0"/>
        <v>3.4999999999999999E-6</v>
      </c>
      <c r="F67"/>
      <c r="G67" s="2">
        <v>0</v>
      </c>
      <c r="H67" s="13">
        <f t="shared" si="1"/>
        <v>0</v>
      </c>
      <c r="I67" s="2">
        <v>0</v>
      </c>
      <c r="J67" s="13">
        <f t="shared" si="1"/>
        <v>0</v>
      </c>
      <c r="K67" s="2">
        <v>0</v>
      </c>
      <c r="L67" s="13">
        <f t="shared" ref="L67" si="58">K67*($E67+$F67)</f>
        <v>0</v>
      </c>
    </row>
    <row r="68" spans="2:12" x14ac:dyDescent="0.25">
      <c r="B68" t="s">
        <v>51</v>
      </c>
      <c r="D68" s="2">
        <v>4</v>
      </c>
      <c r="E68" s="12">
        <f t="shared" si="0"/>
        <v>1.9999999999999999E-6</v>
      </c>
      <c r="F68"/>
      <c r="G68" s="2">
        <v>0</v>
      </c>
      <c r="H68" s="13">
        <f t="shared" si="1"/>
        <v>0</v>
      </c>
      <c r="I68" s="2">
        <v>0</v>
      </c>
      <c r="J68" s="13">
        <f t="shared" si="1"/>
        <v>0</v>
      </c>
      <c r="K68" s="2">
        <v>0</v>
      </c>
      <c r="L68" s="13">
        <f t="shared" ref="L68" si="59">K68*($E68+$F68)</f>
        <v>0</v>
      </c>
    </row>
    <row r="69" spans="2:12" x14ac:dyDescent="0.25">
      <c r="B69" t="s">
        <v>52</v>
      </c>
      <c r="D69" s="2">
        <v>12</v>
      </c>
      <c r="E69" s="12">
        <f t="shared" si="0"/>
        <v>6.0000000000000002E-6</v>
      </c>
      <c r="F69"/>
      <c r="G69" s="2">
        <v>0</v>
      </c>
      <c r="H69" s="13">
        <f t="shared" si="1"/>
        <v>0</v>
      </c>
      <c r="I69" s="2">
        <v>0</v>
      </c>
      <c r="J69" s="13">
        <f t="shared" si="1"/>
        <v>0</v>
      </c>
      <c r="K69" s="2">
        <v>0</v>
      </c>
      <c r="L69" s="13">
        <f t="shared" ref="L69" si="60">K69*($E69+$F69)</f>
        <v>0</v>
      </c>
    </row>
    <row r="70" spans="2:12" x14ac:dyDescent="0.25">
      <c r="B70" t="s">
        <v>63</v>
      </c>
      <c r="D70" s="2"/>
      <c r="E70" s="12">
        <f t="shared" si="0"/>
        <v>0</v>
      </c>
      <c r="F70"/>
      <c r="G70" s="2">
        <v>0</v>
      </c>
      <c r="H70" s="13">
        <f t="shared" si="1"/>
        <v>0</v>
      </c>
      <c r="I70" s="2">
        <v>0</v>
      </c>
      <c r="J70" s="13">
        <f t="shared" si="1"/>
        <v>0</v>
      </c>
      <c r="K70" s="2">
        <v>0</v>
      </c>
      <c r="L70" s="13">
        <f t="shared" ref="L70" si="61">K70*($E70+$F70)</f>
        <v>0</v>
      </c>
    </row>
    <row r="71" spans="2:12" x14ac:dyDescent="0.25">
      <c r="B71" t="s">
        <v>64</v>
      </c>
      <c r="D71" s="2">
        <v>7</v>
      </c>
      <c r="E71" s="12">
        <f t="shared" si="0"/>
        <v>3.4999999999999999E-6</v>
      </c>
      <c r="F71"/>
      <c r="G71" s="2">
        <v>0</v>
      </c>
      <c r="H71" s="13">
        <f t="shared" si="1"/>
        <v>0</v>
      </c>
      <c r="I71" s="2">
        <v>0</v>
      </c>
      <c r="J71" s="13">
        <f t="shared" si="1"/>
        <v>0</v>
      </c>
      <c r="K71" s="2">
        <v>0</v>
      </c>
      <c r="L71" s="13">
        <f t="shared" ref="L71" si="62">K71*($E71+$F71)</f>
        <v>0</v>
      </c>
    </row>
    <row r="72" spans="2:12" x14ac:dyDescent="0.25">
      <c r="B72" t="s">
        <v>51</v>
      </c>
      <c r="D72" s="2">
        <v>4</v>
      </c>
      <c r="E72" s="12">
        <f t="shared" si="0"/>
        <v>1.9999999999999999E-6</v>
      </c>
      <c r="F72"/>
      <c r="G72" s="2">
        <v>0</v>
      </c>
      <c r="H72" s="13">
        <f t="shared" si="1"/>
        <v>0</v>
      </c>
      <c r="I72" s="2">
        <v>0</v>
      </c>
      <c r="J72" s="13">
        <f t="shared" si="1"/>
        <v>0</v>
      </c>
      <c r="K72" s="2">
        <v>0</v>
      </c>
      <c r="L72" s="13">
        <f t="shared" ref="L72" si="63">K72*($E72+$F72)</f>
        <v>0</v>
      </c>
    </row>
    <row r="73" spans="2:12" x14ac:dyDescent="0.25">
      <c r="B73" t="s">
        <v>52</v>
      </c>
      <c r="D73" s="2">
        <v>12</v>
      </c>
      <c r="E73" s="12">
        <f t="shared" si="0"/>
        <v>6.0000000000000002E-6</v>
      </c>
      <c r="F73"/>
      <c r="G73" s="2">
        <v>0</v>
      </c>
      <c r="H73" s="13">
        <f t="shared" si="1"/>
        <v>0</v>
      </c>
      <c r="I73" s="2">
        <v>0</v>
      </c>
      <c r="J73" s="13">
        <f t="shared" si="1"/>
        <v>0</v>
      </c>
      <c r="K73" s="2">
        <v>0</v>
      </c>
      <c r="L73" s="13">
        <f t="shared" ref="L73" si="64">K73*($E73+$F73)</f>
        <v>0</v>
      </c>
    </row>
    <row r="74" spans="2:12" x14ac:dyDescent="0.25">
      <c r="B74" t="s">
        <v>65</v>
      </c>
      <c r="D74" s="2"/>
      <c r="E74" s="12">
        <f t="shared" si="0"/>
        <v>0</v>
      </c>
      <c r="F74"/>
      <c r="G74" s="2">
        <v>0</v>
      </c>
      <c r="H74" s="13">
        <f t="shared" si="1"/>
        <v>0</v>
      </c>
      <c r="I74" s="2">
        <v>0</v>
      </c>
      <c r="J74" s="13">
        <f t="shared" si="1"/>
        <v>0</v>
      </c>
      <c r="K74" s="2">
        <v>0</v>
      </c>
      <c r="L74" s="13">
        <f t="shared" ref="L74" si="65">K74*($E74+$F74)</f>
        <v>0</v>
      </c>
    </row>
    <row r="75" spans="2:12" x14ac:dyDescent="0.25">
      <c r="B75" t="s">
        <v>66</v>
      </c>
      <c r="D75" s="2">
        <v>7</v>
      </c>
      <c r="E75" s="12">
        <f t="shared" ref="E75:E111" si="66">D75*$E$5</f>
        <v>3.4999999999999999E-6</v>
      </c>
      <c r="F75"/>
      <c r="G75" s="2">
        <v>0</v>
      </c>
      <c r="H75" s="13">
        <f t="shared" ref="H75:J111" si="67">G75*($E75+$F75)</f>
        <v>0</v>
      </c>
      <c r="I75" s="2">
        <v>0</v>
      </c>
      <c r="J75" s="13">
        <f t="shared" si="67"/>
        <v>0</v>
      </c>
      <c r="K75" s="2">
        <v>0</v>
      </c>
      <c r="L75" s="13">
        <f t="shared" ref="L75" si="68">K75*($E75+$F75)</f>
        <v>0</v>
      </c>
    </row>
    <row r="76" spans="2:12" x14ac:dyDescent="0.25">
      <c r="B76" t="s">
        <v>51</v>
      </c>
      <c r="D76" s="2">
        <v>4</v>
      </c>
      <c r="E76" s="12">
        <f t="shared" si="66"/>
        <v>1.9999999999999999E-6</v>
      </c>
      <c r="F76"/>
      <c r="G76" s="2">
        <v>0</v>
      </c>
      <c r="H76" s="13">
        <f t="shared" si="67"/>
        <v>0</v>
      </c>
      <c r="I76" s="2">
        <v>0</v>
      </c>
      <c r="J76" s="13">
        <f t="shared" si="67"/>
        <v>0</v>
      </c>
      <c r="K76" s="2">
        <v>0</v>
      </c>
      <c r="L76" s="13">
        <f t="shared" ref="L76" si="69">K76*($E76+$F76)</f>
        <v>0</v>
      </c>
    </row>
    <row r="77" spans="2:12" x14ac:dyDescent="0.25">
      <c r="B77" t="s">
        <v>67</v>
      </c>
      <c r="D77" s="2"/>
      <c r="E77" s="12">
        <f t="shared" si="66"/>
        <v>0</v>
      </c>
      <c r="F77"/>
      <c r="G77" s="2">
        <v>0</v>
      </c>
      <c r="H77" s="13">
        <f t="shared" si="67"/>
        <v>0</v>
      </c>
      <c r="I77" s="2">
        <v>0</v>
      </c>
      <c r="J77" s="13">
        <f t="shared" si="67"/>
        <v>0</v>
      </c>
      <c r="K77" s="2">
        <v>0</v>
      </c>
      <c r="L77" s="13">
        <f t="shared" ref="L77" si="70">K77*($E77+$F77)</f>
        <v>0</v>
      </c>
    </row>
    <row r="78" spans="2:12" x14ac:dyDescent="0.25">
      <c r="B78" t="s">
        <v>68</v>
      </c>
      <c r="C78" t="s">
        <v>69</v>
      </c>
      <c r="D78" s="2">
        <v>13</v>
      </c>
      <c r="E78" s="12">
        <f t="shared" si="66"/>
        <v>6.4999999999999996E-6</v>
      </c>
      <c r="F78"/>
      <c r="G78" s="2">
        <v>1</v>
      </c>
      <c r="H78" s="13">
        <f t="shared" si="67"/>
        <v>6.4999999999999996E-6</v>
      </c>
      <c r="I78" s="2">
        <v>1</v>
      </c>
      <c r="J78" s="13">
        <f t="shared" si="67"/>
        <v>6.4999999999999996E-6</v>
      </c>
      <c r="K78" s="2">
        <v>0</v>
      </c>
      <c r="L78" s="13">
        <f t="shared" ref="L78" si="71">K78*($E78+$F78)</f>
        <v>0</v>
      </c>
    </row>
    <row r="79" spans="2:12" x14ac:dyDescent="0.25">
      <c r="B79" t="s">
        <v>70</v>
      </c>
      <c r="D79" s="3">
        <v>7</v>
      </c>
      <c r="E79" s="12">
        <f t="shared" si="66"/>
        <v>3.4999999999999999E-6</v>
      </c>
      <c r="F79"/>
      <c r="G79" s="2">
        <v>1</v>
      </c>
      <c r="H79" s="13">
        <f t="shared" si="67"/>
        <v>3.4999999999999999E-6</v>
      </c>
      <c r="I79" s="2">
        <v>1</v>
      </c>
      <c r="J79" s="13">
        <f t="shared" si="67"/>
        <v>3.4999999999999999E-6</v>
      </c>
      <c r="K79" s="2">
        <v>0</v>
      </c>
      <c r="L79" s="13">
        <f t="shared" ref="L79" si="72">K79*($E79+$F79)</f>
        <v>0</v>
      </c>
    </row>
    <row r="80" spans="2:12" x14ac:dyDescent="0.25">
      <c r="B80" t="s">
        <v>71</v>
      </c>
      <c r="D80" s="2">
        <v>12</v>
      </c>
      <c r="E80" s="12">
        <f t="shared" si="66"/>
        <v>6.0000000000000002E-6</v>
      </c>
      <c r="F80"/>
      <c r="G80" s="2">
        <v>1</v>
      </c>
      <c r="H80" s="13">
        <f t="shared" si="67"/>
        <v>6.0000000000000002E-6</v>
      </c>
      <c r="I80" s="2">
        <v>1</v>
      </c>
      <c r="J80" s="13">
        <f t="shared" si="67"/>
        <v>6.0000000000000002E-6</v>
      </c>
      <c r="K80" s="2">
        <v>0</v>
      </c>
      <c r="L80" s="13">
        <f t="shared" ref="L80" si="73">K80*($E80+$F80)</f>
        <v>0</v>
      </c>
    </row>
    <row r="81" spans="2:12" x14ac:dyDescent="0.25">
      <c r="B81" t="s">
        <v>34</v>
      </c>
      <c r="D81" s="3">
        <v>7</v>
      </c>
      <c r="E81" s="12">
        <f t="shared" si="66"/>
        <v>3.4999999999999999E-6</v>
      </c>
      <c r="F81"/>
      <c r="G81" s="2">
        <v>1</v>
      </c>
      <c r="H81" s="13">
        <f t="shared" si="67"/>
        <v>3.4999999999999999E-6</v>
      </c>
      <c r="I81" s="2">
        <v>0</v>
      </c>
      <c r="J81" s="13">
        <f t="shared" si="67"/>
        <v>0</v>
      </c>
      <c r="K81" s="2">
        <v>0</v>
      </c>
      <c r="L81" s="13">
        <f t="shared" ref="L81" si="74">K81*($E81+$F81)</f>
        <v>0</v>
      </c>
    </row>
    <row r="82" spans="2:12" x14ac:dyDescent="0.25">
      <c r="B82" t="s">
        <v>72</v>
      </c>
      <c r="D82" s="2">
        <v>12</v>
      </c>
      <c r="E82" s="12">
        <f t="shared" si="66"/>
        <v>6.0000000000000002E-6</v>
      </c>
      <c r="F82"/>
      <c r="G82" s="2">
        <v>1</v>
      </c>
      <c r="H82" s="13">
        <f t="shared" si="67"/>
        <v>6.0000000000000002E-6</v>
      </c>
      <c r="I82" s="2">
        <v>0</v>
      </c>
      <c r="J82" s="13">
        <f t="shared" si="67"/>
        <v>0</v>
      </c>
      <c r="K82" s="2">
        <v>0</v>
      </c>
      <c r="L82" s="13">
        <f t="shared" ref="L82" si="75">K82*($E82+$F82)</f>
        <v>0</v>
      </c>
    </row>
    <row r="83" spans="2:12" x14ac:dyDescent="0.25">
      <c r="B83" t="s">
        <v>36</v>
      </c>
      <c r="D83" s="3">
        <v>7</v>
      </c>
      <c r="E83" s="12">
        <f t="shared" si="66"/>
        <v>3.4999999999999999E-6</v>
      </c>
      <c r="F83"/>
      <c r="G83" s="2">
        <v>1</v>
      </c>
      <c r="H83" s="13">
        <f t="shared" si="67"/>
        <v>3.4999999999999999E-6</v>
      </c>
      <c r="I83" s="2">
        <v>0</v>
      </c>
      <c r="J83" s="13">
        <f t="shared" si="67"/>
        <v>0</v>
      </c>
      <c r="K83" s="2">
        <v>0</v>
      </c>
      <c r="L83" s="13">
        <f t="shared" ref="L83" si="76">K83*($E83+$F83)</f>
        <v>0</v>
      </c>
    </row>
    <row r="84" spans="2:12" x14ac:dyDescent="0.25">
      <c r="B84" t="s">
        <v>73</v>
      </c>
      <c r="D84" s="2">
        <v>12</v>
      </c>
      <c r="E84" s="12">
        <f t="shared" si="66"/>
        <v>6.0000000000000002E-6</v>
      </c>
      <c r="F84"/>
      <c r="G84" s="2">
        <v>1</v>
      </c>
      <c r="H84" s="13">
        <f t="shared" si="67"/>
        <v>6.0000000000000002E-6</v>
      </c>
      <c r="I84" s="2">
        <v>0</v>
      </c>
      <c r="J84" s="13">
        <f t="shared" si="67"/>
        <v>0</v>
      </c>
      <c r="K84" s="2">
        <v>0</v>
      </c>
      <c r="L84" s="13">
        <f t="shared" ref="L84" si="77">K84*($E84+$F84)</f>
        <v>0</v>
      </c>
    </row>
    <row r="85" spans="2:12" x14ac:dyDescent="0.25">
      <c r="B85" t="s">
        <v>48</v>
      </c>
      <c r="D85" s="2">
        <v>12</v>
      </c>
      <c r="E85" s="12">
        <f t="shared" si="66"/>
        <v>6.0000000000000002E-6</v>
      </c>
      <c r="F85"/>
      <c r="G85" s="2">
        <v>0</v>
      </c>
      <c r="H85" s="13">
        <f t="shared" si="67"/>
        <v>0</v>
      </c>
      <c r="I85" s="2">
        <v>0</v>
      </c>
      <c r="J85" s="13">
        <f t="shared" si="67"/>
        <v>0</v>
      </c>
      <c r="K85" s="2">
        <v>0</v>
      </c>
      <c r="L85" s="13">
        <f t="shared" ref="L85" si="78">K85*($E85+$F85)</f>
        <v>0</v>
      </c>
    </row>
    <row r="86" spans="2:12" x14ac:dyDescent="0.25">
      <c r="B86" t="s">
        <v>74</v>
      </c>
      <c r="C86" t="s">
        <v>75</v>
      </c>
      <c r="D86" s="2"/>
      <c r="E86" s="12">
        <f t="shared" si="66"/>
        <v>0</v>
      </c>
      <c r="F86"/>
      <c r="G86" s="2">
        <v>0</v>
      </c>
      <c r="H86" s="13">
        <f t="shared" si="67"/>
        <v>0</v>
      </c>
      <c r="I86" s="2">
        <v>0</v>
      </c>
      <c r="J86" s="13">
        <f t="shared" si="67"/>
        <v>0</v>
      </c>
      <c r="K86" s="2">
        <v>0</v>
      </c>
      <c r="L86" s="13">
        <f t="shared" ref="L86" si="79">K86*($E86+$F86)</f>
        <v>0</v>
      </c>
    </row>
    <row r="87" spans="2:12" x14ac:dyDescent="0.25">
      <c r="B87" t="s">
        <v>76</v>
      </c>
      <c r="D87" s="2">
        <v>4</v>
      </c>
      <c r="E87" s="12">
        <f t="shared" si="66"/>
        <v>1.9999999999999999E-6</v>
      </c>
      <c r="F87"/>
      <c r="G87" s="2">
        <v>0</v>
      </c>
      <c r="H87" s="13">
        <f t="shared" si="67"/>
        <v>0</v>
      </c>
      <c r="I87" s="2">
        <v>1</v>
      </c>
      <c r="J87" s="13">
        <f t="shared" si="67"/>
        <v>1.9999999999999999E-6</v>
      </c>
      <c r="K87" s="2">
        <v>0</v>
      </c>
      <c r="L87" s="13">
        <f t="shared" ref="L87" si="80">K87*($E87+$F87)</f>
        <v>0</v>
      </c>
    </row>
    <row r="88" spans="2:12" x14ac:dyDescent="0.25">
      <c r="B88" t="s">
        <v>77</v>
      </c>
      <c r="D88" s="2">
        <v>12</v>
      </c>
      <c r="E88" s="12">
        <f t="shared" si="66"/>
        <v>6.0000000000000002E-6</v>
      </c>
      <c r="F88"/>
      <c r="G88" s="2">
        <v>0</v>
      </c>
      <c r="H88" s="13">
        <f t="shared" si="67"/>
        <v>0</v>
      </c>
      <c r="I88" s="2">
        <v>1</v>
      </c>
      <c r="J88" s="13">
        <f t="shared" si="67"/>
        <v>6.0000000000000002E-6</v>
      </c>
      <c r="K88" s="2">
        <v>0</v>
      </c>
      <c r="L88" s="13">
        <f t="shared" ref="L88" si="81">K88*($E88+$F88)</f>
        <v>0</v>
      </c>
    </row>
    <row r="89" spans="2:12" x14ac:dyDescent="0.25">
      <c r="B89" t="s">
        <v>78</v>
      </c>
      <c r="C89" t="s">
        <v>79</v>
      </c>
      <c r="D89" s="2"/>
      <c r="E89" s="12">
        <f t="shared" si="66"/>
        <v>0</v>
      </c>
      <c r="F89"/>
      <c r="G89" s="2">
        <v>0</v>
      </c>
      <c r="H89" s="13">
        <f t="shared" si="67"/>
        <v>0</v>
      </c>
      <c r="I89" s="2">
        <v>0</v>
      </c>
      <c r="J89" s="13">
        <f t="shared" si="67"/>
        <v>0</v>
      </c>
      <c r="K89" s="2">
        <v>0</v>
      </c>
      <c r="L89" s="13">
        <f t="shared" ref="L89" si="82">K89*($E89+$F89)</f>
        <v>0</v>
      </c>
    </row>
    <row r="90" spans="2:12" x14ac:dyDescent="0.25">
      <c r="B90" t="s">
        <v>76</v>
      </c>
      <c r="D90" s="2">
        <v>4</v>
      </c>
      <c r="E90" s="12">
        <f t="shared" si="66"/>
        <v>1.9999999999999999E-6</v>
      </c>
      <c r="F90"/>
      <c r="G90" s="2">
        <v>1</v>
      </c>
      <c r="H90" s="13">
        <f t="shared" si="67"/>
        <v>1.9999999999999999E-6</v>
      </c>
      <c r="I90" s="2">
        <v>0</v>
      </c>
      <c r="J90" s="13">
        <f t="shared" si="67"/>
        <v>0</v>
      </c>
      <c r="K90" s="2">
        <v>0</v>
      </c>
      <c r="L90" s="13">
        <f t="shared" ref="L90" si="83">K90*($E90+$F90)</f>
        <v>0</v>
      </c>
    </row>
    <row r="91" spans="2:12" x14ac:dyDescent="0.25">
      <c r="B91" t="s">
        <v>80</v>
      </c>
      <c r="D91" s="2">
        <v>7</v>
      </c>
      <c r="E91" s="12">
        <f t="shared" si="66"/>
        <v>3.4999999999999999E-6</v>
      </c>
      <c r="G91" s="2">
        <v>1</v>
      </c>
      <c r="H91" s="13">
        <f t="shared" si="67"/>
        <v>3.4999999999999999E-6</v>
      </c>
      <c r="I91" s="2">
        <v>0</v>
      </c>
      <c r="J91" s="13">
        <f t="shared" si="67"/>
        <v>0</v>
      </c>
      <c r="K91" s="2">
        <v>0</v>
      </c>
      <c r="L91" s="13">
        <f t="shared" ref="L91" si="84">K91*($E91+$F91)</f>
        <v>0</v>
      </c>
    </row>
    <row r="92" spans="2:12" x14ac:dyDescent="0.25">
      <c r="B92" t="s">
        <v>77</v>
      </c>
      <c r="D92" s="2">
        <v>12</v>
      </c>
      <c r="E92" s="12">
        <f t="shared" si="66"/>
        <v>6.0000000000000002E-6</v>
      </c>
      <c r="F92"/>
      <c r="G92" s="2">
        <v>1</v>
      </c>
      <c r="H92" s="13">
        <f t="shared" si="67"/>
        <v>6.0000000000000002E-6</v>
      </c>
      <c r="I92" s="2">
        <v>0</v>
      </c>
      <c r="J92" s="13">
        <f t="shared" si="67"/>
        <v>0</v>
      </c>
      <c r="K92" s="2">
        <v>0</v>
      </c>
      <c r="L92" s="13">
        <f t="shared" ref="L92" si="85">K92*($E92+$F92)</f>
        <v>0</v>
      </c>
    </row>
    <row r="93" spans="2:12" x14ac:dyDescent="0.25">
      <c r="B93" t="s">
        <v>81</v>
      </c>
      <c r="C93" t="s">
        <v>82</v>
      </c>
      <c r="D93" s="2"/>
      <c r="E93" s="12">
        <f t="shared" si="66"/>
        <v>0</v>
      </c>
      <c r="F93"/>
      <c r="G93" s="2">
        <v>0</v>
      </c>
      <c r="H93" s="13">
        <f t="shared" si="67"/>
        <v>0</v>
      </c>
      <c r="I93" s="2">
        <v>0</v>
      </c>
      <c r="J93" s="13">
        <f t="shared" si="67"/>
        <v>0</v>
      </c>
      <c r="K93" s="2">
        <v>0</v>
      </c>
      <c r="L93" s="13">
        <f t="shared" ref="L93" si="86">K93*($E93+$F93)</f>
        <v>0</v>
      </c>
    </row>
    <row r="94" spans="2:12" x14ac:dyDescent="0.25">
      <c r="B94" t="s">
        <v>76</v>
      </c>
      <c r="D94" s="2">
        <v>4</v>
      </c>
      <c r="E94" s="12">
        <f t="shared" si="66"/>
        <v>1.9999999999999999E-6</v>
      </c>
      <c r="F94"/>
      <c r="G94" s="2">
        <v>0</v>
      </c>
      <c r="H94" s="13">
        <f t="shared" si="67"/>
        <v>0</v>
      </c>
      <c r="I94" s="2">
        <v>0</v>
      </c>
      <c r="J94" s="13">
        <f t="shared" si="67"/>
        <v>0</v>
      </c>
      <c r="K94" s="2">
        <v>0</v>
      </c>
      <c r="L94" s="13">
        <f t="shared" ref="L94" si="87">K94*($E94+$F94)</f>
        <v>0</v>
      </c>
    </row>
    <row r="95" spans="2:12" x14ac:dyDescent="0.25">
      <c r="B95" t="s">
        <v>83</v>
      </c>
      <c r="D95" s="2">
        <v>7</v>
      </c>
      <c r="E95" s="12">
        <f t="shared" si="66"/>
        <v>3.4999999999999999E-6</v>
      </c>
      <c r="G95" s="2">
        <v>0</v>
      </c>
      <c r="H95" s="13">
        <f t="shared" si="67"/>
        <v>0</v>
      </c>
      <c r="I95" s="2">
        <v>0</v>
      </c>
      <c r="J95" s="13">
        <f t="shared" si="67"/>
        <v>0</v>
      </c>
      <c r="K95" s="2">
        <v>0</v>
      </c>
      <c r="L95" s="13">
        <f t="shared" ref="L95" si="88">K95*($E95+$F95)</f>
        <v>0</v>
      </c>
    </row>
    <row r="96" spans="2:12" x14ac:dyDescent="0.25">
      <c r="B96" t="s">
        <v>84</v>
      </c>
      <c r="D96" s="2"/>
      <c r="E96" s="12">
        <f t="shared" si="66"/>
        <v>0</v>
      </c>
      <c r="F96"/>
      <c r="G96" s="2">
        <v>0</v>
      </c>
      <c r="H96" s="13">
        <f t="shared" si="67"/>
        <v>0</v>
      </c>
      <c r="I96" s="2">
        <v>0</v>
      </c>
      <c r="J96" s="13">
        <f t="shared" si="67"/>
        <v>0</v>
      </c>
      <c r="K96" s="2">
        <v>0</v>
      </c>
      <c r="L96" s="13">
        <f t="shared" ref="L96" si="89">K96*($E96+$F96)</f>
        <v>0</v>
      </c>
    </row>
    <row r="97" spans="2:12" x14ac:dyDescent="0.25">
      <c r="B97" t="s">
        <v>85</v>
      </c>
      <c r="C97" t="s">
        <v>86</v>
      </c>
      <c r="D97" s="2">
        <v>8</v>
      </c>
      <c r="E97" s="12">
        <f t="shared" si="66"/>
        <v>3.9999999999999998E-6</v>
      </c>
      <c r="F97"/>
      <c r="G97" s="2">
        <v>1</v>
      </c>
      <c r="H97" s="13">
        <f t="shared" si="67"/>
        <v>3.9999999999999998E-6</v>
      </c>
      <c r="I97" s="2">
        <v>1</v>
      </c>
      <c r="J97" s="13">
        <f t="shared" si="67"/>
        <v>3.9999999999999998E-6</v>
      </c>
      <c r="K97" s="2">
        <v>0</v>
      </c>
      <c r="L97" s="13">
        <f t="shared" ref="L97" si="90">K97*($E97+$F97)</f>
        <v>0</v>
      </c>
    </row>
    <row r="98" spans="2:12" x14ac:dyDescent="0.25">
      <c r="B98" t="s">
        <v>87</v>
      </c>
      <c r="D98" s="2">
        <v>13</v>
      </c>
      <c r="E98" s="12">
        <f t="shared" si="66"/>
        <v>6.4999999999999996E-6</v>
      </c>
      <c r="F98"/>
      <c r="G98" s="2">
        <v>1</v>
      </c>
      <c r="H98" s="13">
        <f t="shared" si="67"/>
        <v>6.4999999999999996E-6</v>
      </c>
      <c r="I98" s="2">
        <v>1</v>
      </c>
      <c r="J98" s="13">
        <f t="shared" si="67"/>
        <v>6.4999999999999996E-6</v>
      </c>
      <c r="K98" s="2">
        <v>0</v>
      </c>
      <c r="L98" s="13">
        <f t="shared" ref="L98" si="91">K98*($E98+$F98)</f>
        <v>0</v>
      </c>
    </row>
    <row r="99" spans="2:12" x14ac:dyDescent="0.25">
      <c r="B99" t="s">
        <v>88</v>
      </c>
      <c r="D99" s="2"/>
      <c r="E99" s="12">
        <f t="shared" si="66"/>
        <v>0</v>
      </c>
      <c r="F99"/>
      <c r="G99" s="2">
        <v>0</v>
      </c>
      <c r="H99" s="13">
        <f t="shared" si="67"/>
        <v>0</v>
      </c>
      <c r="I99" s="2">
        <v>0</v>
      </c>
      <c r="J99" s="13">
        <f t="shared" si="67"/>
        <v>0</v>
      </c>
      <c r="K99" s="2">
        <v>0</v>
      </c>
      <c r="L99" s="13">
        <f t="shared" ref="L99" si="92">K99*($E99+$F99)</f>
        <v>0</v>
      </c>
    </row>
    <row r="100" spans="2:12" x14ac:dyDescent="0.25">
      <c r="B100" t="s">
        <v>89</v>
      </c>
      <c r="D100" s="2">
        <v>7</v>
      </c>
      <c r="E100" s="12">
        <f t="shared" si="66"/>
        <v>3.4999999999999999E-6</v>
      </c>
      <c r="F100"/>
      <c r="G100" s="2">
        <v>1</v>
      </c>
      <c r="H100" s="13">
        <f t="shared" si="67"/>
        <v>3.4999999999999999E-6</v>
      </c>
      <c r="I100" s="2">
        <v>1</v>
      </c>
      <c r="J100" s="13">
        <f t="shared" si="67"/>
        <v>3.4999999999999999E-6</v>
      </c>
      <c r="K100" s="2">
        <v>1</v>
      </c>
      <c r="L100" s="13">
        <f t="shared" ref="L100" si="93">K100*($E100+$F100)</f>
        <v>3.4999999999999999E-6</v>
      </c>
    </row>
    <row r="101" spans="2:12" x14ac:dyDescent="0.25">
      <c r="B101" t="s">
        <v>16</v>
      </c>
      <c r="D101" s="2">
        <v>11</v>
      </c>
      <c r="E101" s="12">
        <f t="shared" si="66"/>
        <v>5.4999999999999999E-6</v>
      </c>
      <c r="F101"/>
      <c r="G101" s="2">
        <v>1</v>
      </c>
      <c r="H101" s="13">
        <f t="shared" si="67"/>
        <v>5.4999999999999999E-6</v>
      </c>
      <c r="I101" s="2">
        <v>1</v>
      </c>
      <c r="J101" s="13">
        <f t="shared" si="67"/>
        <v>5.4999999999999999E-6</v>
      </c>
      <c r="K101" s="2">
        <v>1</v>
      </c>
      <c r="L101" s="13">
        <f t="shared" ref="L101" si="94">K101*($E101+$F101)</f>
        <v>5.4999999999999999E-6</v>
      </c>
    </row>
    <row r="102" spans="2:12" x14ac:dyDescent="0.25">
      <c r="B102" t="s">
        <v>90</v>
      </c>
      <c r="D102" s="2">
        <v>7</v>
      </c>
      <c r="E102" s="12">
        <f t="shared" si="66"/>
        <v>3.4999999999999999E-6</v>
      </c>
      <c r="F102"/>
      <c r="G102" s="2">
        <v>1</v>
      </c>
      <c r="H102" s="13">
        <f t="shared" si="67"/>
        <v>3.4999999999999999E-6</v>
      </c>
      <c r="I102" s="2">
        <v>1</v>
      </c>
      <c r="J102" s="13">
        <f t="shared" si="67"/>
        <v>3.4999999999999999E-6</v>
      </c>
      <c r="K102" s="2">
        <v>1</v>
      </c>
      <c r="L102" s="13">
        <f t="shared" ref="L102" si="95">K102*($E102+$F102)</f>
        <v>3.4999999999999999E-6</v>
      </c>
    </row>
    <row r="103" spans="2:12" x14ac:dyDescent="0.25">
      <c r="B103" t="s">
        <v>91</v>
      </c>
      <c r="D103" s="2">
        <v>17</v>
      </c>
      <c r="E103" s="12">
        <f t="shared" si="66"/>
        <v>8.4999999999999999E-6</v>
      </c>
      <c r="F103" s="7">
        <v>2E-3</v>
      </c>
      <c r="G103" s="2">
        <v>1</v>
      </c>
      <c r="H103" s="13">
        <f t="shared" si="67"/>
        <v>2.0084999999999999E-3</v>
      </c>
      <c r="I103" s="2">
        <v>1</v>
      </c>
      <c r="J103" s="13">
        <f t="shared" si="67"/>
        <v>2.0084999999999999E-3</v>
      </c>
      <c r="K103" s="2">
        <v>1</v>
      </c>
      <c r="L103" s="13">
        <f t="shared" ref="L103" si="96">K103*($E103+$F103)</f>
        <v>2.0084999999999999E-3</v>
      </c>
    </row>
    <row r="104" spans="2:12" x14ac:dyDescent="0.25">
      <c r="B104" t="s">
        <v>92</v>
      </c>
      <c r="D104" s="2">
        <v>6</v>
      </c>
      <c r="E104" s="12">
        <f t="shared" si="66"/>
        <v>3.0000000000000001E-6</v>
      </c>
      <c r="F104"/>
      <c r="G104" s="2">
        <v>1</v>
      </c>
      <c r="H104" s="13">
        <f t="shared" si="67"/>
        <v>3.0000000000000001E-6</v>
      </c>
      <c r="I104" s="2">
        <v>1</v>
      </c>
      <c r="J104" s="13">
        <f t="shared" si="67"/>
        <v>3.0000000000000001E-6</v>
      </c>
      <c r="K104" s="2">
        <v>1</v>
      </c>
      <c r="L104" s="13">
        <f t="shared" ref="L104" si="97">K104*($E104+$F104)</f>
        <v>3.0000000000000001E-6</v>
      </c>
    </row>
    <row r="105" spans="2:12" x14ac:dyDescent="0.25">
      <c r="B105" t="s">
        <v>93</v>
      </c>
      <c r="D105" s="2">
        <v>4</v>
      </c>
      <c r="E105" s="12">
        <f t="shared" si="66"/>
        <v>1.9999999999999999E-6</v>
      </c>
      <c r="F105"/>
      <c r="G105" s="2">
        <v>1</v>
      </c>
      <c r="H105" s="13">
        <f t="shared" si="67"/>
        <v>1.9999999999999999E-6</v>
      </c>
      <c r="I105" s="2">
        <v>1</v>
      </c>
      <c r="J105" s="13">
        <f t="shared" si="67"/>
        <v>1.9999999999999999E-6</v>
      </c>
      <c r="K105" s="2">
        <v>1</v>
      </c>
      <c r="L105" s="13">
        <f t="shared" ref="L105" si="98">K105*($E105+$F105)</f>
        <v>1.9999999999999999E-6</v>
      </c>
    </row>
    <row r="106" spans="2:12" x14ac:dyDescent="0.25">
      <c r="B106" t="s">
        <v>94</v>
      </c>
      <c r="D106" s="2">
        <v>4</v>
      </c>
      <c r="E106" s="12">
        <f t="shared" si="66"/>
        <v>1.9999999999999999E-6</v>
      </c>
      <c r="G106" s="2">
        <v>1</v>
      </c>
      <c r="H106" s="13">
        <f t="shared" si="67"/>
        <v>1.9999999999999999E-6</v>
      </c>
      <c r="I106" s="2">
        <v>1</v>
      </c>
      <c r="J106" s="13">
        <f t="shared" si="67"/>
        <v>1.9999999999999999E-6</v>
      </c>
      <c r="K106" s="2">
        <v>1</v>
      </c>
      <c r="L106" s="13">
        <f t="shared" ref="L106" si="99">K106*($E106+$F106)</f>
        <v>1.9999999999999999E-6</v>
      </c>
    </row>
    <row r="107" spans="2:12" x14ac:dyDescent="0.25">
      <c r="B107" t="s">
        <v>44</v>
      </c>
      <c r="D107" s="3">
        <v>7</v>
      </c>
      <c r="E107" s="12">
        <f t="shared" si="66"/>
        <v>3.4999999999999999E-6</v>
      </c>
      <c r="F107"/>
      <c r="G107" s="2">
        <v>1</v>
      </c>
      <c r="H107" s="13">
        <f t="shared" si="67"/>
        <v>3.4999999999999999E-6</v>
      </c>
      <c r="I107" s="2">
        <v>1</v>
      </c>
      <c r="J107" s="13">
        <f t="shared" si="67"/>
        <v>3.4999999999999999E-6</v>
      </c>
      <c r="K107" s="2">
        <v>1</v>
      </c>
      <c r="L107" s="13">
        <f t="shared" ref="L107" si="100">K107*($E107+$F107)</f>
        <v>3.4999999999999999E-6</v>
      </c>
    </row>
    <row r="108" spans="2:12" x14ac:dyDescent="0.25">
      <c r="B108" t="s">
        <v>95</v>
      </c>
      <c r="C108" t="s">
        <v>96</v>
      </c>
      <c r="D108" s="2">
        <v>10</v>
      </c>
      <c r="E108" s="12">
        <f t="shared" si="66"/>
        <v>4.9999999999999996E-6</v>
      </c>
      <c r="F108"/>
      <c r="G108" s="2">
        <v>1</v>
      </c>
      <c r="H108" s="13">
        <f t="shared" si="67"/>
        <v>4.9999999999999996E-6</v>
      </c>
      <c r="I108" s="2">
        <v>1</v>
      </c>
      <c r="J108" s="13">
        <f t="shared" si="67"/>
        <v>4.9999999999999996E-6</v>
      </c>
      <c r="K108" s="2">
        <v>1</v>
      </c>
      <c r="L108" s="13">
        <f t="shared" ref="L108" si="101">K108*($E108+$F108)</f>
        <v>4.9999999999999996E-6</v>
      </c>
    </row>
    <row r="109" spans="2:12" x14ac:dyDescent="0.25">
      <c r="B109" t="s">
        <v>97</v>
      </c>
      <c r="D109" s="2">
        <v>10</v>
      </c>
      <c r="E109" s="12">
        <f t="shared" si="66"/>
        <v>4.9999999999999996E-6</v>
      </c>
      <c r="F109"/>
      <c r="G109" s="2">
        <v>1</v>
      </c>
      <c r="H109" s="13">
        <f t="shared" si="67"/>
        <v>4.9999999999999996E-6</v>
      </c>
      <c r="I109" s="2">
        <v>1</v>
      </c>
      <c r="J109" s="13">
        <f t="shared" si="67"/>
        <v>4.9999999999999996E-6</v>
      </c>
      <c r="K109" s="2">
        <v>1</v>
      </c>
      <c r="L109" s="13">
        <f t="shared" ref="L109" si="102">K109*($E109+$F109)</f>
        <v>4.9999999999999996E-6</v>
      </c>
    </row>
    <row r="110" spans="2:12" x14ac:dyDescent="0.25">
      <c r="B110" t="s">
        <v>98</v>
      </c>
      <c r="D110" s="2">
        <v>10</v>
      </c>
      <c r="E110" s="12">
        <f t="shared" si="66"/>
        <v>4.9999999999999996E-6</v>
      </c>
      <c r="F110"/>
      <c r="G110" s="2">
        <v>1</v>
      </c>
      <c r="H110" s="13">
        <f t="shared" si="67"/>
        <v>4.9999999999999996E-6</v>
      </c>
      <c r="I110" s="2">
        <v>1</v>
      </c>
      <c r="J110" s="13">
        <f t="shared" si="67"/>
        <v>4.9999999999999996E-6</v>
      </c>
      <c r="K110" s="2">
        <v>1</v>
      </c>
      <c r="L110" s="13">
        <f t="shared" ref="L110" si="103">K110*($E110+$F110)</f>
        <v>4.9999999999999996E-6</v>
      </c>
    </row>
    <row r="111" spans="2:12" x14ac:dyDescent="0.25">
      <c r="B111" t="s">
        <v>99</v>
      </c>
      <c r="D111" s="2">
        <v>10</v>
      </c>
      <c r="E111" s="12">
        <f t="shared" si="66"/>
        <v>4.9999999999999996E-6</v>
      </c>
      <c r="F111"/>
      <c r="G111" s="2">
        <v>1</v>
      </c>
      <c r="H111" s="13">
        <f t="shared" si="67"/>
        <v>4.9999999999999996E-6</v>
      </c>
      <c r="I111" s="2">
        <v>1</v>
      </c>
      <c r="J111" s="13">
        <f t="shared" si="67"/>
        <v>4.9999999999999996E-6</v>
      </c>
      <c r="K111" s="2">
        <v>1</v>
      </c>
      <c r="L111" s="13">
        <f t="shared" ref="L111" si="104">K111*($E111+$F111)</f>
        <v>4.9999999999999996E-6</v>
      </c>
    </row>
    <row r="113" spans="3:12" x14ac:dyDescent="0.25">
      <c r="C113" t="s">
        <v>115</v>
      </c>
      <c r="E113" s="12">
        <f>SUM(E10:E111)</f>
        <v>3.7049999999999979E-4</v>
      </c>
      <c r="H113" s="12">
        <f>SUM(H10:H111)</f>
        <v>2.2704999999999986E-3</v>
      </c>
      <c r="J113" s="12">
        <f>SUM(J10:J111)</f>
        <v>2.1884999999999986E-3</v>
      </c>
      <c r="L113" s="12">
        <f>SUM(L10:L111)</f>
        <v>2.1124999999999985E-3</v>
      </c>
    </row>
    <row r="114" spans="3:12" x14ac:dyDescent="0.25">
      <c r="C114" t="s">
        <v>101</v>
      </c>
      <c r="G114" s="2">
        <v>6</v>
      </c>
    </row>
    <row r="115" spans="3:12" x14ac:dyDescent="0.25">
      <c r="H115" s="13">
        <f>H113*$G$114</f>
        <v>1.3622999999999993E-2</v>
      </c>
      <c r="J115" s="13">
        <f>J113*$G$114</f>
        <v>1.3130999999999992E-2</v>
      </c>
      <c r="L115" s="13">
        <f>L113*$G$114</f>
        <v>1.2674999999999992E-2</v>
      </c>
    </row>
    <row r="116" spans="3:12" x14ac:dyDescent="0.25">
      <c r="C116" t="s">
        <v>117</v>
      </c>
    </row>
    <row r="118" spans="3:12" x14ac:dyDescent="0.25">
      <c r="C118" s="1" t="s">
        <v>116</v>
      </c>
      <c r="D118" s="16"/>
      <c r="E118" s="16"/>
      <c r="F118" s="17"/>
      <c r="G118" s="17"/>
      <c r="H118" s="14">
        <f>AVERAGE(H115:L115)</f>
        <v>1.3142999999999993E-2</v>
      </c>
      <c r="I118" s="15"/>
      <c r="J118" s="15"/>
      <c r="K118" s="15"/>
      <c r="L118" s="15"/>
    </row>
    <row r="120" spans="3:12" x14ac:dyDescent="0.25">
      <c r="J120" s="18">
        <f>1/H118</f>
        <v>76.086129498592442</v>
      </c>
      <c r="L120" s="18">
        <f>0.5/L115</f>
        <v>39.447731755424087</v>
      </c>
    </row>
    <row r="122" spans="3:12" x14ac:dyDescent="0.25">
      <c r="J122" s="18">
        <f>H118*1000</f>
        <v>13.142999999999994</v>
      </c>
    </row>
  </sheetData>
  <autoFilter ref="A7:L111">
    <filterColumn colId="6" showButton="0"/>
    <filterColumn colId="8" showButton="0"/>
    <filterColumn colId="10" showButton="0"/>
  </autoFilter>
  <mergeCells count="9">
    <mergeCell ref="A7:A8"/>
    <mergeCell ref="H118:L118"/>
    <mergeCell ref="G7:H7"/>
    <mergeCell ref="I7:J7"/>
    <mergeCell ref="K7:L7"/>
    <mergeCell ref="B7:B8"/>
    <mergeCell ref="C7:C8"/>
    <mergeCell ref="D7:D8"/>
    <mergeCell ref="E7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sys_keyb_disp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Turcato do Rego</dc:creator>
  <cp:lastModifiedBy>Thiago Turcato do Rego</cp:lastModifiedBy>
  <dcterms:created xsi:type="dcterms:W3CDTF">2024-05-05T20:09:35Z</dcterms:created>
  <dcterms:modified xsi:type="dcterms:W3CDTF">2024-05-05T22:32:33Z</dcterms:modified>
</cp:coreProperties>
</file>