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kko\"/>
    </mc:Choice>
  </mc:AlternateContent>
  <xr:revisionPtr revIDLastSave="0" documentId="13_ncr:1_{B2BAC577-77CB-493E-A11B-94B1426E932D}" xr6:coauthVersionLast="45" xr6:coauthVersionMax="45" xr10:uidLastSave="{00000000-0000-0000-0000-000000000000}"/>
  <bookViews>
    <workbookView xWindow="-110" yWindow="-110" windowWidth="38620" windowHeight="21220" xr2:uid="{83F6CE95-39BB-40A5-9C62-08D157B750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L2" i="1"/>
  <c r="K2" i="1"/>
  <c r="J2" i="1"/>
  <c r="I2" i="1"/>
  <c r="G33" i="1"/>
  <c r="G35" i="1"/>
  <c r="G37" i="1"/>
  <c r="G32" i="1"/>
  <c r="G23" i="1"/>
  <c r="G25" i="1"/>
  <c r="G27" i="1"/>
  <c r="G22" i="1"/>
  <c r="G13" i="1"/>
  <c r="G15" i="1"/>
  <c r="G17" i="1"/>
  <c r="G12" i="1"/>
  <c r="G5" i="1"/>
  <c r="G7" i="1"/>
  <c r="G8" i="1"/>
  <c r="G9" i="1"/>
  <c r="G3" i="1"/>
  <c r="G2" i="1"/>
  <c r="C34" i="1"/>
  <c r="C39" i="1"/>
  <c r="D39" i="1"/>
  <c r="E39" i="1"/>
  <c r="F39" i="1"/>
  <c r="B39" i="1"/>
  <c r="G39" i="1" s="1"/>
  <c r="C19" i="1"/>
  <c r="D19" i="1"/>
  <c r="E19" i="1"/>
  <c r="F19" i="1"/>
  <c r="B19" i="1"/>
  <c r="G19" i="1" s="1"/>
  <c r="B29" i="1"/>
  <c r="G29" i="1" s="1"/>
  <c r="C29" i="1"/>
  <c r="D29" i="1"/>
  <c r="E29" i="1"/>
  <c r="F29" i="1"/>
  <c r="B38" i="1"/>
  <c r="G38" i="1" s="1"/>
  <c r="F38" i="1"/>
  <c r="E38" i="1"/>
  <c r="D38" i="1"/>
  <c r="C38" i="1"/>
  <c r="C18" i="1"/>
  <c r="D18" i="1"/>
  <c r="E18" i="1"/>
  <c r="F18" i="1"/>
  <c r="B18" i="1"/>
  <c r="G18" i="1" s="1"/>
  <c r="C28" i="1"/>
  <c r="D28" i="1"/>
  <c r="E28" i="1"/>
  <c r="F28" i="1"/>
  <c r="B28" i="1"/>
  <c r="G28" i="1" s="1"/>
  <c r="F36" i="1"/>
  <c r="E36" i="1"/>
  <c r="D36" i="1"/>
  <c r="C36" i="1"/>
  <c r="B36" i="1"/>
  <c r="G36" i="1" s="1"/>
  <c r="F34" i="1"/>
  <c r="E34" i="1"/>
  <c r="D34" i="1"/>
  <c r="B34" i="1"/>
  <c r="G34" i="1" s="1"/>
  <c r="F26" i="1"/>
  <c r="E26" i="1"/>
  <c r="D26" i="1"/>
  <c r="C26" i="1"/>
  <c r="B26" i="1"/>
  <c r="G26" i="1" s="1"/>
  <c r="F24" i="1"/>
  <c r="E24" i="1"/>
  <c r="D24" i="1"/>
  <c r="C24" i="1"/>
  <c r="B24" i="1"/>
  <c r="G24" i="1" s="1"/>
  <c r="B6" i="1" l="1"/>
  <c r="B16" i="1"/>
  <c r="F16" i="1"/>
  <c r="E16" i="1"/>
  <c r="D16" i="1"/>
  <c r="C16" i="1"/>
  <c r="F14" i="1"/>
  <c r="E14" i="1"/>
  <c r="D14" i="1"/>
  <c r="C14" i="1"/>
  <c r="B14" i="1"/>
  <c r="G14" i="1" s="1"/>
  <c r="C6" i="1"/>
  <c r="D6" i="1"/>
  <c r="E6" i="1"/>
  <c r="F6" i="1"/>
  <c r="C4" i="1"/>
  <c r="D4" i="1"/>
  <c r="E4" i="1"/>
  <c r="F4" i="1"/>
  <c r="B4" i="1"/>
  <c r="G4" i="1" s="1"/>
  <c r="G6" i="1" l="1"/>
  <c r="G16" i="1"/>
</calcChain>
</file>

<file path=xl/sharedStrings.xml><?xml version="1.0" encoding="utf-8"?>
<sst xmlns="http://schemas.openxmlformats.org/spreadsheetml/2006/main" count="101" uniqueCount="30">
  <si>
    <t>control</t>
  </si>
  <si>
    <t>test1</t>
  </si>
  <si>
    <t>test2</t>
  </si>
  <si>
    <t>test3</t>
  </si>
  <si>
    <t>test4</t>
  </si>
  <si>
    <t>users</t>
  </si>
  <si>
    <t>purchases</t>
  </si>
  <si>
    <t>buyers</t>
  </si>
  <si>
    <t>% best vs worst</t>
  </si>
  <si>
    <t>значимо</t>
  </si>
  <si>
    <t>Значимость</t>
  </si>
  <si>
    <t>По всем типам товаров</t>
  </si>
  <si>
    <t>dto (покупка навсегда)</t>
  </si>
  <si>
    <t>rent (контент в аренду)</t>
  </si>
  <si>
    <t>subscription (подписка)</t>
  </si>
  <si>
    <t>Уровень значимости alpha = 0.05</t>
  </si>
  <si>
    <t>gmv</t>
  </si>
  <si>
    <t>purchases/buyer</t>
  </si>
  <si>
    <t>gmv/purchase</t>
  </si>
  <si>
    <t>gmv/buyer</t>
  </si>
  <si>
    <t>cr user-&gt;buyer</t>
  </si>
  <si>
    <t>незначимо</t>
  </si>
  <si>
    <t>% test1 vs control</t>
  </si>
  <si>
    <t>% t2/c</t>
  </si>
  <si>
    <t>% t4/c</t>
  </si>
  <si>
    <t>% t3/c</t>
  </si>
  <si>
    <t>В таблице средние арифметические</t>
  </si>
  <si>
    <t>Если в двух клетках есть один и тот же цвет, то отклонение незначимо</t>
  </si>
  <si>
    <t>S</t>
  </si>
  <si>
    <t>Распределения зависимы, поэтому в сумме (по всем товарам) результат может отличаться от результатов по конкретным типам товаров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</si>
</sst>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gradientFill>
        <stop position="0">
          <color rgb="FFFFC000"/>
        </stop>
        <stop position="1">
          <color rgb="FFFFFF00"/>
        </stop>
      </gradientFill>
    </fill>
    <fill>
      <gradientFill>
        <stop position="0">
          <color rgb="FFFF0000"/>
        </stop>
        <stop position="1">
          <color rgb="FFFFC000"/>
        </stop>
      </gradientFill>
    </fill>
    <fill>
      <gradientFill>
        <stop position="0">
          <color rgb="FFFF0000"/>
        </stop>
        <stop position="1">
          <color rgb="FF00B050"/>
        </stop>
      </gradientFill>
    </fill>
    <fill>
      <gradientFill>
        <stop position="0">
          <color rgb="FFFFFF00"/>
        </stop>
        <stop position="1">
          <color rgb="FF00B050"/>
        </stop>
      </gradient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10" fontId="0" fillId="0" borderId="1" xfId="0" applyNumberFormat="1" applyBorder="1"/>
    <xf numFmtId="0" fontId="0" fillId="0" borderId="2" xfId="0" applyBorder="1"/>
    <xf numFmtId="0" fontId="1" fillId="0" borderId="5" xfId="0" applyFont="1" applyBorder="1"/>
    <xf numFmtId="2" fontId="1" fillId="0" borderId="5" xfId="0" applyNumberFormat="1" applyFont="1" applyBorder="1"/>
    <xf numFmtId="0" fontId="1" fillId="0" borderId="6" xfId="0" applyFont="1" applyBorder="1"/>
    <xf numFmtId="10" fontId="1" fillId="0" borderId="5" xfId="0" applyNumberFormat="1" applyFont="1" applyFill="1" applyBorder="1"/>
    <xf numFmtId="10" fontId="1" fillId="0" borderId="5" xfId="0" applyNumberFormat="1" applyFont="1" applyBorder="1"/>
    <xf numFmtId="10" fontId="1" fillId="0" borderId="6" xfId="0" applyNumberFormat="1" applyFont="1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0" xfId="0" applyFill="1" applyBorder="1"/>
    <xf numFmtId="164" fontId="0" fillId="3" borderId="0" xfId="0" applyNumberFormat="1" applyFill="1" applyBorder="1"/>
    <xf numFmtId="164" fontId="0" fillId="2" borderId="0" xfId="0" applyNumberFormat="1" applyFill="1" applyBorder="1"/>
    <xf numFmtId="164" fontId="0" fillId="0" borderId="0" xfId="0" applyNumberForma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0" borderId="3" xfId="0" applyBorder="1"/>
    <xf numFmtId="10" fontId="0" fillId="0" borderId="3" xfId="0" applyNumberFormat="1" applyBorder="1"/>
    <xf numFmtId="0" fontId="0" fillId="2" borderId="0" xfId="0" applyFill="1" applyBorder="1"/>
    <xf numFmtId="0" fontId="0" fillId="8" borderId="0" xfId="0" applyFill="1" applyBorder="1"/>
    <xf numFmtId="164" fontId="0" fillId="6" borderId="0" xfId="0" applyNumberFormat="1" applyFill="1" applyBorder="1"/>
    <xf numFmtId="0" fontId="0" fillId="7" borderId="0" xfId="0" applyFill="1" applyBorder="1"/>
    <xf numFmtId="0" fontId="0" fillId="3" borderId="1" xfId="0" applyFill="1" applyBorder="1"/>
    <xf numFmtId="0" fontId="0" fillId="2" borderId="1" xfId="0" applyFill="1" applyBorder="1"/>
    <xf numFmtId="164" fontId="0" fillId="10" borderId="0" xfId="0" applyNumberFormat="1" applyFill="1" applyBorder="1"/>
    <xf numFmtId="164" fontId="0" fillId="4" borderId="0" xfId="0" applyNumberFormat="1" applyFill="1" applyBorder="1"/>
    <xf numFmtId="164" fontId="0" fillId="5" borderId="0" xfId="0" applyNumberFormat="1" applyFill="1" applyBorder="1"/>
    <xf numFmtId="164" fontId="0" fillId="5" borderId="1" xfId="0" applyNumberFormat="1" applyFill="1" applyBorder="1"/>
    <xf numFmtId="0" fontId="1" fillId="0" borderId="4" xfId="0" applyFont="1" applyBorder="1"/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2" xfId="0" applyFill="1" applyBorder="1"/>
    <xf numFmtId="164" fontId="0" fillId="2" borderId="2" xfId="0" applyNumberFormat="1" applyFill="1" applyBorder="1"/>
    <xf numFmtId="164" fontId="0" fillId="0" borderId="2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2" xfId="0" applyFill="1" applyBorder="1"/>
    <xf numFmtId="164" fontId="0" fillId="0" borderId="1" xfId="0" applyNumberFormat="1" applyFill="1" applyBorder="1"/>
    <xf numFmtId="164" fontId="0" fillId="0" borderId="3" xfId="0" applyNumberFormat="1" applyFill="1" applyBorder="1"/>
    <xf numFmtId="0" fontId="0" fillId="0" borderId="3" xfId="0" applyFill="1" applyBorder="1"/>
    <xf numFmtId="0" fontId="0" fillId="9" borderId="1" xfId="0" applyFill="1" applyBorder="1"/>
    <xf numFmtId="0" fontId="0" fillId="9" borderId="3" xfId="0" applyFill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</xdr:colOff>
      <xdr:row>0</xdr:row>
      <xdr:rowOff>0</xdr:rowOff>
    </xdr:from>
    <xdr:to>
      <xdr:col>16</xdr:col>
      <xdr:colOff>356450</xdr:colOff>
      <xdr:row>9</xdr:row>
      <xdr:rowOff>184717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18FAFD8-AE67-4767-AD1E-CE97EB42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2950" y="0"/>
          <a:ext cx="2782150" cy="1854767"/>
        </a:xfrm>
        <a:prstGeom prst="rect">
          <a:avLst/>
        </a:prstGeom>
      </xdr:spPr>
    </xdr:pic>
    <xdr:clientData/>
  </xdr:twoCellAnchor>
  <xdr:twoCellAnchor editAs="oneCell">
    <xdr:from>
      <xdr:col>11</xdr:col>
      <xdr:colOff>638950</xdr:colOff>
      <xdr:row>10</xdr:row>
      <xdr:rowOff>3950</xdr:rowOff>
    </xdr:from>
    <xdr:to>
      <xdr:col>16</xdr:col>
      <xdr:colOff>341350</xdr:colOff>
      <xdr:row>19</xdr:row>
      <xdr:rowOff>188667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B49A8AA-3304-487E-BB4F-82DF817DA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7850" y="1864500"/>
          <a:ext cx="2782150" cy="1854767"/>
        </a:xfrm>
        <a:prstGeom prst="rect">
          <a:avLst/>
        </a:prstGeom>
      </xdr:spPr>
    </xdr:pic>
    <xdr:clientData/>
  </xdr:twoCellAnchor>
  <xdr:twoCellAnchor editAs="oneCell">
    <xdr:from>
      <xdr:col>11</xdr:col>
      <xdr:colOff>636550</xdr:colOff>
      <xdr:row>20</xdr:row>
      <xdr:rowOff>7900</xdr:rowOff>
    </xdr:from>
    <xdr:to>
      <xdr:col>16</xdr:col>
      <xdr:colOff>338950</xdr:colOff>
      <xdr:row>30</xdr:row>
      <xdr:rowOff>2117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DE74BBB-D3E3-4327-93C0-7F061182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5450" y="3729000"/>
          <a:ext cx="2782150" cy="1854767"/>
        </a:xfrm>
        <a:prstGeom prst="rect">
          <a:avLst/>
        </a:prstGeom>
      </xdr:spPr>
    </xdr:pic>
    <xdr:clientData/>
  </xdr:twoCellAnchor>
  <xdr:twoCellAnchor editAs="oneCell">
    <xdr:from>
      <xdr:col>12</xdr:col>
      <xdr:colOff>5500</xdr:colOff>
      <xdr:row>30</xdr:row>
      <xdr:rowOff>11850</xdr:rowOff>
    </xdr:from>
    <xdr:to>
      <xdr:col>16</xdr:col>
      <xdr:colOff>349250</xdr:colOff>
      <xdr:row>40</xdr:row>
      <xdr:rowOff>12417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D9F76BF-2C44-4F01-81A7-621B7EAA9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5750" y="5593500"/>
          <a:ext cx="2782150" cy="1854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FA46-5EC0-4149-A918-69A64C5268CD}">
  <dimension ref="A1:AC53"/>
  <sheetViews>
    <sheetView tabSelected="1" zoomScale="130" zoomScaleNormal="130" workbookViewId="0">
      <selection activeCell="W53" sqref="W53"/>
    </sheetView>
  </sheetViews>
  <sheetFormatPr defaultRowHeight="14.5" x14ac:dyDescent="0.35"/>
  <cols>
    <col min="1" max="1" width="21.6328125" customWidth="1"/>
    <col min="2" max="6" width="9.1796875" customWidth="1"/>
    <col min="7" max="7" width="14.6328125" customWidth="1"/>
    <col min="8" max="8" width="11.90625" customWidth="1"/>
    <col min="9" max="9" width="16.08984375" style="3" customWidth="1"/>
    <col min="10" max="12" width="9.1796875" style="3" customWidth="1"/>
  </cols>
  <sheetData>
    <row r="1" spans="1:12" ht="15" thickBot="1" x14ac:dyDescent="0.4">
      <c r="A1" s="33" t="s">
        <v>11</v>
      </c>
      <c r="B1" s="6" t="s">
        <v>0</v>
      </c>
      <c r="C1" s="6" t="s">
        <v>1</v>
      </c>
      <c r="D1" s="6" t="s">
        <v>2</v>
      </c>
      <c r="E1" s="6" t="s">
        <v>3</v>
      </c>
      <c r="F1" s="8" t="s">
        <v>4</v>
      </c>
      <c r="G1" s="6" t="s">
        <v>8</v>
      </c>
      <c r="H1" s="8" t="s">
        <v>10</v>
      </c>
      <c r="I1" s="9" t="s">
        <v>22</v>
      </c>
      <c r="J1" s="10" t="s">
        <v>23</v>
      </c>
      <c r="K1" s="10" t="s">
        <v>25</v>
      </c>
      <c r="L1" s="11" t="s">
        <v>24</v>
      </c>
    </row>
    <row r="2" spans="1:12" x14ac:dyDescent="0.35">
      <c r="A2" s="34" t="s">
        <v>5</v>
      </c>
      <c r="B2" s="12">
        <v>138155</v>
      </c>
      <c r="C2" s="12">
        <v>139227</v>
      </c>
      <c r="D2" s="12">
        <v>138532</v>
      </c>
      <c r="E2" s="12">
        <v>138404</v>
      </c>
      <c r="F2" s="5">
        <v>138405</v>
      </c>
      <c r="G2" s="13">
        <f>(MAX(B2:F2) / MIN(B2:F2) - 1)</f>
        <v>7.7594006731569465E-3</v>
      </c>
      <c r="H2" s="5"/>
      <c r="I2" s="13">
        <f>C2/B2 - 1</f>
        <v>7.7594006731569465E-3</v>
      </c>
      <c r="J2" s="13">
        <f>D2/B2 - 1</f>
        <v>2.7288190800187628E-3</v>
      </c>
      <c r="K2" s="13">
        <f>E2/B2-1</f>
        <v>1.8023234772537311E-3</v>
      </c>
      <c r="L2" s="14">
        <f>F2/B2-1</f>
        <v>1.8095617241504769E-3</v>
      </c>
    </row>
    <row r="3" spans="1:12" x14ac:dyDescent="0.35">
      <c r="A3" s="34" t="s">
        <v>7</v>
      </c>
      <c r="B3" s="15">
        <v>29872</v>
      </c>
      <c r="C3" s="15">
        <v>31295</v>
      </c>
      <c r="D3" s="15">
        <v>30863</v>
      </c>
      <c r="E3" s="15">
        <v>30949</v>
      </c>
      <c r="F3" s="37">
        <v>30979</v>
      </c>
      <c r="G3" s="13">
        <f>(MAX(B3:F3) / MIN(B3:F3) - 1)</f>
        <v>4.7636582753079804E-2</v>
      </c>
      <c r="H3" s="5"/>
      <c r="I3" s="13">
        <f t="shared" ref="I3:I39" si="0">C3/B3 - 1</f>
        <v>4.7636582753079804E-2</v>
      </c>
      <c r="J3" s="13">
        <f t="shared" ref="J3:J39" si="1">D3/B3 - 1</f>
        <v>3.3174879485805997E-2</v>
      </c>
      <c r="K3" s="13">
        <f t="shared" ref="K3:K39" si="2">E3/B3-1</f>
        <v>3.6053829673272642E-2</v>
      </c>
      <c r="L3" s="14">
        <f t="shared" ref="L3:L39" si="3">F3/B3-1</f>
        <v>3.7058114622388949E-2</v>
      </c>
    </row>
    <row r="4" spans="1:12" x14ac:dyDescent="0.35">
      <c r="A4" s="35" t="s">
        <v>20</v>
      </c>
      <c r="B4" s="16">
        <f>B3/B2</f>
        <v>0.21622091129528428</v>
      </c>
      <c r="C4" s="17">
        <f t="shared" ref="C4:F4" si="4">C3/C2</f>
        <v>0.22477680334992495</v>
      </c>
      <c r="D4" s="17">
        <f t="shared" si="4"/>
        <v>0.22278607108826842</v>
      </c>
      <c r="E4" s="17">
        <f t="shared" si="4"/>
        <v>0.2236134793792087</v>
      </c>
      <c r="F4" s="38">
        <f t="shared" si="4"/>
        <v>0.22382861890827643</v>
      </c>
      <c r="G4" s="13">
        <f t="shared" ref="G4:G9" si="5">(MAX(B4:F4) / MIN(B4:F4) - 1)</f>
        <v>3.9570141497351496E-2</v>
      </c>
      <c r="H4" s="5" t="s">
        <v>9</v>
      </c>
      <c r="I4" s="13">
        <f t="shared" si="0"/>
        <v>3.9570141497351496E-2</v>
      </c>
      <c r="J4" s="13">
        <f t="shared" si="1"/>
        <v>3.0363204713434788E-2</v>
      </c>
      <c r="K4" s="13">
        <f t="shared" si="2"/>
        <v>3.4189884963664152E-2</v>
      </c>
      <c r="L4" s="14">
        <f t="shared" si="3"/>
        <v>3.5184883679463486E-2</v>
      </c>
    </row>
    <row r="5" spans="1:12" x14ac:dyDescent="0.35">
      <c r="A5" s="34" t="s">
        <v>6</v>
      </c>
      <c r="B5" s="15">
        <v>52688</v>
      </c>
      <c r="C5" s="15">
        <v>56357</v>
      </c>
      <c r="D5" s="15">
        <v>55707</v>
      </c>
      <c r="E5" s="15">
        <v>56027</v>
      </c>
      <c r="F5" s="37">
        <v>55999</v>
      </c>
      <c r="G5" s="13">
        <f t="shared" si="5"/>
        <v>6.9636349832979061E-2</v>
      </c>
      <c r="H5" s="5"/>
      <c r="I5" s="13">
        <f t="shared" si="0"/>
        <v>6.9636349832979061E-2</v>
      </c>
      <c r="J5" s="13">
        <f t="shared" si="1"/>
        <v>5.7299574855754543E-2</v>
      </c>
      <c r="K5" s="13">
        <f t="shared" si="2"/>
        <v>6.3373064075311181E-2</v>
      </c>
      <c r="L5" s="14">
        <f t="shared" si="3"/>
        <v>6.2841633768599969E-2</v>
      </c>
    </row>
    <row r="6" spans="1:12" x14ac:dyDescent="0.35">
      <c r="A6" s="35" t="s">
        <v>17</v>
      </c>
      <c r="B6" s="16">
        <f>B5/B3</f>
        <v>1.7637921799678629</v>
      </c>
      <c r="C6" s="17">
        <f t="shared" ref="C6:F6" si="6">C5/C3</f>
        <v>1.8008308036427545</v>
      </c>
      <c r="D6" s="17">
        <f t="shared" si="6"/>
        <v>1.8049768331011242</v>
      </c>
      <c r="E6" s="17">
        <f t="shared" si="6"/>
        <v>1.8103008174739086</v>
      </c>
      <c r="F6" s="38">
        <f t="shared" si="6"/>
        <v>1.8076438877949579</v>
      </c>
      <c r="G6" s="13">
        <f t="shared" si="5"/>
        <v>2.636854728933713E-2</v>
      </c>
      <c r="H6" s="5" t="s">
        <v>9</v>
      </c>
      <c r="I6" s="13">
        <f t="shared" si="0"/>
        <v>2.0999426177049196E-2</v>
      </c>
      <c r="J6" s="13">
        <f t="shared" si="1"/>
        <v>2.3350059945277613E-2</v>
      </c>
      <c r="K6" s="13">
        <f t="shared" si="2"/>
        <v>2.636854728933713E-2</v>
      </c>
      <c r="L6" s="14">
        <f t="shared" si="3"/>
        <v>2.4862173857633341E-2</v>
      </c>
    </row>
    <row r="7" spans="1:12" x14ac:dyDescent="0.35">
      <c r="A7" s="34" t="s">
        <v>16</v>
      </c>
      <c r="B7" s="15">
        <v>2034755</v>
      </c>
      <c r="C7" s="15">
        <v>2157399</v>
      </c>
      <c r="D7" s="15">
        <v>2139129</v>
      </c>
      <c r="E7" s="15">
        <v>2147102</v>
      </c>
      <c r="F7" s="37">
        <v>2137736</v>
      </c>
      <c r="G7" s="13">
        <f t="shared" si="5"/>
        <v>6.0274578511909205E-2</v>
      </c>
      <c r="H7" s="5"/>
      <c r="I7" s="13">
        <f t="shared" si="0"/>
        <v>6.0274578511909205E-2</v>
      </c>
      <c r="J7" s="13">
        <f t="shared" si="1"/>
        <v>5.1295610528048874E-2</v>
      </c>
      <c r="K7" s="13">
        <f t="shared" si="2"/>
        <v>5.5214018395335129E-2</v>
      </c>
      <c r="L7" s="14">
        <f t="shared" si="3"/>
        <v>5.0611007221999627E-2</v>
      </c>
    </row>
    <row r="8" spans="1:12" x14ac:dyDescent="0.35">
      <c r="A8" s="35" t="s">
        <v>18</v>
      </c>
      <c r="B8" s="23">
        <v>38.619</v>
      </c>
      <c r="C8" s="24">
        <v>38.280999999999999</v>
      </c>
      <c r="D8" s="25">
        <v>38.4</v>
      </c>
      <c r="E8" s="26">
        <v>38.323</v>
      </c>
      <c r="F8" s="42">
        <v>38.174999999999997</v>
      </c>
      <c r="G8" s="13">
        <f t="shared" si="5"/>
        <v>1.1630648330059001E-2</v>
      </c>
      <c r="H8" s="5" t="s">
        <v>9</v>
      </c>
      <c r="I8" s="13">
        <f t="shared" si="0"/>
        <v>-8.752168621662948E-3</v>
      </c>
      <c r="J8" s="13">
        <f t="shared" si="1"/>
        <v>-5.67078381107744E-3</v>
      </c>
      <c r="K8" s="13">
        <f t="shared" si="2"/>
        <v>-7.6646210414562654E-3</v>
      </c>
      <c r="L8" s="14">
        <f t="shared" si="3"/>
        <v>-1.1496931562184454E-2</v>
      </c>
    </row>
    <row r="9" spans="1:12" ht="15" thickBot="1" x14ac:dyDescent="0.4">
      <c r="A9" s="36" t="s">
        <v>19</v>
      </c>
      <c r="B9" s="27">
        <v>68.116</v>
      </c>
      <c r="C9" s="46">
        <v>68.936999999999998</v>
      </c>
      <c r="D9" s="20">
        <v>69.31</v>
      </c>
      <c r="E9" s="28">
        <v>69.375</v>
      </c>
      <c r="F9" s="47">
        <v>69.006</v>
      </c>
      <c r="G9" s="4">
        <f t="shared" si="5"/>
        <v>1.8483175758999382E-2</v>
      </c>
      <c r="H9" s="21" t="s">
        <v>9</v>
      </c>
      <c r="I9" s="4">
        <f t="shared" si="0"/>
        <v>1.2052968465558811E-2</v>
      </c>
      <c r="J9" s="4">
        <f t="shared" si="1"/>
        <v>1.7528921251982021E-2</v>
      </c>
      <c r="K9" s="4">
        <f t="shared" si="2"/>
        <v>1.8483175758999382E-2</v>
      </c>
      <c r="L9" s="22">
        <f t="shared" si="3"/>
        <v>1.3065946326854094E-2</v>
      </c>
    </row>
    <row r="10" spans="1:12" ht="15" thickBot="1" x14ac:dyDescent="0.4">
      <c r="G10" s="2"/>
    </row>
    <row r="11" spans="1:12" ht="15" thickBot="1" x14ac:dyDescent="0.4">
      <c r="A11" s="33" t="s">
        <v>12</v>
      </c>
      <c r="B11" s="6" t="s">
        <v>0</v>
      </c>
      <c r="C11" s="6" t="s">
        <v>1</v>
      </c>
      <c r="D11" s="6" t="s">
        <v>2</v>
      </c>
      <c r="E11" s="6" t="s">
        <v>3</v>
      </c>
      <c r="F11" s="8" t="s">
        <v>4</v>
      </c>
      <c r="G11" s="7" t="s">
        <v>8</v>
      </c>
      <c r="H11" s="8" t="s">
        <v>10</v>
      </c>
      <c r="I11" s="9" t="s">
        <v>22</v>
      </c>
      <c r="J11" s="10" t="s">
        <v>23</v>
      </c>
      <c r="K11" s="10" t="s">
        <v>25</v>
      </c>
      <c r="L11" s="11" t="s">
        <v>24</v>
      </c>
    </row>
    <row r="12" spans="1:12" x14ac:dyDescent="0.35">
      <c r="A12" s="34" t="s">
        <v>5</v>
      </c>
      <c r="B12" s="12">
        <v>138155</v>
      </c>
      <c r="C12" s="12">
        <v>139227</v>
      </c>
      <c r="D12" s="12">
        <v>138532</v>
      </c>
      <c r="E12" s="12">
        <v>138404</v>
      </c>
      <c r="F12" s="5">
        <v>138405</v>
      </c>
      <c r="G12" s="13">
        <f>(MAX(B12:F12) / MIN(B12:F12) - 1)</f>
        <v>7.7594006731569465E-3</v>
      </c>
      <c r="H12" s="5"/>
      <c r="I12" s="13">
        <f t="shared" si="0"/>
        <v>7.7594006731569465E-3</v>
      </c>
      <c r="J12" s="13">
        <f t="shared" si="1"/>
        <v>2.7288190800187628E-3</v>
      </c>
      <c r="K12" s="13">
        <f t="shared" si="2"/>
        <v>1.8023234772537311E-3</v>
      </c>
      <c r="L12" s="14">
        <f t="shared" si="3"/>
        <v>1.8095617241504769E-3</v>
      </c>
    </row>
    <row r="13" spans="1:12" x14ac:dyDescent="0.35">
      <c r="A13" s="34" t="s">
        <v>7</v>
      </c>
      <c r="B13" s="15">
        <v>11554</v>
      </c>
      <c r="C13" s="15">
        <v>12923</v>
      </c>
      <c r="D13" s="15">
        <v>12607</v>
      </c>
      <c r="E13" s="15">
        <v>12804</v>
      </c>
      <c r="F13" s="37">
        <v>13142</v>
      </c>
      <c r="G13" s="13">
        <f t="shared" ref="G13:G19" si="7">(MAX(B13:F13) / MIN(B13:F13) - 1)</f>
        <v>0.13744157867405238</v>
      </c>
      <c r="H13" s="5"/>
      <c r="I13" s="13">
        <f t="shared" si="0"/>
        <v>0.11848710403323515</v>
      </c>
      <c r="J13" s="13">
        <f t="shared" si="1"/>
        <v>9.1137268478449052E-2</v>
      </c>
      <c r="K13" s="13">
        <f t="shared" si="2"/>
        <v>0.10818764064393283</v>
      </c>
      <c r="L13" s="14">
        <f t="shared" si="3"/>
        <v>0.13744157867405238</v>
      </c>
    </row>
    <row r="14" spans="1:12" x14ac:dyDescent="0.35">
      <c r="A14" s="35" t="s">
        <v>20</v>
      </c>
      <c r="B14" s="16">
        <f>B13/B12</f>
        <v>8.3630704643335385E-2</v>
      </c>
      <c r="C14" s="29">
        <f t="shared" ref="C14" si="8">C13/C12</f>
        <v>9.2819639868703632E-2</v>
      </c>
      <c r="D14" s="25">
        <f t="shared" ref="D14" si="9">D13/D12</f>
        <v>9.1004244506684373E-2</v>
      </c>
      <c r="E14" s="25">
        <f t="shared" ref="E14" si="10">E13/E12</f>
        <v>9.2511777116268318E-2</v>
      </c>
      <c r="F14" s="38">
        <f t="shared" ref="F14" si="11">F13/F12</f>
        <v>9.4953217008056062E-2</v>
      </c>
      <c r="G14" s="13">
        <f t="shared" si="7"/>
        <v>0.13538702577012152</v>
      </c>
      <c r="H14" s="5" t="s">
        <v>9</v>
      </c>
      <c r="I14" s="13">
        <f t="shared" si="0"/>
        <v>0.10987513813923755</v>
      </c>
      <c r="J14" s="13">
        <f t="shared" si="1"/>
        <v>8.8167855272717643E-2</v>
      </c>
      <c r="K14" s="13">
        <f t="shared" si="2"/>
        <v>0.10619392136905392</v>
      </c>
      <c r="L14" s="14">
        <f t="shared" si="3"/>
        <v>0.13538702577012152</v>
      </c>
    </row>
    <row r="15" spans="1:12" x14ac:dyDescent="0.35">
      <c r="A15" s="34" t="s">
        <v>6</v>
      </c>
      <c r="B15" s="15">
        <v>18609</v>
      </c>
      <c r="C15" s="15">
        <v>20868</v>
      </c>
      <c r="D15" s="15">
        <v>20684</v>
      </c>
      <c r="E15" s="15">
        <v>20888</v>
      </c>
      <c r="F15" s="37">
        <v>21418</v>
      </c>
      <c r="G15" s="13">
        <f>(MAX(B15:F15) / MIN(B15:F15) - 1)</f>
        <v>0.1509484657961202</v>
      </c>
      <c r="H15" s="5"/>
      <c r="I15" s="13">
        <f t="shared" si="0"/>
        <v>0.12139287441560542</v>
      </c>
      <c r="J15" s="13">
        <f t="shared" si="1"/>
        <v>0.11150518566285128</v>
      </c>
      <c r="K15" s="13">
        <f t="shared" si="2"/>
        <v>0.12246762319307858</v>
      </c>
      <c r="L15" s="14">
        <f t="shared" si="3"/>
        <v>0.1509484657961202</v>
      </c>
    </row>
    <row r="16" spans="1:12" x14ac:dyDescent="0.35">
      <c r="A16" s="35" t="s">
        <v>17</v>
      </c>
      <c r="B16" s="18">
        <f>B15/B13</f>
        <v>1.6106110437943568</v>
      </c>
      <c r="C16" s="18">
        <f>C15/C13</f>
        <v>1.6147953261626558</v>
      </c>
      <c r="D16" s="18">
        <f>D15/D13</f>
        <v>1.6406758150233998</v>
      </c>
      <c r="E16" s="18">
        <f>E15/E13</f>
        <v>1.6313651983755078</v>
      </c>
      <c r="F16" s="39">
        <f>F15/F13</f>
        <v>1.6297367219601278</v>
      </c>
      <c r="G16" s="13">
        <f t="shared" si="7"/>
        <v>1.8666686376503927E-2</v>
      </c>
      <c r="H16" s="5" t="s">
        <v>21</v>
      </c>
      <c r="I16" s="13">
        <f t="shared" si="0"/>
        <v>2.5979471483328354E-3</v>
      </c>
      <c r="J16" s="13">
        <f t="shared" si="1"/>
        <v>1.8666686376503927E-2</v>
      </c>
      <c r="K16" s="13">
        <f t="shared" si="2"/>
        <v>1.2885888657671929E-2</v>
      </c>
      <c r="L16" s="14">
        <f t="shared" si="3"/>
        <v>1.1874796363443352E-2</v>
      </c>
    </row>
    <row r="17" spans="1:12" x14ac:dyDescent="0.35">
      <c r="A17" s="34" t="s">
        <v>16</v>
      </c>
      <c r="B17" s="15">
        <v>735625</v>
      </c>
      <c r="C17" s="15">
        <v>805815</v>
      </c>
      <c r="D17" s="15">
        <v>805741</v>
      </c>
      <c r="E17" s="15">
        <v>806232</v>
      </c>
      <c r="F17" s="37">
        <v>820721</v>
      </c>
      <c r="G17" s="13">
        <f t="shared" si="7"/>
        <v>0.1156785046728972</v>
      </c>
      <c r="H17" s="5"/>
      <c r="I17" s="13">
        <f t="shared" si="0"/>
        <v>9.5415463041631288E-2</v>
      </c>
      <c r="J17" s="13">
        <f t="shared" si="1"/>
        <v>9.5314868309260836E-2</v>
      </c>
      <c r="K17" s="13">
        <f t="shared" si="2"/>
        <v>9.5982327952421453E-2</v>
      </c>
      <c r="L17" s="14">
        <f t="shared" si="3"/>
        <v>0.1156785046728972</v>
      </c>
    </row>
    <row r="18" spans="1:12" x14ac:dyDescent="0.35">
      <c r="A18" s="35" t="s">
        <v>18</v>
      </c>
      <c r="B18" s="17">
        <f>B17/B15</f>
        <v>39.530603471438553</v>
      </c>
      <c r="C18" s="25">
        <f>C17/C15</f>
        <v>38.614864864864863</v>
      </c>
      <c r="D18" s="30">
        <f>D17/D15</f>
        <v>38.954795977567201</v>
      </c>
      <c r="E18" s="31">
        <f>E17/E15</f>
        <v>38.597855227882036</v>
      </c>
      <c r="F18" s="40">
        <f>F17/F15</f>
        <v>38.319217480623777</v>
      </c>
      <c r="G18" s="13">
        <f t="shared" si="7"/>
        <v>3.1613014838502762E-2</v>
      </c>
      <c r="H18" s="5" t="s">
        <v>9</v>
      </c>
      <c r="I18" s="13">
        <f t="shared" si="0"/>
        <v>-2.3165308043812782E-2</v>
      </c>
      <c r="J18" s="13">
        <f t="shared" si="1"/>
        <v>-1.4566119494922036E-2</v>
      </c>
      <c r="K18" s="13">
        <f t="shared" si="2"/>
        <v>-2.3595598388232109E-2</v>
      </c>
      <c r="L18" s="14">
        <f t="shared" si="3"/>
        <v>-3.0644257472315584E-2</v>
      </c>
    </row>
    <row r="19" spans="1:12" ht="15" thickBot="1" x14ac:dyDescent="0.4">
      <c r="A19" s="36" t="s">
        <v>19</v>
      </c>
      <c r="B19" s="48">
        <f>B17/B13</f>
        <v>63.668426518954476</v>
      </c>
      <c r="C19" s="19">
        <f t="shared" ref="C19:F19" si="12">C17/C13</f>
        <v>62.355103304186336</v>
      </c>
      <c r="D19" s="20">
        <f t="shared" si="12"/>
        <v>63.912191639565322</v>
      </c>
      <c r="E19" s="32">
        <f t="shared" si="12"/>
        <v>62.967197750702908</v>
      </c>
      <c r="F19" s="41">
        <f t="shared" si="12"/>
        <v>62.450235884949016</v>
      </c>
      <c r="G19" s="4">
        <f t="shared" si="7"/>
        <v>2.497130552062532E-2</v>
      </c>
      <c r="H19" s="21" t="s">
        <v>9</v>
      </c>
      <c r="I19" s="4">
        <f t="shared" si="0"/>
        <v>-2.0627543141452653E-2</v>
      </c>
      <c r="J19" s="4">
        <f t="shared" si="1"/>
        <v>3.8286656972474908E-3</v>
      </c>
      <c r="K19" s="4">
        <f t="shared" si="2"/>
        <v>-1.1013759984202065E-2</v>
      </c>
      <c r="L19" s="22">
        <f t="shared" si="3"/>
        <v>-1.913335542606498E-2</v>
      </c>
    </row>
    <row r="20" spans="1:12" ht="15" thickBot="1" x14ac:dyDescent="0.4">
      <c r="G20" s="2"/>
    </row>
    <row r="21" spans="1:12" ht="15" thickBot="1" x14ac:dyDescent="0.4">
      <c r="A21" s="33" t="s">
        <v>13</v>
      </c>
      <c r="B21" s="6" t="s">
        <v>0</v>
      </c>
      <c r="C21" s="6" t="s">
        <v>1</v>
      </c>
      <c r="D21" s="6" t="s">
        <v>2</v>
      </c>
      <c r="E21" s="6" t="s">
        <v>3</v>
      </c>
      <c r="F21" s="8" t="s">
        <v>4</v>
      </c>
      <c r="G21" s="7" t="s">
        <v>8</v>
      </c>
      <c r="H21" s="8" t="s">
        <v>10</v>
      </c>
      <c r="I21" s="9" t="s">
        <v>22</v>
      </c>
      <c r="J21" s="10" t="s">
        <v>23</v>
      </c>
      <c r="K21" s="10" t="s">
        <v>25</v>
      </c>
      <c r="L21" s="11" t="s">
        <v>24</v>
      </c>
    </row>
    <row r="22" spans="1:12" x14ac:dyDescent="0.35">
      <c r="A22" s="34" t="s">
        <v>5</v>
      </c>
      <c r="B22" s="12">
        <v>138155</v>
      </c>
      <c r="C22" s="12">
        <v>139227</v>
      </c>
      <c r="D22" s="12">
        <v>138532</v>
      </c>
      <c r="E22" s="12">
        <v>138404</v>
      </c>
      <c r="F22" s="5">
        <v>138405</v>
      </c>
      <c r="G22" s="13">
        <f>(MAX(B22:F22) / MIN(B22:F22) - 1)</f>
        <v>7.7594006731569465E-3</v>
      </c>
      <c r="H22" s="5"/>
      <c r="I22" s="13">
        <f t="shared" si="0"/>
        <v>7.7594006731569465E-3</v>
      </c>
      <c r="J22" s="13">
        <f t="shared" si="1"/>
        <v>2.7288190800187628E-3</v>
      </c>
      <c r="K22" s="13">
        <f t="shared" si="2"/>
        <v>1.8023234772537311E-3</v>
      </c>
      <c r="L22" s="14">
        <f t="shared" si="3"/>
        <v>1.8095617241504769E-3</v>
      </c>
    </row>
    <row r="23" spans="1:12" x14ac:dyDescent="0.35">
      <c r="A23" s="34" t="s">
        <v>7</v>
      </c>
      <c r="B23" s="15">
        <v>11417</v>
      </c>
      <c r="C23" s="15">
        <v>11789</v>
      </c>
      <c r="D23" s="15">
        <v>11859</v>
      </c>
      <c r="E23" s="15">
        <v>11719</v>
      </c>
      <c r="F23" s="37">
        <v>11621</v>
      </c>
      <c r="G23" s="13">
        <f t="shared" ref="G23:G29" si="13">(MAX(B23:F23) / MIN(B23:F23) - 1)</f>
        <v>3.8714198125602062E-2</v>
      </c>
      <c r="H23" s="5"/>
      <c r="I23" s="13">
        <f t="shared" si="0"/>
        <v>3.258299027765621E-2</v>
      </c>
      <c r="J23" s="13">
        <f t="shared" si="1"/>
        <v>3.8714198125602062E-2</v>
      </c>
      <c r="K23" s="13">
        <f t="shared" si="2"/>
        <v>2.6451782429710136E-2</v>
      </c>
      <c r="L23" s="14">
        <f t="shared" si="3"/>
        <v>1.7868091442585721E-2</v>
      </c>
    </row>
    <row r="24" spans="1:12" x14ac:dyDescent="0.35">
      <c r="A24" s="35" t="s">
        <v>20</v>
      </c>
      <c r="B24" s="18">
        <f>B23/B22</f>
        <v>8.263906481850096E-2</v>
      </c>
      <c r="C24" s="18">
        <f t="shared" ref="C24:F24" si="14">C23/C22</f>
        <v>8.4674667988249408E-2</v>
      </c>
      <c r="D24" s="18">
        <f t="shared" si="14"/>
        <v>8.5604770017035772E-2</v>
      </c>
      <c r="E24" s="18">
        <f t="shared" si="14"/>
        <v>8.4672408311898498E-2</v>
      </c>
      <c r="F24" s="39">
        <f t="shared" si="14"/>
        <v>8.3963729634045012E-2</v>
      </c>
      <c r="G24" s="13">
        <f t="shared" si="13"/>
        <v>3.5887448690862467E-2</v>
      </c>
      <c r="H24" s="5" t="s">
        <v>21</v>
      </c>
      <c r="I24" s="13">
        <f t="shared" si="0"/>
        <v>2.4632456504913414E-2</v>
      </c>
      <c r="J24" s="13">
        <f t="shared" si="1"/>
        <v>3.5887448690862467E-2</v>
      </c>
      <c r="K24" s="13">
        <f t="shared" si="2"/>
        <v>2.4605112580392108E-2</v>
      </c>
      <c r="L24" s="14">
        <f t="shared" si="3"/>
        <v>1.6029523306603233E-2</v>
      </c>
    </row>
    <row r="25" spans="1:12" x14ac:dyDescent="0.35">
      <c r="A25" s="34" t="s">
        <v>6</v>
      </c>
      <c r="B25" s="15">
        <v>17487</v>
      </c>
      <c r="C25" s="15">
        <v>18332</v>
      </c>
      <c r="D25" s="15">
        <v>18119</v>
      </c>
      <c r="E25" s="15">
        <v>18081</v>
      </c>
      <c r="F25" s="37">
        <v>17814</v>
      </c>
      <c r="G25" s="13">
        <f t="shared" si="13"/>
        <v>4.8321610339109089E-2</v>
      </c>
      <c r="H25" s="5"/>
      <c r="I25" s="13">
        <f t="shared" si="0"/>
        <v>4.8321610339109089E-2</v>
      </c>
      <c r="J25" s="13">
        <f t="shared" si="1"/>
        <v>3.6141133413392756E-2</v>
      </c>
      <c r="K25" s="13">
        <f t="shared" si="2"/>
        <v>3.3968090581574906E-2</v>
      </c>
      <c r="L25" s="14">
        <f t="shared" si="3"/>
        <v>1.8699605421170107E-2</v>
      </c>
    </row>
    <row r="26" spans="1:12" x14ac:dyDescent="0.35">
      <c r="A26" s="35" t="s">
        <v>17</v>
      </c>
      <c r="B26" s="18">
        <f>B25/B23</f>
        <v>1.5316633091004641</v>
      </c>
      <c r="C26" s="18">
        <f t="shared" ref="C26:F26" si="15">C25/C23</f>
        <v>1.5550089066078547</v>
      </c>
      <c r="D26" s="18">
        <f t="shared" si="15"/>
        <v>1.5278691289316131</v>
      </c>
      <c r="E26" s="18">
        <f t="shared" si="15"/>
        <v>1.5428790852461813</v>
      </c>
      <c r="F26" s="39">
        <f t="shared" si="15"/>
        <v>1.5329145512434386</v>
      </c>
      <c r="G26" s="13">
        <f t="shared" si="13"/>
        <v>1.7763155994400925E-2</v>
      </c>
      <c r="H26" s="5" t="s">
        <v>21</v>
      </c>
      <c r="I26" s="13">
        <f t="shared" si="0"/>
        <v>1.5241990435287844E-2</v>
      </c>
      <c r="J26" s="13">
        <f t="shared" si="1"/>
        <v>-2.4771633206251975E-3</v>
      </c>
      <c r="K26" s="13">
        <f t="shared" si="2"/>
        <v>7.322612012103491E-3</v>
      </c>
      <c r="L26" s="14">
        <f t="shared" si="3"/>
        <v>8.169172268737146E-4</v>
      </c>
    </row>
    <row r="27" spans="1:12" x14ac:dyDescent="0.35">
      <c r="A27" s="34" t="s">
        <v>16</v>
      </c>
      <c r="B27" s="15">
        <v>486184</v>
      </c>
      <c r="C27" s="15">
        <v>510014</v>
      </c>
      <c r="D27" s="15">
        <v>503853</v>
      </c>
      <c r="E27" s="15">
        <v>503162</v>
      </c>
      <c r="F27" s="37">
        <v>495114</v>
      </c>
      <c r="G27" s="13">
        <f t="shared" si="13"/>
        <v>4.901436493179534E-2</v>
      </c>
      <c r="H27" s="5"/>
      <c r="I27" s="13">
        <f t="shared" si="0"/>
        <v>4.901436493179534E-2</v>
      </c>
      <c r="J27" s="13">
        <f t="shared" si="1"/>
        <v>3.6342207888371503E-2</v>
      </c>
      <c r="K27" s="13">
        <f t="shared" si="2"/>
        <v>3.4920935283760945E-2</v>
      </c>
      <c r="L27" s="14">
        <f t="shared" si="3"/>
        <v>1.8367531634113865E-2</v>
      </c>
    </row>
    <row r="28" spans="1:12" x14ac:dyDescent="0.35">
      <c r="A28" s="35" t="s">
        <v>18</v>
      </c>
      <c r="B28" s="18">
        <f>B27/B25</f>
        <v>27.802596214330645</v>
      </c>
      <c r="C28" s="18">
        <f t="shared" ref="C28:F28" si="16">C27/C25</f>
        <v>27.820968797730742</v>
      </c>
      <c r="D28" s="18">
        <f t="shared" si="16"/>
        <v>27.80799161101606</v>
      </c>
      <c r="E28" s="18">
        <f t="shared" si="16"/>
        <v>27.828217465848127</v>
      </c>
      <c r="F28" s="39">
        <f t="shared" si="16"/>
        <v>27.793533176153588</v>
      </c>
      <c r="G28" s="13">
        <f t="shared" si="13"/>
        <v>1.2479266120903887E-3</v>
      </c>
      <c r="H28" s="5" t="s">
        <v>21</v>
      </c>
      <c r="I28" s="13">
        <f t="shared" si="0"/>
        <v>6.6082258140442995E-4</v>
      </c>
      <c r="J28" s="13">
        <f t="shared" si="1"/>
        <v>1.9406089430717977E-4</v>
      </c>
      <c r="K28" s="13">
        <f t="shared" si="2"/>
        <v>9.2154169056613E-4</v>
      </c>
      <c r="L28" s="14">
        <f t="shared" si="3"/>
        <v>-3.2597812474743915E-4</v>
      </c>
    </row>
    <row r="29" spans="1:12" ht="15" thickBot="1" x14ac:dyDescent="0.4">
      <c r="A29" s="36" t="s">
        <v>19</v>
      </c>
      <c r="B29" s="43">
        <f>B27/B23</f>
        <v>42.584216519225713</v>
      </c>
      <c r="C29" s="43">
        <f t="shared" ref="C29:F29" si="17">C27/C23</f>
        <v>43.261854270930527</v>
      </c>
      <c r="D29" s="43">
        <f t="shared" si="17"/>
        <v>42.486971920060711</v>
      </c>
      <c r="E29" s="43">
        <f t="shared" si="17"/>
        <v>42.935574707739569</v>
      </c>
      <c r="F29" s="44">
        <f t="shared" si="17"/>
        <v>42.605111436193098</v>
      </c>
      <c r="G29" s="4">
        <f t="shared" si="13"/>
        <v>1.8238116670864724E-2</v>
      </c>
      <c r="H29" s="45" t="s">
        <v>21</v>
      </c>
      <c r="I29" s="4">
        <f t="shared" si="0"/>
        <v>1.5912885268157373E-2</v>
      </c>
      <c r="J29" s="4">
        <f t="shared" si="1"/>
        <v>-2.28358314684729E-3</v>
      </c>
      <c r="K29" s="4">
        <f t="shared" si="2"/>
        <v>8.2509017949226049E-3</v>
      </c>
      <c r="L29" s="22">
        <f t="shared" si="3"/>
        <v>4.9067280498049648E-4</v>
      </c>
    </row>
    <row r="30" spans="1:12" ht="15" thickBot="1" x14ac:dyDescent="0.4">
      <c r="G30" s="2"/>
    </row>
    <row r="31" spans="1:12" ht="15" thickBot="1" x14ac:dyDescent="0.4">
      <c r="A31" s="33" t="s">
        <v>14</v>
      </c>
      <c r="B31" s="6" t="s">
        <v>0</v>
      </c>
      <c r="C31" s="6" t="s">
        <v>1</v>
      </c>
      <c r="D31" s="6" t="s">
        <v>2</v>
      </c>
      <c r="E31" s="6" t="s">
        <v>3</v>
      </c>
      <c r="F31" s="8" t="s">
        <v>4</v>
      </c>
      <c r="G31" s="7" t="s">
        <v>8</v>
      </c>
      <c r="H31" s="8" t="s">
        <v>10</v>
      </c>
      <c r="I31" s="9" t="s">
        <v>22</v>
      </c>
      <c r="J31" s="10" t="s">
        <v>23</v>
      </c>
      <c r="K31" s="10" t="s">
        <v>25</v>
      </c>
      <c r="L31" s="11" t="s">
        <v>24</v>
      </c>
    </row>
    <row r="32" spans="1:12" x14ac:dyDescent="0.35">
      <c r="A32" s="34" t="s">
        <v>5</v>
      </c>
      <c r="B32" s="12">
        <v>138155</v>
      </c>
      <c r="C32" s="12">
        <v>139227</v>
      </c>
      <c r="D32" s="12">
        <v>138532</v>
      </c>
      <c r="E32" s="12">
        <v>138404</v>
      </c>
      <c r="F32" s="5">
        <v>138405</v>
      </c>
      <c r="G32" s="13">
        <f>(MAX(B32:F32) / MIN(B32:F32) - 1)</f>
        <v>7.7594006731569465E-3</v>
      </c>
      <c r="H32" s="5"/>
      <c r="I32" s="13">
        <f t="shared" si="0"/>
        <v>7.7594006731569465E-3</v>
      </c>
      <c r="J32" s="13">
        <f t="shared" si="1"/>
        <v>2.7288190800187628E-3</v>
      </c>
      <c r="K32" s="13">
        <f t="shared" si="2"/>
        <v>1.8023234772537311E-3</v>
      </c>
      <c r="L32" s="14">
        <f t="shared" si="3"/>
        <v>1.8095617241504769E-3</v>
      </c>
    </row>
    <row r="33" spans="1:12" x14ac:dyDescent="0.35">
      <c r="A33" s="34" t="s">
        <v>7</v>
      </c>
      <c r="B33" s="15">
        <v>14588</v>
      </c>
      <c r="C33" s="15">
        <v>15015</v>
      </c>
      <c r="D33" s="15">
        <v>14761</v>
      </c>
      <c r="E33" s="15">
        <v>14977</v>
      </c>
      <c r="F33" s="37">
        <v>14695</v>
      </c>
      <c r="G33" s="13">
        <f t="shared" ref="G33:G39" si="18">(MAX(B33:F33) / MIN(B33:F33) - 1)</f>
        <v>2.9270633397312951E-2</v>
      </c>
      <c r="H33" s="5"/>
      <c r="I33" s="13">
        <f t="shared" si="0"/>
        <v>2.9270633397312951E-2</v>
      </c>
      <c r="J33" s="13">
        <f t="shared" si="1"/>
        <v>1.1859062242939311E-2</v>
      </c>
      <c r="K33" s="13">
        <f t="shared" si="2"/>
        <v>2.6665752673430188E-2</v>
      </c>
      <c r="L33" s="14">
        <f t="shared" si="3"/>
        <v>7.3347957225116112E-3</v>
      </c>
    </row>
    <row r="34" spans="1:12" x14ac:dyDescent="0.35">
      <c r="A34" s="35" t="s">
        <v>20</v>
      </c>
      <c r="B34" s="18">
        <f>B33/B32</f>
        <v>0.10559154572762477</v>
      </c>
      <c r="C34" s="18">
        <f t="shared" ref="C34:F34" si="19">C33/C32</f>
        <v>0.10784546100971794</v>
      </c>
      <c r="D34" s="18">
        <f t="shared" si="19"/>
        <v>0.10655299858516444</v>
      </c>
      <c r="E34" s="18">
        <f t="shared" si="19"/>
        <v>0.10821219039912142</v>
      </c>
      <c r="F34" s="39">
        <f t="shared" si="19"/>
        <v>0.10617390990209891</v>
      </c>
      <c r="G34" s="13">
        <f t="shared" si="18"/>
        <v>2.4818697874322559E-2</v>
      </c>
      <c r="H34" s="5" t="s">
        <v>21</v>
      </c>
      <c r="I34" s="13">
        <f t="shared" si="0"/>
        <v>2.1345603632957344E-2</v>
      </c>
      <c r="J34" s="13">
        <f t="shared" si="1"/>
        <v>9.1053961840823483E-3</v>
      </c>
      <c r="K34" s="13">
        <f t="shared" si="2"/>
        <v>2.4818697874322559E-2</v>
      </c>
      <c r="L34" s="14">
        <f t="shared" si="3"/>
        <v>5.5152538061744583E-3</v>
      </c>
    </row>
    <row r="35" spans="1:12" x14ac:dyDescent="0.35">
      <c r="A35" s="34" t="s">
        <v>6</v>
      </c>
      <c r="B35" s="15">
        <v>16592</v>
      </c>
      <c r="C35" s="15">
        <v>17157</v>
      </c>
      <c r="D35" s="15">
        <v>16904</v>
      </c>
      <c r="E35" s="15">
        <v>17058</v>
      </c>
      <c r="F35" s="37">
        <v>16767</v>
      </c>
      <c r="G35" s="13">
        <f t="shared" si="18"/>
        <v>3.4052555448408794E-2</v>
      </c>
      <c r="H35" s="5"/>
      <c r="I35" s="13">
        <f t="shared" si="0"/>
        <v>3.4052555448408794E-2</v>
      </c>
      <c r="J35" s="13">
        <f t="shared" si="1"/>
        <v>1.8804243008678778E-2</v>
      </c>
      <c r="K35" s="13">
        <f t="shared" si="2"/>
        <v>2.808582449373187E-2</v>
      </c>
      <c r="L35" s="14">
        <f t="shared" si="3"/>
        <v>1.0547251687560211E-2</v>
      </c>
    </row>
    <row r="36" spans="1:12" x14ac:dyDescent="0.35">
      <c r="A36" s="35" t="s">
        <v>17</v>
      </c>
      <c r="B36" s="18">
        <f>B35/B33</f>
        <v>1.1373731834384426</v>
      </c>
      <c r="C36" s="18">
        <f t="shared" ref="C36:F36" si="20">C35/C33</f>
        <v>1.1426573426573428</v>
      </c>
      <c r="D36" s="18">
        <f t="shared" si="20"/>
        <v>1.1451798658627463</v>
      </c>
      <c r="E36" s="18">
        <f t="shared" si="20"/>
        <v>1.138946384456166</v>
      </c>
      <c r="F36" s="39">
        <f t="shared" si="20"/>
        <v>1.1410003402517863</v>
      </c>
      <c r="G36" s="13">
        <f t="shared" si="18"/>
        <v>6.8637827390154449E-3</v>
      </c>
      <c r="H36" s="5" t="s">
        <v>21</v>
      </c>
      <c r="I36" s="13">
        <f t="shared" si="0"/>
        <v>4.6459326594332495E-3</v>
      </c>
      <c r="J36" s="13">
        <f t="shared" si="1"/>
        <v>6.8637827390154449E-3</v>
      </c>
      <c r="K36" s="13">
        <f t="shared" si="2"/>
        <v>1.3831880693435661E-3</v>
      </c>
      <c r="L36" s="14">
        <f t="shared" si="3"/>
        <v>3.1890648260040066E-3</v>
      </c>
    </row>
    <row r="37" spans="1:12" x14ac:dyDescent="0.35">
      <c r="A37" s="34" t="s">
        <v>16</v>
      </c>
      <c r="B37" s="15">
        <v>812945</v>
      </c>
      <c r="C37" s="15">
        <v>841568</v>
      </c>
      <c r="D37" s="15">
        <v>829534</v>
      </c>
      <c r="E37" s="15">
        <v>837707</v>
      </c>
      <c r="F37" s="37">
        <v>821900</v>
      </c>
      <c r="G37" s="13">
        <f t="shared" si="18"/>
        <v>3.5209023980712129E-2</v>
      </c>
      <c r="H37" s="5"/>
      <c r="I37" s="13">
        <f t="shared" si="0"/>
        <v>3.5209023980712129E-2</v>
      </c>
      <c r="J37" s="13">
        <f t="shared" si="1"/>
        <v>2.0406054530134332E-2</v>
      </c>
      <c r="K37" s="13">
        <f t="shared" si="2"/>
        <v>3.0459625189896089E-2</v>
      </c>
      <c r="L37" s="14">
        <f t="shared" si="3"/>
        <v>1.1015505353990651E-2</v>
      </c>
    </row>
    <row r="38" spans="1:12" x14ac:dyDescent="0.35">
      <c r="A38" s="35" t="s">
        <v>18</v>
      </c>
      <c r="B38" s="18">
        <f>B37/B35</f>
        <v>48.996202989392479</v>
      </c>
      <c r="C38" s="18">
        <f t="shared" ref="C38" si="21">C37/C35</f>
        <v>49.050999592003265</v>
      </c>
      <c r="D38" s="18">
        <f t="shared" ref="D38" si="22">D37/D35</f>
        <v>49.073237103644111</v>
      </c>
      <c r="E38" s="18">
        <f t="shared" ref="E38" si="23">E37/E35</f>
        <v>49.109332864345177</v>
      </c>
      <c r="F38" s="39">
        <f t="shared" ref="F38" si="24">F37/F35</f>
        <v>49.018906184767701</v>
      </c>
      <c r="G38" s="13">
        <f t="shared" si="18"/>
        <v>2.3089518789281005E-3</v>
      </c>
      <c r="H38" s="37" t="s">
        <v>21</v>
      </c>
      <c r="I38" s="13">
        <f t="shared" si="0"/>
        <v>1.1183846761073646E-3</v>
      </c>
      <c r="J38" s="13">
        <f t="shared" si="1"/>
        <v>1.5722466140550839E-3</v>
      </c>
      <c r="K38" s="13">
        <f t="shared" si="2"/>
        <v>2.3089518789281005E-3</v>
      </c>
      <c r="L38" s="14">
        <f t="shared" si="3"/>
        <v>4.633664241315838E-4</v>
      </c>
    </row>
    <row r="39" spans="1:12" ht="15" thickBot="1" x14ac:dyDescent="0.4">
      <c r="A39" s="36" t="s">
        <v>19</v>
      </c>
      <c r="B39" s="43">
        <f>B37/B33</f>
        <v>55.726967370441457</v>
      </c>
      <c r="C39" s="43">
        <f t="shared" ref="C39:F39" si="25">C37/C33</f>
        <v>56.048484848484847</v>
      </c>
      <c r="D39" s="43">
        <f t="shared" si="25"/>
        <v>56.197683083801913</v>
      </c>
      <c r="E39" s="43">
        <f t="shared" si="25"/>
        <v>55.932897108900313</v>
      </c>
      <c r="F39" s="44">
        <f t="shared" si="25"/>
        <v>55.93058863559034</v>
      </c>
      <c r="G39" s="4">
        <f t="shared" si="18"/>
        <v>8.4468209122416926E-3</v>
      </c>
      <c r="H39" s="21" t="s">
        <v>21</v>
      </c>
      <c r="I39" s="4">
        <f t="shared" si="0"/>
        <v>5.7695132754331802E-3</v>
      </c>
      <c r="J39" s="4">
        <f t="shared" si="1"/>
        <v>8.4468209122416926E-3</v>
      </c>
      <c r="K39" s="4">
        <f t="shared" si="2"/>
        <v>3.6953336629634848E-3</v>
      </c>
      <c r="L39" s="22">
        <f t="shared" si="3"/>
        <v>3.6539089557003912E-3</v>
      </c>
    </row>
    <row r="41" spans="1:12" x14ac:dyDescent="0.35">
      <c r="A41" s="1" t="s">
        <v>15</v>
      </c>
    </row>
    <row r="42" spans="1:12" x14ac:dyDescent="0.35">
      <c r="A42" t="s">
        <v>26</v>
      </c>
    </row>
    <row r="43" spans="1:12" x14ac:dyDescent="0.35">
      <c r="A43" t="s">
        <v>27</v>
      </c>
    </row>
    <row r="44" spans="1:12" x14ac:dyDescent="0.35">
      <c r="A44" t="s">
        <v>29</v>
      </c>
    </row>
    <row r="53" spans="29:29" x14ac:dyDescent="0.35">
      <c r="AC53" t="s">
        <v>28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Lisovetin</dc:creator>
  <cp:lastModifiedBy>Nikita Lisovetin</cp:lastModifiedBy>
  <dcterms:created xsi:type="dcterms:W3CDTF">2020-08-20T11:13:38Z</dcterms:created>
  <dcterms:modified xsi:type="dcterms:W3CDTF">2020-08-25T19:15:17Z</dcterms:modified>
</cp:coreProperties>
</file>