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Tuurie Vuurie\Desktop\"/>
    </mc:Choice>
  </mc:AlternateContent>
  <xr:revisionPtr revIDLastSave="0" documentId="13_ncr:1_{C827F96B-9C3F-447B-8F77-9258A541500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&amp;L + 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43" i="1"/>
  <c r="E45" i="1" s="1"/>
  <c r="C43" i="1"/>
  <c r="C45" i="1" s="1"/>
  <c r="D37" i="1"/>
  <c r="E37" i="1"/>
  <c r="C37" i="1"/>
  <c r="D43" i="1"/>
  <c r="D52" i="1"/>
  <c r="E52" i="1"/>
  <c r="C52" i="1"/>
  <c r="D63" i="1"/>
  <c r="E63" i="1"/>
  <c r="C63" i="1"/>
  <c r="D58" i="1"/>
  <c r="E58" i="1"/>
  <c r="C58" i="1"/>
  <c r="D19" i="1"/>
  <c r="E19" i="1"/>
  <c r="C19" i="1"/>
  <c r="D8" i="1"/>
  <c r="D9" i="1" s="1"/>
  <c r="E8" i="1"/>
  <c r="E13" i="1" s="1"/>
  <c r="C8" i="1"/>
  <c r="C13" i="1" s="1"/>
  <c r="C65" i="1" l="1"/>
  <c r="C66" i="1" s="1"/>
  <c r="D45" i="1"/>
  <c r="D65" i="1"/>
  <c r="D66" i="1" s="1"/>
  <c r="E65" i="1"/>
  <c r="E66" i="1" s="1"/>
  <c r="D13" i="1"/>
  <c r="D14" i="1" s="1"/>
  <c r="C23" i="1"/>
  <c r="C27" i="1" s="1"/>
  <c r="C28" i="1" s="1"/>
  <c r="C14" i="1"/>
  <c r="E14" i="1"/>
  <c r="E23" i="1"/>
  <c r="E27" i="1" s="1"/>
  <c r="E28" i="1" s="1"/>
  <c r="C9" i="1"/>
  <c r="E9" i="1"/>
  <c r="D23" i="1" l="1"/>
  <c r="D27" i="1" s="1"/>
  <c r="D28" i="1" s="1"/>
</calcChain>
</file>

<file path=xl/sharedStrings.xml><?xml version="1.0" encoding="utf-8"?>
<sst xmlns="http://schemas.openxmlformats.org/spreadsheetml/2006/main" count="98" uniqueCount="46">
  <si>
    <t>in thousands (USD)</t>
  </si>
  <si>
    <t>P&amp;L accounts</t>
  </si>
  <si>
    <t>Total sales</t>
  </si>
  <si>
    <t>COGS</t>
  </si>
  <si>
    <t xml:space="preserve"> </t>
  </si>
  <si>
    <t>Gross Profit</t>
  </si>
  <si>
    <t>% Margins</t>
  </si>
  <si>
    <t>SG&amp;A</t>
  </si>
  <si>
    <t>Operating net profit</t>
  </si>
  <si>
    <t>Interest received</t>
  </si>
  <si>
    <t>Interest paid</t>
  </si>
  <si>
    <t>Net interest</t>
  </si>
  <si>
    <t>Other income/ expense</t>
  </si>
  <si>
    <t>Pre-tax profit</t>
  </si>
  <si>
    <t>Taxation</t>
  </si>
  <si>
    <t>After tax profit</t>
  </si>
  <si>
    <t>Extra info:</t>
  </si>
  <si>
    <t>CAPEX</t>
  </si>
  <si>
    <t>Balance sheet</t>
  </si>
  <si>
    <t>Cash</t>
  </si>
  <si>
    <t>A/R</t>
  </si>
  <si>
    <t>Stock</t>
  </si>
  <si>
    <t>Other current</t>
  </si>
  <si>
    <t>Total current assets</t>
  </si>
  <si>
    <t>Tangible fixed assets</t>
  </si>
  <si>
    <t>Intangibles</t>
  </si>
  <si>
    <t>Financial assets</t>
  </si>
  <si>
    <t>Total fixed assets</t>
  </si>
  <si>
    <t>Balance sheet total (A)</t>
  </si>
  <si>
    <t>Short-term debt</t>
  </si>
  <si>
    <t>Current portion LTD</t>
  </si>
  <si>
    <t>Total creditors</t>
  </si>
  <si>
    <t>Total current liabilities</t>
  </si>
  <si>
    <t>Total LT debt</t>
  </si>
  <si>
    <t>Provisions</t>
  </si>
  <si>
    <t>Other loans</t>
  </si>
  <si>
    <t>Total LT liabilities</t>
  </si>
  <si>
    <t>Equity</t>
  </si>
  <si>
    <t>Retained earnings</t>
  </si>
  <si>
    <t>Total equity</t>
  </si>
  <si>
    <t>Total balance sheet (B)</t>
  </si>
  <si>
    <t>balance check</t>
  </si>
  <si>
    <t>D&amp;A</t>
  </si>
  <si>
    <t>Traveloka LTD</t>
  </si>
  <si>
    <t>Results are:</t>
  </si>
  <si>
    <t>Audited,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</si>
</sst>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-;\(#,##0.00\)_);&quot;-&quot;??_-"/>
    <numFmt numFmtId="165" formatCode="#,##0_-;\(#,##0\)_);&quot;-&quot;??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 val="singleAccounting"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9" fontId="0" fillId="0" borderId="0" xfId="0" applyNumberFormat="1"/>
    <xf numFmtId="0" fontId="1" fillId="0" borderId="0" xfId="0" applyFont="1"/>
    <xf numFmtId="9" fontId="7" fillId="0" borderId="0" xfId="0" applyNumberFormat="1" applyFont="1"/>
    <xf numFmtId="0" fontId="8" fillId="0" borderId="0" xfId="0" applyFont="1"/>
    <xf numFmtId="0" fontId="1" fillId="2" borderId="0" xfId="0" applyFont="1" applyFill="1"/>
    <xf numFmtId="164" fontId="5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5" fontId="3" fillId="0" borderId="0" xfId="0" applyNumberFormat="1" applyFont="1"/>
    <xf numFmtId="165" fontId="3" fillId="4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4.4" x14ac:dyDescent="0.3"/>
  <cols>
    <col min="1" max="1" width="20.21875" bestFit="1" customWidth="1"/>
    <col min="2" max="2" width="4.88671875" customWidth="1"/>
    <col min="3" max="5" width="10.77734375" customWidth="1"/>
  </cols>
  <sheetData>
    <row r="1" spans="1:7" ht="18" x14ac:dyDescent="0.35">
      <c r="A1" s="1" t="s">
        <v>43</v>
      </c>
      <c r="C1" s="2">
        <v>2019</v>
      </c>
      <c r="D1" s="2">
        <v>2018</v>
      </c>
      <c r="E1" s="2">
        <v>2017</v>
      </c>
      <c r="G1" s="14" t="s">
        <v>44</v>
      </c>
    </row>
    <row r="2" spans="1:7" x14ac:dyDescent="0.3">
      <c r="A2" t="s">
        <v>0</v>
      </c>
      <c r="C2" s="3">
        <v>43830</v>
      </c>
      <c r="D2" s="3">
        <v>43465</v>
      </c>
      <c r="E2" s="3">
        <v>43100</v>
      </c>
      <c r="G2" t="s">
        <v>45</v>
      </c>
    </row>
    <row r="3" spans="1:7" s="6" customFormat="1" x14ac:dyDescent="0.3">
      <c r="A3" s="7" t="s">
        <v>1</v>
      </c>
      <c r="B3" s="5"/>
      <c r="C3" s="5"/>
      <c r="D3" s="5"/>
      <c r="E3" s="5"/>
    </row>
    <row r="5" spans="1:7" x14ac:dyDescent="0.3">
      <c r="A5" t="s">
        <v>2</v>
      </c>
      <c r="C5" s="19">
        <v>232358</v>
      </c>
      <c r="D5" s="19">
        <v>183847</v>
      </c>
      <c r="E5" s="19">
        <v>104452</v>
      </c>
    </row>
    <row r="6" spans="1:7" x14ac:dyDescent="0.3">
      <c r="A6" t="s">
        <v>3</v>
      </c>
      <c r="C6" s="19">
        <v>122376</v>
      </c>
      <c r="D6" s="19">
        <v>94653</v>
      </c>
      <c r="E6" s="19">
        <v>58453</v>
      </c>
    </row>
    <row r="7" spans="1:7" ht="4.95" customHeight="1" x14ac:dyDescent="0.45">
      <c r="A7" s="8" t="s">
        <v>4</v>
      </c>
      <c r="B7" s="8" t="s">
        <v>4</v>
      </c>
      <c r="C7" s="16" t="s">
        <v>4</v>
      </c>
      <c r="D7" s="16" t="s">
        <v>4</v>
      </c>
      <c r="E7" s="16" t="s">
        <v>4</v>
      </c>
    </row>
    <row r="8" spans="1:7" x14ac:dyDescent="0.3">
      <c r="A8" s="12" t="s">
        <v>5</v>
      </c>
      <c r="B8" s="12"/>
      <c r="C8" s="21">
        <f>C5-C6</f>
        <v>109982</v>
      </c>
      <c r="D8" s="21">
        <f t="shared" ref="D8:E8" si="0">D5-D6</f>
        <v>89194</v>
      </c>
      <c r="E8" s="21">
        <f t="shared" si="0"/>
        <v>45999</v>
      </c>
    </row>
    <row r="9" spans="1:7" x14ac:dyDescent="0.3">
      <c r="A9" s="10" t="s">
        <v>6</v>
      </c>
      <c r="C9" s="11">
        <f>C8/C5</f>
        <v>0.47332994775303627</v>
      </c>
      <c r="D9" s="11">
        <f t="shared" ref="D9:E9" si="1">D8/D5</f>
        <v>0.48515341561189468</v>
      </c>
      <c r="E9" s="11">
        <f t="shared" si="1"/>
        <v>0.44038409987362614</v>
      </c>
    </row>
    <row r="10" spans="1:7" x14ac:dyDescent="0.3">
      <c r="C10" s="17"/>
      <c r="D10" s="17"/>
      <c r="E10" s="17"/>
    </row>
    <row r="11" spans="1:7" x14ac:dyDescent="0.3">
      <c r="A11" t="s">
        <v>7</v>
      </c>
      <c r="C11" s="19">
        <v>266417</v>
      </c>
      <c r="D11" s="19">
        <v>242519</v>
      </c>
      <c r="E11" s="19">
        <v>220118</v>
      </c>
    </row>
    <row r="12" spans="1:7" ht="4.95" customHeight="1" x14ac:dyDescent="0.45">
      <c r="A12" s="8" t="s">
        <v>4</v>
      </c>
      <c r="B12" s="8" t="s">
        <v>4</v>
      </c>
      <c r="C12" s="16" t="s">
        <v>4</v>
      </c>
      <c r="D12" s="16" t="s">
        <v>4</v>
      </c>
      <c r="E12" s="16" t="s">
        <v>4</v>
      </c>
    </row>
    <row r="13" spans="1:7" x14ac:dyDescent="0.3">
      <c r="A13" s="12" t="s">
        <v>8</v>
      </c>
      <c r="B13" s="12"/>
      <c r="C13" s="21">
        <f>C8-C11</f>
        <v>-156435</v>
      </c>
      <c r="D13" s="21">
        <f t="shared" ref="D13:E13" si="2">D8-D11</f>
        <v>-153325</v>
      </c>
      <c r="E13" s="21">
        <f t="shared" si="2"/>
        <v>-174119</v>
      </c>
    </row>
    <row r="14" spans="1:7" x14ac:dyDescent="0.3">
      <c r="A14" s="10" t="s">
        <v>6</v>
      </c>
      <c r="C14" s="13">
        <f>C13/C5</f>
        <v>-0.67324989886296149</v>
      </c>
      <c r="D14" s="13">
        <f t="shared" ref="D14:E14" si="3">D13/D5</f>
        <v>-0.83398151723987879</v>
      </c>
      <c r="E14" s="13">
        <f t="shared" si="3"/>
        <v>-1.6669762187416231</v>
      </c>
    </row>
    <row r="15" spans="1:7" x14ac:dyDescent="0.3">
      <c r="C15" s="17"/>
      <c r="D15" s="17"/>
      <c r="E15" s="17"/>
    </row>
    <row r="16" spans="1:7" x14ac:dyDescent="0.3">
      <c r="A16" t="s">
        <v>9</v>
      </c>
      <c r="C16" s="19">
        <v>16008</v>
      </c>
      <c r="D16" s="19">
        <v>2188</v>
      </c>
      <c r="E16" s="19">
        <v>853</v>
      </c>
    </row>
    <row r="17" spans="1:5" x14ac:dyDescent="0.3">
      <c r="A17" t="s">
        <v>10</v>
      </c>
      <c r="C17" s="19">
        <v>962</v>
      </c>
      <c r="D17" s="19">
        <v>17383</v>
      </c>
      <c r="E17" s="19">
        <v>3640</v>
      </c>
    </row>
    <row r="18" spans="1:5" ht="4.95" customHeight="1" x14ac:dyDescent="0.45">
      <c r="A18" s="8" t="s">
        <v>4</v>
      </c>
      <c r="B18" s="8" t="s">
        <v>4</v>
      </c>
      <c r="C18" s="16" t="s">
        <v>4</v>
      </c>
      <c r="D18" s="16" t="s">
        <v>4</v>
      </c>
      <c r="E18" s="16" t="s">
        <v>4</v>
      </c>
    </row>
    <row r="19" spans="1:5" x14ac:dyDescent="0.3">
      <c r="A19" s="12" t="s">
        <v>11</v>
      </c>
      <c r="C19" s="21">
        <f>C16-C17</f>
        <v>15046</v>
      </c>
      <c r="D19" s="21">
        <f t="shared" ref="D19:E19" si="4">D16-D17</f>
        <v>-15195</v>
      </c>
      <c r="E19" s="21">
        <f t="shared" si="4"/>
        <v>-2787</v>
      </c>
    </row>
    <row r="20" spans="1:5" x14ac:dyDescent="0.3">
      <c r="C20" s="17"/>
      <c r="D20" s="17"/>
      <c r="E20" s="17"/>
    </row>
    <row r="21" spans="1:5" x14ac:dyDescent="0.3">
      <c r="A21" t="s">
        <v>12</v>
      </c>
      <c r="C21" s="19">
        <v>-115720</v>
      </c>
      <c r="D21" s="19">
        <v>-23826</v>
      </c>
      <c r="E21" s="19">
        <v>-1135</v>
      </c>
    </row>
    <row r="22" spans="1:5" ht="4.95" customHeight="1" x14ac:dyDescent="0.45">
      <c r="A22" s="8" t="s">
        <v>4</v>
      </c>
      <c r="B22" s="8" t="s">
        <v>4</v>
      </c>
      <c r="C22" s="16" t="s">
        <v>4</v>
      </c>
      <c r="D22" s="16" t="s">
        <v>4</v>
      </c>
      <c r="E22" s="16" t="s">
        <v>4</v>
      </c>
    </row>
    <row r="23" spans="1:5" x14ac:dyDescent="0.3">
      <c r="A23" s="12" t="s">
        <v>13</v>
      </c>
      <c r="C23" s="21">
        <f>SUM(C13,C19,C21)</f>
        <v>-257109</v>
      </c>
      <c r="D23" s="21">
        <f t="shared" ref="D23:E23" si="5">SUM(D13,D19,D21)</f>
        <v>-192346</v>
      </c>
      <c r="E23" s="21">
        <f t="shared" si="5"/>
        <v>-178041</v>
      </c>
    </row>
    <row r="24" spans="1:5" x14ac:dyDescent="0.3">
      <c r="C24" s="17"/>
      <c r="D24" s="17"/>
      <c r="E24" s="17"/>
    </row>
    <row r="25" spans="1:5" x14ac:dyDescent="0.3">
      <c r="A25" t="s">
        <v>14</v>
      </c>
      <c r="C25" s="19">
        <v>4127</v>
      </c>
      <c r="D25" s="19">
        <v>675</v>
      </c>
      <c r="E25" s="19">
        <v>155</v>
      </c>
    </row>
    <row r="26" spans="1:5" ht="4.95" customHeight="1" x14ac:dyDescent="0.45">
      <c r="A26" s="8" t="s">
        <v>4</v>
      </c>
      <c r="B26" s="8" t="s">
        <v>4</v>
      </c>
      <c r="C26" s="16" t="s">
        <v>4</v>
      </c>
      <c r="D26" s="16" t="s">
        <v>4</v>
      </c>
      <c r="E26" s="16" t="s">
        <v>4</v>
      </c>
    </row>
    <row r="27" spans="1:5" x14ac:dyDescent="0.3">
      <c r="A27" s="12" t="s">
        <v>15</v>
      </c>
      <c r="C27" s="21">
        <f>C23-C25</f>
        <v>-261236</v>
      </c>
      <c r="D27" s="21">
        <f t="shared" ref="D27:E27" si="6">D23-D25</f>
        <v>-193021</v>
      </c>
      <c r="E27" s="21">
        <f t="shared" si="6"/>
        <v>-178196</v>
      </c>
    </row>
    <row r="28" spans="1:5" x14ac:dyDescent="0.3">
      <c r="A28" s="10" t="s">
        <v>6</v>
      </c>
      <c r="C28" s="11">
        <f>C27/C5</f>
        <v>-1.1242823573967757</v>
      </c>
      <c r="D28" s="11">
        <f t="shared" ref="D28:E28" si="7">D27/D5</f>
        <v>-1.0499001887439012</v>
      </c>
      <c r="E28" s="11">
        <f t="shared" si="7"/>
        <v>-1.7060085015126565</v>
      </c>
    </row>
    <row r="29" spans="1:5" x14ac:dyDescent="0.3">
      <c r="C29" s="17"/>
      <c r="D29" s="17"/>
      <c r="E29" s="17"/>
    </row>
    <row r="30" spans="1:5" x14ac:dyDescent="0.3">
      <c r="A30" s="7" t="s">
        <v>18</v>
      </c>
      <c r="B30" s="5"/>
      <c r="C30" s="18"/>
      <c r="D30" s="18"/>
      <c r="E30" s="18"/>
    </row>
    <row r="31" spans="1:5" x14ac:dyDescent="0.3">
      <c r="C31" s="17"/>
      <c r="D31" s="17"/>
      <c r="E31" s="17"/>
    </row>
    <row r="32" spans="1:5" x14ac:dyDescent="0.3">
      <c r="A32" t="s">
        <v>19</v>
      </c>
      <c r="C32" s="19">
        <v>237441</v>
      </c>
      <c r="D32" s="19">
        <v>167665</v>
      </c>
      <c r="E32" s="19">
        <v>215620</v>
      </c>
    </row>
    <row r="33" spans="1:5" x14ac:dyDescent="0.3">
      <c r="A33" t="s">
        <v>20</v>
      </c>
      <c r="C33" s="19">
        <v>34478</v>
      </c>
      <c r="D33" s="19">
        <v>27126</v>
      </c>
      <c r="E33" s="19">
        <v>38633</v>
      </c>
    </row>
    <row r="34" spans="1:5" x14ac:dyDescent="0.3">
      <c r="A34" t="s">
        <v>21</v>
      </c>
      <c r="C34" s="19">
        <v>483</v>
      </c>
      <c r="D34" s="19">
        <v>512</v>
      </c>
      <c r="E34" s="19">
        <v>0</v>
      </c>
    </row>
    <row r="35" spans="1:5" x14ac:dyDescent="0.3">
      <c r="A35" t="s">
        <v>22</v>
      </c>
      <c r="C35" s="19">
        <v>180398</v>
      </c>
      <c r="D35" s="19">
        <v>95032</v>
      </c>
      <c r="E35" s="19">
        <v>47664</v>
      </c>
    </row>
    <row r="36" spans="1:5" ht="4.95" customHeight="1" x14ac:dyDescent="0.45">
      <c r="A36" s="8" t="s">
        <v>4</v>
      </c>
      <c r="B36" s="8" t="s">
        <v>4</v>
      </c>
      <c r="C36" s="16" t="s">
        <v>4</v>
      </c>
      <c r="D36" s="16" t="s">
        <v>4</v>
      </c>
      <c r="E36" s="16" t="s">
        <v>4</v>
      </c>
    </row>
    <row r="37" spans="1:5" x14ac:dyDescent="0.3">
      <c r="A37" s="12" t="s">
        <v>23</v>
      </c>
      <c r="B37" s="12"/>
      <c r="C37" s="21">
        <f>SUM(C32:C35)</f>
        <v>452800</v>
      </c>
      <c r="D37" s="21">
        <f t="shared" ref="D37:E37" si="8">SUM(D32:D35)</f>
        <v>290335</v>
      </c>
      <c r="E37" s="21">
        <f t="shared" si="8"/>
        <v>301917</v>
      </c>
    </row>
    <row r="38" spans="1:5" x14ac:dyDescent="0.3">
      <c r="C38" s="17"/>
      <c r="D38" s="17"/>
      <c r="E38" s="17"/>
    </row>
    <row r="39" spans="1:5" x14ac:dyDescent="0.3">
      <c r="A39" t="s">
        <v>24</v>
      </c>
      <c r="C39" s="19">
        <v>22473</v>
      </c>
      <c r="D39" s="19">
        <v>10943</v>
      </c>
      <c r="E39" s="19">
        <v>6681</v>
      </c>
    </row>
    <row r="40" spans="1:5" x14ac:dyDescent="0.3">
      <c r="A40" t="s">
        <v>25</v>
      </c>
      <c r="C40" s="19">
        <v>163378</v>
      </c>
      <c r="D40" s="19">
        <v>182355</v>
      </c>
      <c r="E40" s="19">
        <f>127677</f>
        <v>127677</v>
      </c>
    </row>
    <row r="41" spans="1:5" x14ac:dyDescent="0.3">
      <c r="A41" t="s">
        <v>26</v>
      </c>
      <c r="C41" s="19">
        <v>34917</v>
      </c>
      <c r="D41" s="19">
        <v>7964</v>
      </c>
      <c r="E41" s="19">
        <v>7884</v>
      </c>
    </row>
    <row r="42" spans="1:5" ht="4.95" customHeight="1" x14ac:dyDescent="0.45">
      <c r="A42" s="8" t="s">
        <v>4</v>
      </c>
      <c r="B42" s="8" t="s">
        <v>4</v>
      </c>
      <c r="C42" s="16" t="s">
        <v>4</v>
      </c>
      <c r="D42" s="16" t="s">
        <v>4</v>
      </c>
      <c r="E42" s="16" t="s">
        <v>4</v>
      </c>
    </row>
    <row r="43" spans="1:5" x14ac:dyDescent="0.3">
      <c r="A43" s="12" t="s">
        <v>27</v>
      </c>
      <c r="C43" s="21">
        <f>SUM(C39:C42)</f>
        <v>220768</v>
      </c>
      <c r="D43" s="21">
        <f>SUM(D39:D42)</f>
        <v>201262</v>
      </c>
      <c r="E43" s="21">
        <f>SUM(E39:E41)</f>
        <v>142242</v>
      </c>
    </row>
    <row r="44" spans="1:5" x14ac:dyDescent="0.3">
      <c r="C44" s="17"/>
      <c r="D44" s="17"/>
      <c r="E44" s="17"/>
    </row>
    <row r="45" spans="1:5" x14ac:dyDescent="0.3">
      <c r="A45" s="15" t="s">
        <v>28</v>
      </c>
      <c r="B45" s="4"/>
      <c r="C45" s="23">
        <f>SUM(C43,C37)</f>
        <v>673568</v>
      </c>
      <c r="D45" s="23">
        <f t="shared" ref="D45" si="9">SUM(D43,D37)</f>
        <v>491597</v>
      </c>
      <c r="E45" s="23">
        <f>SUM(E43,E37)</f>
        <v>444159</v>
      </c>
    </row>
    <row r="46" spans="1:5" x14ac:dyDescent="0.3">
      <c r="C46" s="17"/>
      <c r="D46" s="17"/>
      <c r="E46" s="17"/>
    </row>
    <row r="47" spans="1:5" x14ac:dyDescent="0.3">
      <c r="A47" t="s">
        <v>29</v>
      </c>
      <c r="C47" s="20">
        <v>20361</v>
      </c>
      <c r="D47" s="20">
        <v>0</v>
      </c>
      <c r="E47" s="20">
        <v>309972</v>
      </c>
    </row>
    <row r="48" spans="1:5" x14ac:dyDescent="0.3">
      <c r="A48" t="s">
        <v>30</v>
      </c>
      <c r="C48" s="20">
        <v>6278</v>
      </c>
      <c r="D48" s="20">
        <v>0</v>
      </c>
      <c r="E48" s="20">
        <v>0</v>
      </c>
    </row>
    <row r="49" spans="1:5" x14ac:dyDescent="0.3">
      <c r="A49" t="s">
        <v>31</v>
      </c>
      <c r="C49" s="19">
        <v>57102</v>
      </c>
      <c r="D49" s="19">
        <v>46834</v>
      </c>
      <c r="E49" s="19">
        <v>38000</v>
      </c>
    </row>
    <row r="50" spans="1:5" x14ac:dyDescent="0.3">
      <c r="A50" t="s">
        <v>22</v>
      </c>
      <c r="C50" s="19">
        <v>253682</v>
      </c>
      <c r="D50" s="19">
        <v>231234</v>
      </c>
      <c r="E50" s="19">
        <v>202795</v>
      </c>
    </row>
    <row r="51" spans="1:5" ht="4.95" customHeight="1" x14ac:dyDescent="0.45">
      <c r="A51" s="8" t="s">
        <v>4</v>
      </c>
      <c r="B51" s="8" t="s">
        <v>4</v>
      </c>
      <c r="C51" s="16" t="s">
        <v>4</v>
      </c>
      <c r="D51" s="16" t="s">
        <v>4</v>
      </c>
      <c r="E51" s="16" t="s">
        <v>4</v>
      </c>
    </row>
    <row r="52" spans="1:5" x14ac:dyDescent="0.3">
      <c r="A52" s="12" t="s">
        <v>32</v>
      </c>
      <c r="C52" s="21">
        <f>SUM(C47:C50)</f>
        <v>337423</v>
      </c>
      <c r="D52" s="21">
        <f t="shared" ref="D52:E52" si="10">SUM(D47:D50)</f>
        <v>278068</v>
      </c>
      <c r="E52" s="21">
        <f t="shared" si="10"/>
        <v>550767</v>
      </c>
    </row>
    <row r="53" spans="1:5" x14ac:dyDescent="0.3">
      <c r="C53" s="17"/>
      <c r="D53" s="17"/>
      <c r="E53" s="17"/>
    </row>
    <row r="54" spans="1:5" x14ac:dyDescent="0.3">
      <c r="A54" t="s">
        <v>33</v>
      </c>
      <c r="C54" s="19">
        <v>3779</v>
      </c>
      <c r="D54" s="19">
        <v>0</v>
      </c>
      <c r="E54" s="19">
        <v>0</v>
      </c>
    </row>
    <row r="55" spans="1:5" x14ac:dyDescent="0.3">
      <c r="A55" t="s">
        <v>34</v>
      </c>
      <c r="C55" s="19">
        <v>5061</v>
      </c>
      <c r="D55" s="19">
        <v>1930</v>
      </c>
      <c r="E55" s="19">
        <v>1480</v>
      </c>
    </row>
    <row r="56" spans="1:5" x14ac:dyDescent="0.3">
      <c r="A56" t="s">
        <v>35</v>
      </c>
      <c r="C56" s="19">
        <v>2117</v>
      </c>
      <c r="D56" s="19">
        <v>764</v>
      </c>
      <c r="E56" s="19">
        <v>535</v>
      </c>
    </row>
    <row r="57" spans="1:5" ht="4.95" customHeight="1" x14ac:dyDescent="0.45">
      <c r="A57" s="8" t="s">
        <v>4</v>
      </c>
      <c r="B57" s="8" t="s">
        <v>4</v>
      </c>
      <c r="C57" s="16" t="s">
        <v>4</v>
      </c>
      <c r="D57" s="16" t="s">
        <v>4</v>
      </c>
      <c r="E57" s="16" t="s">
        <v>4</v>
      </c>
    </row>
    <row r="58" spans="1:5" x14ac:dyDescent="0.3">
      <c r="A58" s="12" t="s">
        <v>36</v>
      </c>
      <c r="B58" s="12"/>
      <c r="C58" s="21">
        <f>SUM(C54:C57)</f>
        <v>10957</v>
      </c>
      <c r="D58" s="21">
        <f t="shared" ref="D58:E58" si="11">SUM(D54:D57)</f>
        <v>2694</v>
      </c>
      <c r="E58" s="21">
        <f t="shared" si="11"/>
        <v>2015</v>
      </c>
    </row>
    <row r="59" spans="1:5" x14ac:dyDescent="0.3">
      <c r="C59" s="17"/>
      <c r="D59" s="17"/>
      <c r="E59" s="17"/>
    </row>
    <row r="60" spans="1:5" x14ac:dyDescent="0.3">
      <c r="A60" t="s">
        <v>37</v>
      </c>
      <c r="C60" s="19">
        <v>862748</v>
      </c>
      <c r="D60" s="19">
        <v>502219</v>
      </c>
      <c r="E60" s="19">
        <v>0</v>
      </c>
    </row>
    <row r="61" spans="1:5" x14ac:dyDescent="0.3">
      <c r="A61" t="s">
        <v>38</v>
      </c>
      <c r="C61" s="19">
        <v>-537560</v>
      </c>
      <c r="D61" s="19">
        <v>-291384</v>
      </c>
      <c r="E61" s="19">
        <v>-108623</v>
      </c>
    </row>
    <row r="62" spans="1:5" ht="4.95" customHeight="1" x14ac:dyDescent="0.45">
      <c r="A62" s="8" t="s">
        <v>4</v>
      </c>
      <c r="B62" s="8" t="s">
        <v>4</v>
      </c>
      <c r="C62" s="16" t="s">
        <v>4</v>
      </c>
      <c r="D62" s="16" t="s">
        <v>4</v>
      </c>
      <c r="E62" s="16" t="s">
        <v>4</v>
      </c>
    </row>
    <row r="63" spans="1:5" x14ac:dyDescent="0.3">
      <c r="A63" s="12" t="s">
        <v>39</v>
      </c>
      <c r="B63" s="12"/>
      <c r="C63" s="21">
        <f>SUM(C60:C61)</f>
        <v>325188</v>
      </c>
      <c r="D63" s="21">
        <f t="shared" ref="D63:E63" si="12">SUM(D60:D61)</f>
        <v>210835</v>
      </c>
      <c r="E63" s="21">
        <f t="shared" si="12"/>
        <v>-108623</v>
      </c>
    </row>
    <row r="64" spans="1:5" x14ac:dyDescent="0.3">
      <c r="C64" s="17"/>
      <c r="D64" s="17"/>
      <c r="E64" s="17"/>
    </row>
    <row r="65" spans="1:5" x14ac:dyDescent="0.3">
      <c r="A65" s="15" t="s">
        <v>40</v>
      </c>
      <c r="B65" s="15"/>
      <c r="C65" s="23">
        <f>SUM(C63,C58,C52)</f>
        <v>673568</v>
      </c>
      <c r="D65" s="23">
        <f t="shared" ref="D65:E65" si="13">SUM(D63,D58,D52)</f>
        <v>491597</v>
      </c>
      <c r="E65" s="23">
        <f t="shared" si="13"/>
        <v>444159</v>
      </c>
    </row>
    <row r="66" spans="1:5" x14ac:dyDescent="0.3">
      <c r="A66" s="9" t="s">
        <v>41</v>
      </c>
      <c r="C66" s="22">
        <f>C65-C45</f>
        <v>0</v>
      </c>
      <c r="D66" s="22">
        <f t="shared" ref="D66" si="14">D65-D45</f>
        <v>0</v>
      </c>
      <c r="E66" s="22">
        <f>E65-E45</f>
        <v>0</v>
      </c>
    </row>
    <row r="67" spans="1:5" x14ac:dyDescent="0.3">
      <c r="C67" s="17"/>
      <c r="D67" s="17"/>
      <c r="E67" s="17"/>
    </row>
    <row r="68" spans="1:5" x14ac:dyDescent="0.3">
      <c r="A68" s="14" t="s">
        <v>16</v>
      </c>
      <c r="C68" s="17"/>
      <c r="D68" s="17"/>
      <c r="E68" s="17"/>
    </row>
    <row r="69" spans="1:5" x14ac:dyDescent="0.3">
      <c r="A69" t="s">
        <v>42</v>
      </c>
      <c r="C69" s="19">
        <v>11108</v>
      </c>
      <c r="D69" s="19">
        <v>3141</v>
      </c>
      <c r="E69" s="19">
        <v>1487</v>
      </c>
    </row>
    <row r="70" spans="1:5" x14ac:dyDescent="0.3">
      <c r="A70" t="s">
        <v>17</v>
      </c>
      <c r="C70" s="19">
        <v>5277</v>
      </c>
      <c r="D70" s="19">
        <v>7156</v>
      </c>
      <c r="E70" s="19">
        <v>6068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P&amp;L +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2021-03-02T18:15:14Z</dcterms:modified>
</cp:coreProperties>
</file>