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500" firstSheet="2" activeTab="3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Magic" sheetId="15" r:id="rId6"/>
    <sheet name="Spells" sheetId="16" r:id="rId7"/>
    <sheet name="Attributes" sheetId="4" r:id="rId8"/>
    <sheet name="Skills_Costs" sheetId="12" r:id="rId9"/>
    <sheet name="Skills_Bonus" sheetId="5" r:id="rId10"/>
    <sheet name="Skills_Max_Factor" sheetId="14" r:id="rId11"/>
    <sheet name="Weapon_Attack_Factors" sheetId="9" r:id="rId12"/>
    <sheet name="Weapon_Damage_Factors" sheetId="7" r:id="rId13"/>
    <sheet name="Position_Factors" sheetId="10" r:id="rId14"/>
    <sheet name="Stance_Factors" sheetId="11" r:id="rId15"/>
    <sheet name="Material_Factors" sheetId="13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8" i="2" l="1"/>
  <c r="E7" i="5"/>
  <c r="W13" i="2"/>
  <c r="H12" i="4"/>
  <c r="W14" i="2"/>
  <c r="H13" i="4"/>
  <c r="W15" i="2"/>
  <c r="H14" i="4"/>
  <c r="W16" i="2"/>
  <c r="H15" i="4"/>
  <c r="W17" i="2"/>
  <c r="H16" i="4"/>
  <c r="W18" i="2"/>
  <c r="H17" i="4"/>
  <c r="W19" i="2"/>
  <c r="H18" i="4"/>
  <c r="W20" i="2"/>
  <c r="H19" i="4"/>
  <c r="W21" i="2"/>
  <c r="H20" i="4"/>
  <c r="W22" i="2"/>
  <c r="H21" i="4"/>
  <c r="W23" i="2"/>
  <c r="H22" i="4"/>
  <c r="W24" i="2"/>
  <c r="H23" i="4"/>
  <c r="W25" i="2"/>
  <c r="H24" i="4"/>
  <c r="W26" i="2"/>
  <c r="H25" i="4"/>
  <c r="W27" i="2"/>
  <c r="H26" i="4"/>
  <c r="W28" i="2"/>
  <c r="H27" i="4"/>
  <c r="W29" i="2"/>
  <c r="H28" i="4"/>
  <c r="W30" i="2"/>
  <c r="H29" i="4"/>
  <c r="W31" i="2"/>
  <c r="H30" i="4"/>
  <c r="W32" i="2"/>
  <c r="H31" i="4"/>
  <c r="W33" i="2"/>
  <c r="H32" i="4"/>
  <c r="W34" i="2"/>
  <c r="H33" i="4"/>
  <c r="W35" i="2"/>
  <c r="H34" i="4"/>
  <c r="W36" i="2"/>
  <c r="H35" i="4"/>
  <c r="W37" i="2"/>
  <c r="H36" i="4"/>
  <c r="W38" i="2"/>
  <c r="H37" i="4"/>
  <c r="W39" i="2"/>
  <c r="H38" i="4"/>
  <c r="W40" i="2"/>
  <c r="H39" i="4"/>
  <c r="W41" i="2"/>
  <c r="H40" i="4"/>
  <c r="W42" i="2"/>
  <c r="H41" i="4"/>
  <c r="W43" i="2"/>
  <c r="H42" i="4"/>
  <c r="W44" i="2"/>
  <c r="H43" i="4"/>
  <c r="W45" i="2"/>
  <c r="H44" i="4"/>
  <c r="W46" i="2"/>
  <c r="H45" i="4"/>
  <c r="W47" i="2"/>
  <c r="H46" i="4"/>
  <c r="W48" i="2"/>
  <c r="H47" i="4"/>
  <c r="W49" i="2"/>
  <c r="H48" i="4"/>
  <c r="W50" i="2"/>
  <c r="H49" i="4"/>
  <c r="W51" i="2"/>
  <c r="H50" i="4"/>
  <c r="W52" i="2"/>
  <c r="H51" i="4"/>
  <c r="W53" i="2"/>
  <c r="H52" i="4"/>
  <c r="W54" i="2"/>
  <c r="H53" i="4"/>
  <c r="W55" i="2"/>
  <c r="H54" i="4"/>
  <c r="W56" i="2"/>
  <c r="H55" i="4"/>
  <c r="W57" i="2"/>
  <c r="H56" i="4"/>
  <c r="W58" i="2"/>
  <c r="H57" i="4"/>
  <c r="W59" i="2"/>
  <c r="H58" i="4"/>
  <c r="W60" i="2"/>
  <c r="H59" i="4"/>
  <c r="W61" i="2"/>
  <c r="H60" i="4"/>
  <c r="W62" i="2"/>
  <c r="H61" i="4"/>
  <c r="W63" i="2"/>
  <c r="H62" i="4"/>
  <c r="W64" i="2"/>
  <c r="H63" i="4"/>
  <c r="W65" i="2"/>
  <c r="H64" i="4"/>
  <c r="W66" i="2"/>
  <c r="H65" i="4"/>
  <c r="W67" i="2"/>
  <c r="H66" i="4"/>
  <c r="W68" i="2"/>
  <c r="H67" i="4"/>
  <c r="W69" i="2"/>
  <c r="H68" i="4"/>
  <c r="W70" i="2"/>
  <c r="H69" i="4"/>
  <c r="W71" i="2"/>
  <c r="H70" i="4"/>
  <c r="W72" i="2"/>
  <c r="H71" i="4"/>
  <c r="W73" i="2"/>
  <c r="H72" i="4"/>
  <c r="W74" i="2"/>
  <c r="H73" i="4"/>
  <c r="W75" i="2"/>
  <c r="H74" i="4"/>
  <c r="W76" i="2"/>
  <c r="H75" i="4"/>
  <c r="W77" i="2"/>
  <c r="H76" i="4"/>
  <c r="W78" i="2"/>
  <c r="H77" i="4"/>
  <c r="W79" i="2"/>
  <c r="H78" i="4"/>
  <c r="W80" i="2"/>
  <c r="H79" i="4"/>
  <c r="W81" i="2"/>
  <c r="H80" i="4"/>
  <c r="W82" i="2"/>
  <c r="H81" i="4"/>
  <c r="W83" i="2"/>
  <c r="H82" i="4"/>
  <c r="W84" i="2"/>
  <c r="H83" i="4"/>
  <c r="W85" i="2"/>
  <c r="H84" i="4"/>
  <c r="W86" i="2"/>
  <c r="H85" i="4"/>
  <c r="W87" i="2"/>
  <c r="H86" i="4"/>
  <c r="W88" i="2"/>
  <c r="H87" i="4"/>
  <c r="W89" i="2"/>
  <c r="H88" i="4"/>
  <c r="W90" i="2"/>
  <c r="H89" i="4"/>
  <c r="W91" i="2"/>
  <c r="H90" i="4"/>
  <c r="W92" i="2"/>
  <c r="H91" i="4"/>
  <c r="W93" i="2"/>
  <c r="H92" i="4"/>
  <c r="W94" i="2"/>
  <c r="H93" i="4"/>
  <c r="W95" i="2"/>
  <c r="H94" i="4"/>
  <c r="W96" i="2"/>
  <c r="H95" i="4"/>
  <c r="W97" i="2"/>
  <c r="H96" i="4"/>
  <c r="W98" i="2"/>
  <c r="H97" i="4"/>
  <c r="W99" i="2"/>
  <c r="H98" i="4"/>
  <c r="W100" i="2"/>
  <c r="H99" i="4"/>
  <c r="W101" i="2"/>
  <c r="H100" i="4"/>
  <c r="W102" i="2"/>
  <c r="H101" i="4"/>
  <c r="W103" i="2"/>
  <c r="H102" i="4"/>
  <c r="W104" i="2"/>
  <c r="H103" i="4"/>
  <c r="W5" i="2"/>
  <c r="H4" i="4"/>
  <c r="W6" i="2"/>
  <c r="H5" i="4"/>
  <c r="W7" i="2"/>
  <c r="H6" i="4"/>
  <c r="W8" i="2"/>
  <c r="H7" i="4"/>
  <c r="W9" i="2"/>
  <c r="H8" i="4"/>
  <c r="W10" i="2"/>
  <c r="H9" i="4"/>
  <c r="W11" i="2"/>
  <c r="H10" i="4"/>
  <c r="W12" i="2"/>
  <c r="H11" i="4"/>
  <c r="W4" i="2"/>
  <c r="H3" i="4"/>
  <c r="R4" i="2"/>
  <c r="E3" i="4"/>
  <c r="F3" i="4"/>
  <c r="E4" i="5"/>
  <c r="D4" i="5"/>
  <c r="E3" i="2"/>
  <c r="D4" i="1"/>
  <c r="D3" i="1"/>
  <c r="K3" i="1"/>
  <c r="E3" i="1"/>
  <c r="L3" i="1"/>
  <c r="K7" i="1"/>
  <c r="K5" i="1"/>
  <c r="U4" i="2"/>
  <c r="V4" i="2"/>
  <c r="L4" i="5"/>
  <c r="C3" i="4"/>
  <c r="K3" i="4"/>
  <c r="S3" i="4"/>
  <c r="C4" i="4"/>
  <c r="AB4" i="2"/>
  <c r="AB5" i="2"/>
  <c r="F5" i="2"/>
  <c r="S5" i="2"/>
  <c r="S4" i="4"/>
  <c r="AD4" i="2"/>
  <c r="AD5" i="2"/>
  <c r="AD6" i="2"/>
  <c r="H6" i="2"/>
  <c r="U6" i="2"/>
  <c r="AK4" i="2"/>
  <c r="AL5" i="2"/>
  <c r="AC4" i="2"/>
  <c r="AC5" i="2"/>
  <c r="G5" i="2"/>
  <c r="AM5" i="2"/>
  <c r="H5" i="2"/>
  <c r="AN5" i="2"/>
  <c r="AE4" i="2"/>
  <c r="AE5" i="2"/>
  <c r="I5" i="2"/>
  <c r="AO5" i="2"/>
  <c r="AF4" i="2"/>
  <c r="AF5" i="2"/>
  <c r="J5" i="2"/>
  <c r="AP5" i="2"/>
  <c r="AG4" i="2"/>
  <c r="AG5" i="2"/>
  <c r="K5" i="2"/>
  <c r="AQ5" i="2"/>
  <c r="AB6" i="2"/>
  <c r="F6" i="2"/>
  <c r="AL6" i="2"/>
  <c r="AC6" i="2"/>
  <c r="G6" i="2"/>
  <c r="AM6" i="2"/>
  <c r="AN6" i="2"/>
  <c r="AE6" i="2"/>
  <c r="I6" i="2"/>
  <c r="AO6" i="2"/>
  <c r="AF6" i="2"/>
  <c r="J6" i="2"/>
  <c r="AP6" i="2"/>
  <c r="AG6" i="2"/>
  <c r="K6" i="2"/>
  <c r="AQ6" i="2"/>
  <c r="AB7" i="2"/>
  <c r="F7" i="2"/>
  <c r="AL7" i="2"/>
  <c r="AC7" i="2"/>
  <c r="G7" i="2"/>
  <c r="AM7" i="2"/>
  <c r="AD7" i="2"/>
  <c r="H7" i="2"/>
  <c r="AN7" i="2"/>
  <c r="AE7" i="2"/>
  <c r="I7" i="2"/>
  <c r="AO7" i="2"/>
  <c r="AF7" i="2"/>
  <c r="J7" i="2"/>
  <c r="AP7" i="2"/>
  <c r="AG7" i="2"/>
  <c r="K7" i="2"/>
  <c r="AQ7" i="2"/>
  <c r="AB8" i="2"/>
  <c r="F8" i="2"/>
  <c r="AL8" i="2"/>
  <c r="AC8" i="2"/>
  <c r="G8" i="2"/>
  <c r="AM8" i="2"/>
  <c r="AD8" i="2"/>
  <c r="H8" i="2"/>
  <c r="AN8" i="2"/>
  <c r="AE8" i="2"/>
  <c r="I8" i="2"/>
  <c r="AO8" i="2"/>
  <c r="AF8" i="2"/>
  <c r="J8" i="2"/>
  <c r="AP8" i="2"/>
  <c r="AG8" i="2"/>
  <c r="K8" i="2"/>
  <c r="AQ8" i="2"/>
  <c r="AB9" i="2"/>
  <c r="F9" i="2"/>
  <c r="AL9" i="2"/>
  <c r="AC9" i="2"/>
  <c r="G9" i="2"/>
  <c r="AM9" i="2"/>
  <c r="AD9" i="2"/>
  <c r="H9" i="2"/>
  <c r="AN9" i="2"/>
  <c r="AE9" i="2"/>
  <c r="I9" i="2"/>
  <c r="AO9" i="2"/>
  <c r="AF9" i="2"/>
  <c r="J9" i="2"/>
  <c r="AP9" i="2"/>
  <c r="AG9" i="2"/>
  <c r="K9" i="2"/>
  <c r="AQ9" i="2"/>
  <c r="AB10" i="2"/>
  <c r="F10" i="2"/>
  <c r="AL10" i="2"/>
  <c r="AC10" i="2"/>
  <c r="G10" i="2"/>
  <c r="AM10" i="2"/>
  <c r="AD10" i="2"/>
  <c r="H10" i="2"/>
  <c r="AN10" i="2"/>
  <c r="AE10" i="2"/>
  <c r="I10" i="2"/>
  <c r="AO10" i="2"/>
  <c r="AF10" i="2"/>
  <c r="J10" i="2"/>
  <c r="AP10" i="2"/>
  <c r="AG10" i="2"/>
  <c r="K10" i="2"/>
  <c r="AQ10" i="2"/>
  <c r="AB11" i="2"/>
  <c r="F11" i="2"/>
  <c r="AL11" i="2"/>
  <c r="AC11" i="2"/>
  <c r="G11" i="2"/>
  <c r="AM11" i="2"/>
  <c r="AD11" i="2"/>
  <c r="H11" i="2"/>
  <c r="AN11" i="2"/>
  <c r="AE11" i="2"/>
  <c r="I11" i="2"/>
  <c r="AO11" i="2"/>
  <c r="AF11" i="2"/>
  <c r="J11" i="2"/>
  <c r="AP11" i="2"/>
  <c r="AG11" i="2"/>
  <c r="K11" i="2"/>
  <c r="AQ11" i="2"/>
  <c r="AB12" i="2"/>
  <c r="F12" i="2"/>
  <c r="AL12" i="2"/>
  <c r="AC12" i="2"/>
  <c r="G12" i="2"/>
  <c r="AM12" i="2"/>
  <c r="AD12" i="2"/>
  <c r="H12" i="2"/>
  <c r="AN12" i="2"/>
  <c r="AE12" i="2"/>
  <c r="I12" i="2"/>
  <c r="AO12" i="2"/>
  <c r="AF12" i="2"/>
  <c r="J12" i="2"/>
  <c r="AP12" i="2"/>
  <c r="AG12" i="2"/>
  <c r="K12" i="2"/>
  <c r="AQ12" i="2"/>
  <c r="AB13" i="2"/>
  <c r="F13" i="2"/>
  <c r="AL13" i="2"/>
  <c r="AC13" i="2"/>
  <c r="G13" i="2"/>
  <c r="AM13" i="2"/>
  <c r="AD13" i="2"/>
  <c r="H13" i="2"/>
  <c r="AN13" i="2"/>
  <c r="AE13" i="2"/>
  <c r="I13" i="2"/>
  <c r="AO13" i="2"/>
  <c r="AF13" i="2"/>
  <c r="J13" i="2"/>
  <c r="AP13" i="2"/>
  <c r="AG13" i="2"/>
  <c r="K13" i="2"/>
  <c r="AQ13" i="2"/>
  <c r="AB14" i="2"/>
  <c r="F14" i="2"/>
  <c r="AL14" i="2"/>
  <c r="AC14" i="2"/>
  <c r="G14" i="2"/>
  <c r="AM14" i="2"/>
  <c r="AD14" i="2"/>
  <c r="H14" i="2"/>
  <c r="AN14" i="2"/>
  <c r="AE14" i="2"/>
  <c r="I14" i="2"/>
  <c r="AO14" i="2"/>
  <c r="AF14" i="2"/>
  <c r="J14" i="2"/>
  <c r="AP14" i="2"/>
  <c r="AG14" i="2"/>
  <c r="K14" i="2"/>
  <c r="AQ14" i="2"/>
  <c r="AB15" i="2"/>
  <c r="F15" i="2"/>
  <c r="AL15" i="2"/>
  <c r="AC15" i="2"/>
  <c r="G15" i="2"/>
  <c r="AM15" i="2"/>
  <c r="AD15" i="2"/>
  <c r="H15" i="2"/>
  <c r="AN15" i="2"/>
  <c r="AE15" i="2"/>
  <c r="I15" i="2"/>
  <c r="AO15" i="2"/>
  <c r="AF15" i="2"/>
  <c r="J15" i="2"/>
  <c r="AP15" i="2"/>
  <c r="AG15" i="2"/>
  <c r="K15" i="2"/>
  <c r="AQ15" i="2"/>
  <c r="AB16" i="2"/>
  <c r="F16" i="2"/>
  <c r="AL16" i="2"/>
  <c r="AC16" i="2"/>
  <c r="G16" i="2"/>
  <c r="AM16" i="2"/>
  <c r="AD16" i="2"/>
  <c r="H16" i="2"/>
  <c r="AN16" i="2"/>
  <c r="AE16" i="2"/>
  <c r="I16" i="2"/>
  <c r="AO16" i="2"/>
  <c r="AF16" i="2"/>
  <c r="J16" i="2"/>
  <c r="AP16" i="2"/>
  <c r="AG16" i="2"/>
  <c r="K16" i="2"/>
  <c r="AQ16" i="2"/>
  <c r="AB17" i="2"/>
  <c r="F17" i="2"/>
  <c r="AL17" i="2"/>
  <c r="AC17" i="2"/>
  <c r="G17" i="2"/>
  <c r="AM17" i="2"/>
  <c r="AD17" i="2"/>
  <c r="H17" i="2"/>
  <c r="AN17" i="2"/>
  <c r="AE17" i="2"/>
  <c r="I17" i="2"/>
  <c r="AO17" i="2"/>
  <c r="AF17" i="2"/>
  <c r="J17" i="2"/>
  <c r="AP17" i="2"/>
  <c r="AG17" i="2"/>
  <c r="K17" i="2"/>
  <c r="AQ17" i="2"/>
  <c r="AB18" i="2"/>
  <c r="F18" i="2"/>
  <c r="AL18" i="2"/>
  <c r="AC18" i="2"/>
  <c r="G18" i="2"/>
  <c r="AM18" i="2"/>
  <c r="AD18" i="2"/>
  <c r="H18" i="2"/>
  <c r="AN18" i="2"/>
  <c r="AE18" i="2"/>
  <c r="I18" i="2"/>
  <c r="AO18" i="2"/>
  <c r="AF18" i="2"/>
  <c r="J18" i="2"/>
  <c r="AP18" i="2"/>
  <c r="AG18" i="2"/>
  <c r="K18" i="2"/>
  <c r="AQ18" i="2"/>
  <c r="AB19" i="2"/>
  <c r="F19" i="2"/>
  <c r="AL19" i="2"/>
  <c r="AC19" i="2"/>
  <c r="G19" i="2"/>
  <c r="AM19" i="2"/>
  <c r="AD19" i="2"/>
  <c r="H19" i="2"/>
  <c r="AN19" i="2"/>
  <c r="AE19" i="2"/>
  <c r="I19" i="2"/>
  <c r="AO19" i="2"/>
  <c r="AF19" i="2"/>
  <c r="J19" i="2"/>
  <c r="AP19" i="2"/>
  <c r="AG19" i="2"/>
  <c r="K19" i="2"/>
  <c r="AQ19" i="2"/>
  <c r="AB20" i="2"/>
  <c r="F20" i="2"/>
  <c r="AL20" i="2"/>
  <c r="AC20" i="2"/>
  <c r="G20" i="2"/>
  <c r="AM20" i="2"/>
  <c r="AD20" i="2"/>
  <c r="H20" i="2"/>
  <c r="AN20" i="2"/>
  <c r="AE20" i="2"/>
  <c r="I20" i="2"/>
  <c r="AO20" i="2"/>
  <c r="AF20" i="2"/>
  <c r="J20" i="2"/>
  <c r="AP20" i="2"/>
  <c r="AG20" i="2"/>
  <c r="K20" i="2"/>
  <c r="AQ20" i="2"/>
  <c r="AB21" i="2"/>
  <c r="F21" i="2"/>
  <c r="AL21" i="2"/>
  <c r="AC21" i="2"/>
  <c r="G21" i="2"/>
  <c r="AM21" i="2"/>
  <c r="AD21" i="2"/>
  <c r="H21" i="2"/>
  <c r="AN21" i="2"/>
  <c r="AE21" i="2"/>
  <c r="I21" i="2"/>
  <c r="AO21" i="2"/>
  <c r="AF21" i="2"/>
  <c r="J21" i="2"/>
  <c r="AP21" i="2"/>
  <c r="AG21" i="2"/>
  <c r="K21" i="2"/>
  <c r="AQ21" i="2"/>
  <c r="AB22" i="2"/>
  <c r="F22" i="2"/>
  <c r="AL22" i="2"/>
  <c r="AC22" i="2"/>
  <c r="G22" i="2"/>
  <c r="AM22" i="2"/>
  <c r="AD22" i="2"/>
  <c r="H22" i="2"/>
  <c r="AN22" i="2"/>
  <c r="AE22" i="2"/>
  <c r="I22" i="2"/>
  <c r="AO22" i="2"/>
  <c r="AF22" i="2"/>
  <c r="J22" i="2"/>
  <c r="AP22" i="2"/>
  <c r="AG22" i="2"/>
  <c r="K22" i="2"/>
  <c r="AQ22" i="2"/>
  <c r="AB23" i="2"/>
  <c r="F23" i="2"/>
  <c r="AL23" i="2"/>
  <c r="AC23" i="2"/>
  <c r="G23" i="2"/>
  <c r="AM23" i="2"/>
  <c r="AD23" i="2"/>
  <c r="H23" i="2"/>
  <c r="AN23" i="2"/>
  <c r="AE23" i="2"/>
  <c r="I23" i="2"/>
  <c r="AO23" i="2"/>
  <c r="AF23" i="2"/>
  <c r="J23" i="2"/>
  <c r="AP23" i="2"/>
  <c r="AG23" i="2"/>
  <c r="K23" i="2"/>
  <c r="AQ23" i="2"/>
  <c r="AB24" i="2"/>
  <c r="F24" i="2"/>
  <c r="AL24" i="2"/>
  <c r="AC24" i="2"/>
  <c r="G24" i="2"/>
  <c r="AM24" i="2"/>
  <c r="AD24" i="2"/>
  <c r="H24" i="2"/>
  <c r="AN24" i="2"/>
  <c r="AE24" i="2"/>
  <c r="I24" i="2"/>
  <c r="AO24" i="2"/>
  <c r="AF24" i="2"/>
  <c r="J24" i="2"/>
  <c r="AP24" i="2"/>
  <c r="AG24" i="2"/>
  <c r="K24" i="2"/>
  <c r="AQ24" i="2"/>
  <c r="AB25" i="2"/>
  <c r="F25" i="2"/>
  <c r="AL25" i="2"/>
  <c r="AC25" i="2"/>
  <c r="G25" i="2"/>
  <c r="AM25" i="2"/>
  <c r="AD25" i="2"/>
  <c r="H25" i="2"/>
  <c r="AN25" i="2"/>
  <c r="AE25" i="2"/>
  <c r="I25" i="2"/>
  <c r="AO25" i="2"/>
  <c r="AF25" i="2"/>
  <c r="J25" i="2"/>
  <c r="AP25" i="2"/>
  <c r="AG25" i="2"/>
  <c r="K25" i="2"/>
  <c r="AQ25" i="2"/>
  <c r="AB26" i="2"/>
  <c r="F26" i="2"/>
  <c r="AL26" i="2"/>
  <c r="AC26" i="2"/>
  <c r="G26" i="2"/>
  <c r="AM26" i="2"/>
  <c r="AD26" i="2"/>
  <c r="H26" i="2"/>
  <c r="AN26" i="2"/>
  <c r="AE26" i="2"/>
  <c r="I26" i="2"/>
  <c r="AO26" i="2"/>
  <c r="AF26" i="2"/>
  <c r="J26" i="2"/>
  <c r="AP26" i="2"/>
  <c r="AG26" i="2"/>
  <c r="K26" i="2"/>
  <c r="AQ26" i="2"/>
  <c r="AB27" i="2"/>
  <c r="F27" i="2"/>
  <c r="AL27" i="2"/>
  <c r="AC27" i="2"/>
  <c r="G27" i="2"/>
  <c r="AM27" i="2"/>
  <c r="AD27" i="2"/>
  <c r="H27" i="2"/>
  <c r="AN27" i="2"/>
  <c r="AE27" i="2"/>
  <c r="I27" i="2"/>
  <c r="AO27" i="2"/>
  <c r="AF27" i="2"/>
  <c r="J27" i="2"/>
  <c r="AP27" i="2"/>
  <c r="AG27" i="2"/>
  <c r="K27" i="2"/>
  <c r="AQ27" i="2"/>
  <c r="AB28" i="2"/>
  <c r="F28" i="2"/>
  <c r="AL28" i="2"/>
  <c r="AC28" i="2"/>
  <c r="G28" i="2"/>
  <c r="AM28" i="2"/>
  <c r="AD28" i="2"/>
  <c r="H28" i="2"/>
  <c r="AN28" i="2"/>
  <c r="AE28" i="2"/>
  <c r="I28" i="2"/>
  <c r="AO28" i="2"/>
  <c r="AF28" i="2"/>
  <c r="J28" i="2"/>
  <c r="AP28" i="2"/>
  <c r="AG28" i="2"/>
  <c r="K28" i="2"/>
  <c r="AQ28" i="2"/>
  <c r="AB29" i="2"/>
  <c r="F29" i="2"/>
  <c r="AL29" i="2"/>
  <c r="AC29" i="2"/>
  <c r="G29" i="2"/>
  <c r="AM29" i="2"/>
  <c r="AD29" i="2"/>
  <c r="H29" i="2"/>
  <c r="AN29" i="2"/>
  <c r="AE29" i="2"/>
  <c r="I29" i="2"/>
  <c r="AO29" i="2"/>
  <c r="AF29" i="2"/>
  <c r="J29" i="2"/>
  <c r="AP29" i="2"/>
  <c r="AG29" i="2"/>
  <c r="K29" i="2"/>
  <c r="AQ29" i="2"/>
  <c r="AB30" i="2"/>
  <c r="F30" i="2"/>
  <c r="AL30" i="2"/>
  <c r="AC30" i="2"/>
  <c r="G30" i="2"/>
  <c r="AM30" i="2"/>
  <c r="AD30" i="2"/>
  <c r="H30" i="2"/>
  <c r="AN30" i="2"/>
  <c r="AE30" i="2"/>
  <c r="I30" i="2"/>
  <c r="AO30" i="2"/>
  <c r="AF30" i="2"/>
  <c r="J30" i="2"/>
  <c r="AP30" i="2"/>
  <c r="AG30" i="2"/>
  <c r="K30" i="2"/>
  <c r="AQ30" i="2"/>
  <c r="AB31" i="2"/>
  <c r="F31" i="2"/>
  <c r="AL31" i="2"/>
  <c r="AC31" i="2"/>
  <c r="G31" i="2"/>
  <c r="AM31" i="2"/>
  <c r="AD31" i="2"/>
  <c r="H31" i="2"/>
  <c r="AN31" i="2"/>
  <c r="AE31" i="2"/>
  <c r="I31" i="2"/>
  <c r="AO31" i="2"/>
  <c r="AF31" i="2"/>
  <c r="J31" i="2"/>
  <c r="AP31" i="2"/>
  <c r="AG31" i="2"/>
  <c r="K31" i="2"/>
  <c r="AQ31" i="2"/>
  <c r="AB32" i="2"/>
  <c r="F32" i="2"/>
  <c r="AL32" i="2"/>
  <c r="AC32" i="2"/>
  <c r="G32" i="2"/>
  <c r="AM32" i="2"/>
  <c r="AD32" i="2"/>
  <c r="H32" i="2"/>
  <c r="AN32" i="2"/>
  <c r="AE32" i="2"/>
  <c r="I32" i="2"/>
  <c r="AO32" i="2"/>
  <c r="AF32" i="2"/>
  <c r="J32" i="2"/>
  <c r="AP32" i="2"/>
  <c r="AG32" i="2"/>
  <c r="K32" i="2"/>
  <c r="AQ32" i="2"/>
  <c r="AB33" i="2"/>
  <c r="F33" i="2"/>
  <c r="AL33" i="2"/>
  <c r="AC33" i="2"/>
  <c r="G33" i="2"/>
  <c r="AM33" i="2"/>
  <c r="AD33" i="2"/>
  <c r="H33" i="2"/>
  <c r="AN33" i="2"/>
  <c r="AE33" i="2"/>
  <c r="I33" i="2"/>
  <c r="AO33" i="2"/>
  <c r="AF33" i="2"/>
  <c r="J33" i="2"/>
  <c r="AP33" i="2"/>
  <c r="AG33" i="2"/>
  <c r="K33" i="2"/>
  <c r="AQ33" i="2"/>
  <c r="AB34" i="2"/>
  <c r="F34" i="2"/>
  <c r="AL34" i="2"/>
  <c r="AC34" i="2"/>
  <c r="G34" i="2"/>
  <c r="AM34" i="2"/>
  <c r="AD34" i="2"/>
  <c r="H34" i="2"/>
  <c r="AN34" i="2"/>
  <c r="AE34" i="2"/>
  <c r="I34" i="2"/>
  <c r="AO34" i="2"/>
  <c r="AF34" i="2"/>
  <c r="J34" i="2"/>
  <c r="AP34" i="2"/>
  <c r="AG34" i="2"/>
  <c r="K34" i="2"/>
  <c r="AQ34" i="2"/>
  <c r="AB35" i="2"/>
  <c r="F35" i="2"/>
  <c r="AL35" i="2"/>
  <c r="AC35" i="2"/>
  <c r="G35" i="2"/>
  <c r="AM35" i="2"/>
  <c r="AD35" i="2"/>
  <c r="H35" i="2"/>
  <c r="AN35" i="2"/>
  <c r="AE35" i="2"/>
  <c r="I35" i="2"/>
  <c r="AO35" i="2"/>
  <c r="AF35" i="2"/>
  <c r="J35" i="2"/>
  <c r="AP35" i="2"/>
  <c r="AG35" i="2"/>
  <c r="K35" i="2"/>
  <c r="AQ35" i="2"/>
  <c r="AB36" i="2"/>
  <c r="F36" i="2"/>
  <c r="AL36" i="2"/>
  <c r="AC36" i="2"/>
  <c r="G36" i="2"/>
  <c r="AM36" i="2"/>
  <c r="AD36" i="2"/>
  <c r="H36" i="2"/>
  <c r="AN36" i="2"/>
  <c r="AE36" i="2"/>
  <c r="I36" i="2"/>
  <c r="AO36" i="2"/>
  <c r="AF36" i="2"/>
  <c r="J36" i="2"/>
  <c r="AP36" i="2"/>
  <c r="AG36" i="2"/>
  <c r="K36" i="2"/>
  <c r="AQ36" i="2"/>
  <c r="AB37" i="2"/>
  <c r="F37" i="2"/>
  <c r="AL37" i="2"/>
  <c r="AC37" i="2"/>
  <c r="G37" i="2"/>
  <c r="AM37" i="2"/>
  <c r="AD37" i="2"/>
  <c r="H37" i="2"/>
  <c r="AN37" i="2"/>
  <c r="AE37" i="2"/>
  <c r="I37" i="2"/>
  <c r="AO37" i="2"/>
  <c r="AF37" i="2"/>
  <c r="J37" i="2"/>
  <c r="AP37" i="2"/>
  <c r="AG37" i="2"/>
  <c r="K37" i="2"/>
  <c r="AQ37" i="2"/>
  <c r="AB38" i="2"/>
  <c r="F38" i="2"/>
  <c r="AL38" i="2"/>
  <c r="AC38" i="2"/>
  <c r="G38" i="2"/>
  <c r="AM38" i="2"/>
  <c r="AD38" i="2"/>
  <c r="H38" i="2"/>
  <c r="AN38" i="2"/>
  <c r="AE38" i="2"/>
  <c r="I38" i="2"/>
  <c r="AO38" i="2"/>
  <c r="AF38" i="2"/>
  <c r="J38" i="2"/>
  <c r="AP38" i="2"/>
  <c r="AG38" i="2"/>
  <c r="K38" i="2"/>
  <c r="AQ38" i="2"/>
  <c r="AB39" i="2"/>
  <c r="F39" i="2"/>
  <c r="AL39" i="2"/>
  <c r="AC39" i="2"/>
  <c r="G39" i="2"/>
  <c r="AM39" i="2"/>
  <c r="AD39" i="2"/>
  <c r="H39" i="2"/>
  <c r="AN39" i="2"/>
  <c r="AE39" i="2"/>
  <c r="I39" i="2"/>
  <c r="AO39" i="2"/>
  <c r="AF39" i="2"/>
  <c r="J39" i="2"/>
  <c r="AP39" i="2"/>
  <c r="AG39" i="2"/>
  <c r="K39" i="2"/>
  <c r="AQ39" i="2"/>
  <c r="AB40" i="2"/>
  <c r="F40" i="2"/>
  <c r="AL40" i="2"/>
  <c r="AC40" i="2"/>
  <c r="G40" i="2"/>
  <c r="AM40" i="2"/>
  <c r="AD40" i="2"/>
  <c r="H40" i="2"/>
  <c r="AN40" i="2"/>
  <c r="AE40" i="2"/>
  <c r="I40" i="2"/>
  <c r="AO40" i="2"/>
  <c r="AF40" i="2"/>
  <c r="J40" i="2"/>
  <c r="AP40" i="2"/>
  <c r="AG40" i="2"/>
  <c r="K40" i="2"/>
  <c r="AQ40" i="2"/>
  <c r="AB41" i="2"/>
  <c r="F41" i="2"/>
  <c r="AL41" i="2"/>
  <c r="AC41" i="2"/>
  <c r="G41" i="2"/>
  <c r="AM41" i="2"/>
  <c r="AD41" i="2"/>
  <c r="H41" i="2"/>
  <c r="AN41" i="2"/>
  <c r="AE41" i="2"/>
  <c r="I41" i="2"/>
  <c r="AO41" i="2"/>
  <c r="AF41" i="2"/>
  <c r="J41" i="2"/>
  <c r="AP41" i="2"/>
  <c r="AG41" i="2"/>
  <c r="K41" i="2"/>
  <c r="AQ41" i="2"/>
  <c r="AB42" i="2"/>
  <c r="F42" i="2"/>
  <c r="AL42" i="2"/>
  <c r="AC42" i="2"/>
  <c r="G42" i="2"/>
  <c r="AM42" i="2"/>
  <c r="AD42" i="2"/>
  <c r="H42" i="2"/>
  <c r="AN42" i="2"/>
  <c r="AE42" i="2"/>
  <c r="I42" i="2"/>
  <c r="AO42" i="2"/>
  <c r="AF42" i="2"/>
  <c r="J42" i="2"/>
  <c r="AP42" i="2"/>
  <c r="AG42" i="2"/>
  <c r="K42" i="2"/>
  <c r="AQ42" i="2"/>
  <c r="AB43" i="2"/>
  <c r="F43" i="2"/>
  <c r="AL43" i="2"/>
  <c r="AC43" i="2"/>
  <c r="G43" i="2"/>
  <c r="AM43" i="2"/>
  <c r="AD43" i="2"/>
  <c r="H43" i="2"/>
  <c r="AN43" i="2"/>
  <c r="AE43" i="2"/>
  <c r="I43" i="2"/>
  <c r="AO43" i="2"/>
  <c r="AF43" i="2"/>
  <c r="J43" i="2"/>
  <c r="AP43" i="2"/>
  <c r="AG43" i="2"/>
  <c r="K43" i="2"/>
  <c r="AQ43" i="2"/>
  <c r="AB44" i="2"/>
  <c r="F44" i="2"/>
  <c r="AL44" i="2"/>
  <c r="AC44" i="2"/>
  <c r="G44" i="2"/>
  <c r="AM44" i="2"/>
  <c r="AD44" i="2"/>
  <c r="H44" i="2"/>
  <c r="AN44" i="2"/>
  <c r="AE44" i="2"/>
  <c r="I44" i="2"/>
  <c r="AO44" i="2"/>
  <c r="AF44" i="2"/>
  <c r="J44" i="2"/>
  <c r="AP44" i="2"/>
  <c r="AG44" i="2"/>
  <c r="K44" i="2"/>
  <c r="AQ44" i="2"/>
  <c r="AB45" i="2"/>
  <c r="F45" i="2"/>
  <c r="AL45" i="2"/>
  <c r="AC45" i="2"/>
  <c r="G45" i="2"/>
  <c r="AM45" i="2"/>
  <c r="AD45" i="2"/>
  <c r="H45" i="2"/>
  <c r="AN45" i="2"/>
  <c r="AE45" i="2"/>
  <c r="I45" i="2"/>
  <c r="AO45" i="2"/>
  <c r="AF45" i="2"/>
  <c r="J45" i="2"/>
  <c r="AP45" i="2"/>
  <c r="AG45" i="2"/>
  <c r="K45" i="2"/>
  <c r="AQ45" i="2"/>
  <c r="AB46" i="2"/>
  <c r="F46" i="2"/>
  <c r="AL46" i="2"/>
  <c r="AC46" i="2"/>
  <c r="G46" i="2"/>
  <c r="AM46" i="2"/>
  <c r="AD46" i="2"/>
  <c r="H46" i="2"/>
  <c r="AN46" i="2"/>
  <c r="AE46" i="2"/>
  <c r="I46" i="2"/>
  <c r="AO46" i="2"/>
  <c r="AF46" i="2"/>
  <c r="J46" i="2"/>
  <c r="AP46" i="2"/>
  <c r="AG46" i="2"/>
  <c r="K46" i="2"/>
  <c r="AQ46" i="2"/>
  <c r="AB47" i="2"/>
  <c r="F47" i="2"/>
  <c r="AL47" i="2"/>
  <c r="AC47" i="2"/>
  <c r="G47" i="2"/>
  <c r="AM47" i="2"/>
  <c r="AD47" i="2"/>
  <c r="H47" i="2"/>
  <c r="AN47" i="2"/>
  <c r="AE47" i="2"/>
  <c r="I47" i="2"/>
  <c r="AO47" i="2"/>
  <c r="AF47" i="2"/>
  <c r="J47" i="2"/>
  <c r="AP47" i="2"/>
  <c r="AG47" i="2"/>
  <c r="K47" i="2"/>
  <c r="AQ47" i="2"/>
  <c r="AB48" i="2"/>
  <c r="F48" i="2"/>
  <c r="AL48" i="2"/>
  <c r="AC48" i="2"/>
  <c r="G48" i="2"/>
  <c r="AM48" i="2"/>
  <c r="AD48" i="2"/>
  <c r="H48" i="2"/>
  <c r="AN48" i="2"/>
  <c r="AE48" i="2"/>
  <c r="I48" i="2"/>
  <c r="AO48" i="2"/>
  <c r="AF48" i="2"/>
  <c r="J48" i="2"/>
  <c r="AP48" i="2"/>
  <c r="AG48" i="2"/>
  <c r="K48" i="2"/>
  <c r="AQ48" i="2"/>
  <c r="AB49" i="2"/>
  <c r="F49" i="2"/>
  <c r="AL49" i="2"/>
  <c r="AC49" i="2"/>
  <c r="G49" i="2"/>
  <c r="AM49" i="2"/>
  <c r="AD49" i="2"/>
  <c r="H49" i="2"/>
  <c r="AN49" i="2"/>
  <c r="AE49" i="2"/>
  <c r="I49" i="2"/>
  <c r="AO49" i="2"/>
  <c r="AF49" i="2"/>
  <c r="J49" i="2"/>
  <c r="AP49" i="2"/>
  <c r="AG49" i="2"/>
  <c r="K49" i="2"/>
  <c r="AQ49" i="2"/>
  <c r="AB50" i="2"/>
  <c r="F50" i="2"/>
  <c r="AL50" i="2"/>
  <c r="AC50" i="2"/>
  <c r="G50" i="2"/>
  <c r="AM50" i="2"/>
  <c r="AD50" i="2"/>
  <c r="H50" i="2"/>
  <c r="AN50" i="2"/>
  <c r="AE50" i="2"/>
  <c r="I50" i="2"/>
  <c r="AO50" i="2"/>
  <c r="AF50" i="2"/>
  <c r="J50" i="2"/>
  <c r="AP50" i="2"/>
  <c r="AG50" i="2"/>
  <c r="K50" i="2"/>
  <c r="AQ50" i="2"/>
  <c r="AB51" i="2"/>
  <c r="F51" i="2"/>
  <c r="AL51" i="2"/>
  <c r="AC51" i="2"/>
  <c r="G51" i="2"/>
  <c r="AM51" i="2"/>
  <c r="AD51" i="2"/>
  <c r="H51" i="2"/>
  <c r="AN51" i="2"/>
  <c r="AE51" i="2"/>
  <c r="I51" i="2"/>
  <c r="AO51" i="2"/>
  <c r="AF51" i="2"/>
  <c r="J51" i="2"/>
  <c r="AP51" i="2"/>
  <c r="AG51" i="2"/>
  <c r="K51" i="2"/>
  <c r="AQ51" i="2"/>
  <c r="AB52" i="2"/>
  <c r="F52" i="2"/>
  <c r="AL52" i="2"/>
  <c r="AC52" i="2"/>
  <c r="G52" i="2"/>
  <c r="AM52" i="2"/>
  <c r="AD52" i="2"/>
  <c r="H52" i="2"/>
  <c r="AN52" i="2"/>
  <c r="AE52" i="2"/>
  <c r="I52" i="2"/>
  <c r="AO52" i="2"/>
  <c r="AF52" i="2"/>
  <c r="J52" i="2"/>
  <c r="AP52" i="2"/>
  <c r="AG52" i="2"/>
  <c r="K52" i="2"/>
  <c r="AQ52" i="2"/>
  <c r="AB53" i="2"/>
  <c r="F53" i="2"/>
  <c r="AL53" i="2"/>
  <c r="AC53" i="2"/>
  <c r="G53" i="2"/>
  <c r="AM53" i="2"/>
  <c r="AD53" i="2"/>
  <c r="H53" i="2"/>
  <c r="AN53" i="2"/>
  <c r="AE53" i="2"/>
  <c r="I53" i="2"/>
  <c r="AO53" i="2"/>
  <c r="AF53" i="2"/>
  <c r="J53" i="2"/>
  <c r="AP53" i="2"/>
  <c r="AG53" i="2"/>
  <c r="K53" i="2"/>
  <c r="AQ53" i="2"/>
  <c r="AB54" i="2"/>
  <c r="F54" i="2"/>
  <c r="AL54" i="2"/>
  <c r="AC54" i="2"/>
  <c r="G54" i="2"/>
  <c r="AM54" i="2"/>
  <c r="AD54" i="2"/>
  <c r="H54" i="2"/>
  <c r="AN54" i="2"/>
  <c r="AE54" i="2"/>
  <c r="I54" i="2"/>
  <c r="AO54" i="2"/>
  <c r="AF54" i="2"/>
  <c r="J54" i="2"/>
  <c r="AP54" i="2"/>
  <c r="AG54" i="2"/>
  <c r="K54" i="2"/>
  <c r="AQ54" i="2"/>
  <c r="AB55" i="2"/>
  <c r="F55" i="2"/>
  <c r="AL55" i="2"/>
  <c r="AC55" i="2"/>
  <c r="G55" i="2"/>
  <c r="AM55" i="2"/>
  <c r="AD55" i="2"/>
  <c r="H55" i="2"/>
  <c r="AN55" i="2"/>
  <c r="AE55" i="2"/>
  <c r="I55" i="2"/>
  <c r="AO55" i="2"/>
  <c r="AF55" i="2"/>
  <c r="J55" i="2"/>
  <c r="AP55" i="2"/>
  <c r="AG55" i="2"/>
  <c r="K55" i="2"/>
  <c r="AQ55" i="2"/>
  <c r="AB56" i="2"/>
  <c r="F56" i="2"/>
  <c r="AL56" i="2"/>
  <c r="AC56" i="2"/>
  <c r="G56" i="2"/>
  <c r="AM56" i="2"/>
  <c r="AD56" i="2"/>
  <c r="H56" i="2"/>
  <c r="AN56" i="2"/>
  <c r="AE56" i="2"/>
  <c r="I56" i="2"/>
  <c r="AO56" i="2"/>
  <c r="AF56" i="2"/>
  <c r="J56" i="2"/>
  <c r="AP56" i="2"/>
  <c r="AG56" i="2"/>
  <c r="K56" i="2"/>
  <c r="AQ56" i="2"/>
  <c r="AB57" i="2"/>
  <c r="F57" i="2"/>
  <c r="AL57" i="2"/>
  <c r="AC57" i="2"/>
  <c r="G57" i="2"/>
  <c r="AM57" i="2"/>
  <c r="AD57" i="2"/>
  <c r="H57" i="2"/>
  <c r="AN57" i="2"/>
  <c r="AE57" i="2"/>
  <c r="I57" i="2"/>
  <c r="AO57" i="2"/>
  <c r="AF57" i="2"/>
  <c r="J57" i="2"/>
  <c r="AP57" i="2"/>
  <c r="AG57" i="2"/>
  <c r="K57" i="2"/>
  <c r="AQ57" i="2"/>
  <c r="AB58" i="2"/>
  <c r="F58" i="2"/>
  <c r="AL58" i="2"/>
  <c r="AC58" i="2"/>
  <c r="G58" i="2"/>
  <c r="AM58" i="2"/>
  <c r="AD58" i="2"/>
  <c r="H58" i="2"/>
  <c r="AN58" i="2"/>
  <c r="AE58" i="2"/>
  <c r="I58" i="2"/>
  <c r="AO58" i="2"/>
  <c r="AF58" i="2"/>
  <c r="J58" i="2"/>
  <c r="AP58" i="2"/>
  <c r="AG58" i="2"/>
  <c r="K58" i="2"/>
  <c r="AQ58" i="2"/>
  <c r="AB59" i="2"/>
  <c r="F59" i="2"/>
  <c r="AL59" i="2"/>
  <c r="AC59" i="2"/>
  <c r="G59" i="2"/>
  <c r="AM59" i="2"/>
  <c r="AD59" i="2"/>
  <c r="H59" i="2"/>
  <c r="AN59" i="2"/>
  <c r="AE59" i="2"/>
  <c r="I59" i="2"/>
  <c r="AO59" i="2"/>
  <c r="AF59" i="2"/>
  <c r="J59" i="2"/>
  <c r="AP59" i="2"/>
  <c r="AG59" i="2"/>
  <c r="K59" i="2"/>
  <c r="AQ59" i="2"/>
  <c r="AB60" i="2"/>
  <c r="F60" i="2"/>
  <c r="AL60" i="2"/>
  <c r="AC60" i="2"/>
  <c r="G60" i="2"/>
  <c r="AM60" i="2"/>
  <c r="AD60" i="2"/>
  <c r="H60" i="2"/>
  <c r="AN60" i="2"/>
  <c r="AE60" i="2"/>
  <c r="I60" i="2"/>
  <c r="AO60" i="2"/>
  <c r="AF60" i="2"/>
  <c r="J60" i="2"/>
  <c r="AP60" i="2"/>
  <c r="AG60" i="2"/>
  <c r="K60" i="2"/>
  <c r="AQ60" i="2"/>
  <c r="AB61" i="2"/>
  <c r="F61" i="2"/>
  <c r="AL61" i="2"/>
  <c r="AC61" i="2"/>
  <c r="G61" i="2"/>
  <c r="AM61" i="2"/>
  <c r="AD61" i="2"/>
  <c r="H61" i="2"/>
  <c r="AN61" i="2"/>
  <c r="AE61" i="2"/>
  <c r="I61" i="2"/>
  <c r="AO61" i="2"/>
  <c r="AF61" i="2"/>
  <c r="J61" i="2"/>
  <c r="AP61" i="2"/>
  <c r="AG61" i="2"/>
  <c r="K61" i="2"/>
  <c r="AQ61" i="2"/>
  <c r="AB62" i="2"/>
  <c r="F62" i="2"/>
  <c r="AL62" i="2"/>
  <c r="AC62" i="2"/>
  <c r="G62" i="2"/>
  <c r="AM62" i="2"/>
  <c r="AD62" i="2"/>
  <c r="H62" i="2"/>
  <c r="AN62" i="2"/>
  <c r="AE62" i="2"/>
  <c r="I62" i="2"/>
  <c r="AO62" i="2"/>
  <c r="AF62" i="2"/>
  <c r="J62" i="2"/>
  <c r="AP62" i="2"/>
  <c r="AG62" i="2"/>
  <c r="K62" i="2"/>
  <c r="AQ62" i="2"/>
  <c r="AB63" i="2"/>
  <c r="F63" i="2"/>
  <c r="AL63" i="2"/>
  <c r="AC63" i="2"/>
  <c r="G63" i="2"/>
  <c r="AM63" i="2"/>
  <c r="AD63" i="2"/>
  <c r="H63" i="2"/>
  <c r="AN63" i="2"/>
  <c r="AE63" i="2"/>
  <c r="I63" i="2"/>
  <c r="AO63" i="2"/>
  <c r="AF63" i="2"/>
  <c r="J63" i="2"/>
  <c r="AP63" i="2"/>
  <c r="AG63" i="2"/>
  <c r="K63" i="2"/>
  <c r="AQ63" i="2"/>
  <c r="AB64" i="2"/>
  <c r="F64" i="2"/>
  <c r="AL64" i="2"/>
  <c r="AC64" i="2"/>
  <c r="G64" i="2"/>
  <c r="AM64" i="2"/>
  <c r="AD64" i="2"/>
  <c r="H64" i="2"/>
  <c r="AN64" i="2"/>
  <c r="AE64" i="2"/>
  <c r="I64" i="2"/>
  <c r="AO64" i="2"/>
  <c r="AF64" i="2"/>
  <c r="J64" i="2"/>
  <c r="AP64" i="2"/>
  <c r="AG64" i="2"/>
  <c r="K64" i="2"/>
  <c r="AQ64" i="2"/>
  <c r="AB65" i="2"/>
  <c r="F65" i="2"/>
  <c r="AL65" i="2"/>
  <c r="AC65" i="2"/>
  <c r="G65" i="2"/>
  <c r="AM65" i="2"/>
  <c r="AD65" i="2"/>
  <c r="H65" i="2"/>
  <c r="AN65" i="2"/>
  <c r="AE65" i="2"/>
  <c r="I65" i="2"/>
  <c r="AO65" i="2"/>
  <c r="AF65" i="2"/>
  <c r="J65" i="2"/>
  <c r="AP65" i="2"/>
  <c r="AG65" i="2"/>
  <c r="K65" i="2"/>
  <c r="AQ65" i="2"/>
  <c r="AB66" i="2"/>
  <c r="F66" i="2"/>
  <c r="AL66" i="2"/>
  <c r="AC66" i="2"/>
  <c r="G66" i="2"/>
  <c r="AM66" i="2"/>
  <c r="AD66" i="2"/>
  <c r="H66" i="2"/>
  <c r="AN66" i="2"/>
  <c r="AE66" i="2"/>
  <c r="I66" i="2"/>
  <c r="AO66" i="2"/>
  <c r="AF66" i="2"/>
  <c r="J66" i="2"/>
  <c r="AP66" i="2"/>
  <c r="AG66" i="2"/>
  <c r="K66" i="2"/>
  <c r="AQ66" i="2"/>
  <c r="AB67" i="2"/>
  <c r="F67" i="2"/>
  <c r="AL67" i="2"/>
  <c r="AC67" i="2"/>
  <c r="G67" i="2"/>
  <c r="AM67" i="2"/>
  <c r="AD67" i="2"/>
  <c r="H67" i="2"/>
  <c r="AN67" i="2"/>
  <c r="AE67" i="2"/>
  <c r="I67" i="2"/>
  <c r="AO67" i="2"/>
  <c r="AF67" i="2"/>
  <c r="J67" i="2"/>
  <c r="AP67" i="2"/>
  <c r="AG67" i="2"/>
  <c r="K67" i="2"/>
  <c r="AQ67" i="2"/>
  <c r="AB68" i="2"/>
  <c r="F68" i="2"/>
  <c r="AL68" i="2"/>
  <c r="AC68" i="2"/>
  <c r="G68" i="2"/>
  <c r="AM68" i="2"/>
  <c r="AD68" i="2"/>
  <c r="H68" i="2"/>
  <c r="AN68" i="2"/>
  <c r="AE68" i="2"/>
  <c r="I68" i="2"/>
  <c r="AO68" i="2"/>
  <c r="AF68" i="2"/>
  <c r="J68" i="2"/>
  <c r="AP68" i="2"/>
  <c r="AG68" i="2"/>
  <c r="K68" i="2"/>
  <c r="AQ68" i="2"/>
  <c r="AB69" i="2"/>
  <c r="F69" i="2"/>
  <c r="AL69" i="2"/>
  <c r="AC69" i="2"/>
  <c r="G69" i="2"/>
  <c r="AM69" i="2"/>
  <c r="AD69" i="2"/>
  <c r="H69" i="2"/>
  <c r="AN69" i="2"/>
  <c r="AE69" i="2"/>
  <c r="I69" i="2"/>
  <c r="AO69" i="2"/>
  <c r="AF69" i="2"/>
  <c r="J69" i="2"/>
  <c r="AP69" i="2"/>
  <c r="AG69" i="2"/>
  <c r="K69" i="2"/>
  <c r="AQ69" i="2"/>
  <c r="AB70" i="2"/>
  <c r="F70" i="2"/>
  <c r="AL70" i="2"/>
  <c r="AC70" i="2"/>
  <c r="G70" i="2"/>
  <c r="AM70" i="2"/>
  <c r="AD70" i="2"/>
  <c r="H70" i="2"/>
  <c r="AN70" i="2"/>
  <c r="AE70" i="2"/>
  <c r="I70" i="2"/>
  <c r="AO70" i="2"/>
  <c r="AF70" i="2"/>
  <c r="J70" i="2"/>
  <c r="AP70" i="2"/>
  <c r="AG70" i="2"/>
  <c r="K70" i="2"/>
  <c r="AQ70" i="2"/>
  <c r="AB71" i="2"/>
  <c r="F71" i="2"/>
  <c r="AL71" i="2"/>
  <c r="AC71" i="2"/>
  <c r="G71" i="2"/>
  <c r="AM71" i="2"/>
  <c r="AD71" i="2"/>
  <c r="H71" i="2"/>
  <c r="AN71" i="2"/>
  <c r="AE71" i="2"/>
  <c r="I71" i="2"/>
  <c r="AO71" i="2"/>
  <c r="AF71" i="2"/>
  <c r="J71" i="2"/>
  <c r="AP71" i="2"/>
  <c r="AG71" i="2"/>
  <c r="K71" i="2"/>
  <c r="AQ71" i="2"/>
  <c r="AB72" i="2"/>
  <c r="F72" i="2"/>
  <c r="AL72" i="2"/>
  <c r="AC72" i="2"/>
  <c r="G72" i="2"/>
  <c r="AM72" i="2"/>
  <c r="AD72" i="2"/>
  <c r="H72" i="2"/>
  <c r="AN72" i="2"/>
  <c r="AE72" i="2"/>
  <c r="I72" i="2"/>
  <c r="AO72" i="2"/>
  <c r="AF72" i="2"/>
  <c r="J72" i="2"/>
  <c r="AP72" i="2"/>
  <c r="AG72" i="2"/>
  <c r="K72" i="2"/>
  <c r="AQ72" i="2"/>
  <c r="AB73" i="2"/>
  <c r="F73" i="2"/>
  <c r="AL73" i="2"/>
  <c r="AC73" i="2"/>
  <c r="G73" i="2"/>
  <c r="AM73" i="2"/>
  <c r="AD73" i="2"/>
  <c r="H73" i="2"/>
  <c r="AN73" i="2"/>
  <c r="AE73" i="2"/>
  <c r="I73" i="2"/>
  <c r="AO73" i="2"/>
  <c r="AF73" i="2"/>
  <c r="J73" i="2"/>
  <c r="AP73" i="2"/>
  <c r="AG73" i="2"/>
  <c r="K73" i="2"/>
  <c r="AQ73" i="2"/>
  <c r="AB74" i="2"/>
  <c r="F74" i="2"/>
  <c r="AL74" i="2"/>
  <c r="AC74" i="2"/>
  <c r="G74" i="2"/>
  <c r="AM74" i="2"/>
  <c r="AD74" i="2"/>
  <c r="H74" i="2"/>
  <c r="AN74" i="2"/>
  <c r="AE74" i="2"/>
  <c r="I74" i="2"/>
  <c r="AO74" i="2"/>
  <c r="AF74" i="2"/>
  <c r="J74" i="2"/>
  <c r="AP74" i="2"/>
  <c r="AG74" i="2"/>
  <c r="K74" i="2"/>
  <c r="AQ74" i="2"/>
  <c r="AB75" i="2"/>
  <c r="F75" i="2"/>
  <c r="AL75" i="2"/>
  <c r="AC75" i="2"/>
  <c r="G75" i="2"/>
  <c r="AM75" i="2"/>
  <c r="AD75" i="2"/>
  <c r="H75" i="2"/>
  <c r="AN75" i="2"/>
  <c r="AE75" i="2"/>
  <c r="I75" i="2"/>
  <c r="AO75" i="2"/>
  <c r="AF75" i="2"/>
  <c r="J75" i="2"/>
  <c r="AP75" i="2"/>
  <c r="AG75" i="2"/>
  <c r="K75" i="2"/>
  <c r="AQ75" i="2"/>
  <c r="AB76" i="2"/>
  <c r="F76" i="2"/>
  <c r="AL76" i="2"/>
  <c r="AC76" i="2"/>
  <c r="G76" i="2"/>
  <c r="AM76" i="2"/>
  <c r="AD76" i="2"/>
  <c r="H76" i="2"/>
  <c r="AN76" i="2"/>
  <c r="AE76" i="2"/>
  <c r="I76" i="2"/>
  <c r="AO76" i="2"/>
  <c r="AF76" i="2"/>
  <c r="J76" i="2"/>
  <c r="AP76" i="2"/>
  <c r="AG76" i="2"/>
  <c r="K76" i="2"/>
  <c r="AQ76" i="2"/>
  <c r="AB77" i="2"/>
  <c r="F77" i="2"/>
  <c r="AL77" i="2"/>
  <c r="AC77" i="2"/>
  <c r="G77" i="2"/>
  <c r="AM77" i="2"/>
  <c r="AD77" i="2"/>
  <c r="H77" i="2"/>
  <c r="AN77" i="2"/>
  <c r="AE77" i="2"/>
  <c r="I77" i="2"/>
  <c r="AO77" i="2"/>
  <c r="AF77" i="2"/>
  <c r="J77" i="2"/>
  <c r="AP77" i="2"/>
  <c r="AG77" i="2"/>
  <c r="K77" i="2"/>
  <c r="AQ77" i="2"/>
  <c r="AB78" i="2"/>
  <c r="F78" i="2"/>
  <c r="AL78" i="2"/>
  <c r="AC78" i="2"/>
  <c r="G78" i="2"/>
  <c r="AM78" i="2"/>
  <c r="AD78" i="2"/>
  <c r="H78" i="2"/>
  <c r="AN78" i="2"/>
  <c r="AE78" i="2"/>
  <c r="I78" i="2"/>
  <c r="AO78" i="2"/>
  <c r="AF78" i="2"/>
  <c r="J78" i="2"/>
  <c r="AP78" i="2"/>
  <c r="AG78" i="2"/>
  <c r="K78" i="2"/>
  <c r="AQ78" i="2"/>
  <c r="AB79" i="2"/>
  <c r="F79" i="2"/>
  <c r="AL79" i="2"/>
  <c r="AC79" i="2"/>
  <c r="G79" i="2"/>
  <c r="AM79" i="2"/>
  <c r="AD79" i="2"/>
  <c r="H79" i="2"/>
  <c r="AN79" i="2"/>
  <c r="AE79" i="2"/>
  <c r="I79" i="2"/>
  <c r="AO79" i="2"/>
  <c r="AF79" i="2"/>
  <c r="J79" i="2"/>
  <c r="AP79" i="2"/>
  <c r="AG79" i="2"/>
  <c r="K79" i="2"/>
  <c r="AQ79" i="2"/>
  <c r="AB80" i="2"/>
  <c r="F80" i="2"/>
  <c r="AL80" i="2"/>
  <c r="AC80" i="2"/>
  <c r="G80" i="2"/>
  <c r="AM80" i="2"/>
  <c r="AD80" i="2"/>
  <c r="H80" i="2"/>
  <c r="AN80" i="2"/>
  <c r="AE80" i="2"/>
  <c r="I80" i="2"/>
  <c r="AO80" i="2"/>
  <c r="AF80" i="2"/>
  <c r="J80" i="2"/>
  <c r="AP80" i="2"/>
  <c r="AG80" i="2"/>
  <c r="K80" i="2"/>
  <c r="AQ80" i="2"/>
  <c r="AB81" i="2"/>
  <c r="F81" i="2"/>
  <c r="AL81" i="2"/>
  <c r="AC81" i="2"/>
  <c r="G81" i="2"/>
  <c r="AM81" i="2"/>
  <c r="AD81" i="2"/>
  <c r="H81" i="2"/>
  <c r="AN81" i="2"/>
  <c r="AE81" i="2"/>
  <c r="I81" i="2"/>
  <c r="AO81" i="2"/>
  <c r="AF81" i="2"/>
  <c r="J81" i="2"/>
  <c r="AP81" i="2"/>
  <c r="AG81" i="2"/>
  <c r="K81" i="2"/>
  <c r="AQ81" i="2"/>
  <c r="AB82" i="2"/>
  <c r="F82" i="2"/>
  <c r="AL82" i="2"/>
  <c r="AC82" i="2"/>
  <c r="G82" i="2"/>
  <c r="AM82" i="2"/>
  <c r="AD82" i="2"/>
  <c r="H82" i="2"/>
  <c r="AN82" i="2"/>
  <c r="AE82" i="2"/>
  <c r="I82" i="2"/>
  <c r="AO82" i="2"/>
  <c r="AF82" i="2"/>
  <c r="J82" i="2"/>
  <c r="AP82" i="2"/>
  <c r="AG82" i="2"/>
  <c r="K82" i="2"/>
  <c r="AQ82" i="2"/>
  <c r="AB83" i="2"/>
  <c r="F83" i="2"/>
  <c r="AL83" i="2"/>
  <c r="AC83" i="2"/>
  <c r="G83" i="2"/>
  <c r="AM83" i="2"/>
  <c r="AD83" i="2"/>
  <c r="H83" i="2"/>
  <c r="AN83" i="2"/>
  <c r="AE83" i="2"/>
  <c r="I83" i="2"/>
  <c r="AO83" i="2"/>
  <c r="AF83" i="2"/>
  <c r="J83" i="2"/>
  <c r="AP83" i="2"/>
  <c r="AG83" i="2"/>
  <c r="K83" i="2"/>
  <c r="AQ83" i="2"/>
  <c r="AB84" i="2"/>
  <c r="F84" i="2"/>
  <c r="AL84" i="2"/>
  <c r="AC84" i="2"/>
  <c r="G84" i="2"/>
  <c r="AM84" i="2"/>
  <c r="AD84" i="2"/>
  <c r="H84" i="2"/>
  <c r="AN84" i="2"/>
  <c r="AE84" i="2"/>
  <c r="I84" i="2"/>
  <c r="AO84" i="2"/>
  <c r="AF84" i="2"/>
  <c r="J84" i="2"/>
  <c r="AP84" i="2"/>
  <c r="AG84" i="2"/>
  <c r="K84" i="2"/>
  <c r="AQ84" i="2"/>
  <c r="AB85" i="2"/>
  <c r="F85" i="2"/>
  <c r="AL85" i="2"/>
  <c r="AC85" i="2"/>
  <c r="G85" i="2"/>
  <c r="AM85" i="2"/>
  <c r="AD85" i="2"/>
  <c r="H85" i="2"/>
  <c r="AN85" i="2"/>
  <c r="AE85" i="2"/>
  <c r="I85" i="2"/>
  <c r="AO85" i="2"/>
  <c r="AF85" i="2"/>
  <c r="J85" i="2"/>
  <c r="AP85" i="2"/>
  <c r="AG85" i="2"/>
  <c r="K85" i="2"/>
  <c r="AQ85" i="2"/>
  <c r="AB86" i="2"/>
  <c r="F86" i="2"/>
  <c r="AL86" i="2"/>
  <c r="AC86" i="2"/>
  <c r="G86" i="2"/>
  <c r="AM86" i="2"/>
  <c r="AD86" i="2"/>
  <c r="H86" i="2"/>
  <c r="AN86" i="2"/>
  <c r="AE86" i="2"/>
  <c r="I86" i="2"/>
  <c r="AO86" i="2"/>
  <c r="AF86" i="2"/>
  <c r="J86" i="2"/>
  <c r="AP86" i="2"/>
  <c r="AG86" i="2"/>
  <c r="K86" i="2"/>
  <c r="AQ86" i="2"/>
  <c r="AB87" i="2"/>
  <c r="F87" i="2"/>
  <c r="AL87" i="2"/>
  <c r="AC87" i="2"/>
  <c r="G87" i="2"/>
  <c r="AM87" i="2"/>
  <c r="AD87" i="2"/>
  <c r="H87" i="2"/>
  <c r="AN87" i="2"/>
  <c r="AE87" i="2"/>
  <c r="I87" i="2"/>
  <c r="AO87" i="2"/>
  <c r="AF87" i="2"/>
  <c r="J87" i="2"/>
  <c r="AP87" i="2"/>
  <c r="AG87" i="2"/>
  <c r="K87" i="2"/>
  <c r="AQ87" i="2"/>
  <c r="AB88" i="2"/>
  <c r="F88" i="2"/>
  <c r="AL88" i="2"/>
  <c r="AC88" i="2"/>
  <c r="G88" i="2"/>
  <c r="AM88" i="2"/>
  <c r="AD88" i="2"/>
  <c r="H88" i="2"/>
  <c r="AN88" i="2"/>
  <c r="AE88" i="2"/>
  <c r="I88" i="2"/>
  <c r="AO88" i="2"/>
  <c r="AF88" i="2"/>
  <c r="J88" i="2"/>
  <c r="AP88" i="2"/>
  <c r="AG88" i="2"/>
  <c r="K88" i="2"/>
  <c r="AQ88" i="2"/>
  <c r="AB89" i="2"/>
  <c r="F89" i="2"/>
  <c r="AL89" i="2"/>
  <c r="AC89" i="2"/>
  <c r="G89" i="2"/>
  <c r="AM89" i="2"/>
  <c r="AD89" i="2"/>
  <c r="H89" i="2"/>
  <c r="AN89" i="2"/>
  <c r="AE89" i="2"/>
  <c r="I89" i="2"/>
  <c r="AO89" i="2"/>
  <c r="AF89" i="2"/>
  <c r="J89" i="2"/>
  <c r="AP89" i="2"/>
  <c r="AG89" i="2"/>
  <c r="K89" i="2"/>
  <c r="AQ89" i="2"/>
  <c r="AB90" i="2"/>
  <c r="F90" i="2"/>
  <c r="AL90" i="2"/>
  <c r="AC90" i="2"/>
  <c r="G90" i="2"/>
  <c r="AM90" i="2"/>
  <c r="AD90" i="2"/>
  <c r="H90" i="2"/>
  <c r="AN90" i="2"/>
  <c r="AE90" i="2"/>
  <c r="I90" i="2"/>
  <c r="AO90" i="2"/>
  <c r="AF90" i="2"/>
  <c r="J90" i="2"/>
  <c r="AP90" i="2"/>
  <c r="AG90" i="2"/>
  <c r="K90" i="2"/>
  <c r="AQ90" i="2"/>
  <c r="AB91" i="2"/>
  <c r="F91" i="2"/>
  <c r="AL91" i="2"/>
  <c r="AC91" i="2"/>
  <c r="G91" i="2"/>
  <c r="AM91" i="2"/>
  <c r="AD91" i="2"/>
  <c r="H91" i="2"/>
  <c r="AN91" i="2"/>
  <c r="AE91" i="2"/>
  <c r="I91" i="2"/>
  <c r="AO91" i="2"/>
  <c r="AF91" i="2"/>
  <c r="J91" i="2"/>
  <c r="AP91" i="2"/>
  <c r="AG91" i="2"/>
  <c r="K91" i="2"/>
  <c r="AQ91" i="2"/>
  <c r="AB92" i="2"/>
  <c r="F92" i="2"/>
  <c r="AL92" i="2"/>
  <c r="AC92" i="2"/>
  <c r="G92" i="2"/>
  <c r="AM92" i="2"/>
  <c r="AD92" i="2"/>
  <c r="H92" i="2"/>
  <c r="AN92" i="2"/>
  <c r="AE92" i="2"/>
  <c r="I92" i="2"/>
  <c r="AO92" i="2"/>
  <c r="AF92" i="2"/>
  <c r="J92" i="2"/>
  <c r="AP92" i="2"/>
  <c r="AG92" i="2"/>
  <c r="K92" i="2"/>
  <c r="AQ92" i="2"/>
  <c r="AB93" i="2"/>
  <c r="F93" i="2"/>
  <c r="AL93" i="2"/>
  <c r="AC93" i="2"/>
  <c r="G93" i="2"/>
  <c r="AM93" i="2"/>
  <c r="AD93" i="2"/>
  <c r="H93" i="2"/>
  <c r="AN93" i="2"/>
  <c r="AE93" i="2"/>
  <c r="I93" i="2"/>
  <c r="AO93" i="2"/>
  <c r="AF93" i="2"/>
  <c r="J93" i="2"/>
  <c r="AP93" i="2"/>
  <c r="AG93" i="2"/>
  <c r="K93" i="2"/>
  <c r="AQ93" i="2"/>
  <c r="AB94" i="2"/>
  <c r="F94" i="2"/>
  <c r="AL94" i="2"/>
  <c r="AC94" i="2"/>
  <c r="G94" i="2"/>
  <c r="AM94" i="2"/>
  <c r="AD94" i="2"/>
  <c r="H94" i="2"/>
  <c r="AN94" i="2"/>
  <c r="AE94" i="2"/>
  <c r="I94" i="2"/>
  <c r="AO94" i="2"/>
  <c r="AF94" i="2"/>
  <c r="J94" i="2"/>
  <c r="AP94" i="2"/>
  <c r="AG94" i="2"/>
  <c r="K94" i="2"/>
  <c r="AQ94" i="2"/>
  <c r="AB95" i="2"/>
  <c r="F95" i="2"/>
  <c r="AL95" i="2"/>
  <c r="AC95" i="2"/>
  <c r="G95" i="2"/>
  <c r="AM95" i="2"/>
  <c r="AD95" i="2"/>
  <c r="H95" i="2"/>
  <c r="AN95" i="2"/>
  <c r="AE95" i="2"/>
  <c r="I95" i="2"/>
  <c r="AO95" i="2"/>
  <c r="AF95" i="2"/>
  <c r="J95" i="2"/>
  <c r="AP95" i="2"/>
  <c r="AG95" i="2"/>
  <c r="K95" i="2"/>
  <c r="AQ95" i="2"/>
  <c r="AB96" i="2"/>
  <c r="F96" i="2"/>
  <c r="AL96" i="2"/>
  <c r="AC96" i="2"/>
  <c r="G96" i="2"/>
  <c r="AM96" i="2"/>
  <c r="AD96" i="2"/>
  <c r="H96" i="2"/>
  <c r="AN96" i="2"/>
  <c r="AE96" i="2"/>
  <c r="I96" i="2"/>
  <c r="AO96" i="2"/>
  <c r="AF96" i="2"/>
  <c r="J96" i="2"/>
  <c r="AP96" i="2"/>
  <c r="AG96" i="2"/>
  <c r="K96" i="2"/>
  <c r="AQ96" i="2"/>
  <c r="AB97" i="2"/>
  <c r="F97" i="2"/>
  <c r="AL97" i="2"/>
  <c r="AC97" i="2"/>
  <c r="G97" i="2"/>
  <c r="AM97" i="2"/>
  <c r="AD97" i="2"/>
  <c r="H97" i="2"/>
  <c r="AN97" i="2"/>
  <c r="AE97" i="2"/>
  <c r="I97" i="2"/>
  <c r="AO97" i="2"/>
  <c r="AF97" i="2"/>
  <c r="J97" i="2"/>
  <c r="AP97" i="2"/>
  <c r="AG97" i="2"/>
  <c r="K97" i="2"/>
  <c r="AQ97" i="2"/>
  <c r="AB98" i="2"/>
  <c r="F98" i="2"/>
  <c r="AL98" i="2"/>
  <c r="AC98" i="2"/>
  <c r="G98" i="2"/>
  <c r="AM98" i="2"/>
  <c r="AD98" i="2"/>
  <c r="H98" i="2"/>
  <c r="AN98" i="2"/>
  <c r="AE98" i="2"/>
  <c r="I98" i="2"/>
  <c r="AO98" i="2"/>
  <c r="AF98" i="2"/>
  <c r="J98" i="2"/>
  <c r="AP98" i="2"/>
  <c r="AG98" i="2"/>
  <c r="K98" i="2"/>
  <c r="AQ98" i="2"/>
  <c r="AB99" i="2"/>
  <c r="F99" i="2"/>
  <c r="AL99" i="2"/>
  <c r="AC99" i="2"/>
  <c r="G99" i="2"/>
  <c r="AM99" i="2"/>
  <c r="AD99" i="2"/>
  <c r="H99" i="2"/>
  <c r="AN99" i="2"/>
  <c r="AE99" i="2"/>
  <c r="I99" i="2"/>
  <c r="AO99" i="2"/>
  <c r="AF99" i="2"/>
  <c r="J99" i="2"/>
  <c r="AP99" i="2"/>
  <c r="AG99" i="2"/>
  <c r="K99" i="2"/>
  <c r="AQ99" i="2"/>
  <c r="AB100" i="2"/>
  <c r="F100" i="2"/>
  <c r="AL100" i="2"/>
  <c r="AC100" i="2"/>
  <c r="G100" i="2"/>
  <c r="AM100" i="2"/>
  <c r="AD100" i="2"/>
  <c r="H100" i="2"/>
  <c r="AN100" i="2"/>
  <c r="AE100" i="2"/>
  <c r="I100" i="2"/>
  <c r="AO100" i="2"/>
  <c r="AF100" i="2"/>
  <c r="J100" i="2"/>
  <c r="AP100" i="2"/>
  <c r="AG100" i="2"/>
  <c r="K100" i="2"/>
  <c r="AQ100" i="2"/>
  <c r="AB101" i="2"/>
  <c r="F101" i="2"/>
  <c r="AL101" i="2"/>
  <c r="AC101" i="2"/>
  <c r="G101" i="2"/>
  <c r="AM101" i="2"/>
  <c r="AD101" i="2"/>
  <c r="H101" i="2"/>
  <c r="AN101" i="2"/>
  <c r="AE101" i="2"/>
  <c r="I101" i="2"/>
  <c r="AO101" i="2"/>
  <c r="AF101" i="2"/>
  <c r="J101" i="2"/>
  <c r="AP101" i="2"/>
  <c r="AG101" i="2"/>
  <c r="K101" i="2"/>
  <c r="AQ101" i="2"/>
  <c r="AB102" i="2"/>
  <c r="F102" i="2"/>
  <c r="AL102" i="2"/>
  <c r="AC102" i="2"/>
  <c r="G102" i="2"/>
  <c r="AM102" i="2"/>
  <c r="AD102" i="2"/>
  <c r="H102" i="2"/>
  <c r="AN102" i="2"/>
  <c r="AE102" i="2"/>
  <c r="I102" i="2"/>
  <c r="AO102" i="2"/>
  <c r="AF102" i="2"/>
  <c r="J102" i="2"/>
  <c r="AP102" i="2"/>
  <c r="AG102" i="2"/>
  <c r="K102" i="2"/>
  <c r="AQ102" i="2"/>
  <c r="AB103" i="2"/>
  <c r="F103" i="2"/>
  <c r="AL103" i="2"/>
  <c r="AC103" i="2"/>
  <c r="G103" i="2"/>
  <c r="AM103" i="2"/>
  <c r="AD103" i="2"/>
  <c r="H103" i="2"/>
  <c r="AN103" i="2"/>
  <c r="AE103" i="2"/>
  <c r="I103" i="2"/>
  <c r="AO103" i="2"/>
  <c r="AF103" i="2"/>
  <c r="J103" i="2"/>
  <c r="AP103" i="2"/>
  <c r="AG103" i="2"/>
  <c r="K103" i="2"/>
  <c r="AQ103" i="2"/>
  <c r="AB104" i="2"/>
  <c r="F104" i="2"/>
  <c r="AL104" i="2"/>
  <c r="AC104" i="2"/>
  <c r="G104" i="2"/>
  <c r="AM104" i="2"/>
  <c r="AD104" i="2"/>
  <c r="H104" i="2"/>
  <c r="AN104" i="2"/>
  <c r="AE104" i="2"/>
  <c r="I104" i="2"/>
  <c r="AO104" i="2"/>
  <c r="AF104" i="2"/>
  <c r="J104" i="2"/>
  <c r="AP104" i="2"/>
  <c r="AG104" i="2"/>
  <c r="K104" i="2"/>
  <c r="AQ104" i="2"/>
  <c r="AL4" i="2"/>
  <c r="AM4" i="2"/>
  <c r="AN4" i="2"/>
  <c r="AO4" i="2"/>
  <c r="AP4" i="2"/>
  <c r="AQ4" i="2"/>
  <c r="AR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T4" i="2"/>
  <c r="AW4" i="2"/>
  <c r="AU4" i="2"/>
  <c r="AX4" i="2"/>
  <c r="Y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X4" i="2"/>
  <c r="T4" i="2"/>
  <c r="M3" i="4"/>
  <c r="S4" i="2"/>
  <c r="AA4" i="2"/>
  <c r="AA5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/>
  <c r="O4" i="2"/>
  <c r="P4" i="2"/>
  <c r="E5" i="2"/>
  <c r="O3" i="4"/>
  <c r="Q3" i="4"/>
  <c r="T5" i="2"/>
  <c r="U5" i="2"/>
  <c r="Y5" i="2"/>
  <c r="L6" i="2"/>
  <c r="AR6" i="2"/>
  <c r="R5" i="2"/>
  <c r="AK5" i="2"/>
  <c r="AT5" i="2"/>
  <c r="AA6" i="2"/>
  <c r="T6" i="2"/>
  <c r="X6" i="2"/>
  <c r="S6" i="2"/>
  <c r="S5" i="4"/>
  <c r="Y6" i="2"/>
  <c r="X5" i="2"/>
  <c r="V5" i="2"/>
  <c r="K4" i="4"/>
  <c r="V6" i="2"/>
  <c r="L7" i="2"/>
  <c r="AR7" i="2"/>
  <c r="E6" i="2"/>
  <c r="AK6" i="2"/>
  <c r="AA7" i="2"/>
  <c r="AW5" i="2"/>
  <c r="K5" i="4"/>
  <c r="E7" i="2"/>
  <c r="AK7" i="2"/>
  <c r="O4" i="4"/>
  <c r="M4" i="4"/>
  <c r="Q4" i="4"/>
  <c r="AU6" i="2"/>
  <c r="AX6" i="2"/>
  <c r="E4" i="4"/>
  <c r="F4" i="4"/>
  <c r="Y7" i="2"/>
  <c r="U7" i="2"/>
  <c r="S7" i="2"/>
  <c r="S6" i="4"/>
  <c r="T7" i="2"/>
  <c r="AU5" i="2"/>
  <c r="AX5" i="2"/>
  <c r="X7" i="2"/>
  <c r="V7" i="2"/>
  <c r="L8" i="2"/>
  <c r="AR8" i="2"/>
  <c r="AA8" i="2"/>
  <c r="E8" i="2"/>
  <c r="AK8" i="2"/>
  <c r="K6" i="4"/>
  <c r="R7" i="2"/>
  <c r="AT6" i="2"/>
  <c r="AW6" i="2"/>
  <c r="R6" i="2"/>
  <c r="AU7" i="2"/>
  <c r="AX7" i="2"/>
  <c r="AT7" i="2"/>
  <c r="AW7" i="2"/>
  <c r="Y8" i="2"/>
  <c r="S8" i="2"/>
  <c r="S7" i="4"/>
  <c r="X8" i="2"/>
  <c r="T8" i="2"/>
  <c r="U8" i="2"/>
  <c r="V8" i="2"/>
  <c r="L9" i="2"/>
  <c r="AR9" i="2"/>
  <c r="R8" i="2"/>
  <c r="O7" i="4"/>
  <c r="AA9" i="2"/>
  <c r="K7" i="4"/>
  <c r="M6" i="4"/>
  <c r="O6" i="4"/>
  <c r="O5" i="4"/>
  <c r="M5" i="4"/>
  <c r="E6" i="4"/>
  <c r="F6" i="4"/>
  <c r="E5" i="4"/>
  <c r="F5" i="4"/>
  <c r="AU8" i="2"/>
  <c r="AX8" i="2"/>
  <c r="AT8" i="2"/>
  <c r="AW8" i="2"/>
  <c r="Y9" i="2"/>
  <c r="S9" i="2"/>
  <c r="S8" i="4"/>
  <c r="U9" i="2"/>
  <c r="X9" i="2"/>
  <c r="T9" i="2"/>
  <c r="V9" i="2"/>
  <c r="L10" i="2"/>
  <c r="AR10" i="2"/>
  <c r="E7" i="4"/>
  <c r="F7" i="4"/>
  <c r="M7" i="4"/>
  <c r="Q7" i="4"/>
  <c r="E9" i="2"/>
  <c r="AK9" i="2"/>
  <c r="AA10" i="2"/>
  <c r="Q6" i="4"/>
  <c r="K8" i="4"/>
  <c r="Q5" i="4"/>
  <c r="AU9" i="2"/>
  <c r="AX9" i="2"/>
  <c r="T10" i="2"/>
  <c r="Y10" i="2"/>
  <c r="S10" i="2"/>
  <c r="S9" i="4"/>
  <c r="U10" i="2"/>
  <c r="X10" i="2"/>
  <c r="V10" i="2"/>
  <c r="L11" i="2"/>
  <c r="AR11" i="2"/>
  <c r="E10" i="2"/>
  <c r="AK10" i="2"/>
  <c r="AA11" i="2"/>
  <c r="AA12" i="2"/>
  <c r="R9" i="2"/>
  <c r="AT9" i="2"/>
  <c r="AW9" i="2"/>
  <c r="K9" i="4"/>
  <c r="AU10" i="2"/>
  <c r="AX10" i="2"/>
  <c r="S11" i="2"/>
  <c r="S10" i="4"/>
  <c r="U11" i="2"/>
  <c r="T11" i="2"/>
  <c r="Y11" i="2"/>
  <c r="X11" i="2"/>
  <c r="V11" i="2"/>
  <c r="L12" i="2"/>
  <c r="AR12" i="2"/>
  <c r="O8" i="4"/>
  <c r="M8" i="4"/>
  <c r="E8" i="4"/>
  <c r="F8" i="4"/>
  <c r="E11" i="2"/>
  <c r="AK11" i="2"/>
  <c r="AT10" i="2"/>
  <c r="AW10" i="2"/>
  <c r="R10" i="2"/>
  <c r="K10" i="4"/>
  <c r="AU11" i="2"/>
  <c r="AX11" i="2"/>
  <c r="X12" i="2"/>
  <c r="Y12" i="2"/>
  <c r="S12" i="2"/>
  <c r="S11" i="4"/>
  <c r="U12" i="2"/>
  <c r="T12" i="2"/>
  <c r="V12" i="2"/>
  <c r="L13" i="2"/>
  <c r="AR13" i="2"/>
  <c r="Q8" i="4"/>
  <c r="AT11" i="2"/>
  <c r="AW11" i="2"/>
  <c r="R11" i="2"/>
  <c r="O9" i="4"/>
  <c r="M9" i="4"/>
  <c r="Q9" i="4"/>
  <c r="E9" i="4"/>
  <c r="F9" i="4"/>
  <c r="E12" i="2"/>
  <c r="AK12" i="2"/>
  <c r="AA13" i="2"/>
  <c r="K11" i="4"/>
  <c r="AU12" i="2"/>
  <c r="AX12" i="2"/>
  <c r="S13" i="2"/>
  <c r="S12" i="4"/>
  <c r="Y13" i="2"/>
  <c r="T13" i="2"/>
  <c r="X13" i="2"/>
  <c r="U13" i="2"/>
  <c r="V13" i="2"/>
  <c r="L14" i="2"/>
  <c r="AR14" i="2"/>
  <c r="E13" i="2"/>
  <c r="AK13" i="2"/>
  <c r="AA14" i="2"/>
  <c r="AT12" i="2"/>
  <c r="AW12" i="2"/>
  <c r="R12" i="2"/>
  <c r="O10" i="4"/>
  <c r="E10" i="4"/>
  <c r="F10" i="4"/>
  <c r="M10" i="4"/>
  <c r="Q10" i="4"/>
  <c r="K12" i="4"/>
  <c r="AU13" i="2"/>
  <c r="AX13" i="2"/>
  <c r="S14" i="2"/>
  <c r="S13" i="4"/>
  <c r="T14" i="2"/>
  <c r="U14" i="2"/>
  <c r="V14" i="2"/>
  <c r="K13" i="4"/>
  <c r="X14" i="2"/>
  <c r="Y14" i="2"/>
  <c r="L15" i="2"/>
  <c r="AR15" i="2"/>
  <c r="O11" i="4"/>
  <c r="M11" i="4"/>
  <c r="E11" i="4"/>
  <c r="F11" i="4"/>
  <c r="E14" i="2"/>
  <c r="AK14" i="2"/>
  <c r="AA15" i="2"/>
  <c r="AT13" i="2"/>
  <c r="AW13" i="2"/>
  <c r="R13" i="2"/>
  <c r="AU14" i="2"/>
  <c r="AX14" i="2"/>
  <c r="X15" i="2"/>
  <c r="Y15" i="2"/>
  <c r="U15" i="2"/>
  <c r="T15" i="2"/>
  <c r="S15" i="2"/>
  <c r="S14" i="4"/>
  <c r="V15" i="2"/>
  <c r="L16" i="2"/>
  <c r="AR16" i="2"/>
  <c r="R14" i="2"/>
  <c r="AT14" i="2"/>
  <c r="AW14" i="2"/>
  <c r="M12" i="4"/>
  <c r="E12" i="4"/>
  <c r="F12" i="4"/>
  <c r="O12" i="4"/>
  <c r="Q11" i="4"/>
  <c r="E15" i="2"/>
  <c r="AK15" i="2"/>
  <c r="AA16" i="2"/>
  <c r="K14" i="4"/>
  <c r="AU15" i="2"/>
  <c r="AX15" i="2"/>
  <c r="S16" i="2"/>
  <c r="S15" i="4"/>
  <c r="X16" i="2"/>
  <c r="T16" i="2"/>
  <c r="Y16" i="2"/>
  <c r="U16" i="2"/>
  <c r="V16" i="2"/>
  <c r="L17" i="2"/>
  <c r="AR17" i="2"/>
  <c r="E16" i="2"/>
  <c r="AK16" i="2"/>
  <c r="AA17" i="2"/>
  <c r="AT15" i="2"/>
  <c r="AW15" i="2"/>
  <c r="R15" i="2"/>
  <c r="Q12" i="4"/>
  <c r="M13" i="4"/>
  <c r="O13" i="4"/>
  <c r="E13" i="4"/>
  <c r="F13" i="4"/>
  <c r="K15" i="4"/>
  <c r="AU16" i="2"/>
  <c r="AX16" i="2"/>
  <c r="X17" i="2"/>
  <c r="Y17" i="2"/>
  <c r="U17" i="2"/>
  <c r="T17" i="2"/>
  <c r="S17" i="2"/>
  <c r="S16" i="4"/>
  <c r="V17" i="2"/>
  <c r="L18" i="2"/>
  <c r="AR18" i="2"/>
  <c r="Q13" i="4"/>
  <c r="O14" i="4"/>
  <c r="M14" i="4"/>
  <c r="Q14" i="4"/>
  <c r="E14" i="4"/>
  <c r="F14" i="4"/>
  <c r="E17" i="2"/>
  <c r="AK17" i="2"/>
  <c r="AA18" i="2"/>
  <c r="AT16" i="2"/>
  <c r="AW16" i="2"/>
  <c r="R16" i="2"/>
  <c r="K16" i="4"/>
  <c r="AU17" i="2"/>
  <c r="AX17" i="2"/>
  <c r="T18" i="2"/>
  <c r="X18" i="2"/>
  <c r="S18" i="2"/>
  <c r="S17" i="4"/>
  <c r="U18" i="2"/>
  <c r="Y18" i="2"/>
  <c r="V18" i="2"/>
  <c r="L19" i="2"/>
  <c r="AR19" i="2"/>
  <c r="AT17" i="2"/>
  <c r="AW17" i="2"/>
  <c r="R17" i="2"/>
  <c r="O15" i="4"/>
  <c r="E15" i="4"/>
  <c r="F15" i="4"/>
  <c r="M15" i="4"/>
  <c r="E18" i="2"/>
  <c r="AK18" i="2"/>
  <c r="AA19" i="2"/>
  <c r="K17" i="4"/>
  <c r="AU18" i="2"/>
  <c r="AX18" i="2"/>
  <c r="X19" i="2"/>
  <c r="U19" i="2"/>
  <c r="S19" i="2"/>
  <c r="S18" i="4"/>
  <c r="Y19" i="2"/>
  <c r="T19" i="2"/>
  <c r="V19" i="2"/>
  <c r="L20" i="2"/>
  <c r="AR20" i="2"/>
  <c r="Q15" i="4"/>
  <c r="E19" i="2"/>
  <c r="AK19" i="2"/>
  <c r="AA20" i="2"/>
  <c r="R18" i="2"/>
  <c r="AT18" i="2"/>
  <c r="AW18" i="2"/>
  <c r="O16" i="4"/>
  <c r="M16" i="4"/>
  <c r="Q16" i="4"/>
  <c r="E16" i="4"/>
  <c r="F16" i="4"/>
  <c r="K18" i="4"/>
  <c r="AU19" i="2"/>
  <c r="AX19" i="2"/>
  <c r="T20" i="2"/>
  <c r="S20" i="2"/>
  <c r="S19" i="4"/>
  <c r="U20" i="2"/>
  <c r="X20" i="2"/>
  <c r="Y20" i="2"/>
  <c r="V20" i="2"/>
  <c r="L21" i="2"/>
  <c r="AR21" i="2"/>
  <c r="M17" i="4"/>
  <c r="O17" i="4"/>
  <c r="E17" i="4"/>
  <c r="F17" i="4"/>
  <c r="E20" i="2"/>
  <c r="AK20" i="2"/>
  <c r="AA21" i="2"/>
  <c r="R19" i="2"/>
  <c r="AT19" i="2"/>
  <c r="AW19" i="2"/>
  <c r="K19" i="4"/>
  <c r="AU20" i="2"/>
  <c r="AX20" i="2"/>
  <c r="S21" i="2"/>
  <c r="S20" i="4"/>
  <c r="X21" i="2"/>
  <c r="Y21" i="2"/>
  <c r="U21" i="2"/>
  <c r="T21" i="2"/>
  <c r="V21" i="2"/>
  <c r="L22" i="2"/>
  <c r="AR22" i="2"/>
  <c r="Q17" i="4"/>
  <c r="R20" i="2"/>
  <c r="AT20" i="2"/>
  <c r="AW20" i="2"/>
  <c r="M18" i="4"/>
  <c r="O18" i="4"/>
  <c r="E18" i="4"/>
  <c r="F18" i="4"/>
  <c r="E21" i="2"/>
  <c r="AK21" i="2"/>
  <c r="AA22" i="2"/>
  <c r="K20" i="4"/>
  <c r="AU21" i="2"/>
  <c r="AX21" i="2"/>
  <c r="S22" i="2"/>
  <c r="S21" i="4"/>
  <c r="U22" i="2"/>
  <c r="T22" i="2"/>
  <c r="Y22" i="2"/>
  <c r="X22" i="2"/>
  <c r="V22" i="2"/>
  <c r="L23" i="2"/>
  <c r="AR23" i="2"/>
  <c r="E22" i="2"/>
  <c r="AK22" i="2"/>
  <c r="AA23" i="2"/>
  <c r="Q18" i="4"/>
  <c r="K21" i="4"/>
  <c r="R21" i="2"/>
  <c r="AT21" i="2"/>
  <c r="AW21" i="2"/>
  <c r="O19" i="4"/>
  <c r="M19" i="4"/>
  <c r="E19" i="4"/>
  <c r="F19" i="4"/>
  <c r="AU22" i="2"/>
  <c r="AX22" i="2"/>
  <c r="U23" i="2"/>
  <c r="T23" i="2"/>
  <c r="Y23" i="2"/>
  <c r="X23" i="2"/>
  <c r="S23" i="2"/>
  <c r="S22" i="4"/>
  <c r="V23" i="2"/>
  <c r="L24" i="2"/>
  <c r="AR24" i="2"/>
  <c r="Q19" i="4"/>
  <c r="E23" i="2"/>
  <c r="AK23" i="2"/>
  <c r="AA24" i="2"/>
  <c r="M20" i="4"/>
  <c r="E20" i="4"/>
  <c r="F20" i="4"/>
  <c r="O20" i="4"/>
  <c r="R22" i="2"/>
  <c r="AT22" i="2"/>
  <c r="AW22" i="2"/>
  <c r="K22" i="4"/>
  <c r="AU23" i="2"/>
  <c r="AX23" i="2"/>
  <c r="T24" i="2"/>
  <c r="U24" i="2"/>
  <c r="Y24" i="2"/>
  <c r="X24" i="2"/>
  <c r="S24" i="2"/>
  <c r="S23" i="4"/>
  <c r="V24" i="2"/>
  <c r="L25" i="2"/>
  <c r="AR25" i="2"/>
  <c r="Q20" i="4"/>
  <c r="O21" i="4"/>
  <c r="M21" i="4"/>
  <c r="Q21" i="4"/>
  <c r="E21" i="4"/>
  <c r="F21" i="4"/>
  <c r="E24" i="2"/>
  <c r="AK24" i="2"/>
  <c r="AA25" i="2"/>
  <c r="AT23" i="2"/>
  <c r="AW23" i="2"/>
  <c r="R23" i="2"/>
  <c r="K23" i="4"/>
  <c r="AU24" i="2"/>
  <c r="AX24" i="2"/>
  <c r="S25" i="2"/>
  <c r="S24" i="4"/>
  <c r="Y25" i="2"/>
  <c r="X25" i="2"/>
  <c r="U25" i="2"/>
  <c r="T25" i="2"/>
  <c r="V25" i="2"/>
  <c r="L26" i="2"/>
  <c r="AR26" i="2"/>
  <c r="AT24" i="2"/>
  <c r="AW24" i="2"/>
  <c r="R24" i="2"/>
  <c r="M22" i="4"/>
  <c r="E22" i="4"/>
  <c r="F22" i="4"/>
  <c r="O22" i="4"/>
  <c r="E25" i="2"/>
  <c r="AK25" i="2"/>
  <c r="AA26" i="2"/>
  <c r="K24" i="4"/>
  <c r="AU25" i="2"/>
  <c r="AX25" i="2"/>
  <c r="U26" i="2"/>
  <c r="T26" i="2"/>
  <c r="X26" i="2"/>
  <c r="Y26" i="2"/>
  <c r="S26" i="2"/>
  <c r="S25" i="4"/>
  <c r="V26" i="2"/>
  <c r="L27" i="2"/>
  <c r="AR27" i="2"/>
  <c r="E26" i="2"/>
  <c r="AK26" i="2"/>
  <c r="AT26" i="2"/>
  <c r="AW26" i="2"/>
  <c r="AA27" i="2"/>
  <c r="Q22" i="4"/>
  <c r="R25" i="2"/>
  <c r="AT25" i="2"/>
  <c r="AW25" i="2"/>
  <c r="O23" i="4"/>
  <c r="M23" i="4"/>
  <c r="E23" i="4"/>
  <c r="F23" i="4"/>
  <c r="K25" i="4"/>
  <c r="AU26" i="2"/>
  <c r="AX26" i="2"/>
  <c r="U27" i="2"/>
  <c r="X27" i="2"/>
  <c r="Y27" i="2"/>
  <c r="T27" i="2"/>
  <c r="S27" i="2"/>
  <c r="S26" i="4"/>
  <c r="V27" i="2"/>
  <c r="L28" i="2"/>
  <c r="AR28" i="2"/>
  <c r="R26" i="2"/>
  <c r="M24" i="4"/>
  <c r="E24" i="4"/>
  <c r="F24" i="4"/>
  <c r="O24" i="4"/>
  <c r="Q23" i="4"/>
  <c r="E27" i="2"/>
  <c r="AK27" i="2"/>
  <c r="AA28" i="2"/>
  <c r="K26" i="4"/>
  <c r="O25" i="4"/>
  <c r="M25" i="4"/>
  <c r="E25" i="4"/>
  <c r="F25" i="4"/>
  <c r="AU27" i="2"/>
  <c r="AX27" i="2"/>
  <c r="T28" i="2"/>
  <c r="Y28" i="2"/>
  <c r="S28" i="2"/>
  <c r="S27" i="4"/>
  <c r="U28" i="2"/>
  <c r="V28" i="2"/>
  <c r="L29" i="2"/>
  <c r="AR29" i="2"/>
  <c r="Q25" i="4"/>
  <c r="E28" i="2"/>
  <c r="AK28" i="2"/>
  <c r="AA29" i="2"/>
  <c r="AT27" i="2"/>
  <c r="AW27" i="2"/>
  <c r="R27" i="2"/>
  <c r="Q24" i="4"/>
  <c r="K27" i="4"/>
  <c r="AU28" i="2"/>
  <c r="AX28" i="2"/>
  <c r="U29" i="2"/>
  <c r="T29" i="2"/>
  <c r="S29" i="2"/>
  <c r="S28" i="4"/>
  <c r="Y29" i="2"/>
  <c r="X29" i="2"/>
  <c r="V29" i="2"/>
  <c r="L30" i="2"/>
  <c r="AR30" i="2"/>
  <c r="E29" i="2"/>
  <c r="AK29" i="2"/>
  <c r="AA30" i="2"/>
  <c r="AT28" i="2"/>
  <c r="AW28" i="2"/>
  <c r="R28" i="2"/>
  <c r="M26" i="4"/>
  <c r="E26" i="4"/>
  <c r="F26" i="4"/>
  <c r="O26" i="4"/>
  <c r="K28" i="4"/>
  <c r="Y30" i="2"/>
  <c r="X30" i="2"/>
  <c r="S30" i="2"/>
  <c r="S29" i="4"/>
  <c r="T30" i="2"/>
  <c r="U30" i="2"/>
  <c r="V30" i="2"/>
  <c r="K29" i="4"/>
  <c r="AU29" i="2"/>
  <c r="AX29" i="2"/>
  <c r="L31" i="2"/>
  <c r="AR31" i="2"/>
  <c r="E27" i="4"/>
  <c r="F27" i="4"/>
  <c r="M27" i="4"/>
  <c r="O27" i="4"/>
  <c r="E30" i="2"/>
  <c r="AK30" i="2"/>
  <c r="AA31" i="2"/>
  <c r="Q26" i="4"/>
  <c r="R29" i="2"/>
  <c r="AT29" i="2"/>
  <c r="AW29" i="2"/>
  <c r="AU30" i="2"/>
  <c r="AX30" i="2"/>
  <c r="U31" i="2"/>
  <c r="S31" i="2"/>
  <c r="S30" i="4"/>
  <c r="Y31" i="2"/>
  <c r="T31" i="2"/>
  <c r="X31" i="2"/>
  <c r="V31" i="2"/>
  <c r="L32" i="2"/>
  <c r="AR32" i="2"/>
  <c r="Q27" i="4"/>
  <c r="R30" i="2"/>
  <c r="AT30" i="2"/>
  <c r="AW30" i="2"/>
  <c r="O28" i="4"/>
  <c r="M28" i="4"/>
  <c r="E28" i="4"/>
  <c r="F28" i="4"/>
  <c r="E31" i="2"/>
  <c r="AK31" i="2"/>
  <c r="AA32" i="2"/>
  <c r="K30" i="4"/>
  <c r="AU31" i="2"/>
  <c r="AX31" i="2"/>
  <c r="T32" i="2"/>
  <c r="U32" i="2"/>
  <c r="X32" i="2"/>
  <c r="S32" i="2"/>
  <c r="S31" i="4"/>
  <c r="Y32" i="2"/>
  <c r="V32" i="2"/>
  <c r="L33" i="2"/>
  <c r="AR33" i="2"/>
  <c r="Q28" i="4"/>
  <c r="E32" i="2"/>
  <c r="AK32" i="2"/>
  <c r="AA33" i="2"/>
  <c r="R31" i="2"/>
  <c r="AT31" i="2"/>
  <c r="AW31" i="2"/>
  <c r="O29" i="4"/>
  <c r="M29" i="4"/>
  <c r="E29" i="4"/>
  <c r="F29" i="4"/>
  <c r="K31" i="4"/>
  <c r="AU32" i="2"/>
  <c r="AX32" i="2"/>
  <c r="U33" i="2"/>
  <c r="T33" i="2"/>
  <c r="S33" i="2"/>
  <c r="S32" i="4"/>
  <c r="X33" i="2"/>
  <c r="Y33" i="2"/>
  <c r="V33" i="2"/>
  <c r="L34" i="2"/>
  <c r="AR34" i="2"/>
  <c r="Q29" i="4"/>
  <c r="O30" i="4"/>
  <c r="E30" i="4"/>
  <c r="F30" i="4"/>
  <c r="M30" i="4"/>
  <c r="Q30" i="4"/>
  <c r="E33" i="2"/>
  <c r="AK33" i="2"/>
  <c r="AA34" i="2"/>
  <c r="R32" i="2"/>
  <c r="AT32" i="2"/>
  <c r="AW32" i="2"/>
  <c r="K32" i="4"/>
  <c r="AU33" i="2"/>
  <c r="AX33" i="2"/>
  <c r="X34" i="2"/>
  <c r="T34" i="2"/>
  <c r="Y34" i="2"/>
  <c r="S34" i="2"/>
  <c r="S33" i="4"/>
  <c r="U34" i="2"/>
  <c r="V34" i="2"/>
  <c r="L35" i="2"/>
  <c r="AR35" i="2"/>
  <c r="K33" i="4"/>
  <c r="R33" i="2"/>
  <c r="AT33" i="2"/>
  <c r="AW33" i="2"/>
  <c r="O31" i="4"/>
  <c r="M31" i="4"/>
  <c r="E31" i="4"/>
  <c r="F31" i="4"/>
  <c r="E34" i="2"/>
  <c r="AK34" i="2"/>
  <c r="AA35" i="2"/>
  <c r="AU34" i="2"/>
  <c r="AX34" i="2"/>
  <c r="S35" i="2"/>
  <c r="S34" i="4"/>
  <c r="Y35" i="2"/>
  <c r="T35" i="2"/>
  <c r="X35" i="2"/>
  <c r="U35" i="2"/>
  <c r="V35" i="2"/>
  <c r="L36" i="2"/>
  <c r="AR36" i="2"/>
  <c r="Q31" i="4"/>
  <c r="E35" i="2"/>
  <c r="AA36" i="2"/>
  <c r="R34" i="2"/>
  <c r="AT34" i="2"/>
  <c r="AW34" i="2"/>
  <c r="M32" i="4"/>
  <c r="E32" i="4"/>
  <c r="F32" i="4"/>
  <c r="O32" i="4"/>
  <c r="K34" i="4"/>
  <c r="R35" i="2"/>
  <c r="E34" i="4"/>
  <c r="F34" i="4"/>
  <c r="AU35" i="2"/>
  <c r="AX35" i="2"/>
  <c r="S36" i="2"/>
  <c r="S35" i="4"/>
  <c r="Y36" i="2"/>
  <c r="X36" i="2"/>
  <c r="T36" i="2"/>
  <c r="U36" i="2"/>
  <c r="V36" i="2"/>
  <c r="L37" i="2"/>
  <c r="AR37" i="2"/>
  <c r="AK35" i="2"/>
  <c r="AT35" i="2"/>
  <c r="AW35" i="2"/>
  <c r="M33" i="4"/>
  <c r="E33" i="4"/>
  <c r="F33" i="4"/>
  <c r="O33" i="4"/>
  <c r="E36" i="2"/>
  <c r="AK36" i="2"/>
  <c r="AA37" i="2"/>
  <c r="Q32" i="4"/>
  <c r="K35" i="4"/>
  <c r="M34" i="4"/>
  <c r="O34" i="4"/>
  <c r="U37" i="2"/>
  <c r="S37" i="2"/>
  <c r="S36" i="4"/>
  <c r="Y37" i="2"/>
  <c r="AU36" i="2"/>
  <c r="AX36" i="2"/>
  <c r="T37" i="2"/>
  <c r="X37" i="2"/>
  <c r="V37" i="2"/>
  <c r="L38" i="2"/>
  <c r="AR38" i="2"/>
  <c r="Q33" i="4"/>
  <c r="R36" i="2"/>
  <c r="AT36" i="2"/>
  <c r="AW36" i="2"/>
  <c r="Q34" i="4"/>
  <c r="E37" i="2"/>
  <c r="AK37" i="2"/>
  <c r="AA38" i="2"/>
  <c r="K36" i="4"/>
  <c r="AU37" i="2"/>
  <c r="AX37" i="2"/>
  <c r="S38" i="2"/>
  <c r="S37" i="4"/>
  <c r="T38" i="2"/>
  <c r="U38" i="2"/>
  <c r="Y38" i="2"/>
  <c r="X38" i="2"/>
  <c r="V38" i="2"/>
  <c r="L39" i="2"/>
  <c r="AR39" i="2"/>
  <c r="R37" i="2"/>
  <c r="AT37" i="2"/>
  <c r="AW37" i="2"/>
  <c r="E38" i="2"/>
  <c r="AK38" i="2"/>
  <c r="AA39" i="2"/>
  <c r="M35" i="4"/>
  <c r="E35" i="4"/>
  <c r="F35" i="4"/>
  <c r="O35" i="4"/>
  <c r="K37" i="4"/>
  <c r="AU38" i="2"/>
  <c r="AX38" i="2"/>
  <c r="U39" i="2"/>
  <c r="T39" i="2"/>
  <c r="S39" i="2"/>
  <c r="S38" i="4"/>
  <c r="X39" i="2"/>
  <c r="Y39" i="2"/>
  <c r="V39" i="2"/>
  <c r="L40" i="2"/>
  <c r="AR40" i="2"/>
  <c r="Q35" i="4"/>
  <c r="E39" i="2"/>
  <c r="AK39" i="2"/>
  <c r="AT39" i="2"/>
  <c r="AW39" i="2"/>
  <c r="AA40" i="2"/>
  <c r="AT38" i="2"/>
  <c r="AW38" i="2"/>
  <c r="R38" i="2"/>
  <c r="O36" i="4"/>
  <c r="M36" i="4"/>
  <c r="E36" i="4"/>
  <c r="F36" i="4"/>
  <c r="K38" i="4"/>
  <c r="R39" i="2"/>
  <c r="AU39" i="2"/>
  <c r="AX39" i="2"/>
  <c r="X40" i="2"/>
  <c r="T40" i="2"/>
  <c r="Y40" i="2"/>
  <c r="S40" i="2"/>
  <c r="S39" i="4"/>
  <c r="U40" i="2"/>
  <c r="V40" i="2"/>
  <c r="L41" i="2"/>
  <c r="AR41" i="2"/>
  <c r="Q36" i="4"/>
  <c r="M37" i="4"/>
  <c r="E37" i="4"/>
  <c r="F37" i="4"/>
  <c r="O37" i="4"/>
  <c r="E40" i="2"/>
  <c r="AK40" i="2"/>
  <c r="AA41" i="2"/>
  <c r="K39" i="4"/>
  <c r="M38" i="4"/>
  <c r="O38" i="4"/>
  <c r="E38" i="4"/>
  <c r="F38" i="4"/>
  <c r="AU40" i="2"/>
  <c r="AX40" i="2"/>
  <c r="U41" i="2"/>
  <c r="T41" i="2"/>
  <c r="S41" i="2"/>
  <c r="S40" i="4"/>
  <c r="Y41" i="2"/>
  <c r="X41" i="2"/>
  <c r="V41" i="2"/>
  <c r="L42" i="2"/>
  <c r="AR42" i="2"/>
  <c r="Q38" i="4"/>
  <c r="Q37" i="4"/>
  <c r="AT40" i="2"/>
  <c r="AW40" i="2"/>
  <c r="R40" i="2"/>
  <c r="E41" i="2"/>
  <c r="AA42" i="2"/>
  <c r="K40" i="4"/>
  <c r="R41" i="2"/>
  <c r="AU41" i="2"/>
  <c r="AX41" i="2"/>
  <c r="Y42" i="2"/>
  <c r="X42" i="2"/>
  <c r="S42" i="2"/>
  <c r="S41" i="4"/>
  <c r="T42" i="2"/>
  <c r="U42" i="2"/>
  <c r="V42" i="2"/>
  <c r="L43" i="2"/>
  <c r="AR43" i="2"/>
  <c r="AK41" i="2"/>
  <c r="AT41" i="2"/>
  <c r="AW41" i="2"/>
  <c r="E42" i="2"/>
  <c r="AK42" i="2"/>
  <c r="AA43" i="2"/>
  <c r="K41" i="4"/>
  <c r="E39" i="4"/>
  <c r="F39" i="4"/>
  <c r="O39" i="4"/>
  <c r="M39" i="4"/>
  <c r="Q39" i="4"/>
  <c r="E40" i="4"/>
  <c r="F40" i="4"/>
  <c r="M40" i="4"/>
  <c r="O40" i="4"/>
  <c r="AU42" i="2"/>
  <c r="AX42" i="2"/>
  <c r="U43" i="2"/>
  <c r="Y43" i="2"/>
  <c r="S43" i="2"/>
  <c r="S42" i="4"/>
  <c r="T43" i="2"/>
  <c r="X43" i="2"/>
  <c r="V43" i="2"/>
  <c r="L44" i="2"/>
  <c r="AR44" i="2"/>
  <c r="E43" i="2"/>
  <c r="AK43" i="2"/>
  <c r="AA44" i="2"/>
  <c r="R42" i="2"/>
  <c r="AT42" i="2"/>
  <c r="AW42" i="2"/>
  <c r="K42" i="4"/>
  <c r="Q40" i="4"/>
  <c r="AU43" i="2"/>
  <c r="AX43" i="2"/>
  <c r="U44" i="2"/>
  <c r="X44" i="2"/>
  <c r="S44" i="2"/>
  <c r="S43" i="4"/>
  <c r="Y44" i="2"/>
  <c r="T44" i="2"/>
  <c r="V44" i="2"/>
  <c r="L45" i="2"/>
  <c r="AR45" i="2"/>
  <c r="E41" i="4"/>
  <c r="F41" i="4"/>
  <c r="O41" i="4"/>
  <c r="M41" i="4"/>
  <c r="Q41" i="4"/>
  <c r="E44" i="2"/>
  <c r="AK44" i="2"/>
  <c r="AA45" i="2"/>
  <c r="AT43" i="2"/>
  <c r="AW43" i="2"/>
  <c r="R43" i="2"/>
  <c r="K43" i="4"/>
  <c r="AU44" i="2"/>
  <c r="AX44" i="2"/>
  <c r="U45" i="2"/>
  <c r="T45" i="2"/>
  <c r="S45" i="2"/>
  <c r="S44" i="4"/>
  <c r="X45" i="2"/>
  <c r="Y45" i="2"/>
  <c r="V45" i="2"/>
  <c r="L46" i="2"/>
  <c r="AR46" i="2"/>
  <c r="R44" i="2"/>
  <c r="AT44" i="2"/>
  <c r="AW44" i="2"/>
  <c r="O42" i="4"/>
  <c r="M42" i="4"/>
  <c r="E42" i="4"/>
  <c r="F42" i="4"/>
  <c r="E45" i="2"/>
  <c r="AK45" i="2"/>
  <c r="AT45" i="2"/>
  <c r="AW45" i="2"/>
  <c r="AA46" i="2"/>
  <c r="K44" i="4"/>
  <c r="AU45" i="2"/>
  <c r="AX45" i="2"/>
  <c r="Y46" i="2"/>
  <c r="S46" i="2"/>
  <c r="S45" i="4"/>
  <c r="U46" i="2"/>
  <c r="V46" i="2"/>
  <c r="K45" i="4"/>
  <c r="X46" i="2"/>
  <c r="T46" i="2"/>
  <c r="L47" i="2"/>
  <c r="AR47" i="2"/>
  <c r="Q42" i="4"/>
  <c r="E46" i="2"/>
  <c r="AK46" i="2"/>
  <c r="AA47" i="2"/>
  <c r="R45" i="2"/>
  <c r="O44" i="4"/>
  <c r="M43" i="4"/>
  <c r="E43" i="4"/>
  <c r="F43" i="4"/>
  <c r="O43" i="4"/>
  <c r="E44" i="4"/>
  <c r="F44" i="4"/>
  <c r="AU46" i="2"/>
  <c r="AX46" i="2"/>
  <c r="U47" i="2"/>
  <c r="T47" i="2"/>
  <c r="Y47" i="2"/>
  <c r="X47" i="2"/>
  <c r="S47" i="2"/>
  <c r="S46" i="4"/>
  <c r="V47" i="2"/>
  <c r="L48" i="2"/>
  <c r="AR48" i="2"/>
  <c r="M44" i="4"/>
  <c r="Q43" i="4"/>
  <c r="E47" i="2"/>
  <c r="AK47" i="2"/>
  <c r="AA48" i="2"/>
  <c r="Q44" i="4"/>
  <c r="AT46" i="2"/>
  <c r="AW46" i="2"/>
  <c r="R46" i="2"/>
  <c r="K46" i="4"/>
  <c r="AU47" i="2"/>
  <c r="AX47" i="2"/>
  <c r="Y48" i="2"/>
  <c r="U48" i="2"/>
  <c r="X48" i="2"/>
  <c r="T48" i="2"/>
  <c r="S48" i="2"/>
  <c r="S47" i="4"/>
  <c r="V48" i="2"/>
  <c r="L49" i="2"/>
  <c r="AR49" i="2"/>
  <c r="E48" i="2"/>
  <c r="AK48" i="2"/>
  <c r="AA49" i="2"/>
  <c r="O45" i="4"/>
  <c r="E45" i="4"/>
  <c r="F45" i="4"/>
  <c r="M45" i="4"/>
  <c r="R47" i="2"/>
  <c r="AT47" i="2"/>
  <c r="AW47" i="2"/>
  <c r="K47" i="4"/>
  <c r="AU48" i="2"/>
  <c r="AX48" i="2"/>
  <c r="Y49" i="2"/>
  <c r="X49" i="2"/>
  <c r="S49" i="2"/>
  <c r="S48" i="4"/>
  <c r="T49" i="2"/>
  <c r="U49" i="2"/>
  <c r="V49" i="2"/>
  <c r="L50" i="2"/>
  <c r="AR50" i="2"/>
  <c r="Q45" i="4"/>
  <c r="O46" i="4"/>
  <c r="M46" i="4"/>
  <c r="Q46" i="4"/>
  <c r="E46" i="4"/>
  <c r="F46" i="4"/>
  <c r="E49" i="2"/>
  <c r="AK49" i="2"/>
  <c r="AA50" i="2"/>
  <c r="R48" i="2"/>
  <c r="AT48" i="2"/>
  <c r="AW48" i="2"/>
  <c r="K48" i="4"/>
  <c r="AU49" i="2"/>
  <c r="AX49" i="2"/>
  <c r="S50" i="2"/>
  <c r="S49" i="4"/>
  <c r="T50" i="2"/>
  <c r="U50" i="2"/>
  <c r="Y50" i="2"/>
  <c r="X50" i="2"/>
  <c r="V50" i="2"/>
  <c r="L51" i="2"/>
  <c r="AR51" i="2"/>
  <c r="AT49" i="2"/>
  <c r="AW49" i="2"/>
  <c r="R49" i="2"/>
  <c r="O47" i="4"/>
  <c r="M47" i="4"/>
  <c r="E47" i="4"/>
  <c r="F47" i="4"/>
  <c r="E50" i="2"/>
  <c r="AK50" i="2"/>
  <c r="AA51" i="2"/>
  <c r="K49" i="4"/>
  <c r="AU50" i="2"/>
  <c r="AX50" i="2"/>
  <c r="U51" i="2"/>
  <c r="T51" i="2"/>
  <c r="S51" i="2"/>
  <c r="S50" i="4"/>
  <c r="Y51" i="2"/>
  <c r="X51" i="2"/>
  <c r="V51" i="2"/>
  <c r="L52" i="2"/>
  <c r="AR52" i="2"/>
  <c r="Q47" i="4"/>
  <c r="E51" i="2"/>
  <c r="AK51" i="2"/>
  <c r="AA52" i="2"/>
  <c r="R50" i="2"/>
  <c r="AT50" i="2"/>
  <c r="AW50" i="2"/>
  <c r="M48" i="4"/>
  <c r="E48" i="4"/>
  <c r="F48" i="4"/>
  <c r="O48" i="4"/>
  <c r="K50" i="4"/>
  <c r="X52" i="2"/>
  <c r="S52" i="2"/>
  <c r="S51" i="4"/>
  <c r="Y52" i="2"/>
  <c r="T52" i="2"/>
  <c r="U52" i="2"/>
  <c r="V52" i="2"/>
  <c r="K51" i="4"/>
  <c r="AU51" i="2"/>
  <c r="AX51" i="2"/>
  <c r="L53" i="2"/>
  <c r="AR53" i="2"/>
  <c r="O49" i="4"/>
  <c r="M49" i="4"/>
  <c r="E49" i="4"/>
  <c r="F49" i="4"/>
  <c r="E52" i="2"/>
  <c r="AK52" i="2"/>
  <c r="AA53" i="2"/>
  <c r="Q48" i="4"/>
  <c r="AT51" i="2"/>
  <c r="AW51" i="2"/>
  <c r="R51" i="2"/>
  <c r="AU52" i="2"/>
  <c r="AX52" i="2"/>
  <c r="T53" i="2"/>
  <c r="U53" i="2"/>
  <c r="X53" i="2"/>
  <c r="Y53" i="2"/>
  <c r="S53" i="2"/>
  <c r="S52" i="4"/>
  <c r="V53" i="2"/>
  <c r="L54" i="2"/>
  <c r="AR54" i="2"/>
  <c r="Q49" i="4"/>
  <c r="M50" i="4"/>
  <c r="E50" i="4"/>
  <c r="F50" i="4"/>
  <c r="O50" i="4"/>
  <c r="R52" i="2"/>
  <c r="AT52" i="2"/>
  <c r="AW52" i="2"/>
  <c r="E53" i="2"/>
  <c r="AK53" i="2"/>
  <c r="AA54" i="2"/>
  <c r="K52" i="4"/>
  <c r="AU53" i="2"/>
  <c r="AX53" i="2"/>
  <c r="S54" i="2"/>
  <c r="S53" i="4"/>
  <c r="T54" i="2"/>
  <c r="Y54" i="2"/>
  <c r="U54" i="2"/>
  <c r="X54" i="2"/>
  <c r="V54" i="2"/>
  <c r="L55" i="2"/>
  <c r="AR55" i="2"/>
  <c r="O51" i="4"/>
  <c r="E51" i="4"/>
  <c r="F51" i="4"/>
  <c r="M51" i="4"/>
  <c r="K53" i="4"/>
  <c r="E54" i="2"/>
  <c r="AK54" i="2"/>
  <c r="AA55" i="2"/>
  <c r="R53" i="2"/>
  <c r="AT53" i="2"/>
  <c r="AW53" i="2"/>
  <c r="Q50" i="4"/>
  <c r="AU54" i="2"/>
  <c r="AX54" i="2"/>
  <c r="X55" i="2"/>
  <c r="T55" i="2"/>
  <c r="U55" i="2"/>
  <c r="Y55" i="2"/>
  <c r="S55" i="2"/>
  <c r="S54" i="4"/>
  <c r="V55" i="2"/>
  <c r="L56" i="2"/>
  <c r="AR56" i="2"/>
  <c r="M52" i="4"/>
  <c r="E52" i="4"/>
  <c r="F52" i="4"/>
  <c r="O52" i="4"/>
  <c r="Q51" i="4"/>
  <c r="E55" i="2"/>
  <c r="AK55" i="2"/>
  <c r="AA56" i="2"/>
  <c r="R54" i="2"/>
  <c r="AT54" i="2"/>
  <c r="AW54" i="2"/>
  <c r="K54" i="4"/>
  <c r="AU55" i="2"/>
  <c r="AX55" i="2"/>
  <c r="X56" i="2"/>
  <c r="Y56" i="2"/>
  <c r="S56" i="2"/>
  <c r="S55" i="4"/>
  <c r="T56" i="2"/>
  <c r="U56" i="2"/>
  <c r="V56" i="2"/>
  <c r="L57" i="2"/>
  <c r="AR57" i="2"/>
  <c r="Q52" i="4"/>
  <c r="M53" i="4"/>
  <c r="O53" i="4"/>
  <c r="E53" i="4"/>
  <c r="F53" i="4"/>
  <c r="E56" i="2"/>
  <c r="AK56" i="2"/>
  <c r="AA57" i="2"/>
  <c r="AT55" i="2"/>
  <c r="AW55" i="2"/>
  <c r="R55" i="2"/>
  <c r="K55" i="4"/>
  <c r="AU56" i="2"/>
  <c r="AX56" i="2"/>
  <c r="Y57" i="2"/>
  <c r="U57" i="2"/>
  <c r="T57" i="2"/>
  <c r="S57" i="2"/>
  <c r="S56" i="4"/>
  <c r="X57" i="2"/>
  <c r="V57" i="2"/>
  <c r="L58" i="2"/>
  <c r="AR58" i="2"/>
  <c r="AT56" i="2"/>
  <c r="AW56" i="2"/>
  <c r="R56" i="2"/>
  <c r="M54" i="4"/>
  <c r="O54" i="4"/>
  <c r="E54" i="4"/>
  <c r="F54" i="4"/>
  <c r="E57" i="2"/>
  <c r="AK57" i="2"/>
  <c r="AA58" i="2"/>
  <c r="Q53" i="4"/>
  <c r="K56" i="4"/>
  <c r="AU57" i="2"/>
  <c r="AX57" i="2"/>
  <c r="Y58" i="2"/>
  <c r="S58" i="2"/>
  <c r="S57" i="4"/>
  <c r="U58" i="2"/>
  <c r="X58" i="2"/>
  <c r="T58" i="2"/>
  <c r="V58" i="2"/>
  <c r="L59" i="2"/>
  <c r="AR59" i="2"/>
  <c r="E58" i="2"/>
  <c r="AK58" i="2"/>
  <c r="AA59" i="2"/>
  <c r="Q54" i="4"/>
  <c r="R57" i="2"/>
  <c r="AT57" i="2"/>
  <c r="AW57" i="2"/>
  <c r="O55" i="4"/>
  <c r="E55" i="4"/>
  <c r="F55" i="4"/>
  <c r="M55" i="4"/>
  <c r="K57" i="4"/>
  <c r="AU58" i="2"/>
  <c r="AX58" i="2"/>
  <c r="Y59" i="2"/>
  <c r="U59" i="2"/>
  <c r="X59" i="2"/>
  <c r="T59" i="2"/>
  <c r="S59" i="2"/>
  <c r="S58" i="4"/>
  <c r="V59" i="2"/>
  <c r="L60" i="2"/>
  <c r="AR60" i="2"/>
  <c r="Q55" i="4"/>
  <c r="M56" i="4"/>
  <c r="O56" i="4"/>
  <c r="E56" i="4"/>
  <c r="F56" i="4"/>
  <c r="E59" i="2"/>
  <c r="AK59" i="2"/>
  <c r="AA60" i="2"/>
  <c r="K58" i="4"/>
  <c r="AT58" i="2"/>
  <c r="AW58" i="2"/>
  <c r="R58" i="2"/>
  <c r="AU59" i="2"/>
  <c r="AX59" i="2"/>
  <c r="X60" i="2"/>
  <c r="Y60" i="2"/>
  <c r="T60" i="2"/>
  <c r="S60" i="2"/>
  <c r="S59" i="4"/>
  <c r="U60" i="2"/>
  <c r="V60" i="2"/>
  <c r="K59" i="4"/>
  <c r="L61" i="2"/>
  <c r="AR61" i="2"/>
  <c r="E60" i="2"/>
  <c r="AK60" i="2"/>
  <c r="AA61" i="2"/>
  <c r="Q56" i="4"/>
  <c r="O57" i="4"/>
  <c r="E57" i="4"/>
  <c r="F57" i="4"/>
  <c r="M57" i="4"/>
  <c r="AT59" i="2"/>
  <c r="AW59" i="2"/>
  <c r="R59" i="2"/>
  <c r="U61" i="2"/>
  <c r="S61" i="2"/>
  <c r="S60" i="4"/>
  <c r="Y61" i="2"/>
  <c r="X61" i="2"/>
  <c r="AU60" i="2"/>
  <c r="AX60" i="2"/>
  <c r="T61" i="2"/>
  <c r="V61" i="2"/>
  <c r="L62" i="2"/>
  <c r="AR62" i="2"/>
  <c r="Q57" i="4"/>
  <c r="O58" i="4"/>
  <c r="M58" i="4"/>
  <c r="E58" i="4"/>
  <c r="F58" i="4"/>
  <c r="E61" i="2"/>
  <c r="AK61" i="2"/>
  <c r="AA62" i="2"/>
  <c r="AT60" i="2"/>
  <c r="AW60" i="2"/>
  <c r="R60" i="2"/>
  <c r="K60" i="4"/>
  <c r="AU61" i="2"/>
  <c r="AX61" i="2"/>
  <c r="X62" i="2"/>
  <c r="S62" i="2"/>
  <c r="S61" i="4"/>
  <c r="T62" i="2"/>
  <c r="U62" i="2"/>
  <c r="V62" i="2"/>
  <c r="K61" i="4"/>
  <c r="Y62" i="2"/>
  <c r="L63" i="2"/>
  <c r="AR63" i="2"/>
  <c r="Q58" i="4"/>
  <c r="R61" i="2"/>
  <c r="AT61" i="2"/>
  <c r="AW61" i="2"/>
  <c r="O59" i="4"/>
  <c r="E59" i="4"/>
  <c r="F59" i="4"/>
  <c r="M59" i="4"/>
  <c r="E62" i="2"/>
  <c r="AK62" i="2"/>
  <c r="AA63" i="2"/>
  <c r="AU62" i="2"/>
  <c r="AX62" i="2"/>
  <c r="X63" i="2"/>
  <c r="T63" i="2"/>
  <c r="Y63" i="2"/>
  <c r="U63" i="2"/>
  <c r="S63" i="2"/>
  <c r="S62" i="4"/>
  <c r="V63" i="2"/>
  <c r="L64" i="2"/>
  <c r="AR64" i="2"/>
  <c r="Q59" i="4"/>
  <c r="E63" i="2"/>
  <c r="AK63" i="2"/>
  <c r="AA64" i="2"/>
  <c r="AT62" i="2"/>
  <c r="AW62" i="2"/>
  <c r="R62" i="2"/>
  <c r="O60" i="4"/>
  <c r="M60" i="4"/>
  <c r="E60" i="4"/>
  <c r="F60" i="4"/>
  <c r="K62" i="4"/>
  <c r="S64" i="2"/>
  <c r="S63" i="4"/>
  <c r="X64" i="2"/>
  <c r="U64" i="2"/>
  <c r="AU63" i="2"/>
  <c r="AX63" i="2"/>
  <c r="Y64" i="2"/>
  <c r="T64" i="2"/>
  <c r="V64" i="2"/>
  <c r="L65" i="2"/>
  <c r="AR65" i="2"/>
  <c r="Q60" i="4"/>
  <c r="M61" i="4"/>
  <c r="E61" i="4"/>
  <c r="F61" i="4"/>
  <c r="O61" i="4"/>
  <c r="E64" i="2"/>
  <c r="AK64" i="2"/>
  <c r="AA65" i="2"/>
  <c r="R63" i="2"/>
  <c r="AT63" i="2"/>
  <c r="AW63" i="2"/>
  <c r="K63" i="4"/>
  <c r="AU64" i="2"/>
  <c r="AX64" i="2"/>
  <c r="T65" i="2"/>
  <c r="Y65" i="2"/>
  <c r="X65" i="2"/>
  <c r="U65" i="2"/>
  <c r="S65" i="2"/>
  <c r="S64" i="4"/>
  <c r="V65" i="2"/>
  <c r="L66" i="2"/>
  <c r="AR66" i="2"/>
  <c r="Q61" i="4"/>
  <c r="AT64" i="2"/>
  <c r="AW64" i="2"/>
  <c r="R64" i="2"/>
  <c r="O62" i="4"/>
  <c r="E62" i="4"/>
  <c r="F62" i="4"/>
  <c r="M62" i="4"/>
  <c r="E65" i="2"/>
  <c r="AK65" i="2"/>
  <c r="AA66" i="2"/>
  <c r="K64" i="4"/>
  <c r="T66" i="2"/>
  <c r="S66" i="2"/>
  <c r="S65" i="4"/>
  <c r="Y66" i="2"/>
  <c r="AU65" i="2"/>
  <c r="AX65" i="2"/>
  <c r="X66" i="2"/>
  <c r="U66" i="2"/>
  <c r="V66" i="2"/>
  <c r="L67" i="2"/>
  <c r="AR67" i="2"/>
  <c r="Q62" i="4"/>
  <c r="E66" i="2"/>
  <c r="AK66" i="2"/>
  <c r="AA67" i="2"/>
  <c r="AT65" i="2"/>
  <c r="AW65" i="2"/>
  <c r="R65" i="2"/>
  <c r="O63" i="4"/>
  <c r="E63" i="4"/>
  <c r="F63" i="4"/>
  <c r="M63" i="4"/>
  <c r="Q63" i="4"/>
  <c r="K65" i="4"/>
  <c r="AU66" i="2"/>
  <c r="AX66" i="2"/>
  <c r="X67" i="2"/>
  <c r="Y67" i="2"/>
  <c r="U67" i="2"/>
  <c r="S67" i="2"/>
  <c r="S66" i="4"/>
  <c r="T67" i="2"/>
  <c r="V67" i="2"/>
  <c r="L68" i="2"/>
  <c r="AR68" i="2"/>
  <c r="O64" i="4"/>
  <c r="M64" i="4"/>
  <c r="Q64" i="4"/>
  <c r="E64" i="4"/>
  <c r="F64" i="4"/>
  <c r="E67" i="2"/>
  <c r="AK67" i="2"/>
  <c r="AA68" i="2"/>
  <c r="R66" i="2"/>
  <c r="AT66" i="2"/>
  <c r="AW66" i="2"/>
  <c r="K66" i="4"/>
  <c r="AU67" i="2"/>
  <c r="AX67" i="2"/>
  <c r="Y68" i="2"/>
  <c r="S68" i="2"/>
  <c r="S67" i="4"/>
  <c r="U68" i="2"/>
  <c r="X68" i="2"/>
  <c r="T68" i="2"/>
  <c r="V68" i="2"/>
  <c r="L69" i="2"/>
  <c r="AR69" i="2"/>
  <c r="AT67" i="2"/>
  <c r="AW67" i="2"/>
  <c r="R67" i="2"/>
  <c r="M65" i="4"/>
  <c r="E65" i="4"/>
  <c r="F65" i="4"/>
  <c r="O65" i="4"/>
  <c r="E68" i="2"/>
  <c r="AK68" i="2"/>
  <c r="AA69" i="2"/>
  <c r="K67" i="4"/>
  <c r="AU68" i="2"/>
  <c r="AX68" i="2"/>
  <c r="X69" i="2"/>
  <c r="U69" i="2"/>
  <c r="T69" i="2"/>
  <c r="S69" i="2"/>
  <c r="S68" i="4"/>
  <c r="Y69" i="2"/>
  <c r="V69" i="2"/>
  <c r="L70" i="2"/>
  <c r="AR70" i="2"/>
  <c r="E69" i="2"/>
  <c r="AK69" i="2"/>
  <c r="AA70" i="2"/>
  <c r="Q65" i="4"/>
  <c r="R68" i="2"/>
  <c r="AT68" i="2"/>
  <c r="AW68" i="2"/>
  <c r="O66" i="4"/>
  <c r="E66" i="4"/>
  <c r="F66" i="4"/>
  <c r="M66" i="4"/>
  <c r="Q66" i="4"/>
  <c r="K68" i="4"/>
  <c r="AU69" i="2"/>
  <c r="AX69" i="2"/>
  <c r="S70" i="2"/>
  <c r="S69" i="4"/>
  <c r="T70" i="2"/>
  <c r="X70" i="2"/>
  <c r="U70" i="2"/>
  <c r="Y70" i="2"/>
  <c r="V70" i="2"/>
  <c r="L71" i="2"/>
  <c r="AR71" i="2"/>
  <c r="M67" i="4"/>
  <c r="E67" i="4"/>
  <c r="F67" i="4"/>
  <c r="O67" i="4"/>
  <c r="E70" i="2"/>
  <c r="AK70" i="2"/>
  <c r="AA71" i="2"/>
  <c r="AT69" i="2"/>
  <c r="AW69" i="2"/>
  <c r="R69" i="2"/>
  <c r="K69" i="4"/>
  <c r="AU70" i="2"/>
  <c r="AX70" i="2"/>
  <c r="X71" i="2"/>
  <c r="Y71" i="2"/>
  <c r="T71" i="2"/>
  <c r="U71" i="2"/>
  <c r="S71" i="2"/>
  <c r="S70" i="4"/>
  <c r="V71" i="2"/>
  <c r="L72" i="2"/>
  <c r="AR72" i="2"/>
  <c r="AT70" i="2"/>
  <c r="AW70" i="2"/>
  <c r="R70" i="2"/>
  <c r="O68" i="4"/>
  <c r="M68" i="4"/>
  <c r="E68" i="4"/>
  <c r="F68" i="4"/>
  <c r="E71" i="2"/>
  <c r="AK71" i="2"/>
  <c r="AA72" i="2"/>
  <c r="Q67" i="4"/>
  <c r="K70" i="4"/>
  <c r="T72" i="2"/>
  <c r="AU71" i="2"/>
  <c r="AX71" i="2"/>
  <c r="Y72" i="2"/>
  <c r="X72" i="2"/>
  <c r="S72" i="2"/>
  <c r="S71" i="4"/>
  <c r="U72" i="2"/>
  <c r="V72" i="2"/>
  <c r="L73" i="2"/>
  <c r="AR73" i="2"/>
  <c r="Q68" i="4"/>
  <c r="K71" i="4"/>
  <c r="E72" i="2"/>
  <c r="AK72" i="2"/>
  <c r="AA73" i="2"/>
  <c r="R71" i="2"/>
  <c r="AT71" i="2"/>
  <c r="AW71" i="2"/>
  <c r="M69" i="4"/>
  <c r="E69" i="4"/>
  <c r="F69" i="4"/>
  <c r="O69" i="4"/>
  <c r="AU72" i="2"/>
  <c r="AX72" i="2"/>
  <c r="S73" i="2"/>
  <c r="S72" i="4"/>
  <c r="U73" i="2"/>
  <c r="X73" i="2"/>
  <c r="Y73" i="2"/>
  <c r="T73" i="2"/>
  <c r="V73" i="2"/>
  <c r="L74" i="2"/>
  <c r="AR74" i="2"/>
  <c r="M70" i="4"/>
  <c r="O70" i="4"/>
  <c r="Q70" i="4"/>
  <c r="E70" i="4"/>
  <c r="F70" i="4"/>
  <c r="E73" i="2"/>
  <c r="AK73" i="2"/>
  <c r="AA74" i="2"/>
  <c r="Q69" i="4"/>
  <c r="AT72" i="2"/>
  <c r="AW72" i="2"/>
  <c r="R72" i="2"/>
  <c r="K72" i="4"/>
  <c r="AU73" i="2"/>
  <c r="AX73" i="2"/>
  <c r="T74" i="2"/>
  <c r="Y74" i="2"/>
  <c r="U74" i="2"/>
  <c r="S74" i="2"/>
  <c r="S73" i="4"/>
  <c r="X74" i="2"/>
  <c r="V74" i="2"/>
  <c r="L75" i="2"/>
  <c r="AR75" i="2"/>
  <c r="O71" i="4"/>
  <c r="M71" i="4"/>
  <c r="E71" i="4"/>
  <c r="F71" i="4"/>
  <c r="R73" i="2"/>
  <c r="AT73" i="2"/>
  <c r="AW73" i="2"/>
  <c r="E74" i="2"/>
  <c r="AK74" i="2"/>
  <c r="AA75" i="2"/>
  <c r="K73" i="4"/>
  <c r="U75" i="2"/>
  <c r="AU74" i="2"/>
  <c r="AX74" i="2"/>
  <c r="X75" i="2"/>
  <c r="S75" i="2"/>
  <c r="S74" i="4"/>
  <c r="Y75" i="2"/>
  <c r="T75" i="2"/>
  <c r="V75" i="2"/>
  <c r="L76" i="2"/>
  <c r="AR76" i="2"/>
  <c r="Q71" i="4"/>
  <c r="M72" i="4"/>
  <c r="E72" i="4"/>
  <c r="F72" i="4"/>
  <c r="O72" i="4"/>
  <c r="E75" i="2"/>
  <c r="AK75" i="2"/>
  <c r="AA76" i="2"/>
  <c r="AT74" i="2"/>
  <c r="AW74" i="2"/>
  <c r="R74" i="2"/>
  <c r="K74" i="4"/>
  <c r="AU75" i="2"/>
  <c r="AX75" i="2"/>
  <c r="Y76" i="2"/>
  <c r="S76" i="2"/>
  <c r="S75" i="4"/>
  <c r="T76" i="2"/>
  <c r="X76" i="2"/>
  <c r="U76" i="2"/>
  <c r="V76" i="2"/>
  <c r="K75" i="4"/>
  <c r="L77" i="2"/>
  <c r="AR77" i="2"/>
  <c r="Q72" i="4"/>
  <c r="R75" i="2"/>
  <c r="AT75" i="2"/>
  <c r="AW75" i="2"/>
  <c r="O73" i="4"/>
  <c r="E73" i="4"/>
  <c r="F73" i="4"/>
  <c r="M73" i="4"/>
  <c r="E76" i="2"/>
  <c r="AK76" i="2"/>
  <c r="AA77" i="2"/>
  <c r="AU76" i="2"/>
  <c r="AX76" i="2"/>
  <c r="X77" i="2"/>
  <c r="S77" i="2"/>
  <c r="S76" i="4"/>
  <c r="Y77" i="2"/>
  <c r="T77" i="2"/>
  <c r="U77" i="2"/>
  <c r="V77" i="2"/>
  <c r="L78" i="2"/>
  <c r="AR78" i="2"/>
  <c r="Q73" i="4"/>
  <c r="E77" i="2"/>
  <c r="AK77" i="2"/>
  <c r="AA78" i="2"/>
  <c r="K76" i="4"/>
  <c r="AT76" i="2"/>
  <c r="AW76" i="2"/>
  <c r="R76" i="2"/>
  <c r="M74" i="4"/>
  <c r="O74" i="4"/>
  <c r="E74" i="4"/>
  <c r="F74" i="4"/>
  <c r="Y78" i="2"/>
  <c r="S78" i="2"/>
  <c r="S77" i="4"/>
  <c r="AU77" i="2"/>
  <c r="AX77" i="2"/>
  <c r="U78" i="2"/>
  <c r="X78" i="2"/>
  <c r="T78" i="2"/>
  <c r="V78" i="2"/>
  <c r="L79" i="2"/>
  <c r="AR79" i="2"/>
  <c r="Q74" i="4"/>
  <c r="E78" i="2"/>
  <c r="AK78" i="2"/>
  <c r="AA79" i="2"/>
  <c r="M75" i="4"/>
  <c r="E75" i="4"/>
  <c r="F75" i="4"/>
  <c r="O75" i="4"/>
  <c r="R77" i="2"/>
  <c r="AT77" i="2"/>
  <c r="AW77" i="2"/>
  <c r="K77" i="4"/>
  <c r="AU78" i="2"/>
  <c r="AX78" i="2"/>
  <c r="X79" i="2"/>
  <c r="T79" i="2"/>
  <c r="S79" i="2"/>
  <c r="S78" i="4"/>
  <c r="Y79" i="2"/>
  <c r="U79" i="2"/>
  <c r="V79" i="2"/>
  <c r="L80" i="2"/>
  <c r="AR80" i="2"/>
  <c r="Q75" i="4"/>
  <c r="O76" i="4"/>
  <c r="M76" i="4"/>
  <c r="E76" i="4"/>
  <c r="F76" i="4"/>
  <c r="E79" i="2"/>
  <c r="AK79" i="2"/>
  <c r="AA80" i="2"/>
  <c r="R78" i="2"/>
  <c r="AT78" i="2"/>
  <c r="AW78" i="2"/>
  <c r="K78" i="4"/>
  <c r="AU79" i="2"/>
  <c r="AX79" i="2"/>
  <c r="S80" i="2"/>
  <c r="S79" i="4"/>
  <c r="T80" i="2"/>
  <c r="Y80" i="2"/>
  <c r="X80" i="2"/>
  <c r="U80" i="2"/>
  <c r="V80" i="2"/>
  <c r="L81" i="2"/>
  <c r="AR81" i="2"/>
  <c r="Q76" i="4"/>
  <c r="AT79" i="2"/>
  <c r="AW79" i="2"/>
  <c r="R79" i="2"/>
  <c r="K79" i="4"/>
  <c r="M77" i="4"/>
  <c r="E77" i="4"/>
  <c r="F77" i="4"/>
  <c r="O77" i="4"/>
  <c r="E80" i="2"/>
  <c r="AK80" i="2"/>
  <c r="AA81" i="2"/>
  <c r="AU80" i="2"/>
  <c r="AX80" i="2"/>
  <c r="U81" i="2"/>
  <c r="T81" i="2"/>
  <c r="X81" i="2"/>
  <c r="S81" i="2"/>
  <c r="S80" i="4"/>
  <c r="Y81" i="2"/>
  <c r="V81" i="2"/>
  <c r="L82" i="2"/>
  <c r="AR82" i="2"/>
  <c r="E81" i="2"/>
  <c r="AK81" i="2"/>
  <c r="AA82" i="2"/>
  <c r="Q77" i="4"/>
  <c r="R80" i="2"/>
  <c r="AT80" i="2"/>
  <c r="AW80" i="2"/>
  <c r="O78" i="4"/>
  <c r="M78" i="4"/>
  <c r="E78" i="4"/>
  <c r="F78" i="4"/>
  <c r="K80" i="4"/>
  <c r="T82" i="2"/>
  <c r="X82" i="2"/>
  <c r="S82" i="2"/>
  <c r="S81" i="4"/>
  <c r="Y82" i="2"/>
  <c r="AU81" i="2"/>
  <c r="AX81" i="2"/>
  <c r="U82" i="2"/>
  <c r="V82" i="2"/>
  <c r="L83" i="2"/>
  <c r="AR83" i="2"/>
  <c r="M79" i="4"/>
  <c r="E79" i="4"/>
  <c r="F79" i="4"/>
  <c r="O79" i="4"/>
  <c r="Q78" i="4"/>
  <c r="E82" i="2"/>
  <c r="AK82" i="2"/>
  <c r="AA83" i="2"/>
  <c r="AT81" i="2"/>
  <c r="AW81" i="2"/>
  <c r="R81" i="2"/>
  <c r="K81" i="4"/>
  <c r="AU82" i="2"/>
  <c r="AX82" i="2"/>
  <c r="U83" i="2"/>
  <c r="S83" i="2"/>
  <c r="S82" i="4"/>
  <c r="T83" i="2"/>
  <c r="Y83" i="2"/>
  <c r="X83" i="2"/>
  <c r="V83" i="2"/>
  <c r="L84" i="2"/>
  <c r="AR84" i="2"/>
  <c r="Q79" i="4"/>
  <c r="O80" i="4"/>
  <c r="M80" i="4"/>
  <c r="E80" i="4"/>
  <c r="F80" i="4"/>
  <c r="E83" i="2"/>
  <c r="AK83" i="2"/>
  <c r="AA84" i="2"/>
  <c r="AT82" i="2"/>
  <c r="AW82" i="2"/>
  <c r="R82" i="2"/>
  <c r="K82" i="4"/>
  <c r="AU83" i="2"/>
  <c r="AX83" i="2"/>
  <c r="U84" i="2"/>
  <c r="T84" i="2"/>
  <c r="Y84" i="2"/>
  <c r="X84" i="2"/>
  <c r="S84" i="2"/>
  <c r="S83" i="4"/>
  <c r="V84" i="2"/>
  <c r="L85" i="2"/>
  <c r="AR85" i="2"/>
  <c r="AT83" i="2"/>
  <c r="AW83" i="2"/>
  <c r="R83" i="2"/>
  <c r="M81" i="4"/>
  <c r="O81" i="4"/>
  <c r="E81" i="4"/>
  <c r="F81" i="4"/>
  <c r="Q80" i="4"/>
  <c r="E84" i="2"/>
  <c r="AK84" i="2"/>
  <c r="AA85" i="2"/>
  <c r="K83" i="4"/>
  <c r="X85" i="2"/>
  <c r="U85" i="2"/>
  <c r="Y85" i="2"/>
  <c r="S85" i="2"/>
  <c r="S84" i="4"/>
  <c r="T85" i="2"/>
  <c r="AU84" i="2"/>
  <c r="AX84" i="2"/>
  <c r="V85" i="2"/>
  <c r="L86" i="2"/>
  <c r="AR86" i="2"/>
  <c r="E85" i="2"/>
  <c r="AK85" i="2"/>
  <c r="AA86" i="2"/>
  <c r="AT84" i="2"/>
  <c r="AW84" i="2"/>
  <c r="R84" i="2"/>
  <c r="Q81" i="4"/>
  <c r="O82" i="4"/>
  <c r="E82" i="4"/>
  <c r="F82" i="4"/>
  <c r="M82" i="4"/>
  <c r="Q82" i="4"/>
  <c r="K84" i="4"/>
  <c r="AU85" i="2"/>
  <c r="AX85" i="2"/>
  <c r="T86" i="2"/>
  <c r="U86" i="2"/>
  <c r="X86" i="2"/>
  <c r="S86" i="2"/>
  <c r="S85" i="4"/>
  <c r="Y86" i="2"/>
  <c r="V86" i="2"/>
  <c r="L87" i="2"/>
  <c r="AR87" i="2"/>
  <c r="O83" i="4"/>
  <c r="E83" i="4"/>
  <c r="F83" i="4"/>
  <c r="M83" i="4"/>
  <c r="Q83" i="4"/>
  <c r="E86" i="2"/>
  <c r="AK86" i="2"/>
  <c r="AA87" i="2"/>
  <c r="AT85" i="2"/>
  <c r="AW85" i="2"/>
  <c r="R85" i="2"/>
  <c r="K85" i="4"/>
  <c r="S87" i="2"/>
  <c r="S86" i="4"/>
  <c r="U87" i="2"/>
  <c r="X87" i="2"/>
  <c r="AU86" i="2"/>
  <c r="AX86" i="2"/>
  <c r="Y87" i="2"/>
  <c r="T87" i="2"/>
  <c r="V87" i="2"/>
  <c r="L88" i="2"/>
  <c r="AR88" i="2"/>
  <c r="AT86" i="2"/>
  <c r="AW86" i="2"/>
  <c r="R86" i="2"/>
  <c r="O84" i="4"/>
  <c r="M84" i="4"/>
  <c r="E84" i="4"/>
  <c r="F84" i="4"/>
  <c r="E87" i="2"/>
  <c r="AK87" i="2"/>
  <c r="AA88" i="2"/>
  <c r="K86" i="4"/>
  <c r="Y88" i="2"/>
  <c r="AU87" i="2"/>
  <c r="AX87" i="2"/>
  <c r="X88" i="2"/>
  <c r="S88" i="2"/>
  <c r="S87" i="4"/>
  <c r="T88" i="2"/>
  <c r="U88" i="2"/>
  <c r="V88" i="2"/>
  <c r="L89" i="2"/>
  <c r="AR89" i="2"/>
  <c r="Q84" i="4"/>
  <c r="E88" i="2"/>
  <c r="AK88" i="2"/>
  <c r="AA89" i="2"/>
  <c r="R87" i="2"/>
  <c r="AT87" i="2"/>
  <c r="AW87" i="2"/>
  <c r="M85" i="4"/>
  <c r="E85" i="4"/>
  <c r="F85" i="4"/>
  <c r="O85" i="4"/>
  <c r="K87" i="4"/>
  <c r="AU88" i="2"/>
  <c r="AX88" i="2"/>
  <c r="Y89" i="2"/>
  <c r="X89" i="2"/>
  <c r="S89" i="2"/>
  <c r="S88" i="4"/>
  <c r="U89" i="2"/>
  <c r="T89" i="2"/>
  <c r="V89" i="2"/>
  <c r="L90" i="2"/>
  <c r="AR90" i="2"/>
  <c r="M86" i="4"/>
  <c r="O86" i="4"/>
  <c r="E86" i="4"/>
  <c r="F86" i="4"/>
  <c r="E89" i="2"/>
  <c r="AK89" i="2"/>
  <c r="AT89" i="2"/>
  <c r="AW89" i="2"/>
  <c r="AA90" i="2"/>
  <c r="Q85" i="4"/>
  <c r="AT88" i="2"/>
  <c r="AW88" i="2"/>
  <c r="R88" i="2"/>
  <c r="K88" i="4"/>
  <c r="AU89" i="2"/>
  <c r="AX89" i="2"/>
  <c r="S90" i="2"/>
  <c r="S89" i="4"/>
  <c r="Y90" i="2"/>
  <c r="U90" i="2"/>
  <c r="X90" i="2"/>
  <c r="T90" i="2"/>
  <c r="V90" i="2"/>
  <c r="L91" i="2"/>
  <c r="AR91" i="2"/>
  <c r="R89" i="2"/>
  <c r="O88" i="4"/>
  <c r="Q86" i="4"/>
  <c r="O87" i="4"/>
  <c r="M87" i="4"/>
  <c r="Q87" i="4"/>
  <c r="E87" i="4"/>
  <c r="F87" i="4"/>
  <c r="E90" i="2"/>
  <c r="AK90" i="2"/>
  <c r="AA91" i="2"/>
  <c r="M88" i="4"/>
  <c r="K89" i="4"/>
  <c r="AU90" i="2"/>
  <c r="AX90" i="2"/>
  <c r="Y91" i="2"/>
  <c r="S91" i="2"/>
  <c r="S90" i="4"/>
  <c r="T91" i="2"/>
  <c r="U91" i="2"/>
  <c r="X91" i="2"/>
  <c r="V91" i="2"/>
  <c r="L92" i="2"/>
  <c r="AR92" i="2"/>
  <c r="E88" i="4"/>
  <c r="F88" i="4"/>
  <c r="Q88" i="4"/>
  <c r="AT90" i="2"/>
  <c r="AW90" i="2"/>
  <c r="R90" i="2"/>
  <c r="E91" i="2"/>
  <c r="AK91" i="2"/>
  <c r="AT91" i="2"/>
  <c r="AW91" i="2"/>
  <c r="AA92" i="2"/>
  <c r="K90" i="4"/>
  <c r="AU91" i="2"/>
  <c r="AX91" i="2"/>
  <c r="X92" i="2"/>
  <c r="U92" i="2"/>
  <c r="Y92" i="2"/>
  <c r="S92" i="2"/>
  <c r="S91" i="4"/>
  <c r="T92" i="2"/>
  <c r="V92" i="2"/>
  <c r="L93" i="2"/>
  <c r="AR93" i="2"/>
  <c r="R91" i="2"/>
  <c r="E92" i="2"/>
  <c r="AK92" i="2"/>
  <c r="AA93" i="2"/>
  <c r="E89" i="4"/>
  <c r="F89" i="4"/>
  <c r="O89" i="4"/>
  <c r="M89" i="4"/>
  <c r="E90" i="4"/>
  <c r="F90" i="4"/>
  <c r="O90" i="4"/>
  <c r="M90" i="4"/>
  <c r="K91" i="4"/>
  <c r="S93" i="2"/>
  <c r="S92" i="4"/>
  <c r="X93" i="2"/>
  <c r="T93" i="2"/>
  <c r="AU92" i="2"/>
  <c r="AX92" i="2"/>
  <c r="Y93" i="2"/>
  <c r="U93" i="2"/>
  <c r="V93" i="2"/>
  <c r="L94" i="2"/>
  <c r="AR94" i="2"/>
  <c r="Q90" i="4"/>
  <c r="E93" i="2"/>
  <c r="AK93" i="2"/>
  <c r="AA94" i="2"/>
  <c r="Q89" i="4"/>
  <c r="R92" i="2"/>
  <c r="AT92" i="2"/>
  <c r="AW92" i="2"/>
  <c r="K92" i="4"/>
  <c r="T94" i="2"/>
  <c r="AU93" i="2"/>
  <c r="AX93" i="2"/>
  <c r="S94" i="2"/>
  <c r="S93" i="4"/>
  <c r="X94" i="2"/>
  <c r="U94" i="2"/>
  <c r="Y94" i="2"/>
  <c r="V94" i="2"/>
  <c r="L95" i="2"/>
  <c r="AR95" i="2"/>
  <c r="E91" i="4"/>
  <c r="F91" i="4"/>
  <c r="O91" i="4"/>
  <c r="M91" i="4"/>
  <c r="E94" i="2"/>
  <c r="AK94" i="2"/>
  <c r="AA95" i="2"/>
  <c r="R93" i="2"/>
  <c r="AT93" i="2"/>
  <c r="AW93" i="2"/>
  <c r="K93" i="4"/>
  <c r="AU94" i="2"/>
  <c r="AX94" i="2"/>
  <c r="X95" i="2"/>
  <c r="S95" i="2"/>
  <c r="S94" i="4"/>
  <c r="Y95" i="2"/>
  <c r="T95" i="2"/>
  <c r="U95" i="2"/>
  <c r="V95" i="2"/>
  <c r="L96" i="2"/>
  <c r="AR96" i="2"/>
  <c r="Q91" i="4"/>
  <c r="AT94" i="2"/>
  <c r="AW94" i="2"/>
  <c r="R94" i="2"/>
  <c r="O92" i="4"/>
  <c r="M92" i="4"/>
  <c r="E92" i="4"/>
  <c r="F92" i="4"/>
  <c r="E95" i="2"/>
  <c r="AK95" i="2"/>
  <c r="AA96" i="2"/>
  <c r="K94" i="4"/>
  <c r="S96" i="2"/>
  <c r="S95" i="4"/>
  <c r="T96" i="2"/>
  <c r="X96" i="2"/>
  <c r="AU95" i="2"/>
  <c r="AX95" i="2"/>
  <c r="U96" i="2"/>
  <c r="V96" i="2"/>
  <c r="K95" i="4"/>
  <c r="Y96" i="2"/>
  <c r="L97" i="2"/>
  <c r="AR97" i="2"/>
  <c r="Q92" i="4"/>
  <c r="E96" i="2"/>
  <c r="AK96" i="2"/>
  <c r="AA97" i="2"/>
  <c r="AT95" i="2"/>
  <c r="AW95" i="2"/>
  <c r="R95" i="2"/>
  <c r="M93" i="4"/>
  <c r="E93" i="4"/>
  <c r="F93" i="4"/>
  <c r="O93" i="4"/>
  <c r="AU96" i="2"/>
  <c r="AX96" i="2"/>
  <c r="X97" i="2"/>
  <c r="Y97" i="2"/>
  <c r="U97" i="2"/>
  <c r="T97" i="2"/>
  <c r="S97" i="2"/>
  <c r="S96" i="4"/>
  <c r="V97" i="2"/>
  <c r="L98" i="2"/>
  <c r="AR98" i="2"/>
  <c r="M94" i="4"/>
  <c r="E94" i="4"/>
  <c r="F94" i="4"/>
  <c r="O94" i="4"/>
  <c r="E97" i="2"/>
  <c r="AK97" i="2"/>
  <c r="AA98" i="2"/>
  <c r="Q93" i="4"/>
  <c r="R96" i="2"/>
  <c r="AT96" i="2"/>
  <c r="AW96" i="2"/>
  <c r="K96" i="4"/>
  <c r="AU97" i="2"/>
  <c r="AX97" i="2"/>
  <c r="Y98" i="2"/>
  <c r="S98" i="2"/>
  <c r="S97" i="4"/>
  <c r="X98" i="2"/>
  <c r="U98" i="2"/>
  <c r="T98" i="2"/>
  <c r="V98" i="2"/>
  <c r="L99" i="2"/>
  <c r="AR99" i="2"/>
  <c r="R97" i="2"/>
  <c r="AT97" i="2"/>
  <c r="AW97" i="2"/>
  <c r="O95" i="4"/>
  <c r="E95" i="4"/>
  <c r="F95" i="4"/>
  <c r="M95" i="4"/>
  <c r="E98" i="2"/>
  <c r="AK98" i="2"/>
  <c r="AA99" i="2"/>
  <c r="Q94" i="4"/>
  <c r="K97" i="4"/>
  <c r="AU98" i="2"/>
  <c r="AX98" i="2"/>
  <c r="X99" i="2"/>
  <c r="T99" i="2"/>
  <c r="Y99" i="2"/>
  <c r="U99" i="2"/>
  <c r="V99" i="2"/>
  <c r="K98" i="4"/>
  <c r="S99" i="2"/>
  <c r="S98" i="4"/>
  <c r="L100" i="2"/>
  <c r="AR100" i="2"/>
  <c r="Q95" i="4"/>
  <c r="E99" i="2"/>
  <c r="AK99" i="2"/>
  <c r="AA100" i="2"/>
  <c r="AT98" i="2"/>
  <c r="AW98" i="2"/>
  <c r="R98" i="2"/>
  <c r="O96" i="4"/>
  <c r="M96" i="4"/>
  <c r="Q96" i="4"/>
  <c r="E96" i="4"/>
  <c r="F96" i="4"/>
  <c r="AU99" i="2"/>
  <c r="AX99" i="2"/>
  <c r="U100" i="2"/>
  <c r="Y100" i="2"/>
  <c r="T100" i="2"/>
  <c r="X100" i="2"/>
  <c r="S100" i="2"/>
  <c r="S99" i="4"/>
  <c r="V100" i="2"/>
  <c r="L101" i="2"/>
  <c r="AR101" i="2"/>
  <c r="M97" i="4"/>
  <c r="O97" i="4"/>
  <c r="E97" i="4"/>
  <c r="F97" i="4"/>
  <c r="E100" i="2"/>
  <c r="AK100" i="2"/>
  <c r="AA101" i="2"/>
  <c r="AT99" i="2"/>
  <c r="AW99" i="2"/>
  <c r="R99" i="2"/>
  <c r="K99" i="4"/>
  <c r="Y101" i="2"/>
  <c r="U101" i="2"/>
  <c r="S101" i="2"/>
  <c r="S100" i="4"/>
  <c r="X101" i="2"/>
  <c r="AU100" i="2"/>
  <c r="AX100" i="2"/>
  <c r="T101" i="2"/>
  <c r="V101" i="2"/>
  <c r="L102" i="2"/>
  <c r="AR102" i="2"/>
  <c r="AT100" i="2"/>
  <c r="AW100" i="2"/>
  <c r="R100" i="2"/>
  <c r="O98" i="4"/>
  <c r="E98" i="4"/>
  <c r="F98" i="4"/>
  <c r="M98" i="4"/>
  <c r="E101" i="2"/>
  <c r="AK101" i="2"/>
  <c r="AA102" i="2"/>
  <c r="Q97" i="4"/>
  <c r="K100" i="4"/>
  <c r="AU101" i="2"/>
  <c r="AX101" i="2"/>
  <c r="S102" i="2"/>
  <c r="S101" i="4"/>
  <c r="U102" i="2"/>
  <c r="Y102" i="2"/>
  <c r="T102" i="2"/>
  <c r="X102" i="2"/>
  <c r="V102" i="2"/>
  <c r="L103" i="2"/>
  <c r="AR103" i="2"/>
  <c r="Q98" i="4"/>
  <c r="E102" i="2"/>
  <c r="AA103" i="2"/>
  <c r="R101" i="2"/>
  <c r="AT101" i="2"/>
  <c r="AW101" i="2"/>
  <c r="O99" i="4"/>
  <c r="E99" i="4"/>
  <c r="F99" i="4"/>
  <c r="M99" i="4"/>
  <c r="K101" i="4"/>
  <c r="U103" i="2"/>
  <c r="X103" i="2"/>
  <c r="AU102" i="2"/>
  <c r="AX102" i="2"/>
  <c r="T103" i="2"/>
  <c r="Y103" i="2"/>
  <c r="S103" i="2"/>
  <c r="S102" i="4"/>
  <c r="V103" i="2"/>
  <c r="L104" i="2"/>
  <c r="AR104" i="2"/>
  <c r="R102" i="2"/>
  <c r="AK102" i="2"/>
  <c r="AT102" i="2"/>
  <c r="AW102" i="2"/>
  <c r="Q99" i="4"/>
  <c r="O100" i="4"/>
  <c r="M100" i="4"/>
  <c r="E100" i="4"/>
  <c r="F100" i="4"/>
  <c r="E103" i="2"/>
  <c r="AK103" i="2"/>
  <c r="AA104" i="2"/>
  <c r="E104" i="2"/>
  <c r="AK104" i="2"/>
  <c r="K102" i="4"/>
  <c r="AU103" i="2"/>
  <c r="AX103" i="2"/>
  <c r="X104" i="2"/>
  <c r="U104" i="2"/>
  <c r="T104" i="2"/>
  <c r="S104" i="2"/>
  <c r="S103" i="4"/>
  <c r="Y104" i="2"/>
  <c r="V104" i="2"/>
  <c r="R104" i="2"/>
  <c r="O103" i="4"/>
  <c r="Q100" i="4"/>
  <c r="O101" i="4"/>
  <c r="M101" i="4"/>
  <c r="E101" i="4"/>
  <c r="F101" i="4"/>
  <c r="R103" i="2"/>
  <c r="AT103" i="2"/>
  <c r="AW103" i="2"/>
  <c r="M103" i="4"/>
  <c r="K103" i="4"/>
  <c r="AT104" i="2"/>
  <c r="AW104" i="2"/>
  <c r="AU104" i="2"/>
  <c r="AX104" i="2"/>
  <c r="E103" i="4"/>
  <c r="F103" i="4"/>
  <c r="Q101" i="4"/>
  <c r="O102" i="4"/>
  <c r="M102" i="4"/>
  <c r="E102" i="4"/>
  <c r="F102" i="4"/>
  <c r="Q103" i="4"/>
  <c r="Q102" i="4"/>
</calcChain>
</file>

<file path=xl/sharedStrings.xml><?xml version="1.0" encoding="utf-8"?>
<sst xmlns="http://schemas.openxmlformats.org/spreadsheetml/2006/main" count="400" uniqueCount="220">
  <si>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</si>
  <si>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</si>
  <si>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</si>
  <si>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</si>
  <si>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</si>
  <si>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</si>
  <si>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</si>
  <si>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</si>
  <si>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</si>
  <si>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</si>
  <si>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</si>
  <si>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</si>
  <si>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</si>
  <si>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</si>
  <si>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</si>
  <si>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</si>
  <si>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</si>
  <si>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</si>
  <si>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</si>
  <si>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</si>
  <si>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</si>
  <si>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</si>
  <si>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</si>
  <si>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</si>
  <si>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</si>
  <si>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</si>
  <si>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</si>
  <si>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</si>
  <si>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</si>
  <si>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</si>
  <si>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</si>
  <si>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</si>
  <si>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</si>
  <si>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</si>
  <si>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</si>
  <si>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</si>
  <si>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</si>
  <si>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</si>
  <si>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</si>
  <si>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</si>
  <si>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</si>
  <si>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</si>
  <si>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</si>
  <si>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</si>
  <si>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</si>
  <si>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</si>
  <si>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</si>
  <si>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</si>
  <si>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</si>
  <si>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</si>
  <si>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</si>
  <si>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</si>
  <si>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</si>
  <si>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</si>
  <si>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</si>
  <si>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</si>
  <si>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</si>
  <si>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</si>
  <si>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</si>
  <si>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</si>
  <si>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</si>
  <si>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</si>
  <si>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</si>
  <si>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</si>
  <si>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</si>
  <si>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</si>
  <si>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</si>
  <si>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</si>
  <si>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</si>
  <si>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</si>
  <si>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</si>
  <si>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</si>
  <si>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</si>
  <si>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</si>
  <si>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</si>
  <si>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</si>
  <si>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</si>
  <si>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</si>
  <si>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</si>
  <si>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</si>
  <si>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</si>
  <si>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</si>
  <si>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</si>
  <si>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</si>
  <si>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</si>
  <si>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</si>
  <si>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</si>
  <si>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</si>
  <si>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</si>
  <si>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</si>
  <si>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</si>
  <si>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</si>
  <si>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</si>
  <si>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</si>
  <si>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</si>
  <si>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</si>
  <si>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</si>
  <si>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</si>
  <si>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</si>
  <si>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</si>
  <si>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</si>
  <si>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</si>
  <si>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</si>
  <si>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</si>
  <si>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</si>
  <si>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</si>
  <si>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</si>
  <si>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</si>
  <si>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</si>
  <si>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</si>
  <si>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</si>
  <si>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</si>
  <si>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</si>
  <si>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</si>
  <si>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</si>
  <si>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</si>
  <si>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</si>
  <si>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</si>
  <si>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</si>
  <si>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</si>
  <si>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</si>
  <si>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</si>
  <si>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</si>
  <si>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</si>
  <si>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</si>
  <si>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</si>
  <si>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</si>
  <si>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</si>
  <si>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</si>
  <si>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</si>
  <si>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</si>
  <si>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</si>
  <si>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</si>
  <si>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</si>
  <si>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</si>
  <si>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</si>
  <si>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</si>
  <si>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</si>
  <si>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</si>
  <si>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</si>
  <si>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</si>
  <si>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</si>
  <si>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</si>
  <si>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</si>
  <si>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</si>
  <si>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</si>
  <si>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</si>
  <si>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</si>
  <si>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</si>
  <si>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</si>
  <si>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</si>
  <si>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</si>
  <si>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</si>
  <si>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</si>
  <si>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</si>
  <si>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</si>
  <si>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</si>
  <si>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</si>
  <si>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</si>
  <si>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</si>
  <si>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</si>
  <si>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</si>
  <si>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</si>
  <si>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</si>
  <si>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</si>
  <si>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</si>
  <si>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</si>
  <si>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</si>
  <si>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</si>
  <si>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</si>
  <si>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</si>
  <si>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</si>
  <si>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</si>
  <si>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</si>
  <si>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</si>
  <si>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</si>
  <si>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</si>
  <si>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</si>
  <si>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</si>
  <si>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</si>
  <si>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</si>
  <si>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</si>
  <si>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</si>
  <si>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</si>
  <si>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</si>
  <si>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</si>
  <si>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</si>
  <si>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</si>
  <si>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</si>
  <si>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</si>
  <si>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</si>
  <si>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</si>
  <si>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</si>
  <si>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</si>
  <si>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</si>
  <si>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</si>
  <si>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</si>
  <si>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</si>
  <si>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</si>
  <si>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</si>
  <si>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</si>
  <si>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</si>
  <si>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</si>
  <si>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</si>
  <si>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spell_research</t>
  </si>
  <si>
    <t>magic_harnessing</t>
  </si>
  <si>
    <t>Casting_Strength_Base</t>
  </si>
  <si>
    <t>Casting_Strength</t>
  </si>
  <si>
    <t>Circle 1</t>
  </si>
  <si>
    <t>Circle 2</t>
  </si>
  <si>
    <t>Mental</t>
  </si>
  <si>
    <t>Elemental</t>
  </si>
  <si>
    <t>Stat 1</t>
  </si>
  <si>
    <t>Stat 2</t>
  </si>
  <si>
    <t>Main Circle</t>
  </si>
  <si>
    <t>CS = L*3 + Primary Bonus + Stat Bonus</t>
  </si>
  <si>
    <t>CS = L*3 + Primary Bonus + Stat Bonus + Wand Bonus</t>
  </si>
  <si>
    <t>Spell Research Progression</t>
  </si>
  <si>
    <t>Logic_Bonus</t>
  </si>
  <si>
    <t>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</si>
</sst>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9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14392"/>
        <c:axId val="-2140055096"/>
      </c:lineChart>
      <c:catAx>
        <c:axId val="-21304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55096"/>
        <c:crosses val="autoZero"/>
        <c:auto val="1"/>
        <c:lblAlgn val="ctr"/>
        <c:lblOffset val="100"/>
        <c:noMultiLvlLbl val="0"/>
      </c:catAx>
      <c:valAx>
        <c:axId val="-214005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93624"/>
        <c:axId val="-2129390600"/>
      </c:lineChart>
      <c:catAx>
        <c:axId val="-21293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90600"/>
        <c:crosses val="autoZero"/>
        <c:auto val="1"/>
        <c:lblAlgn val="ctr"/>
        <c:lblOffset val="100"/>
        <c:noMultiLvlLbl val="0"/>
      </c:catAx>
      <c:valAx>
        <c:axId val="-21293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110</v>
      </c>
      <c r="H1" t="s">
        <v>111</v>
      </c>
      <c r="I1" s="9" t="s">
        <v>112</v>
      </c>
      <c r="K1" t="s">
        <v>3</v>
      </c>
      <c r="L1" t="s">
        <v>4</v>
      </c>
    </row>
    <row r="2" spans="1:12">
      <c r="A2" t="s">
        <v>113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114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115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116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D101" sqref="D101"/>
    </sheetView>
  </sheetViews>
  <sheetFormatPr baseColWidth="10" defaultColWidth="8.83203125" defaultRowHeight="14" x14ac:dyDescent="0"/>
  <cols>
    <col min="1" max="1" width="10.6640625" bestFit="1" customWidth="1"/>
  </cols>
  <sheetData>
    <row r="1" spans="1:15">
      <c r="B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J1" t="s">
        <v>95</v>
      </c>
      <c r="K1" t="s">
        <v>96</v>
      </c>
      <c r="L1" t="s">
        <v>96</v>
      </c>
      <c r="N1" t="s">
        <v>121</v>
      </c>
      <c r="O1" t="s">
        <v>120</v>
      </c>
    </row>
    <row r="2" spans="1:15">
      <c r="A2" t="s">
        <v>118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88</v>
      </c>
      <c r="L2" t="s">
        <v>105</v>
      </c>
      <c r="N2" t="s">
        <v>122</v>
      </c>
      <c r="O2" t="s">
        <v>119</v>
      </c>
    </row>
    <row r="3" spans="1:15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>
      <c r="B4">
        <v>1</v>
      </c>
      <c r="D4">
        <f>FLOOR($A$3*(1-1*EXP(-$A$6*B4)),1)</f>
        <v>5</v>
      </c>
      <c r="E4">
        <f>E3+5</f>
        <v>5</v>
      </c>
      <c r="F4">
        <f t="shared" ref="F4:O4" si="0">F3+5</f>
        <v>5</v>
      </c>
      <c r="G4">
        <f t="shared" si="0"/>
        <v>5</v>
      </c>
      <c r="H4">
        <f t="shared" si="0"/>
        <v>5</v>
      </c>
      <c r="J4">
        <f t="shared" si="0"/>
        <v>5</v>
      </c>
      <c r="K4">
        <f t="shared" si="0"/>
        <v>5</v>
      </c>
      <c r="L4">
        <f t="shared" si="0"/>
        <v>5</v>
      </c>
      <c r="N4">
        <v>1</v>
      </c>
      <c r="O4">
        <f t="shared" si="0"/>
        <v>5</v>
      </c>
    </row>
    <row r="5" spans="1:15">
      <c r="A5" t="s">
        <v>117</v>
      </c>
      <c r="B5">
        <v>2</v>
      </c>
      <c r="D5">
        <f t="shared" ref="D4:D67" si="1">FLOOR($A$3*(1-1*EXP(-$A$6*B5)),1)</f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>
      <c r="A6" s="3">
        <v>1.2E-2</v>
      </c>
      <c r="B6">
        <v>3</v>
      </c>
      <c r="D6">
        <f t="shared" si="1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>
      <c r="B7">
        <v>4</v>
      </c>
      <c r="D7">
        <f t="shared" si="1"/>
        <v>23</v>
      </c>
      <c r="E7">
        <f>E6+5</f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>
      <c r="B8">
        <v>5</v>
      </c>
      <c r="D8">
        <f t="shared" si="1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>
      <c r="B9">
        <v>6</v>
      </c>
      <c r="D9">
        <f t="shared" si="1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>
      <c r="B10">
        <v>7</v>
      </c>
      <c r="C10" s="8"/>
      <c r="D10">
        <f t="shared" si="1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>
      <c r="B11">
        <v>8</v>
      </c>
      <c r="D11">
        <f t="shared" si="1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>
      <c r="B12">
        <v>9</v>
      </c>
      <c r="D12">
        <f t="shared" si="1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>
      <c r="B13">
        <v>10</v>
      </c>
      <c r="D13">
        <f t="shared" si="1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>
      <c r="B14">
        <v>11</v>
      </c>
      <c r="D14">
        <f t="shared" si="1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>
      <c r="B15">
        <v>12</v>
      </c>
      <c r="D15">
        <f t="shared" si="1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>
      <c r="B16">
        <v>13</v>
      </c>
      <c r="D16">
        <f t="shared" si="1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>
      <c r="B17">
        <v>14</v>
      </c>
      <c r="D17">
        <f t="shared" si="1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>
      <c r="B18">
        <v>15</v>
      </c>
      <c r="D18">
        <f t="shared" si="1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>
      <c r="B19">
        <v>16</v>
      </c>
      <c r="D19">
        <f t="shared" si="1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>
      <c r="B20">
        <v>17</v>
      </c>
      <c r="D20">
        <f t="shared" si="1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>
      <c r="B21">
        <v>18</v>
      </c>
      <c r="D21">
        <f t="shared" si="1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>
      <c r="B22">
        <v>19</v>
      </c>
      <c r="D22">
        <f t="shared" si="1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>
      <c r="B23">
        <v>20</v>
      </c>
      <c r="D23">
        <f t="shared" si="1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>
      <c r="B24">
        <v>21</v>
      </c>
      <c r="D24">
        <f t="shared" si="1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>
      <c r="B25">
        <v>22</v>
      </c>
      <c r="D25">
        <f t="shared" si="1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>
      <c r="B26">
        <v>23</v>
      </c>
      <c r="D26">
        <f t="shared" si="1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>
      <c r="B27">
        <v>24</v>
      </c>
      <c r="D27">
        <f t="shared" si="1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>
      <c r="B28">
        <v>25</v>
      </c>
      <c r="D28">
        <f t="shared" si="1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>
      <c r="B29">
        <v>26</v>
      </c>
      <c r="D29">
        <f t="shared" si="1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>
      <c r="B30">
        <v>27</v>
      </c>
      <c r="D30">
        <f t="shared" si="1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>
      <c r="B31">
        <v>28</v>
      </c>
      <c r="D31">
        <f t="shared" si="1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>
      <c r="B32">
        <v>29</v>
      </c>
      <c r="D32">
        <f t="shared" si="1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>
      <c r="B33">
        <v>30</v>
      </c>
      <c r="D33">
        <f t="shared" si="1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>
      <c r="B34">
        <v>31</v>
      </c>
      <c r="D34">
        <f t="shared" si="1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>
      <c r="B35">
        <v>32</v>
      </c>
      <c r="D35">
        <f t="shared" si="1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>
      <c r="B36">
        <v>33</v>
      </c>
      <c r="D36">
        <f t="shared" si="1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>
      <c r="B37">
        <v>34</v>
      </c>
      <c r="D37">
        <f t="shared" si="1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>
      <c r="B38">
        <v>35</v>
      </c>
      <c r="D38">
        <f t="shared" si="1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>
      <c r="B39">
        <v>36</v>
      </c>
      <c r="D39">
        <f t="shared" si="1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>
      <c r="B40">
        <v>37</v>
      </c>
      <c r="D40">
        <f t="shared" si="1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>
      <c r="B41">
        <v>38</v>
      </c>
      <c r="D41">
        <f t="shared" si="1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>
      <c r="B42">
        <v>39</v>
      </c>
      <c r="D42">
        <f t="shared" si="1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>
      <c r="B43">
        <v>40</v>
      </c>
      <c r="D43">
        <f t="shared" si="1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>
      <c r="B44">
        <v>41</v>
      </c>
      <c r="D44">
        <f t="shared" si="1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>
      <c r="B45">
        <v>42</v>
      </c>
      <c r="D45">
        <f t="shared" si="1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>
      <c r="B46">
        <v>43</v>
      </c>
      <c r="D46">
        <f t="shared" si="1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>
      <c r="B47">
        <v>44</v>
      </c>
      <c r="D47">
        <f t="shared" si="1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>
      <c r="B48">
        <v>45</v>
      </c>
      <c r="D48">
        <f t="shared" si="1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>
      <c r="B49">
        <v>46</v>
      </c>
      <c r="D49">
        <f t="shared" si="1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>
      <c r="B50">
        <v>47</v>
      </c>
      <c r="D50">
        <f t="shared" si="1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>
      <c r="B51">
        <v>48</v>
      </c>
      <c r="D51">
        <f t="shared" si="1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>
      <c r="B52">
        <v>49</v>
      </c>
      <c r="D52">
        <f t="shared" si="1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>
      <c r="B53">
        <v>50</v>
      </c>
      <c r="D53">
        <f t="shared" si="1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>
      <c r="B54">
        <v>51</v>
      </c>
      <c r="D54">
        <f t="shared" si="1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>
      <c r="B55">
        <v>52</v>
      </c>
      <c r="D55">
        <f t="shared" si="1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>
      <c r="B56">
        <v>53</v>
      </c>
      <c r="D56">
        <f t="shared" si="1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>
      <c r="B57">
        <v>54</v>
      </c>
      <c r="D57">
        <f t="shared" si="1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>
      <c r="B58">
        <v>55</v>
      </c>
      <c r="D58">
        <f t="shared" si="1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>
      <c r="B59">
        <v>56</v>
      </c>
      <c r="D59">
        <f t="shared" si="1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>
      <c r="B60">
        <v>57</v>
      </c>
      <c r="D60">
        <f t="shared" si="1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>
      <c r="B61">
        <v>58</v>
      </c>
      <c r="D61">
        <f t="shared" si="1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>
      <c r="B62">
        <v>59</v>
      </c>
      <c r="D62">
        <f t="shared" si="1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>
      <c r="B63">
        <v>60</v>
      </c>
      <c r="D63">
        <f t="shared" si="1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>
      <c r="B64">
        <v>61</v>
      </c>
      <c r="D64">
        <f t="shared" si="1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>
      <c r="B65">
        <v>62</v>
      </c>
      <c r="D65">
        <f t="shared" si="1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>
      <c r="B66">
        <v>63</v>
      </c>
      <c r="D66">
        <f t="shared" si="1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>
      <c r="B67">
        <v>64</v>
      </c>
      <c r="D67">
        <f t="shared" si="1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178</v>
      </c>
      <c r="B1" t="s">
        <v>47</v>
      </c>
      <c r="C1" t="s">
        <v>48</v>
      </c>
      <c r="D1" t="s">
        <v>51</v>
      </c>
      <c r="E1" t="s">
        <v>49</v>
      </c>
      <c r="F1" t="s">
        <v>50</v>
      </c>
      <c r="G1" t="s">
        <v>54</v>
      </c>
      <c r="H1" t="s">
        <v>53</v>
      </c>
      <c r="I1" t="s">
        <v>55</v>
      </c>
    </row>
    <row r="2" spans="1:9">
      <c r="A2" t="s">
        <v>153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180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181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184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 t="s">
        <v>204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9">
      <c r="A11" t="s">
        <v>205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1" sqref="A11:H21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</cols>
  <sheetData>
    <row r="1" spans="1:10">
      <c r="A1" t="s">
        <v>146</v>
      </c>
      <c r="B1" t="s">
        <v>145</v>
      </c>
      <c r="C1" t="s">
        <v>161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199</v>
      </c>
      <c r="J1" t="s">
        <v>198</v>
      </c>
    </row>
    <row r="2" spans="1:10">
      <c r="A2" t="s">
        <v>161</v>
      </c>
      <c r="B2" t="s">
        <v>161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>
      <c r="A3" t="s">
        <v>152</v>
      </c>
      <c r="B3" t="s">
        <v>153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>
      <c r="A4" t="s">
        <v>156</v>
      </c>
      <c r="B4" t="s">
        <v>153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>
      <c r="A5" t="s">
        <v>154</v>
      </c>
      <c r="B5" t="s">
        <v>153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>
      <c r="A6" t="s">
        <v>160</v>
      </c>
      <c r="B6" t="s">
        <v>153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>
      <c r="A7" t="s">
        <v>159</v>
      </c>
      <c r="B7" t="s">
        <v>153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>
      <c r="A8" t="s">
        <v>155</v>
      </c>
      <c r="B8" t="s">
        <v>153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>
      <c r="A9" t="s">
        <v>200</v>
      </c>
      <c r="B9" t="s">
        <v>153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>
      <c r="A10" t="s">
        <v>158</v>
      </c>
      <c r="B10" t="s">
        <v>153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>
      <c r="A11" t="s">
        <v>187</v>
      </c>
      <c r="B11" t="s">
        <v>180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>
      <c r="A12" t="s">
        <v>193</v>
      </c>
      <c r="B12" t="s">
        <v>180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>
      <c r="A13" t="s">
        <v>188</v>
      </c>
      <c r="B13" t="s">
        <v>180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>
      <c r="A14" t="s">
        <v>189</v>
      </c>
      <c r="B14" t="s">
        <v>180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>
      <c r="A15" t="s">
        <v>190</v>
      </c>
      <c r="B15" t="s">
        <v>180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>
      <c r="A16" t="s">
        <v>191</v>
      </c>
      <c r="B16" t="s">
        <v>180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>
      <c r="A17" t="s">
        <v>192</v>
      </c>
      <c r="B17" t="s">
        <v>180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>
      <c r="A18" t="s">
        <v>194</v>
      </c>
      <c r="B18" t="s">
        <v>181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>
      <c r="A19" t="s">
        <v>195</v>
      </c>
      <c r="B19" t="s">
        <v>181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>
      <c r="A20" t="s">
        <v>196</v>
      </c>
      <c r="B20" t="s">
        <v>181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>
      <c r="A21" t="s">
        <v>197</v>
      </c>
      <c r="B21" t="s">
        <v>181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146</v>
      </c>
      <c r="B1" t="s">
        <v>145</v>
      </c>
      <c r="C1" t="s">
        <v>161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</row>
    <row r="2" spans="1:8">
      <c r="A2" t="s">
        <v>161</v>
      </c>
      <c r="B2" t="s">
        <v>161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152</v>
      </c>
      <c r="B3" t="s">
        <v>153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156</v>
      </c>
      <c r="B4" t="s">
        <v>153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154</v>
      </c>
      <c r="B5" t="s">
        <v>153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160</v>
      </c>
      <c r="B6" t="s">
        <v>153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159</v>
      </c>
      <c r="B7" t="s">
        <v>153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155</v>
      </c>
      <c r="B8" t="s">
        <v>153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157</v>
      </c>
      <c r="B9" t="s">
        <v>153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158</v>
      </c>
      <c r="B10" t="s">
        <v>153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187</v>
      </c>
      <c r="B11" t="s">
        <v>180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193</v>
      </c>
      <c r="B12" t="s">
        <v>180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188</v>
      </c>
      <c r="B13" t="s">
        <v>180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189</v>
      </c>
      <c r="B14" t="s">
        <v>180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190</v>
      </c>
      <c r="B15" t="s">
        <v>180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191</v>
      </c>
      <c r="B16" t="s">
        <v>180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192</v>
      </c>
      <c r="B17" t="s">
        <v>180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194</v>
      </c>
      <c r="B18" t="s">
        <v>181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195</v>
      </c>
      <c r="B19" t="s">
        <v>181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196</v>
      </c>
      <c r="B20" t="s">
        <v>181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197</v>
      </c>
      <c r="B21" t="s">
        <v>181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164</v>
      </c>
      <c r="B1" t="s">
        <v>169</v>
      </c>
      <c r="C1" t="s">
        <v>170</v>
      </c>
    </row>
    <row r="2" spans="1:3">
      <c r="A2" t="s">
        <v>165</v>
      </c>
      <c r="B2">
        <v>1</v>
      </c>
      <c r="C2">
        <v>1</v>
      </c>
    </row>
    <row r="3" spans="1:3">
      <c r="A3" t="s">
        <v>167</v>
      </c>
      <c r="B3">
        <v>0.7</v>
      </c>
      <c r="C3">
        <v>0.9</v>
      </c>
    </row>
    <row r="4" spans="1:3">
      <c r="A4" t="s">
        <v>166</v>
      </c>
      <c r="B4">
        <v>0.5</v>
      </c>
      <c r="C4">
        <v>0.7</v>
      </c>
    </row>
    <row r="5" spans="1:3">
      <c r="A5" t="s">
        <v>168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171</v>
      </c>
      <c r="B1" t="s">
        <v>169</v>
      </c>
      <c r="C1" t="s">
        <v>170</v>
      </c>
    </row>
    <row r="2" spans="1:3">
      <c r="A2" t="s">
        <v>172</v>
      </c>
      <c r="B2">
        <v>1</v>
      </c>
      <c r="C2">
        <v>0.8</v>
      </c>
    </row>
    <row r="3" spans="1:3">
      <c r="A3" t="s">
        <v>173</v>
      </c>
      <c r="B3">
        <v>0.95</v>
      </c>
      <c r="C3">
        <v>0.85</v>
      </c>
    </row>
    <row r="4" spans="1:3">
      <c r="A4" t="s">
        <v>174</v>
      </c>
      <c r="B4">
        <v>0.9</v>
      </c>
      <c r="C4">
        <v>0.9</v>
      </c>
    </row>
    <row r="5" spans="1:3">
      <c r="A5" t="s">
        <v>176</v>
      </c>
      <c r="B5">
        <v>0.85</v>
      </c>
      <c r="C5">
        <v>0.95</v>
      </c>
    </row>
    <row r="6" spans="1:3">
      <c r="A6" t="s">
        <v>175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201</v>
      </c>
    </row>
    <row r="3" spans="1:1">
      <c r="A3" t="s">
        <v>202</v>
      </c>
    </row>
    <row r="4" spans="1:1">
      <c r="A4" t="s">
        <v>203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162</v>
      </c>
      <c r="B1" t="s">
        <v>163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X29" sqref="X29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42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130</v>
      </c>
      <c r="J1" t="s">
        <v>13</v>
      </c>
      <c r="K1" t="s">
        <v>76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131</v>
      </c>
      <c r="W1" t="s">
        <v>27</v>
      </c>
      <c r="X1" t="s">
        <v>218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129</v>
      </c>
      <c r="AF1" t="s">
        <v>33</v>
      </c>
      <c r="AG1" t="s">
        <v>65</v>
      </c>
      <c r="AH1" t="s">
        <v>34</v>
      </c>
      <c r="AK1" t="s">
        <v>70</v>
      </c>
      <c r="AL1" t="s">
        <v>71</v>
      </c>
      <c r="AM1" t="s">
        <v>72</v>
      </c>
      <c r="AN1" t="s">
        <v>73</v>
      </c>
      <c r="AO1" t="s">
        <v>132</v>
      </c>
      <c r="AP1" t="s">
        <v>74</v>
      </c>
      <c r="AQ1" t="s">
        <v>77</v>
      </c>
      <c r="AR1" t="s">
        <v>75</v>
      </c>
      <c r="AT1" t="s">
        <v>45</v>
      </c>
      <c r="AU1" t="s">
        <v>46</v>
      </c>
      <c r="AW1" t="s">
        <v>68</v>
      </c>
      <c r="AX1" t="s">
        <v>69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64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64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64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64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>
      <c r="A4" t="s">
        <v>63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0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5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66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132</v>
      </c>
      <c r="AP4">
        <f>J4*INDEX(Professions!$J$3:$Q$10,MATCH('Stat Growth'!$A$5,Professions!$A$3:$A$10,0),MATCH(AP$2,Professions!$J$2:$Q$2,0))</f>
        <v>132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38.200000000000003</v>
      </c>
      <c r="AU4">
        <f t="shared" ref="AU4:AU35" si="4">$AU$3+SUM(AO4:AR4)/20</f>
        <v>44.8</v>
      </c>
      <c r="AW4">
        <f>ROUND(AT4,0)</f>
        <v>38</v>
      </c>
      <c r="AX4">
        <f t="shared" si="2"/>
        <v>45</v>
      </c>
    </row>
    <row r="5" spans="1:50">
      <c r="A5" s="3" t="s">
        <v>50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0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5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66.151515151515156</v>
      </c>
      <c r="AB5">
        <f>MIN(AB4+(1/(AB4/INDEX(Professions!$B$3:$I$10,MATCH('Stat Growth'!$A$5,Professions!$A$3:$A$10,0),MATCH('Stat Growth'!AB$2,Professions!$B$2:$I$2,0)))),100)</f>
        <v>66.227272727272734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66.303030303030297</v>
      </c>
      <c r="AE5">
        <f>MIN(AE4+(1/(AE4/INDEX(Professions!$B$3:$I$10,MATCH('Stat Growth'!$A$5,Professions!$A$3:$A$10,0),MATCH('Stat Growth'!AE$2,Professions!$B$2:$I$2,0)))),100)</f>
        <v>66.378787878787875</v>
      </c>
      <c r="AF5">
        <f>MIN(AF4+(1/(AF4/INDEX(Professions!$B$3:$I$10,MATCH('Stat Growth'!$A$5,Professions!$A$3:$A$10,0),MATCH('Stat Growth'!AF$2,Professions!$B$2:$I$2,0)))),100)</f>
        <v>66.454545454545453</v>
      </c>
      <c r="AG5">
        <f>MIN(AG4+(1/(AG4/INDEX(Professions!$B$3:$I$10,MATCH('Stat Growth'!$A$5,Professions!$A$3:$A$10,0),MATCH('Stat Growth'!AG$2,Professions!$B$2:$I$2,0)))),100)</f>
        <v>66.378787878787875</v>
      </c>
      <c r="AH5">
        <f>MIN(AH4+(1/(AH4/INDEX(Professions!$B$3:$I$10,MATCH('Stat Growth'!$A$5,Professions!$A$3:$A$10,0),MATCH('Stat Growth'!AH$2,Professions!$B$2:$I$2,0)))),100)</f>
        <v>66.303030303030297</v>
      </c>
      <c r="AK5">
        <f>E5*INDEX(Professions!$J$3:$Q$10,MATCH('Stat Growth'!$A$5,Professions!$A$3:$A$10,0),MATCH(AK$2,Professions!$J$2:$Q$2,0))</f>
        <v>66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132</v>
      </c>
      <c r="AP5">
        <f>J5*INDEX(Professions!$J$3:$Q$10,MATCH('Stat Growth'!$A$5,Professions!$A$3:$A$10,0),MATCH(AP$2,Professions!$J$2:$Q$2,0))</f>
        <v>132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38.200000000000003</v>
      </c>
      <c r="AU5">
        <f t="shared" si="4"/>
        <v>44.8</v>
      </c>
      <c r="AW5">
        <f t="shared" si="1"/>
        <v>38</v>
      </c>
      <c r="AX5">
        <f t="shared" si="2"/>
        <v>45</v>
      </c>
    </row>
    <row r="6" spans="1:50">
      <c r="C6">
        <f>Experience!C4</f>
        <v>2</v>
      </c>
      <c r="E6">
        <f t="shared" ref="E6:E20" si="6">ROUND(AA6,0)</f>
        <v>66</v>
      </c>
      <c r="F6">
        <f t="shared" ref="F6:F69" si="7">ROUND(AB6,0)</f>
        <v>66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67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67</v>
      </c>
      <c r="R6">
        <f>ROUND((E6-$E$3)/2+INDEX(Races!$C$3:$J$14,MATCH('Stat Growth'!$A$2,Races!$A$3:$A$14,0),MATCH('Stat Growth'!R$2,Races!$C$2:$J$2,0)),0)</f>
        <v>5</v>
      </c>
      <c r="S6">
        <f>ROUND((F6-$E$3)/2+INDEX(Races!$C$3:$J$14,MATCH('Stat Growth'!$A$2,Races!$A$3:$A$14,0),MATCH('Stat Growth'!S$2,Races!$C$2:$J$2,0)),0)</f>
        <v>0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1</v>
      </c>
      <c r="W6">
        <f>ROUND((J6-$E$3)/2+INDEX(Races!$C$3:$J$14,MATCH('Stat Growth'!$A$2,Races!$A$3:$A$14,0),MATCH('Stat Growth'!W$2,Races!$C$2:$J$2,0)),0)</f>
        <v>6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1</v>
      </c>
      <c r="AA6">
        <f>MIN(AA5+(1/(AA5/INDEX(Professions!$B$3:$I$10,MATCH('Stat Growth'!$A$5,Professions!$A$3:$A$10,0),MATCH('Stat Growth'!AA$2,Professions!$B$2:$I$2,0)))),100)</f>
        <v>66.302683268784975</v>
      </c>
      <c r="AB6">
        <f>MIN(AB5+(1/(AB5/INDEX(Professions!$B$3:$I$10,MATCH('Stat Growth'!$A$5,Professions!$A$3:$A$10,0),MATCH('Stat Growth'!AB$2,Professions!$B$2:$I$2,0)))),100)</f>
        <v>66.453765520683859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66.604675641238714</v>
      </c>
      <c r="AE6">
        <f>MIN(AE5+(1/(AE5/INDEX(Professions!$B$3:$I$10,MATCH('Stat Growth'!$A$5,Professions!$A$3:$A$10,0),MATCH('Stat Growth'!AE$2,Professions!$B$2:$I$2,0)))),100)</f>
        <v>66.755414219805914</v>
      </c>
      <c r="AF6">
        <f>MIN(AF5+(1/(AF5/INDEX(Professions!$B$3:$I$10,MATCH('Stat Growth'!$A$5,Professions!$A$3:$A$10,0),MATCH('Stat Growth'!AF$2,Professions!$B$2:$I$2,0)))),100)</f>
        <v>66.905981843054349</v>
      </c>
      <c r="AG6">
        <f>MIN(AG5+(1/(AG5/INDEX(Professions!$B$3:$I$10,MATCH('Stat Growth'!$A$5,Professions!$A$3:$A$10,0),MATCH('Stat Growth'!AG$2,Professions!$B$2:$I$2,0)))),100)</f>
        <v>66.755414219805914</v>
      </c>
      <c r="AH6">
        <f>MIN(AH5+(1/(AH5/INDEX(Professions!$B$3:$I$10,MATCH('Stat Growth'!$A$5,Professions!$A$3:$A$10,0),MATCH('Stat Growth'!AH$2,Professions!$B$2:$I$2,0)))),100)</f>
        <v>66.604675641238714</v>
      </c>
      <c r="AK6">
        <f>E6*INDEX(Professions!$J$3:$Q$10,MATCH('Stat Growth'!$A$5,Professions!$A$3:$A$10,0),MATCH(AK$2,Professions!$J$2:$Q$2,0))</f>
        <v>66</v>
      </c>
      <c r="AL6">
        <f>F6*INDEX(Professions!$J$3:$Q$10,MATCH('Stat Growth'!$A$5,Professions!$A$3:$A$10,0),MATCH(AL$2,Professions!$J$2:$Q$2,0))</f>
        <v>66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134</v>
      </c>
      <c r="AP6">
        <f>J6*INDEX(Professions!$J$3:$Q$10,MATCH('Stat Growth'!$A$5,Professions!$A$3:$A$10,0),MATCH(AP$2,Professions!$J$2:$Q$2,0))</f>
        <v>134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67</v>
      </c>
      <c r="AT6">
        <f t="shared" ref="AT6:AT35" si="14">$AT$3+SUM(AK6:AN6)/20</f>
        <v>38.299999999999997</v>
      </c>
      <c r="AU6">
        <f t="shared" si="4"/>
        <v>45.1</v>
      </c>
      <c r="AW6">
        <f t="shared" si="1"/>
        <v>38</v>
      </c>
      <c r="AX6">
        <f t="shared" si="2"/>
        <v>45</v>
      </c>
    </row>
    <row r="7" spans="1:50">
      <c r="C7">
        <f>Experience!C5</f>
        <v>3</v>
      </c>
      <c r="E7">
        <f t="shared" si="6"/>
        <v>66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67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5</v>
      </c>
      <c r="S7">
        <f>ROUND((F7-$E$3)/2+INDEX(Races!$C$3:$J$14,MATCH('Stat Growth'!$A$2,Races!$A$3:$A$14,0),MATCH('Stat Growth'!S$2,Races!$C$2:$J$2,0)),0)</f>
        <v>1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1</v>
      </c>
      <c r="W7">
        <f>ROUND((J7-$E$3)/2+INDEX(Races!$C$3:$J$14,MATCH('Stat Growth'!$A$2,Races!$A$3:$A$14,0),MATCH('Stat Growth'!W$2,Races!$C$2:$J$2,0)),0)</f>
        <v>6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66.453506727308678</v>
      </c>
      <c r="AB7">
        <f>MIN(AB6+(1/(AB6/INDEX(Professions!$B$3:$I$10,MATCH('Stat Growth'!$A$5,Professions!$A$3:$A$10,0),MATCH('Stat Growth'!AB$2,Professions!$B$2:$I$2,0)))),100)</f>
        <v>66.67948636407732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66.904954860489454</v>
      </c>
      <c r="AE7">
        <f>MIN(AE6+(1/(AE6/INDEX(Professions!$B$3:$I$10,MATCH('Stat Growth'!$A$5,Professions!$A$3:$A$10,0),MATCH('Stat Growth'!AE$2,Professions!$B$2:$I$2,0)))),100)</f>
        <v>67.129915678484338</v>
      </c>
      <c r="AF7">
        <f>MIN(AF6+(1/(AF6/INDEX(Professions!$B$3:$I$10,MATCH('Stat Growth'!$A$5,Professions!$A$3:$A$10,0),MATCH('Stat Growth'!AF$2,Professions!$B$2:$I$2,0)))),100)</f>
        <v>67.354372243637258</v>
      </c>
      <c r="AG7">
        <f>MIN(AG6+(1/(AG6/INDEX(Professions!$B$3:$I$10,MATCH('Stat Growth'!$A$5,Professions!$A$3:$A$10,0),MATCH('Stat Growth'!AG$2,Professions!$B$2:$I$2,0)))),100)</f>
        <v>67.129915678484338</v>
      </c>
      <c r="AH7">
        <f>MIN(AH6+(1/(AH6/INDEX(Professions!$B$3:$I$10,MATCH('Stat Growth'!$A$5,Professions!$A$3:$A$10,0),MATCH('Stat Growth'!AH$2,Professions!$B$2:$I$2,0)))),100)</f>
        <v>66.904954860489454</v>
      </c>
      <c r="AK7">
        <f>E7*INDEX(Professions!$J$3:$Q$10,MATCH('Stat Growth'!$A$5,Professions!$A$3:$A$10,0),MATCH(AK$2,Professions!$J$2:$Q$2,0))</f>
        <v>66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134</v>
      </c>
      <c r="AP7">
        <f>J7*INDEX(Professions!$J$3:$Q$10,MATCH('Stat Growth'!$A$5,Professions!$A$3:$A$10,0),MATCH(AP$2,Professions!$J$2:$Q$2,0))</f>
        <v>134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38.35</v>
      </c>
      <c r="AU7">
        <f t="shared" si="4"/>
        <v>45.1</v>
      </c>
      <c r="AW7">
        <f t="shared" si="1"/>
        <v>38</v>
      </c>
      <c r="AX7">
        <f t="shared" si="2"/>
        <v>45</v>
      </c>
    </row>
    <row r="8" spans="1:50">
      <c r="C8">
        <f>Experience!C6</f>
        <v>4</v>
      </c>
      <c r="E8">
        <f t="shared" si="6"/>
        <v>67</v>
      </c>
      <c r="F8">
        <f t="shared" si="7"/>
        <v>67</v>
      </c>
      <c r="G8">
        <f t="shared" si="8"/>
        <v>68</v>
      </c>
      <c r="H8">
        <f t="shared" si="9"/>
        <v>67</v>
      </c>
      <c r="I8">
        <f t="shared" si="10"/>
        <v>68</v>
      </c>
      <c r="J8">
        <f t="shared" si="11"/>
        <v>68</v>
      </c>
      <c r="K8">
        <f t="shared" si="12"/>
        <v>68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1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6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66.603987875595323</v>
      </c>
      <c r="AB8">
        <f>MIN(AB7+(1/(AB7/INDEX(Professions!$B$3:$I$10,MATCH('Stat Growth'!$A$5,Professions!$A$3:$A$10,0),MATCH('Stat Growth'!AB$2,Professions!$B$2:$I$2,0)))),100)</f>
        <v>66.904443105916911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67.203886382701882</v>
      </c>
      <c r="AE8">
        <f>MIN(AE7+(1/(AE7/INDEX(Professions!$B$3:$I$10,MATCH('Stat Growth'!$A$5,Professions!$A$3:$A$10,0),MATCH('Stat Growth'!AE$2,Professions!$B$2:$I$2,0)))),100)</f>
        <v>67.50232788468665</v>
      </c>
      <c r="AF8">
        <f>MIN(AF7+(1/(AF7/INDEX(Professions!$B$3:$I$10,MATCH('Stat Growth'!$A$5,Professions!$A$3:$A$10,0),MATCH('Stat Growth'!AF$2,Professions!$B$2:$I$2,0)))),100)</f>
        <v>67.799777627143513</v>
      </c>
      <c r="AG8">
        <f>MIN(AG7+(1/(AG7/INDEX(Professions!$B$3:$I$10,MATCH('Stat Growth'!$A$5,Professions!$A$3:$A$10,0),MATCH('Stat Growth'!AG$2,Professions!$B$2:$I$2,0)))),100)</f>
        <v>67.50232788468665</v>
      </c>
      <c r="AH8">
        <f>MIN(AH7+(1/(AH7/INDEX(Professions!$B$3:$I$10,MATCH('Stat Growth'!$A$5,Professions!$A$3:$A$10,0),MATCH('Stat Growth'!AH$2,Professions!$B$2:$I$2,0)))),100)</f>
        <v>67.203886382701882</v>
      </c>
      <c r="AK8">
        <f>E8*INDEX(Professions!$J$3:$Q$10,MATCH('Stat Growth'!$A$5,Professions!$A$3:$A$10,0),MATCH(AK$2,Professions!$J$2:$Q$2,0))</f>
        <v>67</v>
      </c>
      <c r="AL8">
        <f>F8*INDEX(Professions!$J$3:$Q$10,MATCH('Stat Growth'!$A$5,Professions!$A$3:$A$10,0),MATCH(AL$2,Professions!$J$2:$Q$2,0))</f>
        <v>67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67</v>
      </c>
      <c r="AO8">
        <f>I8*INDEX(Professions!$J$3:$Q$10,MATCH('Stat Growth'!$A$5,Professions!$A$3:$A$10,0),MATCH(AO$2,Professions!$J$2:$Q$2,0))</f>
        <v>136</v>
      </c>
      <c r="AP8">
        <f>J8*INDEX(Professions!$J$3:$Q$10,MATCH('Stat Growth'!$A$5,Professions!$A$3:$A$10,0),MATCH(AP$2,Professions!$J$2:$Q$2,0))</f>
        <v>136</v>
      </c>
      <c r="AQ8">
        <f>K8*INDEX(Professions!$J$3:$Q$10,MATCH('Stat Growth'!$A$5,Professions!$A$3:$A$10,0),MATCH(AQ$2,Professions!$J$2:$Q$2,0))</f>
        <v>68</v>
      </c>
      <c r="AR8">
        <f>L8*INDEX(Professions!$J$3:$Q$10,MATCH('Stat Growth'!$A$5,Professions!$A$3:$A$10,0),MATCH(AR$2,Professions!$J$2:$Q$2,0))</f>
        <v>67</v>
      </c>
      <c r="AT8">
        <f t="shared" si="14"/>
        <v>38.450000000000003</v>
      </c>
      <c r="AU8">
        <f t="shared" si="4"/>
        <v>45.35</v>
      </c>
      <c r="AW8">
        <f t="shared" si="1"/>
        <v>38</v>
      </c>
      <c r="AX8">
        <f t="shared" si="2"/>
        <v>45</v>
      </c>
    </row>
    <row r="9" spans="1:50">
      <c r="C9">
        <f>Experience!C7</f>
        <v>5</v>
      </c>
      <c r="E9">
        <f t="shared" si="6"/>
        <v>67</v>
      </c>
      <c r="F9">
        <f t="shared" si="7"/>
        <v>67</v>
      </c>
      <c r="G9">
        <f t="shared" si="8"/>
        <v>68</v>
      </c>
      <c r="H9">
        <f t="shared" si="9"/>
        <v>68</v>
      </c>
      <c r="I9">
        <f t="shared" si="10"/>
        <v>68</v>
      </c>
      <c r="J9">
        <f t="shared" si="11"/>
        <v>68</v>
      </c>
      <c r="K9">
        <f t="shared" si="12"/>
        <v>68</v>
      </c>
      <c r="L9">
        <f t="shared" si="13"/>
        <v>68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1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6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66.754129035591305</v>
      </c>
      <c r="AB9">
        <f>MIN(AB8+(1/(AB8/INDEX(Professions!$B$3:$I$10,MATCH('Stat Growth'!$A$5,Professions!$A$3:$A$10,0),MATCH('Stat Growth'!AB$2,Professions!$B$2:$I$2,0)))),100)</f>
        <v>67.128643462479985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67.501488219091328</v>
      </c>
      <c r="AE9">
        <f>MIN(AE8+(1/(AE8/INDEX(Professions!$B$3:$I$10,MATCH('Stat Growth'!$A$5,Professions!$A$3:$A$10,0),MATCH('Stat Growth'!AE$2,Professions!$B$2:$I$2,0)))),100)</f>
        <v>67.872685482467674</v>
      </c>
      <c r="AF9">
        <f>MIN(AF8+(1/(AF8/INDEX(Professions!$B$3:$I$10,MATCH('Stat Growth'!$A$5,Professions!$A$3:$A$10,0),MATCH('Stat Growth'!AF$2,Professions!$B$2:$I$2,0)))),100)</f>
        <v>68.242256954509173</v>
      </c>
      <c r="AG9">
        <f>MIN(AG8+(1/(AG8/INDEX(Professions!$B$3:$I$10,MATCH('Stat Growth'!$A$5,Professions!$A$3:$A$10,0),MATCH('Stat Growth'!AG$2,Professions!$B$2:$I$2,0)))),100)</f>
        <v>67.872685482467674</v>
      </c>
      <c r="AH9">
        <f>MIN(AH8+(1/(AH8/INDEX(Professions!$B$3:$I$10,MATCH('Stat Growth'!$A$5,Professions!$A$3:$A$10,0),MATCH('Stat Growth'!AH$2,Professions!$B$2:$I$2,0)))),100)</f>
        <v>67.501488219091328</v>
      </c>
      <c r="AK9">
        <f>E9*INDEX(Professions!$J$3:$Q$10,MATCH('Stat Growth'!$A$5,Professions!$A$3:$A$10,0),MATCH(AK$2,Professions!$J$2:$Q$2,0))</f>
        <v>67</v>
      </c>
      <c r="AL9">
        <f>F9*INDEX(Professions!$J$3:$Q$10,MATCH('Stat Growth'!$A$5,Professions!$A$3:$A$10,0),MATCH(AL$2,Professions!$J$2:$Q$2,0))</f>
        <v>67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136</v>
      </c>
      <c r="AP9">
        <f>J9*INDEX(Professions!$J$3:$Q$10,MATCH('Stat Growth'!$A$5,Professions!$A$3:$A$10,0),MATCH(AP$2,Professions!$J$2:$Q$2,0))</f>
        <v>136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68</v>
      </c>
      <c r="AT9">
        <f>$AT$3+SUM(AK9:AN9)/20</f>
        <v>38.5</v>
      </c>
      <c r="AU9">
        <f t="shared" si="4"/>
        <v>45.4</v>
      </c>
      <c r="AW9">
        <f t="shared" si="1"/>
        <v>39</v>
      </c>
      <c r="AX9">
        <f t="shared" si="2"/>
        <v>45</v>
      </c>
    </row>
    <row r="10" spans="1:50">
      <c r="C10">
        <f>Experience!C8</f>
        <v>6</v>
      </c>
      <c r="E10">
        <f t="shared" si="6"/>
        <v>67</v>
      </c>
      <c r="F10">
        <f t="shared" si="7"/>
        <v>67</v>
      </c>
      <c r="G10">
        <f t="shared" si="8"/>
        <v>68</v>
      </c>
      <c r="H10">
        <f t="shared" si="9"/>
        <v>68</v>
      </c>
      <c r="I10">
        <f t="shared" si="10"/>
        <v>68</v>
      </c>
      <c r="J10">
        <f t="shared" si="11"/>
        <v>69</v>
      </c>
      <c r="K10">
        <f t="shared" si="12"/>
        <v>68</v>
      </c>
      <c r="L10">
        <f t="shared" si="13"/>
        <v>68</v>
      </c>
      <c r="R10">
        <f>ROUND((E10-$E$3)/2+INDEX(Races!$C$3:$J$14,MATCH('Stat Growth'!$A$2,Races!$A$3:$A$14,0),MATCH('Stat Growth'!R$2,Races!$C$2:$J$2,0)),0)</f>
        <v>6</v>
      </c>
      <c r="S10">
        <f>ROUND((F10-$E$3)/2+INDEX(Races!$C$3:$J$14,MATCH('Stat Growth'!$A$2,Races!$A$3:$A$14,0),MATCH('Stat Growth'!S$2,Races!$C$2:$J$2,0)),0)</f>
        <v>1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7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66.903932503099185</v>
      </c>
      <c r="AB10">
        <f>MIN(AB9+(1/(AB9/INDEX(Professions!$B$3:$I$10,MATCH('Stat Growth'!$A$5,Professions!$A$3:$A$10,0),MATCH('Stat Growth'!AB$2,Professions!$B$2:$I$2,0)))),100)</f>
        <v>67.352095020954934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67.797777982882693</v>
      </c>
      <c r="AE10">
        <f>MIN(AE9+(1/(AE9/INDEX(Professions!$B$3:$I$10,MATCH('Stat Growth'!$A$5,Professions!$A$3:$A$10,0),MATCH('Stat Growth'!AE$2,Professions!$B$2:$I$2,0)))),100)</f>
        <v>68.241022167870483</v>
      </c>
      <c r="AF10">
        <f>MIN(AF9+(1/(AF9/INDEX(Professions!$B$3:$I$10,MATCH('Stat Growth'!$A$5,Professions!$A$3:$A$10,0),MATCH('Stat Growth'!AF$2,Professions!$B$2:$I$2,0)))),100)</f>
        <v>68.681867268394285</v>
      </c>
      <c r="AG10">
        <f>MIN(AG9+(1/(AG9/INDEX(Professions!$B$3:$I$10,MATCH('Stat Growth'!$A$5,Professions!$A$3:$A$10,0),MATCH('Stat Growth'!AG$2,Professions!$B$2:$I$2,0)))),100)</f>
        <v>68.241022167870483</v>
      </c>
      <c r="AH10">
        <f>MIN(AH9+(1/(AH9/INDEX(Professions!$B$3:$I$10,MATCH('Stat Growth'!$A$5,Professions!$A$3:$A$10,0),MATCH('Stat Growth'!AH$2,Professions!$B$2:$I$2,0)))),100)</f>
        <v>67.797777982882693</v>
      </c>
      <c r="AK10">
        <f>E10*INDEX(Professions!$J$3:$Q$10,MATCH('Stat Growth'!$A$5,Professions!$A$3:$A$10,0),MATCH(AK$2,Professions!$J$2:$Q$2,0))</f>
        <v>67</v>
      </c>
      <c r="AL10">
        <f>F10*INDEX(Professions!$J$3:$Q$10,MATCH('Stat Growth'!$A$5,Professions!$A$3:$A$10,0),MATCH(AL$2,Professions!$J$2:$Q$2,0))</f>
        <v>67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136</v>
      </c>
      <c r="AP10">
        <f>J10*INDEX(Professions!$J$3:$Q$10,MATCH('Stat Growth'!$A$5,Professions!$A$3:$A$10,0),MATCH(AP$2,Professions!$J$2:$Q$2,0))</f>
        <v>138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68</v>
      </c>
      <c r="AT10">
        <f t="shared" si="14"/>
        <v>38.5</v>
      </c>
      <c r="AU10">
        <f t="shared" si="4"/>
        <v>45.5</v>
      </c>
      <c r="AW10">
        <f t="shared" si="1"/>
        <v>39</v>
      </c>
      <c r="AX10">
        <f t="shared" si="2"/>
        <v>46</v>
      </c>
    </row>
    <row r="11" spans="1:50">
      <c r="C11">
        <f>Experience!C9</f>
        <v>7</v>
      </c>
      <c r="E11">
        <f t="shared" si="6"/>
        <v>67</v>
      </c>
      <c r="F11">
        <f t="shared" si="7"/>
        <v>68</v>
      </c>
      <c r="G11">
        <f t="shared" si="8"/>
        <v>69</v>
      </c>
      <c r="H11">
        <f t="shared" si="9"/>
        <v>68</v>
      </c>
      <c r="I11">
        <f t="shared" si="10"/>
        <v>69</v>
      </c>
      <c r="J11">
        <f t="shared" si="11"/>
        <v>69</v>
      </c>
      <c r="K11">
        <f t="shared" si="12"/>
        <v>69</v>
      </c>
      <c r="L11">
        <f t="shared" si="13"/>
        <v>68</v>
      </c>
      <c r="R11">
        <f>ROUND((E11-$E$3)/2+INDEX(Races!$C$3:$J$14,MATCH('Stat Growth'!$A$2,Races!$A$3:$A$14,0),MATCH('Stat Growth'!R$2,Races!$C$2:$J$2,0)),0)</f>
        <v>6</v>
      </c>
      <c r="S11">
        <f>ROUND((F11-$E$3)/2+INDEX(Races!$C$3:$J$14,MATCH('Stat Growth'!$A$2,Races!$A$3:$A$14,0),MATCH('Stat Growth'!S$2,Races!$C$2:$J$2,0)),0)</f>
        <v>1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1</v>
      </c>
      <c r="V11">
        <f>ROUND((I11-$E$3)/2+INDEX(Races!$C$3:$J$14,MATCH('Stat Growth'!$A$2,Races!$A$3:$A$14,0),MATCH('Stat Growth'!V$2,Races!$C$2:$J$2,0)),0)</f>
        <v>2</v>
      </c>
      <c r="W11">
        <f>ROUND((J11-$E$3)/2+INDEX(Races!$C$3:$J$14,MATCH('Stat Growth'!$A$2,Races!$A$3:$A$14,0),MATCH('Stat Growth'!W$2,Races!$C$2:$J$2,0)),0)</f>
        <v>7</v>
      </c>
      <c r="X11">
        <f>ROUND((K11-$E$3)/2+INDEX(Races!$C$3:$J$14,MATCH('Stat Growth'!$A$2,Races!$A$3:$A$14,0),MATCH('Stat Growth'!X$2,Races!$C$2:$J$2,0)),0)</f>
        <v>7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67.053400548188122</v>
      </c>
      <c r="AB11">
        <f>MIN(AB10+(1/(AB10/INDEX(Professions!$B$3:$I$10,MATCH('Stat Growth'!$A$5,Professions!$A$3:$A$10,0),MATCH('Stat Growth'!AB$2,Professions!$B$2:$I$2,0)))),100)</f>
        <v>67.574805242445933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68.092772901522196</v>
      </c>
      <c r="AE11">
        <f>MIN(AE10+(1/(AE10/INDEX(Professions!$B$3:$I$10,MATCH('Stat Growth'!$A$5,Professions!$A$3:$A$10,0),MATCH('Stat Growth'!AE$2,Professions!$B$2:$I$2,0)))),100)</f>
        <v>68.607370724879218</v>
      </c>
      <c r="AF11">
        <f>MIN(AF10+(1/(AF10/INDEX(Professions!$B$3:$I$10,MATCH('Stat Growth'!$A$5,Professions!$A$3:$A$10,0),MATCH('Stat Growth'!AF$2,Professions!$B$2:$I$2,0)))),100)</f>
        <v>69.118663779513682</v>
      </c>
      <c r="AG11">
        <f>MIN(AG10+(1/(AG10/INDEX(Professions!$B$3:$I$10,MATCH('Stat Growth'!$A$5,Professions!$A$3:$A$10,0),MATCH('Stat Growth'!AG$2,Professions!$B$2:$I$2,0)))),100)</f>
        <v>68.607370724879218</v>
      </c>
      <c r="AH11">
        <f>MIN(AH10+(1/(AH10/INDEX(Professions!$B$3:$I$10,MATCH('Stat Growth'!$A$5,Professions!$A$3:$A$10,0),MATCH('Stat Growth'!AH$2,Professions!$B$2:$I$2,0)))),100)</f>
        <v>68.092772901522196</v>
      </c>
      <c r="AK11">
        <f>E11*INDEX(Professions!$J$3:$Q$10,MATCH('Stat Growth'!$A$5,Professions!$A$3:$A$10,0),MATCH(AK$2,Professions!$J$2:$Q$2,0))</f>
        <v>67</v>
      </c>
      <c r="AL11">
        <f>F11*INDEX(Professions!$J$3:$Q$10,MATCH('Stat Growth'!$A$5,Professions!$A$3:$A$10,0),MATCH(AL$2,Professions!$J$2:$Q$2,0))</f>
        <v>68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68</v>
      </c>
      <c r="AO11">
        <f>I11*INDEX(Professions!$J$3:$Q$10,MATCH('Stat Growth'!$A$5,Professions!$A$3:$A$10,0),MATCH(AO$2,Professions!$J$2:$Q$2,0))</f>
        <v>138</v>
      </c>
      <c r="AP11">
        <f>J11*INDEX(Professions!$J$3:$Q$10,MATCH('Stat Growth'!$A$5,Professions!$A$3:$A$10,0),MATCH(AP$2,Professions!$J$2:$Q$2,0))</f>
        <v>138</v>
      </c>
      <c r="AQ11">
        <f>K11*INDEX(Professions!$J$3:$Q$10,MATCH('Stat Growth'!$A$5,Professions!$A$3:$A$10,0),MATCH(AQ$2,Professions!$J$2:$Q$2,0))</f>
        <v>69</v>
      </c>
      <c r="AR11">
        <f>L11*INDEX(Professions!$J$3:$Q$10,MATCH('Stat Growth'!$A$5,Professions!$A$3:$A$10,0),MATCH(AR$2,Professions!$J$2:$Q$2,0))</f>
        <v>68</v>
      </c>
      <c r="AT11">
        <f t="shared" si="14"/>
        <v>38.6</v>
      </c>
      <c r="AU11">
        <f t="shared" si="4"/>
        <v>45.65</v>
      </c>
      <c r="AW11">
        <f t="shared" si="1"/>
        <v>39</v>
      </c>
      <c r="AX11">
        <f t="shared" si="2"/>
        <v>46</v>
      </c>
    </row>
    <row r="12" spans="1:50">
      <c r="C12">
        <f>Experience!C10</f>
        <v>8</v>
      </c>
      <c r="E12">
        <f t="shared" si="6"/>
        <v>67</v>
      </c>
      <c r="F12">
        <f t="shared" si="7"/>
        <v>68</v>
      </c>
      <c r="G12">
        <f t="shared" si="8"/>
        <v>69</v>
      </c>
      <c r="H12">
        <f t="shared" si="9"/>
        <v>68</v>
      </c>
      <c r="I12">
        <f t="shared" si="10"/>
        <v>69</v>
      </c>
      <c r="J12">
        <f t="shared" si="11"/>
        <v>70</v>
      </c>
      <c r="K12">
        <f t="shared" si="12"/>
        <v>69</v>
      </c>
      <c r="L12">
        <f t="shared" si="13"/>
        <v>68</v>
      </c>
      <c r="R12">
        <f>ROUND((E12-$E$3)/2+INDEX(Races!$C$3:$J$14,MATCH('Stat Growth'!$A$2,Races!$A$3:$A$14,0),MATCH('Stat Growth'!R$2,Races!$C$2:$J$2,0)),0)</f>
        <v>6</v>
      </c>
      <c r="S12">
        <f>ROUND((F12-$E$3)/2+INDEX(Races!$C$3:$J$14,MATCH('Stat Growth'!$A$2,Races!$A$3:$A$14,0),MATCH('Stat Growth'!S$2,Races!$C$2:$J$2,0)),0)</f>
        <v>1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1</v>
      </c>
      <c r="V12">
        <f>ROUND((I12-$E$3)/2+INDEX(Races!$C$3:$J$14,MATCH('Stat Growth'!$A$2,Races!$A$3:$A$14,0),MATCH('Stat Growth'!V$2,Races!$C$2:$J$2,0)),0)</f>
        <v>2</v>
      </c>
      <c r="W12">
        <f>ROUND((J12-$E$3)/2+INDEX(Races!$C$3:$J$14,MATCH('Stat Growth'!$A$2,Races!$A$3:$A$14,0),MATCH('Stat Growth'!W$2,Races!$C$2:$J$2,0)),0)</f>
        <v>7</v>
      </c>
      <c r="X12">
        <f>ROUND((K12-$E$3)/2+INDEX(Races!$C$3:$J$14,MATCH('Stat Growth'!$A$2,Races!$A$3:$A$14,0),MATCH('Stat Growth'!X$2,Races!$C$2:$J$2,0)),0)</f>
        <v>7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67.202535415595975</v>
      </c>
      <c r="AB12">
        <f>MIN(AB11+(1/(AB11/INDEX(Professions!$B$3:$I$10,MATCH('Stat Growth'!$A$5,Professions!$A$3:$A$10,0),MATCH('Stat Growth'!AB$2,Professions!$B$2:$I$2,0)))),100)</f>
        <v>67.79678146488834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68.386489828411399</v>
      </c>
      <c r="AE12">
        <f>MIN(AE11+(1/(AE11/INDEX(Professions!$B$3:$I$10,MATCH('Stat Growth'!$A$5,Professions!$A$3:$A$10,0),MATCH('Stat Growth'!AE$2,Professions!$B$2:$I$2,0)))),100)</f>
        <v>68.971763059636544</v>
      </c>
      <c r="AF12">
        <f>MIN(AF11+(1/(AF11/INDEX(Professions!$B$3:$I$10,MATCH('Stat Growth'!$A$5,Professions!$A$3:$A$10,0),MATCH('Stat Growth'!AF$2,Professions!$B$2:$I$2,0)))),100)</f>
        <v>69.552699948032497</v>
      </c>
      <c r="AG12">
        <f>MIN(AG11+(1/(AG11/INDEX(Professions!$B$3:$I$10,MATCH('Stat Growth'!$A$5,Professions!$A$3:$A$10,0),MATCH('Stat Growth'!AG$2,Professions!$B$2:$I$2,0)))),100)</f>
        <v>68.971763059636544</v>
      </c>
      <c r="AH12">
        <f>MIN(AH11+(1/(AH11/INDEX(Professions!$B$3:$I$10,MATCH('Stat Growth'!$A$5,Professions!$A$3:$A$10,0),MATCH('Stat Growth'!AH$2,Professions!$B$2:$I$2,0)))),100)</f>
        <v>68.386489828411399</v>
      </c>
      <c r="AK12">
        <f>E12*INDEX(Professions!$J$3:$Q$10,MATCH('Stat Growth'!$A$5,Professions!$A$3:$A$10,0),MATCH(AK$2,Professions!$J$2:$Q$2,0))</f>
        <v>67</v>
      </c>
      <c r="AL12">
        <f>F12*INDEX(Professions!$J$3:$Q$10,MATCH('Stat Growth'!$A$5,Professions!$A$3:$A$10,0),MATCH(AL$2,Professions!$J$2:$Q$2,0))</f>
        <v>68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68</v>
      </c>
      <c r="AO12">
        <f>I12*INDEX(Professions!$J$3:$Q$10,MATCH('Stat Growth'!$A$5,Professions!$A$3:$A$10,0),MATCH(AO$2,Professions!$J$2:$Q$2,0))</f>
        <v>138</v>
      </c>
      <c r="AP12">
        <f>J12*INDEX(Professions!$J$3:$Q$10,MATCH('Stat Growth'!$A$5,Professions!$A$3:$A$10,0),MATCH(AP$2,Professions!$J$2:$Q$2,0))</f>
        <v>140</v>
      </c>
      <c r="AQ12">
        <f>K12*INDEX(Professions!$J$3:$Q$10,MATCH('Stat Growth'!$A$5,Professions!$A$3:$A$10,0),MATCH(AQ$2,Professions!$J$2:$Q$2,0))</f>
        <v>69</v>
      </c>
      <c r="AR12">
        <f>L12*INDEX(Professions!$J$3:$Q$10,MATCH('Stat Growth'!$A$5,Professions!$A$3:$A$10,0),MATCH(AR$2,Professions!$J$2:$Q$2,0))</f>
        <v>68</v>
      </c>
      <c r="AT12">
        <f t="shared" si="14"/>
        <v>38.6</v>
      </c>
      <c r="AU12">
        <f t="shared" si="4"/>
        <v>45.75</v>
      </c>
      <c r="AW12">
        <f t="shared" si="1"/>
        <v>39</v>
      </c>
      <c r="AX12">
        <f t="shared" si="2"/>
        <v>46</v>
      </c>
    </row>
    <row r="13" spans="1:50">
      <c r="C13">
        <f>Experience!C11</f>
        <v>9</v>
      </c>
      <c r="E13">
        <f t="shared" si="6"/>
        <v>67</v>
      </c>
      <c r="F13">
        <f t="shared" si="7"/>
        <v>68</v>
      </c>
      <c r="G13">
        <f t="shared" si="8"/>
        <v>69</v>
      </c>
      <c r="H13">
        <f t="shared" si="9"/>
        <v>69</v>
      </c>
      <c r="I13">
        <f t="shared" si="10"/>
        <v>69</v>
      </c>
      <c r="J13">
        <f t="shared" si="11"/>
        <v>70</v>
      </c>
      <c r="K13">
        <f t="shared" si="12"/>
        <v>69</v>
      </c>
      <c r="L13">
        <f t="shared" si="13"/>
        <v>69</v>
      </c>
      <c r="R13">
        <f>ROUND((E13-$E$3)/2+INDEX(Races!$C$3:$J$14,MATCH('Stat Growth'!$A$2,Races!$A$3:$A$14,0),MATCH('Stat Growth'!R$2,Races!$C$2:$J$2,0)),0)</f>
        <v>6</v>
      </c>
      <c r="S13">
        <f>ROUND((F13-$E$3)/2+INDEX(Races!$C$3:$J$14,MATCH('Stat Growth'!$A$2,Races!$A$3:$A$14,0),MATCH('Stat Growth'!S$2,Races!$C$2:$J$2,0)),0)</f>
        <v>1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2</v>
      </c>
      <c r="W13">
        <f>ROUND((J13-$E$3)/2+INDEX(Races!$C$3:$J$14,MATCH('Stat Growth'!$A$2,Races!$A$3:$A$14,0),MATCH('Stat Growth'!W$2,Races!$C$2:$J$2,0)),0)</f>
        <v>7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2</v>
      </c>
      <c r="AA13">
        <f>MIN(AA12+(1/(AA12/INDEX(Professions!$B$3:$I$10,MATCH('Stat Growth'!$A$5,Professions!$A$3:$A$10,0),MATCH('Stat Growth'!AA$2,Professions!$B$2:$I$2,0)))),100)</f>
        <v>67.351339325123462</v>
      </c>
      <c r="AB13">
        <f>MIN(AB12+(1/(AB12/INDEX(Professions!$B$3:$I$10,MATCH('Stat Growth'!$A$5,Professions!$A$3:$A$10,0),MATCH('Stat Growth'!AB$2,Professions!$B$2:$I$2,0)))),100)</f>
        <v>68.018030905877936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68.678945254186019</v>
      </c>
      <c r="AE13">
        <f>MIN(AE12+(1/(AE12/INDEX(Professions!$B$3:$I$10,MATCH('Stat Growth'!$A$5,Professions!$A$3:$A$10,0),MATCH('Stat Growth'!AE$2,Professions!$B$2:$I$2,0)))),100)</f>
        <v>69.334230233027256</v>
      </c>
      <c r="AF13">
        <f>MIN(AF12+(1/(AF12/INDEX(Professions!$B$3:$I$10,MATCH('Stat Growth'!$A$5,Professions!$A$3:$A$10,0),MATCH('Stat Growth'!AF$2,Professions!$B$2:$I$2,0)))),100)</f>
        <v>69.984027560366954</v>
      </c>
      <c r="AG13">
        <f>MIN(AG12+(1/(AG12/INDEX(Professions!$B$3:$I$10,MATCH('Stat Growth'!$A$5,Professions!$A$3:$A$10,0),MATCH('Stat Growth'!AG$2,Professions!$B$2:$I$2,0)))),100)</f>
        <v>69.334230233027256</v>
      </c>
      <c r="AH13">
        <f>MIN(AH12+(1/(AH12/INDEX(Professions!$B$3:$I$10,MATCH('Stat Growth'!$A$5,Professions!$A$3:$A$10,0),MATCH('Stat Growth'!AH$2,Professions!$B$2:$I$2,0)))),100)</f>
        <v>68.678945254186019</v>
      </c>
      <c r="AK13">
        <f>E13*INDEX(Professions!$J$3:$Q$10,MATCH('Stat Growth'!$A$5,Professions!$A$3:$A$10,0),MATCH(AK$2,Professions!$J$2:$Q$2,0))</f>
        <v>67</v>
      </c>
      <c r="AL13">
        <f>F13*INDEX(Professions!$J$3:$Q$10,MATCH('Stat Growth'!$A$5,Professions!$A$3:$A$10,0),MATCH(AL$2,Professions!$J$2:$Q$2,0))</f>
        <v>68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138</v>
      </c>
      <c r="AP13">
        <f>J13*INDEX(Professions!$J$3:$Q$10,MATCH('Stat Growth'!$A$5,Professions!$A$3:$A$10,0),MATCH(AP$2,Professions!$J$2:$Q$2,0))</f>
        <v>140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69</v>
      </c>
      <c r="AT13">
        <f t="shared" si="14"/>
        <v>38.65</v>
      </c>
      <c r="AU13">
        <f t="shared" si="4"/>
        <v>45.8</v>
      </c>
      <c r="AW13">
        <f t="shared" si="1"/>
        <v>39</v>
      </c>
      <c r="AX13">
        <f t="shared" si="2"/>
        <v>46</v>
      </c>
    </row>
    <row r="14" spans="1:50">
      <c r="C14">
        <f>Experience!C12</f>
        <v>10</v>
      </c>
      <c r="E14">
        <f t="shared" si="6"/>
        <v>67</v>
      </c>
      <c r="F14">
        <f t="shared" si="7"/>
        <v>68</v>
      </c>
      <c r="G14">
        <f t="shared" si="8"/>
        <v>70</v>
      </c>
      <c r="H14">
        <f t="shared" si="9"/>
        <v>69</v>
      </c>
      <c r="I14">
        <f t="shared" si="10"/>
        <v>70</v>
      </c>
      <c r="J14">
        <f t="shared" si="11"/>
        <v>70</v>
      </c>
      <c r="K14">
        <f t="shared" si="12"/>
        <v>70</v>
      </c>
      <c r="L14">
        <f t="shared" si="13"/>
        <v>69</v>
      </c>
      <c r="R14">
        <f>ROUND((E14-$E$3)/2+INDEX(Races!$C$3:$J$14,MATCH('Stat Growth'!$A$2,Races!$A$3:$A$14,0),MATCH('Stat Growth'!R$2,Races!$C$2:$J$2,0)),0)</f>
        <v>6</v>
      </c>
      <c r="S14">
        <f>ROUND((F14-$E$3)/2+INDEX(Races!$C$3:$J$14,MATCH('Stat Growth'!$A$2,Races!$A$3:$A$14,0),MATCH('Stat Growth'!S$2,Races!$C$2:$J$2,0)),0)</f>
        <v>1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2</v>
      </c>
      <c r="W14">
        <f>ROUND((J14-$E$3)/2+INDEX(Races!$C$3:$J$14,MATCH('Stat Growth'!$A$2,Races!$A$3:$A$14,0),MATCH('Stat Growth'!W$2,Races!$C$2:$J$2,0)),0)</f>
        <v>7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2</v>
      </c>
      <c r="AA14">
        <f>MIN(AA13+(1/(AA13/INDEX(Professions!$B$3:$I$10,MATCH('Stat Growth'!$A$5,Professions!$A$3:$A$10,0),MATCH('Stat Growth'!AA$2,Professions!$B$2:$I$2,0)))),100)</f>
        <v>67.499814472020347</v>
      </c>
      <c r="AB14">
        <f>MIN(AB13+(1/(AB13/INDEX(Professions!$B$3:$I$10,MATCH('Stat Growth'!$A$5,Professions!$A$3:$A$10,0),MATCH('Stat Growth'!AB$2,Professions!$B$2:$I$2,0)))),100)</f>
        <v>68.238560665417083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68.970155317561023</v>
      </c>
      <c r="AE14">
        <f>MIN(AE13+(1/(AE13/INDEX(Professions!$B$3:$I$10,MATCH('Stat Growth'!$A$5,Professions!$A$3:$A$10,0),MATCH('Stat Growth'!AE$2,Professions!$B$2:$I$2,0)))),100)</f>
        <v>69.694802491722228</v>
      </c>
      <c r="AF14">
        <f>MIN(AF13+(1/(AF13/INDEX(Professions!$B$3:$I$10,MATCH('Stat Growth'!$A$5,Professions!$A$3:$A$10,0),MATCH('Stat Growth'!AF$2,Professions!$B$2:$I$2,0)))),100)</f>
        <v>70.412696801703802</v>
      </c>
      <c r="AG14">
        <f>MIN(AG13+(1/(AG13/INDEX(Professions!$B$3:$I$10,MATCH('Stat Growth'!$A$5,Professions!$A$3:$A$10,0),MATCH('Stat Growth'!AG$2,Professions!$B$2:$I$2,0)))),100)</f>
        <v>69.694802491722228</v>
      </c>
      <c r="AH14">
        <f>MIN(AH13+(1/(AH13/INDEX(Professions!$B$3:$I$10,MATCH('Stat Growth'!$A$5,Professions!$A$3:$A$10,0),MATCH('Stat Growth'!AH$2,Professions!$B$2:$I$2,0)))),100)</f>
        <v>68.970155317561023</v>
      </c>
      <c r="AK14">
        <f>E14*INDEX(Professions!$J$3:$Q$10,MATCH('Stat Growth'!$A$5,Professions!$A$3:$A$10,0),MATCH(AK$2,Professions!$J$2:$Q$2,0))</f>
        <v>67</v>
      </c>
      <c r="AL14">
        <f>F14*INDEX(Professions!$J$3:$Q$10,MATCH('Stat Growth'!$A$5,Professions!$A$3:$A$10,0),MATCH(AL$2,Professions!$J$2:$Q$2,0))</f>
        <v>68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69</v>
      </c>
      <c r="AO14">
        <f>I14*INDEX(Professions!$J$3:$Q$10,MATCH('Stat Growth'!$A$5,Professions!$A$3:$A$10,0),MATCH(AO$2,Professions!$J$2:$Q$2,0))</f>
        <v>140</v>
      </c>
      <c r="AP14">
        <f>J14*INDEX(Professions!$J$3:$Q$10,MATCH('Stat Growth'!$A$5,Professions!$A$3:$A$10,0),MATCH(AP$2,Professions!$J$2:$Q$2,0))</f>
        <v>140</v>
      </c>
      <c r="AQ14">
        <f>K14*INDEX(Professions!$J$3:$Q$10,MATCH('Stat Growth'!$A$5,Professions!$A$3:$A$10,0),MATCH(AQ$2,Professions!$J$2:$Q$2,0))</f>
        <v>70</v>
      </c>
      <c r="AR14">
        <f>L14*INDEX(Professions!$J$3:$Q$10,MATCH('Stat Growth'!$A$5,Professions!$A$3:$A$10,0),MATCH(AR$2,Professions!$J$2:$Q$2,0))</f>
        <v>69</v>
      </c>
      <c r="AT14">
        <f t="shared" si="14"/>
        <v>38.700000000000003</v>
      </c>
      <c r="AU14">
        <f t="shared" si="4"/>
        <v>45.95</v>
      </c>
      <c r="AW14">
        <f t="shared" si="1"/>
        <v>39</v>
      </c>
      <c r="AX14">
        <f t="shared" si="2"/>
        <v>46</v>
      </c>
    </row>
    <row r="15" spans="1:50">
      <c r="C15">
        <f>Experience!C13</f>
        <v>11</v>
      </c>
      <c r="E15">
        <f t="shared" si="6"/>
        <v>68</v>
      </c>
      <c r="F15">
        <f t="shared" si="7"/>
        <v>68</v>
      </c>
      <c r="G15">
        <f t="shared" si="8"/>
        <v>70</v>
      </c>
      <c r="H15">
        <f t="shared" si="9"/>
        <v>69</v>
      </c>
      <c r="I15">
        <f t="shared" si="10"/>
        <v>70</v>
      </c>
      <c r="J15">
        <f t="shared" si="11"/>
        <v>71</v>
      </c>
      <c r="K15">
        <f t="shared" si="12"/>
        <v>70</v>
      </c>
      <c r="L15">
        <f t="shared" si="13"/>
        <v>69</v>
      </c>
      <c r="R15">
        <f>ROUND((E15-$E$3)/2+INDEX(Races!$C$3:$J$14,MATCH('Stat Growth'!$A$2,Races!$A$3:$A$14,0),MATCH('Stat Growth'!R$2,Races!$C$2:$J$2,0)),0)</f>
        <v>6</v>
      </c>
      <c r="S15">
        <f>ROUND((F15-$E$3)/2+INDEX(Races!$C$3:$J$14,MATCH('Stat Growth'!$A$2,Races!$A$3:$A$14,0),MATCH('Stat Growth'!S$2,Races!$C$2:$J$2,0)),0)</f>
        <v>1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2</v>
      </c>
      <c r="W15">
        <f>ROUND((J15-$E$3)/2+INDEX(Races!$C$3:$J$14,MATCH('Stat Growth'!$A$2,Races!$A$3:$A$14,0),MATCH('Stat Growth'!W$2,Races!$C$2:$J$2,0)),0)</f>
        <v>8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2</v>
      </c>
      <c r="AA15">
        <f>MIN(AA14+(1/(AA14/INDEX(Professions!$B$3:$I$10,MATCH('Stat Growth'!$A$5,Professions!$A$3:$A$10,0),MATCH('Stat Growth'!AA$2,Professions!$B$2:$I$2,0)))),100)</f>
        <v>67.647963027364085</v>
      </c>
      <c r="AB15">
        <f>MIN(AB14+(1/(AB14/INDEX(Professions!$B$3:$I$10,MATCH('Stat Growth'!$A$5,Professions!$A$3:$A$10,0),MATCH('Stat Growth'!AB$2,Professions!$B$2:$I$2,0)))),100)</f>
        <v>68.458377728580928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69.260135815762212</v>
      </c>
      <c r="AE15">
        <f>MIN(AE14+(1/(AE14/INDEX(Professions!$B$3:$I$10,MATCH('Stat Growth'!$A$5,Professions!$A$3:$A$10,0),MATCH('Stat Growth'!AE$2,Professions!$B$2:$I$2,0)))),100)</f>
        <v>70.053509297770916</v>
      </c>
      <c r="AF15">
        <f>MIN(AF14+(1/(AF14/INDEX(Professions!$B$3:$I$10,MATCH('Stat Growth'!$A$5,Professions!$A$3:$A$10,0),MATCH('Stat Growth'!AF$2,Professions!$B$2:$I$2,0)))),100)</f>
        <v>70.838756324526599</v>
      </c>
      <c r="AG15">
        <f>MIN(AG14+(1/(AG14/INDEX(Professions!$B$3:$I$10,MATCH('Stat Growth'!$A$5,Professions!$A$3:$A$10,0),MATCH('Stat Growth'!AG$2,Professions!$B$2:$I$2,0)))),100)</f>
        <v>70.053509297770916</v>
      </c>
      <c r="AH15">
        <f>MIN(AH14+(1/(AH14/INDEX(Professions!$B$3:$I$10,MATCH('Stat Growth'!$A$5,Professions!$A$3:$A$10,0),MATCH('Stat Growth'!AH$2,Professions!$B$2:$I$2,0)))),100)</f>
        <v>69.260135815762212</v>
      </c>
      <c r="AK15">
        <f>E15*INDEX(Professions!$J$3:$Q$10,MATCH('Stat Growth'!$A$5,Professions!$A$3:$A$10,0),MATCH(AK$2,Professions!$J$2:$Q$2,0))</f>
        <v>68</v>
      </c>
      <c r="AL15">
        <f>F15*INDEX(Professions!$J$3:$Q$10,MATCH('Stat Growth'!$A$5,Professions!$A$3:$A$10,0),MATCH(AL$2,Professions!$J$2:$Q$2,0))</f>
        <v>68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69</v>
      </c>
      <c r="AO15">
        <f>I15*INDEX(Professions!$J$3:$Q$10,MATCH('Stat Growth'!$A$5,Professions!$A$3:$A$10,0),MATCH(AO$2,Professions!$J$2:$Q$2,0))</f>
        <v>140</v>
      </c>
      <c r="AP15">
        <f>J15*INDEX(Professions!$J$3:$Q$10,MATCH('Stat Growth'!$A$5,Professions!$A$3:$A$10,0),MATCH(AP$2,Professions!$J$2:$Q$2,0))</f>
        <v>142</v>
      </c>
      <c r="AQ15">
        <f>K15*INDEX(Professions!$J$3:$Q$10,MATCH('Stat Growth'!$A$5,Professions!$A$3:$A$10,0),MATCH(AQ$2,Professions!$J$2:$Q$2,0))</f>
        <v>70</v>
      </c>
      <c r="AR15">
        <f>L15*INDEX(Professions!$J$3:$Q$10,MATCH('Stat Growth'!$A$5,Professions!$A$3:$A$10,0),MATCH(AR$2,Professions!$J$2:$Q$2,0))</f>
        <v>69</v>
      </c>
      <c r="AT15">
        <f t="shared" si="14"/>
        <v>38.75</v>
      </c>
      <c r="AU15">
        <f t="shared" si="4"/>
        <v>46.05</v>
      </c>
      <c r="AW15">
        <f t="shared" si="1"/>
        <v>39</v>
      </c>
      <c r="AX15">
        <f t="shared" si="2"/>
        <v>46</v>
      </c>
    </row>
    <row r="16" spans="1:50">
      <c r="C16">
        <f>Experience!C14</f>
        <v>12</v>
      </c>
      <c r="E16">
        <f t="shared" si="6"/>
        <v>68</v>
      </c>
      <c r="F16">
        <f t="shared" si="7"/>
        <v>69</v>
      </c>
      <c r="G16">
        <f t="shared" si="8"/>
        <v>70</v>
      </c>
      <c r="H16">
        <f t="shared" si="9"/>
        <v>70</v>
      </c>
      <c r="I16">
        <f t="shared" si="10"/>
        <v>70</v>
      </c>
      <c r="J16">
        <f t="shared" si="11"/>
        <v>71</v>
      </c>
      <c r="K16">
        <f t="shared" si="12"/>
        <v>70</v>
      </c>
      <c r="L16">
        <f t="shared" si="13"/>
        <v>70</v>
      </c>
      <c r="R16">
        <f>ROUND((E16-$E$3)/2+INDEX(Races!$C$3:$J$14,MATCH('Stat Growth'!$A$2,Races!$A$3:$A$14,0),MATCH('Stat Growth'!R$2,Races!$C$2:$J$2,0)),0)</f>
        <v>6</v>
      </c>
      <c r="S16">
        <f>ROUND((F16-$E$3)/2+INDEX(Races!$C$3:$J$14,MATCH('Stat Growth'!$A$2,Races!$A$3:$A$14,0),MATCH('Stat Growth'!S$2,Races!$C$2:$J$2,0)),0)</f>
        <v>2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2</v>
      </c>
      <c r="W16">
        <f>ROUND((J16-$E$3)/2+INDEX(Races!$C$3:$J$14,MATCH('Stat Growth'!$A$2,Races!$A$3:$A$14,0),MATCH('Stat Growth'!W$2,Races!$C$2:$J$2,0)),0)</f>
        <v>8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67.795787138430882</v>
      </c>
      <c r="AB16">
        <f>MIN(AB15+(1/(AB15/INDEX(Professions!$B$3:$I$10,MATCH('Stat Growth'!$A$5,Professions!$A$3:$A$10,0),MATCH('Stat Growth'!AB$2,Professions!$B$2:$I$2,0)))),100)</f>
        <v>68.677488968106218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69.548902214563412</v>
      </c>
      <c r="AE16">
        <f>MIN(AE15+(1/(AE15/INDEX(Professions!$B$3:$I$10,MATCH('Stat Growth'!$A$5,Professions!$A$3:$A$10,0),MATCH('Stat Growth'!AE$2,Professions!$B$2:$I$2,0)))),100)</f>
        <v>70.410379356824407</v>
      </c>
      <c r="AF16">
        <f>MIN(AF15+(1/(AF15/INDEX(Professions!$B$3:$I$10,MATCH('Stat Growth'!$A$5,Professions!$A$3:$A$10,0),MATCH('Stat Growth'!AF$2,Professions!$B$2:$I$2,0)))),100)</f>
        <v>71.26225331341449</v>
      </c>
      <c r="AG16">
        <f>MIN(AG15+(1/(AG15/INDEX(Professions!$B$3:$I$10,MATCH('Stat Growth'!$A$5,Professions!$A$3:$A$10,0),MATCH('Stat Growth'!AG$2,Professions!$B$2:$I$2,0)))),100)</f>
        <v>70.410379356824407</v>
      </c>
      <c r="AH16">
        <f>MIN(AH15+(1/(AH15/INDEX(Professions!$B$3:$I$10,MATCH('Stat Growth'!$A$5,Professions!$A$3:$A$10,0),MATCH('Stat Growth'!AH$2,Professions!$B$2:$I$2,0)))),100)</f>
        <v>69.548902214563412</v>
      </c>
      <c r="AK16">
        <f>E16*INDEX(Professions!$J$3:$Q$10,MATCH('Stat Growth'!$A$5,Professions!$A$3:$A$10,0),MATCH(AK$2,Professions!$J$2:$Q$2,0))</f>
        <v>68</v>
      </c>
      <c r="AL16">
        <f>F16*INDEX(Professions!$J$3:$Q$10,MATCH('Stat Growth'!$A$5,Professions!$A$3:$A$10,0),MATCH(AL$2,Professions!$J$2:$Q$2,0))</f>
        <v>69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140</v>
      </c>
      <c r="AP16">
        <f>J16*INDEX(Professions!$J$3:$Q$10,MATCH('Stat Growth'!$A$5,Professions!$A$3:$A$10,0),MATCH(AP$2,Professions!$J$2:$Q$2,0))</f>
        <v>142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70</v>
      </c>
      <c r="AT16">
        <f t="shared" si="14"/>
        <v>38.85</v>
      </c>
      <c r="AU16">
        <f t="shared" si="4"/>
        <v>46.1</v>
      </c>
      <c r="AW16">
        <f t="shared" si="1"/>
        <v>39</v>
      </c>
      <c r="AX16">
        <f t="shared" si="2"/>
        <v>46</v>
      </c>
    </row>
    <row r="17" spans="3:50">
      <c r="C17">
        <f>Experience!C15</f>
        <v>13</v>
      </c>
      <c r="E17">
        <f t="shared" si="6"/>
        <v>68</v>
      </c>
      <c r="F17">
        <f t="shared" si="7"/>
        <v>69</v>
      </c>
      <c r="G17">
        <f t="shared" si="8"/>
        <v>71</v>
      </c>
      <c r="H17">
        <f t="shared" si="9"/>
        <v>70</v>
      </c>
      <c r="I17">
        <f t="shared" si="10"/>
        <v>71</v>
      </c>
      <c r="J17">
        <f t="shared" si="11"/>
        <v>72</v>
      </c>
      <c r="K17">
        <f t="shared" si="12"/>
        <v>71</v>
      </c>
      <c r="L17">
        <f t="shared" si="13"/>
        <v>70</v>
      </c>
      <c r="R17">
        <f>ROUND((E17-$E$3)/2+INDEX(Races!$C$3:$J$14,MATCH('Stat Growth'!$A$2,Races!$A$3:$A$14,0),MATCH('Stat Growth'!R$2,Races!$C$2:$J$2,0)),0)</f>
        <v>6</v>
      </c>
      <c r="S17">
        <f>ROUND((F17-$E$3)/2+INDEX(Races!$C$3:$J$14,MATCH('Stat Growth'!$A$2,Races!$A$3:$A$14,0),MATCH('Stat Growth'!S$2,Races!$C$2:$J$2,0)),0)</f>
        <v>2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2</v>
      </c>
      <c r="V17">
        <f>ROUND((I17-$E$3)/2+INDEX(Races!$C$3:$J$14,MATCH('Stat Growth'!$A$2,Races!$A$3:$A$14,0),MATCH('Stat Growth'!V$2,Races!$C$2:$J$2,0)),0)</f>
        <v>3</v>
      </c>
      <c r="W17">
        <f>ROUND((J17-$E$3)/2+INDEX(Races!$C$3:$J$14,MATCH('Stat Growth'!$A$2,Races!$A$3:$A$14,0),MATCH('Stat Growth'!W$2,Races!$C$2:$J$2,0)),0)</f>
        <v>8</v>
      </c>
      <c r="X17">
        <f>ROUND((K17-$E$3)/2+INDEX(Races!$C$3:$J$14,MATCH('Stat Growth'!$A$2,Races!$A$3:$A$14,0),MATCH('Stat Growth'!X$2,Races!$C$2:$J$2,0)),0)</f>
        <v>8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67.943288929059577</v>
      </c>
      <c r="AB17">
        <f>MIN(AB16+(1/(AB16/INDEX(Professions!$B$3:$I$10,MATCH('Stat Growth'!$A$5,Professions!$A$3:$A$10,0),MATCH('Stat Growth'!AB$2,Professions!$B$2:$I$2,0)))),100)</f>
        <v>68.895901146905672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69.836469657947333</v>
      </c>
      <c r="AE17">
        <f>MIN(AE16+(1/(AE16/INDEX(Professions!$B$3:$I$10,MATCH('Stat Growth'!$A$5,Professions!$A$3:$A$10,0),MATCH('Stat Growth'!AE$2,Professions!$B$2:$I$2,0)))),100)</f>
        <v>70.765440645065809</v>
      </c>
      <c r="AF17">
        <f>MIN(AF16+(1/(AF16/INDEX(Professions!$B$3:$I$10,MATCH('Stat Growth'!$A$5,Professions!$A$3:$A$10,0),MATCH('Stat Growth'!AF$2,Professions!$B$2:$I$2,0)))),100)</f>
        <v>71.683233546358551</v>
      </c>
      <c r="AG17">
        <f>MIN(AG16+(1/(AG16/INDEX(Professions!$B$3:$I$10,MATCH('Stat Growth'!$A$5,Professions!$A$3:$A$10,0),MATCH('Stat Growth'!AG$2,Professions!$B$2:$I$2,0)))),100)</f>
        <v>70.765440645065809</v>
      </c>
      <c r="AH17">
        <f>MIN(AH16+(1/(AH16/INDEX(Professions!$B$3:$I$10,MATCH('Stat Growth'!$A$5,Professions!$A$3:$A$10,0),MATCH('Stat Growth'!AH$2,Professions!$B$2:$I$2,0)))),100)</f>
        <v>69.836469657947333</v>
      </c>
      <c r="AK17">
        <f>E17*INDEX(Professions!$J$3:$Q$10,MATCH('Stat Growth'!$A$5,Professions!$A$3:$A$10,0),MATCH(AK$2,Professions!$J$2:$Q$2,0))</f>
        <v>68</v>
      </c>
      <c r="AL17">
        <f>F17*INDEX(Professions!$J$3:$Q$10,MATCH('Stat Growth'!$A$5,Professions!$A$3:$A$10,0),MATCH(AL$2,Professions!$J$2:$Q$2,0))</f>
        <v>69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70</v>
      </c>
      <c r="AO17">
        <f>I17*INDEX(Professions!$J$3:$Q$10,MATCH('Stat Growth'!$A$5,Professions!$A$3:$A$10,0),MATCH(AO$2,Professions!$J$2:$Q$2,0))</f>
        <v>142</v>
      </c>
      <c r="AP17">
        <f>J17*INDEX(Professions!$J$3:$Q$10,MATCH('Stat Growth'!$A$5,Professions!$A$3:$A$10,0),MATCH(AP$2,Professions!$J$2:$Q$2,0))</f>
        <v>144</v>
      </c>
      <c r="AQ17">
        <f>K17*INDEX(Professions!$J$3:$Q$10,MATCH('Stat Growth'!$A$5,Professions!$A$3:$A$10,0),MATCH(AQ$2,Professions!$J$2:$Q$2,0))</f>
        <v>71</v>
      </c>
      <c r="AR17">
        <f>L17*INDEX(Professions!$J$3:$Q$10,MATCH('Stat Growth'!$A$5,Professions!$A$3:$A$10,0),MATCH(AR$2,Professions!$J$2:$Q$2,0))</f>
        <v>70</v>
      </c>
      <c r="AT17">
        <f t="shared" si="14"/>
        <v>38.9</v>
      </c>
      <c r="AU17">
        <f t="shared" si="4"/>
        <v>46.35</v>
      </c>
      <c r="AW17">
        <f t="shared" si="1"/>
        <v>39</v>
      </c>
      <c r="AX17">
        <f t="shared" si="2"/>
        <v>46</v>
      </c>
    </row>
    <row r="18" spans="3:50">
      <c r="C18">
        <f>Experience!C16</f>
        <v>14</v>
      </c>
      <c r="E18">
        <f t="shared" si="6"/>
        <v>68</v>
      </c>
      <c r="F18">
        <f t="shared" si="7"/>
        <v>69</v>
      </c>
      <c r="G18">
        <f t="shared" si="8"/>
        <v>71</v>
      </c>
      <c r="H18">
        <f t="shared" si="9"/>
        <v>70</v>
      </c>
      <c r="I18">
        <f t="shared" si="10"/>
        <v>71</v>
      </c>
      <c r="J18">
        <f t="shared" si="11"/>
        <v>72</v>
      </c>
      <c r="K18">
        <f t="shared" si="12"/>
        <v>71</v>
      </c>
      <c r="L18">
        <f t="shared" si="13"/>
        <v>70</v>
      </c>
      <c r="R18">
        <f>ROUND((E18-$E$3)/2+INDEX(Races!$C$3:$J$14,MATCH('Stat Growth'!$A$2,Races!$A$3:$A$14,0),MATCH('Stat Growth'!R$2,Races!$C$2:$J$2,0)),0)</f>
        <v>6</v>
      </c>
      <c r="S18">
        <f>ROUND((F18-$E$3)/2+INDEX(Races!$C$3:$J$14,MATCH('Stat Growth'!$A$2,Races!$A$3:$A$14,0),MATCH('Stat Growth'!S$2,Races!$C$2:$J$2,0)),0)</f>
        <v>2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2</v>
      </c>
      <c r="V18">
        <f>ROUND((I18-$E$3)/2+INDEX(Races!$C$3:$J$14,MATCH('Stat Growth'!$A$2,Races!$A$3:$A$14,0),MATCH('Stat Growth'!V$2,Races!$C$2:$J$2,0)),0)</f>
        <v>3</v>
      </c>
      <c r="W18">
        <f>ROUND((J18-$E$3)/2+INDEX(Races!$C$3:$J$14,MATCH('Stat Growth'!$A$2,Races!$A$3:$A$14,0),MATCH('Stat Growth'!W$2,Races!$C$2:$J$2,0)),0)</f>
        <v>8</v>
      </c>
      <c r="X18">
        <f>ROUND((K18-$E$3)/2+INDEX(Races!$C$3:$J$14,MATCH('Stat Growth'!$A$2,Races!$A$3:$A$14,0),MATCH('Stat Growth'!X$2,Races!$C$2:$J$2,0)),0)</f>
        <v>8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68.090470500008266</v>
      </c>
      <c r="AB18">
        <f>MIN(AB17+(1/(AB17/INDEX(Professions!$B$3:$I$10,MATCH('Stat Growth'!$A$5,Professions!$A$3:$A$10,0),MATCH('Stat Growth'!AB$2,Professions!$B$2:$I$2,0)))),100)</f>
        <v>69.113620920510428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70.122852977407177</v>
      </c>
      <c r="AE18">
        <f>MIN(AE17+(1/(AE17/INDEX(Professions!$B$3:$I$10,MATCH('Stat Growth'!$A$5,Professions!$A$3:$A$10,0),MATCH('Stat Growth'!AE$2,Professions!$B$2:$I$2,0)))),100)</f>
        <v>71.118720434919609</v>
      </c>
      <c r="AF18">
        <f>MIN(AF17+(1/(AF17/INDEX(Professions!$B$3:$I$10,MATCH('Stat Growth'!$A$5,Professions!$A$3:$A$10,0),MATCH('Stat Growth'!AF$2,Professions!$B$2:$I$2,0)))),100)</f>
        <v>72.101741452821756</v>
      </c>
      <c r="AG18">
        <f>MIN(AG17+(1/(AG17/INDEX(Professions!$B$3:$I$10,MATCH('Stat Growth'!$A$5,Professions!$A$3:$A$10,0),MATCH('Stat Growth'!AG$2,Professions!$B$2:$I$2,0)))),100)</f>
        <v>71.118720434919609</v>
      </c>
      <c r="AH18">
        <f>MIN(AH17+(1/(AH17/INDEX(Professions!$B$3:$I$10,MATCH('Stat Growth'!$A$5,Professions!$A$3:$A$10,0),MATCH('Stat Growth'!AH$2,Professions!$B$2:$I$2,0)))),100)</f>
        <v>70.122852977407177</v>
      </c>
      <c r="AK18">
        <f>E18*INDEX(Professions!$J$3:$Q$10,MATCH('Stat Growth'!$A$5,Professions!$A$3:$A$10,0),MATCH(AK$2,Professions!$J$2:$Q$2,0))</f>
        <v>68</v>
      </c>
      <c r="AL18">
        <f>F18*INDEX(Professions!$J$3:$Q$10,MATCH('Stat Growth'!$A$5,Professions!$A$3:$A$10,0),MATCH(AL$2,Professions!$J$2:$Q$2,0))</f>
        <v>69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70</v>
      </c>
      <c r="AO18">
        <f>I18*INDEX(Professions!$J$3:$Q$10,MATCH('Stat Growth'!$A$5,Professions!$A$3:$A$10,0),MATCH(AO$2,Professions!$J$2:$Q$2,0))</f>
        <v>142</v>
      </c>
      <c r="AP18">
        <f>J18*INDEX(Professions!$J$3:$Q$10,MATCH('Stat Growth'!$A$5,Professions!$A$3:$A$10,0),MATCH(AP$2,Professions!$J$2:$Q$2,0))</f>
        <v>144</v>
      </c>
      <c r="AQ18">
        <f>K18*INDEX(Professions!$J$3:$Q$10,MATCH('Stat Growth'!$A$5,Professions!$A$3:$A$10,0),MATCH(AQ$2,Professions!$J$2:$Q$2,0))</f>
        <v>71</v>
      </c>
      <c r="AR18">
        <f>L18*INDEX(Professions!$J$3:$Q$10,MATCH('Stat Growth'!$A$5,Professions!$A$3:$A$10,0),MATCH(AR$2,Professions!$J$2:$Q$2,0))</f>
        <v>70</v>
      </c>
      <c r="AT18">
        <f t="shared" si="14"/>
        <v>38.9</v>
      </c>
      <c r="AU18">
        <f t="shared" si="4"/>
        <v>46.35</v>
      </c>
      <c r="AW18">
        <f t="shared" si="1"/>
        <v>39</v>
      </c>
      <c r="AX18">
        <f t="shared" si="2"/>
        <v>46</v>
      </c>
    </row>
    <row r="19" spans="3:50">
      <c r="C19">
        <f>Experience!C17</f>
        <v>15</v>
      </c>
      <c r="E19">
        <f t="shared" si="6"/>
        <v>68</v>
      </c>
      <c r="F19">
        <f t="shared" si="7"/>
        <v>69</v>
      </c>
      <c r="G19">
        <f t="shared" si="8"/>
        <v>71</v>
      </c>
      <c r="H19">
        <f t="shared" si="9"/>
        <v>70</v>
      </c>
      <c r="I19">
        <f t="shared" si="10"/>
        <v>71</v>
      </c>
      <c r="J19">
        <f t="shared" si="11"/>
        <v>73</v>
      </c>
      <c r="K19">
        <f t="shared" si="12"/>
        <v>71</v>
      </c>
      <c r="L19">
        <f t="shared" si="13"/>
        <v>70</v>
      </c>
      <c r="R19">
        <f>ROUND((E19-$E$3)/2+INDEX(Races!$C$3:$J$14,MATCH('Stat Growth'!$A$2,Races!$A$3:$A$14,0),MATCH('Stat Growth'!R$2,Races!$C$2:$J$2,0)),0)</f>
        <v>6</v>
      </c>
      <c r="S19">
        <f>ROUND((F19-$E$3)/2+INDEX(Races!$C$3:$J$14,MATCH('Stat Growth'!$A$2,Races!$A$3:$A$14,0),MATCH('Stat Growth'!S$2,Races!$C$2:$J$2,0)),0)</f>
        <v>2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2</v>
      </c>
      <c r="V19">
        <f>ROUND((I19-$E$3)/2+INDEX(Races!$C$3:$J$14,MATCH('Stat Growth'!$A$2,Races!$A$3:$A$14,0),MATCH('Stat Growth'!V$2,Races!$C$2:$J$2,0)),0)</f>
        <v>3</v>
      </c>
      <c r="W19">
        <f>ROUND((J19-$E$3)/2+INDEX(Races!$C$3:$J$14,MATCH('Stat Growth'!$A$2,Races!$A$3:$A$14,0),MATCH('Stat Growth'!W$2,Races!$C$2:$J$2,0)),0)</f>
        <v>9</v>
      </c>
      <c r="X19">
        <f>ROUND((K19-$E$3)/2+INDEX(Races!$C$3:$J$14,MATCH('Stat Growth'!$A$2,Races!$A$3:$A$14,0),MATCH('Stat Growth'!X$2,Races!$C$2:$J$2,0)),0)</f>
        <v>8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68.237333929304128</v>
      </c>
      <c r="AB19">
        <f>MIN(AB18+(1/(AB18/INDEX(Professions!$B$3:$I$10,MATCH('Stat Growth'!$A$5,Professions!$A$3:$A$10,0),MATCH('Stat Growth'!AB$2,Professions!$B$2:$I$2,0)))),100)</f>
        <v>69.330654839443014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70.408066700905337</v>
      </c>
      <c r="AE19">
        <f>MIN(AE18+(1/(AE18/INDEX(Professions!$B$3:$I$10,MATCH('Stat Growth'!$A$5,Professions!$A$3:$A$10,0),MATCH('Stat Growth'!AE$2,Professions!$B$2:$I$2,0)))),100)</f>
        <v>71.470245319607002</v>
      </c>
      <c r="AF19">
        <f>MIN(AF18+(1/(AF18/INDEX(Professions!$B$3:$I$10,MATCH('Stat Growth'!$A$5,Professions!$A$3:$A$10,0),MATCH('Stat Growth'!AF$2,Professions!$B$2:$I$2,0)))),100)</f>
        <v>72.517820168751655</v>
      </c>
      <c r="AG19">
        <f>MIN(AG18+(1/(AG18/INDEX(Professions!$B$3:$I$10,MATCH('Stat Growth'!$A$5,Professions!$A$3:$A$10,0),MATCH('Stat Growth'!AG$2,Professions!$B$2:$I$2,0)))),100)</f>
        <v>71.470245319607002</v>
      </c>
      <c r="AH19">
        <f>MIN(AH18+(1/(AH18/INDEX(Professions!$B$3:$I$10,MATCH('Stat Growth'!$A$5,Professions!$A$3:$A$10,0),MATCH('Stat Growth'!AH$2,Professions!$B$2:$I$2,0)))),100)</f>
        <v>70.408066700905337</v>
      </c>
      <c r="AK19">
        <f>E19*INDEX(Professions!$J$3:$Q$10,MATCH('Stat Growth'!$A$5,Professions!$A$3:$A$10,0),MATCH(AK$2,Professions!$J$2:$Q$2,0))</f>
        <v>68</v>
      </c>
      <c r="AL19">
        <f>F19*INDEX(Professions!$J$3:$Q$10,MATCH('Stat Growth'!$A$5,Professions!$A$3:$A$10,0),MATCH(AL$2,Professions!$J$2:$Q$2,0))</f>
        <v>69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70</v>
      </c>
      <c r="AO19">
        <f>I19*INDEX(Professions!$J$3:$Q$10,MATCH('Stat Growth'!$A$5,Professions!$A$3:$A$10,0),MATCH(AO$2,Professions!$J$2:$Q$2,0))</f>
        <v>142</v>
      </c>
      <c r="AP19">
        <f>J19*INDEX(Professions!$J$3:$Q$10,MATCH('Stat Growth'!$A$5,Professions!$A$3:$A$10,0),MATCH(AP$2,Professions!$J$2:$Q$2,0))</f>
        <v>146</v>
      </c>
      <c r="AQ19">
        <f>K19*INDEX(Professions!$J$3:$Q$10,MATCH('Stat Growth'!$A$5,Professions!$A$3:$A$10,0),MATCH(AQ$2,Professions!$J$2:$Q$2,0))</f>
        <v>71</v>
      </c>
      <c r="AR19">
        <f>L19*INDEX(Professions!$J$3:$Q$10,MATCH('Stat Growth'!$A$5,Professions!$A$3:$A$10,0),MATCH(AR$2,Professions!$J$2:$Q$2,0))</f>
        <v>70</v>
      </c>
      <c r="AT19">
        <f t="shared" si="14"/>
        <v>38.9</v>
      </c>
      <c r="AU19">
        <f t="shared" si="4"/>
        <v>46.45</v>
      </c>
      <c r="AW19">
        <f t="shared" si="1"/>
        <v>39</v>
      </c>
      <c r="AX19">
        <f t="shared" si="2"/>
        <v>46</v>
      </c>
    </row>
    <row r="20" spans="3:50">
      <c r="C20">
        <f>Experience!C18</f>
        <v>16</v>
      </c>
      <c r="E20">
        <f t="shared" si="6"/>
        <v>68</v>
      </c>
      <c r="F20">
        <f t="shared" si="7"/>
        <v>70</v>
      </c>
      <c r="G20">
        <f t="shared" si="8"/>
        <v>72</v>
      </c>
      <c r="H20">
        <f t="shared" si="9"/>
        <v>71</v>
      </c>
      <c r="I20">
        <f t="shared" si="10"/>
        <v>72</v>
      </c>
      <c r="J20">
        <f t="shared" si="11"/>
        <v>73</v>
      </c>
      <c r="K20">
        <f t="shared" si="12"/>
        <v>72</v>
      </c>
      <c r="L20">
        <f t="shared" si="13"/>
        <v>71</v>
      </c>
      <c r="R20">
        <f>ROUND((E20-$E$3)/2+INDEX(Races!$C$3:$J$14,MATCH('Stat Growth'!$A$2,Races!$A$3:$A$14,0),MATCH('Stat Growth'!R$2,Races!$C$2:$J$2,0)),0)</f>
        <v>6</v>
      </c>
      <c r="S20">
        <f>ROUND((F20-$E$3)/2+INDEX(Races!$C$3:$J$14,MATCH('Stat Growth'!$A$2,Races!$A$3:$A$14,0),MATCH('Stat Growth'!S$2,Races!$C$2:$J$2,0)),0)</f>
        <v>2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3</v>
      </c>
      <c r="W20">
        <f>ROUND((J20-$E$3)/2+INDEX(Races!$C$3:$J$14,MATCH('Stat Growth'!$A$2,Races!$A$3:$A$14,0),MATCH('Stat Growth'!W$2,Races!$C$2:$J$2,0)),0)</f>
        <v>9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3</v>
      </c>
      <c r="AA20">
        <f>MIN(AA19+(1/(AA19/INDEX(Professions!$B$3:$I$10,MATCH('Stat Growth'!$A$5,Professions!$A$3:$A$10,0),MATCH('Stat Growth'!AA$2,Professions!$B$2:$I$2,0)))),100)</f>
        <v>68.383881272586336</v>
      </c>
      <c r="AB20">
        <f>MIN(AB19+(1/(AB19/INDEX(Professions!$B$3:$I$10,MATCH('Stat Growth'!$A$5,Professions!$A$3:$A$10,0),MATCH('Stat Growth'!AB$2,Professions!$B$2:$I$2,0)))),100)</f>
        <v>69.547009351523386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70.692125061504271</v>
      </c>
      <c r="AE20">
        <f>MIN(AE19+(1/(AE19/INDEX(Professions!$B$3:$I$10,MATCH('Stat Growth'!$A$5,Professions!$A$3:$A$10,0),MATCH('Stat Growth'!AE$2,Professions!$B$2:$I$2,0)))),100)</f>
        <v>71.820041236609981</v>
      </c>
      <c r="AF20">
        <f>MIN(AF19+(1/(AF19/INDEX(Professions!$B$3:$I$10,MATCH('Stat Growth'!$A$5,Professions!$A$3:$A$10,0),MATCH('Stat Growth'!AF$2,Professions!$B$2:$I$2,0)))),100)</f>
        <v>72.931511588739028</v>
      </c>
      <c r="AG20">
        <f>MIN(AG19+(1/(AG19/INDEX(Professions!$B$3:$I$10,MATCH('Stat Growth'!$A$5,Professions!$A$3:$A$10,0),MATCH('Stat Growth'!AG$2,Professions!$B$2:$I$2,0)))),100)</f>
        <v>71.820041236609981</v>
      </c>
      <c r="AH20">
        <f>MIN(AH19+(1/(AH19/INDEX(Professions!$B$3:$I$10,MATCH('Stat Growth'!$A$5,Professions!$A$3:$A$10,0),MATCH('Stat Growth'!AH$2,Professions!$B$2:$I$2,0)))),100)</f>
        <v>70.692125061504271</v>
      </c>
      <c r="AK20">
        <f>E20*INDEX(Professions!$J$3:$Q$10,MATCH('Stat Growth'!$A$5,Professions!$A$3:$A$10,0),MATCH(AK$2,Professions!$J$2:$Q$2,0))</f>
        <v>68</v>
      </c>
      <c r="AL20">
        <f>F20*INDEX(Professions!$J$3:$Q$10,MATCH('Stat Growth'!$A$5,Professions!$A$3:$A$10,0),MATCH(AL$2,Professions!$J$2:$Q$2,0))</f>
        <v>70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71</v>
      </c>
      <c r="AO20">
        <f>I20*INDEX(Professions!$J$3:$Q$10,MATCH('Stat Growth'!$A$5,Professions!$A$3:$A$10,0),MATCH(AO$2,Professions!$J$2:$Q$2,0))</f>
        <v>144</v>
      </c>
      <c r="AP20">
        <f>J20*INDEX(Professions!$J$3:$Q$10,MATCH('Stat Growth'!$A$5,Professions!$A$3:$A$10,0),MATCH(AP$2,Professions!$J$2:$Q$2,0))</f>
        <v>146</v>
      </c>
      <c r="AQ20">
        <f>K20*INDEX(Professions!$J$3:$Q$10,MATCH('Stat Growth'!$A$5,Professions!$A$3:$A$10,0),MATCH(AQ$2,Professions!$J$2:$Q$2,0))</f>
        <v>72</v>
      </c>
      <c r="AR20">
        <f>L20*INDEX(Professions!$J$3:$Q$10,MATCH('Stat Growth'!$A$5,Professions!$A$3:$A$10,0),MATCH(AR$2,Professions!$J$2:$Q$2,0))</f>
        <v>71</v>
      </c>
      <c r="AT20">
        <f t="shared" si="14"/>
        <v>39.049999999999997</v>
      </c>
      <c r="AU20">
        <f t="shared" si="4"/>
        <v>46.65</v>
      </c>
      <c r="AW20">
        <f t="shared" si="1"/>
        <v>39</v>
      </c>
      <c r="AX20">
        <f t="shared" si="2"/>
        <v>47</v>
      </c>
    </row>
    <row r="21" spans="3:50">
      <c r="C21">
        <f>Experience!C19</f>
        <v>17</v>
      </c>
      <c r="E21">
        <f t="shared" ref="E21:E84" si="15">ROUND(AA21,0)</f>
        <v>69</v>
      </c>
      <c r="F21">
        <f t="shared" si="7"/>
        <v>70</v>
      </c>
      <c r="G21">
        <f t="shared" si="8"/>
        <v>72</v>
      </c>
      <c r="H21">
        <f t="shared" si="9"/>
        <v>71</v>
      </c>
      <c r="I21">
        <f t="shared" si="10"/>
        <v>72</v>
      </c>
      <c r="J21">
        <f t="shared" si="11"/>
        <v>73</v>
      </c>
      <c r="K21">
        <f t="shared" si="12"/>
        <v>72</v>
      </c>
      <c r="L21">
        <f t="shared" si="13"/>
        <v>71</v>
      </c>
      <c r="R21">
        <f>ROUND((E21-$E$3)/2+INDEX(Races!$C$3:$J$14,MATCH('Stat Growth'!$A$2,Races!$A$3:$A$14,0),MATCH('Stat Growth'!R$2,Races!$C$2:$J$2,0)),0)</f>
        <v>7</v>
      </c>
      <c r="S21">
        <f>ROUND((F21-$E$3)/2+INDEX(Races!$C$3:$J$14,MATCH('Stat Growth'!$A$2,Races!$A$3:$A$14,0),MATCH('Stat Growth'!S$2,Races!$C$2:$J$2,0)),0)</f>
        <v>2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3</v>
      </c>
      <c r="W21">
        <f>ROUND((J21-$E$3)/2+INDEX(Races!$C$3:$J$14,MATCH('Stat Growth'!$A$2,Races!$A$3:$A$14,0),MATCH('Stat Growth'!W$2,Races!$C$2:$J$2,0)),0)</f>
        <v>9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3</v>
      </c>
      <c r="AA21">
        <f>MIN(AA20+(1/(AA20/INDEX(Professions!$B$3:$I$10,MATCH('Stat Growth'!$A$5,Professions!$A$3:$A$10,0),MATCH('Stat Growth'!AA$2,Professions!$B$2:$I$2,0)))),100)</f>
        <v>68.530114563442396</v>
      </c>
      <c r="AB21">
        <f>MIN(AB20+(1/(AB20/INDEX(Professions!$B$3:$I$10,MATCH('Stat Growth'!$A$5,Professions!$A$3:$A$10,0),MATCH('Stat Growth'!AB$2,Professions!$B$2:$I$2,0)))),100)</f>
        <v>69.762690804110122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70.975042005684401</v>
      </c>
      <c r="AE21">
        <f>MIN(AE20+(1/(AE20/INDEX(Professions!$B$3:$I$10,MATCH('Stat Growth'!$A$5,Professions!$A$3:$A$10,0),MATCH('Stat Growth'!AE$2,Professions!$B$2:$I$2,0)))),100)</f>
        <v>72.168133490102818</v>
      </c>
      <c r="AF21">
        <f>MIN(AF20+(1/(AF20/INDEX(Professions!$B$3:$I$10,MATCH('Stat Growth'!$A$5,Professions!$A$3:$A$10,0),MATCH('Stat Growth'!AF$2,Professions!$B$2:$I$2,0)))),100)</f>
        <v>73.342856415501572</v>
      </c>
      <c r="AG21">
        <f>MIN(AG20+(1/(AG20/INDEX(Professions!$B$3:$I$10,MATCH('Stat Growth'!$A$5,Professions!$A$3:$A$10,0),MATCH('Stat Growth'!AG$2,Professions!$B$2:$I$2,0)))),100)</f>
        <v>72.168133490102818</v>
      </c>
      <c r="AH21">
        <f>MIN(AH20+(1/(AH20/INDEX(Professions!$B$3:$I$10,MATCH('Stat Growth'!$A$5,Professions!$A$3:$A$10,0),MATCH('Stat Growth'!AH$2,Professions!$B$2:$I$2,0)))),100)</f>
        <v>70.975042005684401</v>
      </c>
      <c r="AK21">
        <f>E21*INDEX(Professions!$J$3:$Q$10,MATCH('Stat Growth'!$A$5,Professions!$A$3:$A$10,0),MATCH(AK$2,Professions!$J$2:$Q$2,0))</f>
        <v>69</v>
      </c>
      <c r="AL21">
        <f>F21*INDEX(Professions!$J$3:$Q$10,MATCH('Stat Growth'!$A$5,Professions!$A$3:$A$10,0),MATCH(AL$2,Professions!$J$2:$Q$2,0))</f>
        <v>70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71</v>
      </c>
      <c r="AO21">
        <f>I21*INDEX(Professions!$J$3:$Q$10,MATCH('Stat Growth'!$A$5,Professions!$A$3:$A$10,0),MATCH(AO$2,Professions!$J$2:$Q$2,0))</f>
        <v>144</v>
      </c>
      <c r="AP21">
        <f>J21*INDEX(Professions!$J$3:$Q$10,MATCH('Stat Growth'!$A$5,Professions!$A$3:$A$10,0),MATCH(AP$2,Professions!$J$2:$Q$2,0))</f>
        <v>146</v>
      </c>
      <c r="AQ21">
        <f>K21*INDEX(Professions!$J$3:$Q$10,MATCH('Stat Growth'!$A$5,Professions!$A$3:$A$10,0),MATCH(AQ$2,Professions!$J$2:$Q$2,0))</f>
        <v>72</v>
      </c>
      <c r="AR21">
        <f>L21*INDEX(Professions!$J$3:$Q$10,MATCH('Stat Growth'!$A$5,Professions!$A$3:$A$10,0),MATCH(AR$2,Professions!$J$2:$Q$2,0))</f>
        <v>71</v>
      </c>
      <c r="AT21">
        <f t="shared" si="14"/>
        <v>39.1</v>
      </c>
      <c r="AU21">
        <f t="shared" si="4"/>
        <v>46.65</v>
      </c>
      <c r="AW21">
        <f t="shared" si="1"/>
        <v>39</v>
      </c>
      <c r="AX21">
        <f t="shared" si="2"/>
        <v>47</v>
      </c>
    </row>
    <row r="22" spans="3:50">
      <c r="C22">
        <f>Experience!C20</f>
        <v>18</v>
      </c>
      <c r="E22">
        <f t="shared" si="15"/>
        <v>69</v>
      </c>
      <c r="F22">
        <f t="shared" si="7"/>
        <v>70</v>
      </c>
      <c r="G22">
        <f t="shared" si="8"/>
        <v>73</v>
      </c>
      <c r="H22">
        <f t="shared" si="9"/>
        <v>71</v>
      </c>
      <c r="I22">
        <f t="shared" si="10"/>
        <v>73</v>
      </c>
      <c r="J22">
        <f t="shared" si="11"/>
        <v>74</v>
      </c>
      <c r="K22">
        <f t="shared" si="12"/>
        <v>73</v>
      </c>
      <c r="L22">
        <f t="shared" si="13"/>
        <v>71</v>
      </c>
      <c r="R22">
        <f>ROUND((E22-$E$3)/2+INDEX(Races!$C$3:$J$14,MATCH('Stat Growth'!$A$2,Races!$A$3:$A$14,0),MATCH('Stat Growth'!R$2,Races!$C$2:$J$2,0)),0)</f>
        <v>7</v>
      </c>
      <c r="S22">
        <f>ROUND((F22-$E$3)/2+INDEX(Races!$C$3:$J$14,MATCH('Stat Growth'!$A$2,Races!$A$3:$A$14,0),MATCH('Stat Growth'!S$2,Races!$C$2:$J$2,0)),0)</f>
        <v>2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3</v>
      </c>
      <c r="V22">
        <f>ROUND((I22-$E$3)/2+INDEX(Races!$C$3:$J$14,MATCH('Stat Growth'!$A$2,Races!$A$3:$A$14,0),MATCH('Stat Growth'!V$2,Races!$C$2:$J$2,0)),0)</f>
        <v>4</v>
      </c>
      <c r="W22">
        <f>ROUND((J22-$E$3)/2+INDEX(Races!$C$3:$J$14,MATCH('Stat Growth'!$A$2,Races!$A$3:$A$14,0),MATCH('Stat Growth'!W$2,Races!$C$2:$J$2,0)),0)</f>
        <v>9</v>
      </c>
      <c r="X22">
        <f>ROUND((K22-$E$3)/2+INDEX(Races!$C$3:$J$14,MATCH('Stat Growth'!$A$2,Races!$A$3:$A$14,0),MATCH('Stat Growth'!X$2,Races!$C$2:$J$2,0)),0)</f>
        <v>9</v>
      </c>
      <c r="Y22">
        <f>ROUND((L22-$E$3)/2+INDEX(Races!$C$3:$J$14,MATCH('Stat Growth'!$A$2,Races!$A$3:$A$14,0),MATCH('Stat Growth'!Y$2,Races!$C$2:$J$2,0)),0)</f>
        <v>3</v>
      </c>
      <c r="AA22">
        <f>MIN(AA21+(1/(AA21/INDEX(Professions!$B$3:$I$10,MATCH('Stat Growth'!$A$5,Professions!$A$3:$A$10,0),MATCH('Stat Growth'!AA$2,Professions!$B$2:$I$2,0)))),100)</f>
        <v>68.676035813738025</v>
      </c>
      <c r="AB22">
        <f>MIN(AB21+(1/(AB21/INDEX(Professions!$B$3:$I$10,MATCH('Stat Growth'!$A$5,Professions!$A$3:$A$10,0),MATCH('Stat Growth'!AB$2,Professions!$B$2:$I$2,0)))),100)</f>
        <v>69.977705446279231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71.256831201362488</v>
      </c>
      <c r="AE22">
        <f>MIN(AE21+(1/(AE21/INDEX(Professions!$B$3:$I$10,MATCH('Stat Growth'!$A$5,Professions!$A$3:$A$10,0),MATCH('Stat Growth'!AE$2,Professions!$B$2:$I$2,0)))),100)</f>
        <v>72.514546772405993</v>
      </c>
      <c r="AF22">
        <f>MIN(AF21+(1/(AF21/INDEX(Professions!$B$3:$I$10,MATCH('Stat Growth'!$A$5,Professions!$A$3:$A$10,0),MATCH('Stat Growth'!AF$2,Professions!$B$2:$I$2,0)))),100)</f>
        <v>73.751894206858438</v>
      </c>
      <c r="AG22">
        <f>MIN(AG21+(1/(AG21/INDEX(Professions!$B$3:$I$10,MATCH('Stat Growth'!$A$5,Professions!$A$3:$A$10,0),MATCH('Stat Growth'!AG$2,Professions!$B$2:$I$2,0)))),100)</f>
        <v>72.514546772405993</v>
      </c>
      <c r="AH22">
        <f>MIN(AH21+(1/(AH21/INDEX(Professions!$B$3:$I$10,MATCH('Stat Growth'!$A$5,Professions!$A$3:$A$10,0),MATCH('Stat Growth'!AH$2,Professions!$B$2:$I$2,0)))),100)</f>
        <v>71.256831201362488</v>
      </c>
      <c r="AK22">
        <f>E22*INDEX(Professions!$J$3:$Q$10,MATCH('Stat Growth'!$A$5,Professions!$A$3:$A$10,0),MATCH(AK$2,Professions!$J$2:$Q$2,0))</f>
        <v>69</v>
      </c>
      <c r="AL22">
        <f>F22*INDEX(Professions!$J$3:$Q$10,MATCH('Stat Growth'!$A$5,Professions!$A$3:$A$10,0),MATCH(AL$2,Professions!$J$2:$Q$2,0))</f>
        <v>70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71</v>
      </c>
      <c r="AO22">
        <f>I22*INDEX(Professions!$J$3:$Q$10,MATCH('Stat Growth'!$A$5,Professions!$A$3:$A$10,0),MATCH(AO$2,Professions!$J$2:$Q$2,0))</f>
        <v>146</v>
      </c>
      <c r="AP22">
        <f>J22*INDEX(Professions!$J$3:$Q$10,MATCH('Stat Growth'!$A$5,Professions!$A$3:$A$10,0),MATCH(AP$2,Professions!$J$2:$Q$2,0))</f>
        <v>148</v>
      </c>
      <c r="AQ22">
        <f>K22*INDEX(Professions!$J$3:$Q$10,MATCH('Stat Growth'!$A$5,Professions!$A$3:$A$10,0),MATCH(AQ$2,Professions!$J$2:$Q$2,0))</f>
        <v>73</v>
      </c>
      <c r="AR22">
        <f>L22*INDEX(Professions!$J$3:$Q$10,MATCH('Stat Growth'!$A$5,Professions!$A$3:$A$10,0),MATCH(AR$2,Professions!$J$2:$Q$2,0))</f>
        <v>71</v>
      </c>
      <c r="AT22">
        <f t="shared" si="14"/>
        <v>39.15</v>
      </c>
      <c r="AU22">
        <f t="shared" si="4"/>
        <v>46.9</v>
      </c>
      <c r="AW22">
        <f t="shared" si="1"/>
        <v>39</v>
      </c>
      <c r="AX22">
        <f t="shared" si="2"/>
        <v>47</v>
      </c>
    </row>
    <row r="23" spans="3:50">
      <c r="C23">
        <f>Experience!C21</f>
        <v>19</v>
      </c>
      <c r="E23">
        <f t="shared" si="15"/>
        <v>69</v>
      </c>
      <c r="F23">
        <f t="shared" si="7"/>
        <v>70</v>
      </c>
      <c r="G23">
        <f t="shared" si="8"/>
        <v>73</v>
      </c>
      <c r="H23">
        <f t="shared" si="9"/>
        <v>72</v>
      </c>
      <c r="I23">
        <f t="shared" si="10"/>
        <v>73</v>
      </c>
      <c r="J23">
        <f t="shared" si="11"/>
        <v>74</v>
      </c>
      <c r="K23">
        <f t="shared" si="12"/>
        <v>73</v>
      </c>
      <c r="L23">
        <f t="shared" si="13"/>
        <v>72</v>
      </c>
      <c r="R23">
        <f>ROUND((E23-$E$3)/2+INDEX(Races!$C$3:$J$14,MATCH('Stat Growth'!$A$2,Races!$A$3:$A$14,0),MATCH('Stat Growth'!R$2,Races!$C$2:$J$2,0)),0)</f>
        <v>7</v>
      </c>
      <c r="S23">
        <f>ROUND((F23-$E$3)/2+INDEX(Races!$C$3:$J$14,MATCH('Stat Growth'!$A$2,Races!$A$3:$A$14,0),MATCH('Stat Growth'!S$2,Races!$C$2:$J$2,0)),0)</f>
        <v>2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3</v>
      </c>
      <c r="V23">
        <f>ROUND((I23-$E$3)/2+INDEX(Races!$C$3:$J$14,MATCH('Stat Growth'!$A$2,Races!$A$3:$A$14,0),MATCH('Stat Growth'!V$2,Races!$C$2:$J$2,0)),0)</f>
        <v>4</v>
      </c>
      <c r="W23">
        <f>ROUND((J23-$E$3)/2+INDEX(Races!$C$3:$J$14,MATCH('Stat Growth'!$A$2,Races!$A$3:$A$14,0),MATCH('Stat Growth'!W$2,Races!$C$2:$J$2,0)),0)</f>
        <v>9</v>
      </c>
      <c r="X23">
        <f>ROUND((K23-$E$3)/2+INDEX(Races!$C$3:$J$14,MATCH('Stat Growth'!$A$2,Races!$A$3:$A$14,0),MATCH('Stat Growth'!X$2,Races!$C$2:$J$2,0)),0)</f>
        <v>9</v>
      </c>
      <c r="Y23">
        <f>ROUND((L23-$E$3)/2+INDEX(Races!$C$3:$J$14,MATCH('Stat Growth'!$A$2,Races!$A$3:$A$14,0),MATCH('Stat Growth'!Y$2,Races!$C$2:$J$2,0)),0)</f>
        <v>3</v>
      </c>
      <c r="AA23">
        <f>MIN(AA22+(1/(AA22/INDEX(Professions!$B$3:$I$10,MATCH('Stat Growth'!$A$5,Professions!$A$3:$A$10,0),MATCH('Stat Growth'!AA$2,Professions!$B$2:$I$2,0)))),100)</f>
        <v>68.821647013940691</v>
      </c>
      <c r="AB23">
        <f>MIN(AB22+(1/(AB22/INDEX(Professions!$B$3:$I$10,MATCH('Stat Growth'!$A$5,Professions!$A$3:$A$10,0),MATCH('Stat Growth'!AB$2,Professions!$B$2:$I$2,0)))),100)</f>
        <v>70.192059430942464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71.537506045623843</v>
      </c>
      <c r="AE23">
        <f>MIN(AE22+(1/(AE22/INDEX(Professions!$B$3:$I$10,MATCH('Stat Growth'!$A$5,Professions!$A$3:$A$10,0),MATCH('Stat Growth'!AE$2,Professions!$B$2:$I$2,0)))),100)</f>
        <v>72.859305184514184</v>
      </c>
      <c r="AF23">
        <f>MIN(AF22+(1/(AF22/INDEX(Professions!$B$3:$I$10,MATCH('Stat Growth'!$A$5,Professions!$A$3:$A$10,0),MATCH('Stat Growth'!AF$2,Professions!$B$2:$I$2,0)))),100)</f>
        <v>74.158663420349498</v>
      </c>
      <c r="AG23">
        <f>MIN(AG22+(1/(AG22/INDEX(Professions!$B$3:$I$10,MATCH('Stat Growth'!$A$5,Professions!$A$3:$A$10,0),MATCH('Stat Growth'!AG$2,Professions!$B$2:$I$2,0)))),100)</f>
        <v>72.859305184514184</v>
      </c>
      <c r="AH23">
        <f>MIN(AH22+(1/(AH22/INDEX(Professions!$B$3:$I$10,MATCH('Stat Growth'!$A$5,Professions!$A$3:$A$10,0),MATCH('Stat Growth'!AH$2,Professions!$B$2:$I$2,0)))),100)</f>
        <v>71.537506045623843</v>
      </c>
      <c r="AK23">
        <f>E23*INDEX(Professions!$J$3:$Q$10,MATCH('Stat Growth'!$A$5,Professions!$A$3:$A$10,0),MATCH(AK$2,Professions!$J$2:$Q$2,0))</f>
        <v>69</v>
      </c>
      <c r="AL23">
        <f>F23*INDEX(Professions!$J$3:$Q$10,MATCH('Stat Growth'!$A$5,Professions!$A$3:$A$10,0),MATCH(AL$2,Professions!$J$2:$Q$2,0))</f>
        <v>70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72</v>
      </c>
      <c r="AO23">
        <f>I23*INDEX(Professions!$J$3:$Q$10,MATCH('Stat Growth'!$A$5,Professions!$A$3:$A$10,0),MATCH(AO$2,Professions!$J$2:$Q$2,0))</f>
        <v>146</v>
      </c>
      <c r="AP23">
        <f>J23*INDEX(Professions!$J$3:$Q$10,MATCH('Stat Growth'!$A$5,Professions!$A$3:$A$10,0),MATCH(AP$2,Professions!$J$2:$Q$2,0))</f>
        <v>148</v>
      </c>
      <c r="AQ23">
        <f>K23*INDEX(Professions!$J$3:$Q$10,MATCH('Stat Growth'!$A$5,Professions!$A$3:$A$10,0),MATCH(AQ$2,Professions!$J$2:$Q$2,0))</f>
        <v>73</v>
      </c>
      <c r="AR23">
        <f>L23*INDEX(Professions!$J$3:$Q$10,MATCH('Stat Growth'!$A$5,Professions!$A$3:$A$10,0),MATCH(AR$2,Professions!$J$2:$Q$2,0))</f>
        <v>72</v>
      </c>
      <c r="AT23">
        <f t="shared" si="14"/>
        <v>39.200000000000003</v>
      </c>
      <c r="AU23">
        <f t="shared" si="4"/>
        <v>46.95</v>
      </c>
      <c r="AW23">
        <f t="shared" si="1"/>
        <v>39</v>
      </c>
      <c r="AX23">
        <f t="shared" si="2"/>
        <v>47</v>
      </c>
    </row>
    <row r="24" spans="3:50">
      <c r="C24">
        <f>Experience!C22</f>
        <v>20</v>
      </c>
      <c r="E24">
        <f t="shared" si="15"/>
        <v>69</v>
      </c>
      <c r="F24">
        <f t="shared" si="7"/>
        <v>70</v>
      </c>
      <c r="G24">
        <f t="shared" si="8"/>
        <v>73</v>
      </c>
      <c r="H24">
        <f t="shared" si="9"/>
        <v>72</v>
      </c>
      <c r="I24">
        <f t="shared" si="10"/>
        <v>73</v>
      </c>
      <c r="J24">
        <f t="shared" si="11"/>
        <v>75</v>
      </c>
      <c r="K24">
        <f t="shared" si="12"/>
        <v>73</v>
      </c>
      <c r="L24">
        <f t="shared" si="13"/>
        <v>72</v>
      </c>
      <c r="R24">
        <f>ROUND((E24-$E$3)/2+INDEX(Races!$C$3:$J$14,MATCH('Stat Growth'!$A$2,Races!$A$3:$A$14,0),MATCH('Stat Growth'!R$2,Races!$C$2:$J$2,0)),0)</f>
        <v>7</v>
      </c>
      <c r="S24">
        <f>ROUND((F24-$E$3)/2+INDEX(Races!$C$3:$J$14,MATCH('Stat Growth'!$A$2,Races!$A$3:$A$14,0),MATCH('Stat Growth'!S$2,Races!$C$2:$J$2,0)),0)</f>
        <v>2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3</v>
      </c>
      <c r="V24">
        <f>ROUND((I24-$E$3)/2+INDEX(Races!$C$3:$J$14,MATCH('Stat Growth'!$A$2,Races!$A$3:$A$14,0),MATCH('Stat Growth'!V$2,Races!$C$2:$J$2,0)),0)</f>
        <v>4</v>
      </c>
      <c r="W24">
        <f>ROUND((J24-$E$3)/2+INDEX(Races!$C$3:$J$14,MATCH('Stat Growth'!$A$2,Races!$A$3:$A$14,0),MATCH('Stat Growth'!W$2,Races!$C$2:$J$2,0)),0)</f>
        <v>10</v>
      </c>
      <c r="X24">
        <f>ROUND((K24-$E$3)/2+INDEX(Races!$C$3:$J$14,MATCH('Stat Growth'!$A$2,Races!$A$3:$A$14,0),MATCH('Stat Growth'!X$2,Races!$C$2:$J$2,0)),0)</f>
        <v>9</v>
      </c>
      <c r="Y24">
        <f>ROUND((L24-$E$3)/2+INDEX(Races!$C$3:$J$14,MATCH('Stat Growth'!$A$2,Races!$A$3:$A$14,0),MATCH('Stat Growth'!Y$2,Races!$C$2:$J$2,0)),0)</f>
        <v>3</v>
      </c>
      <c r="AA24">
        <f>MIN(AA23+(1/(AA23/INDEX(Professions!$B$3:$I$10,MATCH('Stat Growth'!$A$5,Professions!$A$3:$A$10,0),MATCH('Stat Growth'!AA$2,Professions!$B$2:$I$2,0)))),100)</f>
        <v>68.96695013343701</v>
      </c>
      <c r="AB24">
        <f>MIN(AB23+(1/(AB23/INDEX(Professions!$B$3:$I$10,MATCH('Stat Growth'!$A$5,Professions!$A$3:$A$10,0),MATCH('Stat Growth'!AB$2,Professions!$B$2:$I$2,0)))),100)</f>
        <v>70.405758816907309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71.817079672180583</v>
      </c>
      <c r="AE24">
        <f>MIN(AE23+(1/(AE23/INDEX(Professions!$B$3:$I$10,MATCH('Stat Growth'!$A$5,Professions!$A$3:$A$10,0),MATCH('Stat Growth'!AE$2,Professions!$B$2:$I$2,0)))),100)</f>
        <v>73.202432255746729</v>
      </c>
      <c r="AF24">
        <f>MIN(AF23+(1/(AF23/INDEX(Professions!$B$3:$I$10,MATCH('Stat Growth'!$A$5,Professions!$A$3:$A$10,0),MATCH('Stat Growth'!AF$2,Professions!$B$2:$I$2,0)))),100)</f>
        <v>74.563201455642186</v>
      </c>
      <c r="AG24">
        <f>MIN(AG23+(1/(AG23/INDEX(Professions!$B$3:$I$10,MATCH('Stat Growth'!$A$5,Professions!$A$3:$A$10,0),MATCH('Stat Growth'!AG$2,Professions!$B$2:$I$2,0)))),100)</f>
        <v>73.202432255746729</v>
      </c>
      <c r="AH24">
        <f>MIN(AH23+(1/(AH23/INDEX(Professions!$B$3:$I$10,MATCH('Stat Growth'!$A$5,Professions!$A$3:$A$10,0),MATCH('Stat Growth'!AH$2,Professions!$B$2:$I$2,0)))),100)</f>
        <v>71.817079672180583</v>
      </c>
      <c r="AK24">
        <f>E24*INDEX(Professions!$J$3:$Q$10,MATCH('Stat Growth'!$A$5,Professions!$A$3:$A$10,0),MATCH(AK$2,Professions!$J$2:$Q$2,0))</f>
        <v>69</v>
      </c>
      <c r="AL24">
        <f>F24*INDEX(Professions!$J$3:$Q$10,MATCH('Stat Growth'!$A$5,Professions!$A$3:$A$10,0),MATCH(AL$2,Professions!$J$2:$Q$2,0))</f>
        <v>70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72</v>
      </c>
      <c r="AO24">
        <f>I24*INDEX(Professions!$J$3:$Q$10,MATCH('Stat Growth'!$A$5,Professions!$A$3:$A$10,0),MATCH(AO$2,Professions!$J$2:$Q$2,0))</f>
        <v>146</v>
      </c>
      <c r="AP24">
        <f>J24*INDEX(Professions!$J$3:$Q$10,MATCH('Stat Growth'!$A$5,Professions!$A$3:$A$10,0),MATCH(AP$2,Professions!$J$2:$Q$2,0))</f>
        <v>150</v>
      </c>
      <c r="AQ24">
        <f>K24*INDEX(Professions!$J$3:$Q$10,MATCH('Stat Growth'!$A$5,Professions!$A$3:$A$10,0),MATCH(AQ$2,Professions!$J$2:$Q$2,0))</f>
        <v>73</v>
      </c>
      <c r="AR24">
        <f>L24*INDEX(Professions!$J$3:$Q$10,MATCH('Stat Growth'!$A$5,Professions!$A$3:$A$10,0),MATCH(AR$2,Professions!$J$2:$Q$2,0))</f>
        <v>72</v>
      </c>
      <c r="AT24">
        <f t="shared" si="14"/>
        <v>39.200000000000003</v>
      </c>
      <c r="AU24">
        <f t="shared" si="4"/>
        <v>47.05</v>
      </c>
      <c r="AW24">
        <f t="shared" si="1"/>
        <v>39</v>
      </c>
      <c r="AX24">
        <f t="shared" si="2"/>
        <v>47</v>
      </c>
    </row>
    <row r="25" spans="3:50">
      <c r="C25">
        <f>Experience!C23</f>
        <v>21</v>
      </c>
      <c r="E25">
        <f t="shared" si="15"/>
        <v>69</v>
      </c>
      <c r="F25">
        <f t="shared" si="7"/>
        <v>71</v>
      </c>
      <c r="G25">
        <f t="shared" si="8"/>
        <v>74</v>
      </c>
      <c r="H25">
        <f t="shared" si="9"/>
        <v>72</v>
      </c>
      <c r="I25">
        <f t="shared" si="10"/>
        <v>74</v>
      </c>
      <c r="J25">
        <f t="shared" si="11"/>
        <v>75</v>
      </c>
      <c r="K25">
        <f t="shared" si="12"/>
        <v>74</v>
      </c>
      <c r="L25">
        <f t="shared" si="13"/>
        <v>72</v>
      </c>
      <c r="R25">
        <f>ROUND((E25-$E$3)/2+INDEX(Races!$C$3:$J$14,MATCH('Stat Growth'!$A$2,Races!$A$3:$A$14,0),MATCH('Stat Growth'!R$2,Races!$C$2:$J$2,0)),0)</f>
        <v>7</v>
      </c>
      <c r="S25">
        <f>ROUND((F25-$E$3)/2+INDEX(Races!$C$3:$J$14,MATCH('Stat Growth'!$A$2,Races!$A$3:$A$14,0),MATCH('Stat Growth'!S$2,Races!$C$2:$J$2,0)),0)</f>
        <v>3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3</v>
      </c>
      <c r="V25">
        <f>ROUND((I25-$E$3)/2+INDEX(Races!$C$3:$J$14,MATCH('Stat Growth'!$A$2,Races!$A$3:$A$14,0),MATCH('Stat Growth'!V$2,Races!$C$2:$J$2,0)),0)</f>
        <v>4</v>
      </c>
      <c r="W25">
        <f>ROUND((J25-$E$3)/2+INDEX(Races!$C$3:$J$14,MATCH('Stat Growth'!$A$2,Races!$A$3:$A$14,0),MATCH('Stat Growth'!W$2,Races!$C$2:$J$2,0)),0)</f>
        <v>10</v>
      </c>
      <c r="X25">
        <f>ROUND((K25-$E$3)/2+INDEX(Races!$C$3:$J$14,MATCH('Stat Growth'!$A$2,Races!$A$3:$A$14,0),MATCH('Stat Growth'!X$2,Races!$C$2:$J$2,0)),0)</f>
        <v>9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69.11194712084405</v>
      </c>
      <c r="AB25">
        <f>MIN(AB24+(1/(AB24/INDEX(Professions!$B$3:$I$10,MATCH('Stat Growth'!$A$5,Professions!$A$3:$A$10,0),MATCH('Stat Growth'!AB$2,Professions!$B$2:$I$2,0)))),100)</f>
        <v>70.618809570880543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72.095564958567792</v>
      </c>
      <c r="AE25">
        <f>MIN(AE24+(1/(AE24/INDEX(Professions!$B$3:$I$10,MATCH('Stat Growth'!$A$5,Professions!$A$3:$A$10,0),MATCH('Stat Growth'!AE$2,Professions!$B$2:$I$2,0)))),100)</f>
        <v>73.543950962565887</v>
      </c>
      <c r="AF25">
        <f>MIN(AF24+(1/(AF24/INDEX(Professions!$B$3:$I$10,MATCH('Stat Growth'!$A$5,Professions!$A$3:$A$10,0),MATCH('Stat Growth'!AF$2,Professions!$B$2:$I$2,0)))),100)</f>
        <v>74.96554469485848</v>
      </c>
      <c r="AG25">
        <f>MIN(AG24+(1/(AG24/INDEX(Professions!$B$3:$I$10,MATCH('Stat Growth'!$A$5,Professions!$A$3:$A$10,0),MATCH('Stat Growth'!AG$2,Professions!$B$2:$I$2,0)))),100)</f>
        <v>73.543950962565887</v>
      </c>
      <c r="AH25">
        <f>MIN(AH24+(1/(AH24/INDEX(Professions!$B$3:$I$10,MATCH('Stat Growth'!$A$5,Professions!$A$3:$A$10,0),MATCH('Stat Growth'!AH$2,Professions!$B$2:$I$2,0)))),100)</f>
        <v>72.095564958567792</v>
      </c>
      <c r="AK25">
        <f>E25*INDEX(Professions!$J$3:$Q$10,MATCH('Stat Growth'!$A$5,Professions!$A$3:$A$10,0),MATCH(AK$2,Professions!$J$2:$Q$2,0))</f>
        <v>69</v>
      </c>
      <c r="AL25">
        <f>F25*INDEX(Professions!$J$3:$Q$10,MATCH('Stat Growth'!$A$5,Professions!$A$3:$A$10,0),MATCH(AL$2,Professions!$J$2:$Q$2,0))</f>
        <v>71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72</v>
      </c>
      <c r="AO25">
        <f>I25*INDEX(Professions!$J$3:$Q$10,MATCH('Stat Growth'!$A$5,Professions!$A$3:$A$10,0),MATCH(AO$2,Professions!$J$2:$Q$2,0))</f>
        <v>148</v>
      </c>
      <c r="AP25">
        <f>J25*INDEX(Professions!$J$3:$Q$10,MATCH('Stat Growth'!$A$5,Professions!$A$3:$A$10,0),MATCH(AP$2,Professions!$J$2:$Q$2,0))</f>
        <v>150</v>
      </c>
      <c r="AQ25">
        <f>K25*INDEX(Professions!$J$3:$Q$10,MATCH('Stat Growth'!$A$5,Professions!$A$3:$A$10,0),MATCH(AQ$2,Professions!$J$2:$Q$2,0))</f>
        <v>74</v>
      </c>
      <c r="AR25">
        <f>L25*INDEX(Professions!$J$3:$Q$10,MATCH('Stat Growth'!$A$5,Professions!$A$3:$A$10,0),MATCH(AR$2,Professions!$J$2:$Q$2,0))</f>
        <v>72</v>
      </c>
      <c r="AT25">
        <f t="shared" si="14"/>
        <v>39.299999999999997</v>
      </c>
      <c r="AU25">
        <f t="shared" si="4"/>
        <v>47.2</v>
      </c>
      <c r="AW25">
        <f t="shared" si="1"/>
        <v>39</v>
      </c>
      <c r="AX25">
        <f t="shared" si="2"/>
        <v>47</v>
      </c>
    </row>
    <row r="26" spans="3:50">
      <c r="C26">
        <f>Experience!C24</f>
        <v>22</v>
      </c>
      <c r="E26">
        <f t="shared" si="15"/>
        <v>69</v>
      </c>
      <c r="F26">
        <f t="shared" si="7"/>
        <v>71</v>
      </c>
      <c r="G26">
        <f t="shared" si="8"/>
        <v>74</v>
      </c>
      <c r="H26">
        <f t="shared" si="9"/>
        <v>72</v>
      </c>
      <c r="I26">
        <f t="shared" si="10"/>
        <v>74</v>
      </c>
      <c r="J26">
        <f t="shared" si="11"/>
        <v>75</v>
      </c>
      <c r="K26">
        <f t="shared" si="12"/>
        <v>74</v>
      </c>
      <c r="L26">
        <f t="shared" si="13"/>
        <v>72</v>
      </c>
      <c r="R26">
        <f>ROUND((E26-$E$3)/2+INDEX(Races!$C$3:$J$14,MATCH('Stat Growth'!$A$2,Races!$A$3:$A$14,0),MATCH('Stat Growth'!R$2,Races!$C$2:$J$2,0)),0)</f>
        <v>7</v>
      </c>
      <c r="S26">
        <f>ROUND((F26-$E$3)/2+INDEX(Races!$C$3:$J$14,MATCH('Stat Growth'!$A$2,Races!$A$3:$A$14,0),MATCH('Stat Growth'!S$2,Races!$C$2:$J$2,0)),0)</f>
        <v>3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3</v>
      </c>
      <c r="V26">
        <f>ROUND((I26-$E$3)/2+INDEX(Races!$C$3:$J$14,MATCH('Stat Growth'!$A$2,Races!$A$3:$A$14,0),MATCH('Stat Growth'!V$2,Races!$C$2:$J$2,0)),0)</f>
        <v>4</v>
      </c>
      <c r="W26">
        <f>ROUND((J26-$E$3)/2+INDEX(Races!$C$3:$J$14,MATCH('Stat Growth'!$A$2,Races!$A$3:$A$14,0),MATCH('Stat Growth'!W$2,Races!$C$2:$J$2,0)),0)</f>
        <v>10</v>
      </c>
      <c r="X26">
        <f>ROUND((K26-$E$3)/2+INDEX(Races!$C$3:$J$14,MATCH('Stat Growth'!$A$2,Races!$A$3:$A$14,0),MATCH('Stat Growth'!X$2,Races!$C$2:$J$2,0)),0)</f>
        <v>9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69.256639904314824</v>
      </c>
      <c r="AB26">
        <f>MIN(AB25+(1/(AB25/INDEX(Professions!$B$3:$I$10,MATCH('Stat Growth'!$A$5,Professions!$A$3:$A$10,0),MATCH('Stat Growth'!AB$2,Professions!$B$2:$I$2,0)))),100)</f>
        <v>70.831217569417319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72.372974533088694</v>
      </c>
      <c r="AE26">
        <f>MIN(AE25+(1/(AE25/INDEX(Professions!$B$3:$I$10,MATCH('Stat Growth'!$A$5,Professions!$A$3:$A$10,0),MATCH('Stat Growth'!AE$2,Professions!$B$2:$I$2,0)))),100)</f>
        <v>73.883883746605804</v>
      </c>
      <c r="AF26">
        <f>MIN(AF25+(1/(AF25/INDEX(Professions!$B$3:$I$10,MATCH('Stat Growth'!$A$5,Professions!$A$3:$A$10,0),MATCH('Stat Growth'!AF$2,Professions!$B$2:$I$2,0)))),100)</f>
        <v>75.36572854094554</v>
      </c>
      <c r="AG26">
        <f>MIN(AG25+(1/(AG25/INDEX(Professions!$B$3:$I$10,MATCH('Stat Growth'!$A$5,Professions!$A$3:$A$10,0),MATCH('Stat Growth'!AG$2,Professions!$B$2:$I$2,0)))),100)</f>
        <v>73.883883746605804</v>
      </c>
      <c r="AH26">
        <f>MIN(AH25+(1/(AH25/INDEX(Professions!$B$3:$I$10,MATCH('Stat Growth'!$A$5,Professions!$A$3:$A$10,0),MATCH('Stat Growth'!AH$2,Professions!$B$2:$I$2,0)))),100)</f>
        <v>72.372974533088694</v>
      </c>
      <c r="AK26">
        <f>E26*INDEX(Professions!$J$3:$Q$10,MATCH('Stat Growth'!$A$5,Professions!$A$3:$A$10,0),MATCH(AK$2,Professions!$J$2:$Q$2,0))</f>
        <v>69</v>
      </c>
      <c r="AL26">
        <f>F26*INDEX(Professions!$J$3:$Q$10,MATCH('Stat Growth'!$A$5,Professions!$A$3:$A$10,0),MATCH(AL$2,Professions!$J$2:$Q$2,0))</f>
        <v>71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72</v>
      </c>
      <c r="AO26">
        <f>I26*INDEX(Professions!$J$3:$Q$10,MATCH('Stat Growth'!$A$5,Professions!$A$3:$A$10,0),MATCH(AO$2,Professions!$J$2:$Q$2,0))</f>
        <v>148</v>
      </c>
      <c r="AP26">
        <f>J26*INDEX(Professions!$J$3:$Q$10,MATCH('Stat Growth'!$A$5,Professions!$A$3:$A$10,0),MATCH(AP$2,Professions!$J$2:$Q$2,0))</f>
        <v>150</v>
      </c>
      <c r="AQ26">
        <f>K26*INDEX(Professions!$J$3:$Q$10,MATCH('Stat Growth'!$A$5,Professions!$A$3:$A$10,0),MATCH(AQ$2,Professions!$J$2:$Q$2,0))</f>
        <v>74</v>
      </c>
      <c r="AR26">
        <f>L26*INDEX(Professions!$J$3:$Q$10,MATCH('Stat Growth'!$A$5,Professions!$A$3:$A$10,0),MATCH(AR$2,Professions!$J$2:$Q$2,0))</f>
        <v>72</v>
      </c>
      <c r="AT26">
        <f t="shared" si="14"/>
        <v>39.299999999999997</v>
      </c>
      <c r="AU26">
        <f t="shared" si="4"/>
        <v>47.2</v>
      </c>
      <c r="AW26">
        <f t="shared" si="1"/>
        <v>39</v>
      </c>
      <c r="AX26">
        <f t="shared" si="2"/>
        <v>47</v>
      </c>
    </row>
    <row r="27" spans="3:50">
      <c r="C27">
        <f>Experience!C25</f>
        <v>23</v>
      </c>
      <c r="E27">
        <f t="shared" si="15"/>
        <v>69</v>
      </c>
      <c r="F27">
        <f t="shared" si="7"/>
        <v>71</v>
      </c>
      <c r="G27">
        <f t="shared" si="8"/>
        <v>74</v>
      </c>
      <c r="H27">
        <f t="shared" si="9"/>
        <v>73</v>
      </c>
      <c r="I27">
        <f t="shared" si="10"/>
        <v>74</v>
      </c>
      <c r="J27">
        <f t="shared" si="11"/>
        <v>76</v>
      </c>
      <c r="K27">
        <f t="shared" si="12"/>
        <v>74</v>
      </c>
      <c r="L27">
        <f t="shared" si="13"/>
        <v>73</v>
      </c>
      <c r="R27">
        <f>ROUND((E27-$E$3)/2+INDEX(Races!$C$3:$J$14,MATCH('Stat Growth'!$A$2,Races!$A$3:$A$14,0),MATCH('Stat Growth'!R$2,Races!$C$2:$J$2,0)),0)</f>
        <v>7</v>
      </c>
      <c r="S27">
        <f>ROUND((F27-$E$3)/2+INDEX(Races!$C$3:$J$14,MATCH('Stat Growth'!$A$2,Races!$A$3:$A$14,0),MATCH('Stat Growth'!S$2,Races!$C$2:$J$2,0)),0)</f>
        <v>3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4</v>
      </c>
      <c r="W27">
        <f>ROUND((J27-$E$3)/2+INDEX(Races!$C$3:$J$14,MATCH('Stat Growth'!$A$2,Races!$A$3:$A$14,0),MATCH('Stat Growth'!W$2,Races!$C$2:$J$2,0)),0)</f>
        <v>10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4</v>
      </c>
      <c r="AA27">
        <f>MIN(AA26+(1/(AA26/INDEX(Professions!$B$3:$I$10,MATCH('Stat Growth'!$A$5,Professions!$A$3:$A$10,0),MATCH('Stat Growth'!AA$2,Professions!$B$2:$I$2,0)))),100)</f>
        <v>69.401030391837978</v>
      </c>
      <c r="AB27">
        <f>MIN(AB26+(1/(AB26/INDEX(Professions!$B$3:$I$10,MATCH('Stat Growth'!$A$5,Professions!$A$3:$A$10,0),MATCH('Stat Growth'!AB$2,Professions!$B$2:$I$2,0)))),100)</f>
        <v>71.042988600817409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72.649320781519535</v>
      </c>
      <c r="AE27">
        <f>MIN(AE26+(1/(AE26/INDEX(Professions!$B$3:$I$10,MATCH('Stat Growth'!$A$5,Professions!$A$3:$A$10,0),MATCH('Stat Growth'!AE$2,Professions!$B$2:$I$2,0)))),100)</f>
        <v>74.222252531952023</v>
      </c>
      <c r="AF27">
        <f>MIN(AF26+(1/(AF26/INDEX(Professions!$B$3:$I$10,MATCH('Stat Growth'!$A$5,Professions!$A$3:$A$10,0),MATCH('Stat Growth'!AF$2,Professions!$B$2:$I$2,0)))),100)</f>
        <v>75.763787454204788</v>
      </c>
      <c r="AG27">
        <f>MIN(AG26+(1/(AG26/INDEX(Professions!$B$3:$I$10,MATCH('Stat Growth'!$A$5,Professions!$A$3:$A$10,0),MATCH('Stat Growth'!AG$2,Professions!$B$2:$I$2,0)))),100)</f>
        <v>74.222252531952023</v>
      </c>
      <c r="AH27">
        <f>MIN(AH26+(1/(AH26/INDEX(Professions!$B$3:$I$10,MATCH('Stat Growth'!$A$5,Professions!$A$3:$A$10,0),MATCH('Stat Growth'!AH$2,Professions!$B$2:$I$2,0)))),100)</f>
        <v>72.649320781519535</v>
      </c>
      <c r="AK27">
        <f>E27*INDEX(Professions!$J$3:$Q$10,MATCH('Stat Growth'!$A$5,Professions!$A$3:$A$10,0),MATCH(AK$2,Professions!$J$2:$Q$2,0))</f>
        <v>69</v>
      </c>
      <c r="AL27">
        <f>F27*INDEX(Professions!$J$3:$Q$10,MATCH('Stat Growth'!$A$5,Professions!$A$3:$A$10,0),MATCH(AL$2,Professions!$J$2:$Q$2,0))</f>
        <v>71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73</v>
      </c>
      <c r="AO27">
        <f>I27*INDEX(Professions!$J$3:$Q$10,MATCH('Stat Growth'!$A$5,Professions!$A$3:$A$10,0),MATCH(AO$2,Professions!$J$2:$Q$2,0))</f>
        <v>148</v>
      </c>
      <c r="AP27">
        <f>J27*INDEX(Professions!$J$3:$Q$10,MATCH('Stat Growth'!$A$5,Professions!$A$3:$A$10,0),MATCH(AP$2,Professions!$J$2:$Q$2,0))</f>
        <v>152</v>
      </c>
      <c r="AQ27">
        <f>K27*INDEX(Professions!$J$3:$Q$10,MATCH('Stat Growth'!$A$5,Professions!$A$3:$A$10,0),MATCH(AQ$2,Professions!$J$2:$Q$2,0))</f>
        <v>74</v>
      </c>
      <c r="AR27">
        <f>L27*INDEX(Professions!$J$3:$Q$10,MATCH('Stat Growth'!$A$5,Professions!$A$3:$A$10,0),MATCH(AR$2,Professions!$J$2:$Q$2,0))</f>
        <v>73</v>
      </c>
      <c r="AT27">
        <f t="shared" si="14"/>
        <v>39.35</v>
      </c>
      <c r="AU27">
        <f t="shared" si="4"/>
        <v>47.35</v>
      </c>
      <c r="AW27">
        <f t="shared" si="1"/>
        <v>39</v>
      </c>
      <c r="AX27">
        <f t="shared" si="2"/>
        <v>47</v>
      </c>
    </row>
    <row r="28" spans="3:50">
      <c r="C28">
        <f>Experience!C26</f>
        <v>24</v>
      </c>
      <c r="E28">
        <f t="shared" si="15"/>
        <v>70</v>
      </c>
      <c r="F28">
        <f t="shared" si="7"/>
        <v>71</v>
      </c>
      <c r="G28">
        <f t="shared" si="8"/>
        <v>75</v>
      </c>
      <c r="H28">
        <f t="shared" si="9"/>
        <v>73</v>
      </c>
      <c r="I28">
        <f t="shared" si="10"/>
        <v>75</v>
      </c>
      <c r="J28">
        <f t="shared" si="11"/>
        <v>76</v>
      </c>
      <c r="K28">
        <f t="shared" si="12"/>
        <v>75</v>
      </c>
      <c r="L28">
        <f t="shared" si="13"/>
        <v>73</v>
      </c>
      <c r="R28">
        <f>ROUND((E28-$E$3)/2+INDEX(Races!$C$3:$J$14,MATCH('Stat Growth'!$A$2,Races!$A$3:$A$14,0),MATCH('Stat Growth'!R$2,Races!$C$2:$J$2,0)),0)</f>
        <v>7</v>
      </c>
      <c r="S28">
        <f>ROUND((F28-$E$3)/2+INDEX(Races!$C$3:$J$14,MATCH('Stat Growth'!$A$2,Races!$A$3:$A$14,0),MATCH('Stat Growth'!S$2,Races!$C$2:$J$2,0)),0)</f>
        <v>3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4</v>
      </c>
      <c r="V28">
        <f>ROUND((I28-$E$3)/2+INDEX(Races!$C$3:$J$14,MATCH('Stat Growth'!$A$2,Races!$A$3:$A$14,0),MATCH('Stat Growth'!V$2,Races!$C$2:$J$2,0)),0)</f>
        <v>5</v>
      </c>
      <c r="W28">
        <f>ROUND((J28-$E$3)/2+INDEX(Races!$C$3:$J$14,MATCH('Stat Growth'!$A$2,Races!$A$3:$A$14,0),MATCH('Stat Growth'!W$2,Races!$C$2:$J$2,0)),0)</f>
        <v>10</v>
      </c>
      <c r="X28">
        <f>ROUND((K28-$E$3)/2+INDEX(Races!$C$3:$J$14,MATCH('Stat Growth'!$A$2,Races!$A$3:$A$14,0),MATCH('Stat Growth'!X$2,Races!$C$2:$J$2,0)),0)</f>
        <v>10</v>
      </c>
      <c r="Y28">
        <f>ROUND((L28-$E$3)/2+INDEX(Races!$C$3:$J$14,MATCH('Stat Growth'!$A$2,Races!$A$3:$A$14,0),MATCH('Stat Growth'!Y$2,Races!$C$2:$J$2,0)),0)</f>
        <v>4</v>
      </c>
      <c r="AA28">
        <f>MIN(AA27+(1/(AA27/INDEX(Professions!$B$3:$I$10,MATCH('Stat Growth'!$A$5,Professions!$A$3:$A$10,0),MATCH('Stat Growth'!AA$2,Professions!$B$2:$I$2,0)))),100)</f>
        <v>69.545120471531902</v>
      </c>
      <c r="AB28">
        <f>MIN(AB27+(1/(AB27/INDEX(Professions!$B$3:$I$10,MATCH('Stat Growth'!$A$5,Professions!$A$3:$A$10,0),MATCH('Stat Growth'!AB$2,Professions!$B$2:$I$2,0)))),100)</f>
        <v>71.25412836697059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72.924615853584243</v>
      </c>
      <c r="AE28">
        <f>MIN(AE27+(1/(AE27/INDEX(Professions!$B$3:$I$10,MATCH('Stat Growth'!$A$5,Professions!$A$3:$A$10,0),MATCH('Stat Growth'!AE$2,Professions!$B$2:$I$2,0)))),100)</f>
        <v>74.559078741709499</v>
      </c>
      <c r="AF28">
        <f>MIN(AF27+(1/(AF27/INDEX(Professions!$B$3:$I$10,MATCH('Stat Growth'!$A$5,Professions!$A$3:$A$10,0),MATCH('Stat Growth'!AF$2,Professions!$B$2:$I$2,0)))),100)</f>
        <v>76.159754987086288</v>
      </c>
      <c r="AG28">
        <f>MIN(AG27+(1/(AG27/INDEX(Professions!$B$3:$I$10,MATCH('Stat Growth'!$A$5,Professions!$A$3:$A$10,0),MATCH('Stat Growth'!AG$2,Professions!$B$2:$I$2,0)))),100)</f>
        <v>74.559078741709499</v>
      </c>
      <c r="AH28">
        <f>MIN(AH27+(1/(AH27/INDEX(Professions!$B$3:$I$10,MATCH('Stat Growth'!$A$5,Professions!$A$3:$A$10,0),MATCH('Stat Growth'!AH$2,Professions!$B$2:$I$2,0)))),100)</f>
        <v>72.924615853584243</v>
      </c>
      <c r="AK28">
        <f>E28*INDEX(Professions!$J$3:$Q$10,MATCH('Stat Growth'!$A$5,Professions!$A$3:$A$10,0),MATCH(AK$2,Professions!$J$2:$Q$2,0))</f>
        <v>70</v>
      </c>
      <c r="AL28">
        <f>F28*INDEX(Professions!$J$3:$Q$10,MATCH('Stat Growth'!$A$5,Professions!$A$3:$A$10,0),MATCH(AL$2,Professions!$J$2:$Q$2,0))</f>
        <v>71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73</v>
      </c>
      <c r="AO28">
        <f>I28*INDEX(Professions!$J$3:$Q$10,MATCH('Stat Growth'!$A$5,Professions!$A$3:$A$10,0),MATCH(AO$2,Professions!$J$2:$Q$2,0))</f>
        <v>150</v>
      </c>
      <c r="AP28">
        <f>J28*INDEX(Professions!$J$3:$Q$10,MATCH('Stat Growth'!$A$5,Professions!$A$3:$A$10,0),MATCH(AP$2,Professions!$J$2:$Q$2,0))</f>
        <v>152</v>
      </c>
      <c r="AQ28">
        <f>K28*INDEX(Professions!$J$3:$Q$10,MATCH('Stat Growth'!$A$5,Professions!$A$3:$A$10,0),MATCH(AQ$2,Professions!$J$2:$Q$2,0))</f>
        <v>75</v>
      </c>
      <c r="AR28">
        <f>L28*INDEX(Professions!$J$3:$Q$10,MATCH('Stat Growth'!$A$5,Professions!$A$3:$A$10,0),MATCH(AR$2,Professions!$J$2:$Q$2,0))</f>
        <v>73</v>
      </c>
      <c r="AT28">
        <f t="shared" si="14"/>
        <v>39.450000000000003</v>
      </c>
      <c r="AU28">
        <f t="shared" si="4"/>
        <v>47.5</v>
      </c>
      <c r="AW28">
        <f t="shared" si="1"/>
        <v>39</v>
      </c>
      <c r="AX28">
        <f t="shared" si="2"/>
        <v>48</v>
      </c>
    </row>
    <row r="29" spans="3:50">
      <c r="C29">
        <f>Experience!C27</f>
        <v>25</v>
      </c>
      <c r="E29">
        <f t="shared" si="15"/>
        <v>70</v>
      </c>
      <c r="F29">
        <f t="shared" si="7"/>
        <v>71</v>
      </c>
      <c r="G29">
        <f t="shared" si="8"/>
        <v>75</v>
      </c>
      <c r="H29">
        <f t="shared" si="9"/>
        <v>73</v>
      </c>
      <c r="I29">
        <f t="shared" si="10"/>
        <v>75</v>
      </c>
      <c r="J29">
        <f t="shared" si="11"/>
        <v>77</v>
      </c>
      <c r="K29">
        <f t="shared" si="12"/>
        <v>75</v>
      </c>
      <c r="L29">
        <f t="shared" si="13"/>
        <v>73</v>
      </c>
      <c r="R29">
        <f>ROUND((E29-$E$3)/2+INDEX(Races!$C$3:$J$14,MATCH('Stat Growth'!$A$2,Races!$A$3:$A$14,0),MATCH('Stat Growth'!R$2,Races!$C$2:$J$2,0)),0)</f>
        <v>7</v>
      </c>
      <c r="S29">
        <f>ROUND((F29-$E$3)/2+INDEX(Races!$C$3:$J$14,MATCH('Stat Growth'!$A$2,Races!$A$3:$A$14,0),MATCH('Stat Growth'!S$2,Races!$C$2:$J$2,0)),0)</f>
        <v>3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4</v>
      </c>
      <c r="V29">
        <f>ROUND((I29-$E$3)/2+INDEX(Races!$C$3:$J$14,MATCH('Stat Growth'!$A$2,Races!$A$3:$A$14,0),MATCH('Stat Growth'!V$2,Races!$C$2:$J$2,0)),0)</f>
        <v>5</v>
      </c>
      <c r="W29">
        <f>ROUND((J29-$E$3)/2+INDEX(Races!$C$3:$J$14,MATCH('Stat Growth'!$A$2,Races!$A$3:$A$14,0),MATCH('Stat Growth'!W$2,Races!$C$2:$J$2,0)),0)</f>
        <v>11</v>
      </c>
      <c r="X29">
        <f>ROUND((K29-$E$3)/2+INDEX(Races!$C$3:$J$14,MATCH('Stat Growth'!$A$2,Races!$A$3:$A$14,0),MATCH('Stat Growth'!X$2,Races!$C$2:$J$2,0)),0)</f>
        <v>10</v>
      </c>
      <c r="Y29">
        <f>ROUND((L29-$E$3)/2+INDEX(Races!$C$3:$J$14,MATCH('Stat Growth'!$A$2,Races!$A$3:$A$14,0),MATCH('Stat Growth'!Y$2,Races!$C$2:$J$2,0)),0)</f>
        <v>4</v>
      </c>
      <c r="AA29">
        <f>MIN(AA28+(1/(AA28/INDEX(Professions!$B$3:$I$10,MATCH('Stat Growth'!$A$5,Professions!$A$3:$A$10,0),MATCH('Stat Growth'!AA$2,Professions!$B$2:$I$2,0)))),100)</f>
        <v>69.688912011933269</v>
      </c>
      <c r="AB29">
        <f>MIN(AB28+(1/(AB28/INDEX(Professions!$B$3:$I$10,MATCH('Stat Growth'!$A$5,Professions!$A$3:$A$10,0),MATCH('Stat Growth'!AB$2,Professions!$B$2:$I$2,0)))),100)</f>
        <v>71.464642485152595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73.198871669208359</v>
      </c>
      <c r="AE29">
        <f>MIN(AE28+(1/(AE28/INDEX(Professions!$B$3:$I$10,MATCH('Stat Growth'!$A$5,Professions!$A$3:$A$10,0),MATCH('Stat Growth'!AE$2,Professions!$B$2:$I$2,0)))),100)</f>
        <v>74.894383313894551</v>
      </c>
      <c r="AF29">
        <f>MIN(AF28+(1/(AF28/INDEX(Professions!$B$3:$I$10,MATCH('Stat Growth'!$A$5,Professions!$A$3:$A$10,0),MATCH('Stat Growth'!AF$2,Professions!$B$2:$I$2,0)))),100)</f>
        <v>76.553663817348237</v>
      </c>
      <c r="AG29">
        <f>MIN(AG28+(1/(AG28/INDEX(Professions!$B$3:$I$10,MATCH('Stat Growth'!$A$5,Professions!$A$3:$A$10,0),MATCH('Stat Growth'!AG$2,Professions!$B$2:$I$2,0)))),100)</f>
        <v>74.894383313894551</v>
      </c>
      <c r="AH29">
        <f>MIN(AH28+(1/(AH28/INDEX(Professions!$B$3:$I$10,MATCH('Stat Growth'!$A$5,Professions!$A$3:$A$10,0),MATCH('Stat Growth'!AH$2,Professions!$B$2:$I$2,0)))),100)</f>
        <v>73.198871669208359</v>
      </c>
      <c r="AK29">
        <f>E29*INDEX(Professions!$J$3:$Q$10,MATCH('Stat Growth'!$A$5,Professions!$A$3:$A$10,0),MATCH(AK$2,Professions!$J$2:$Q$2,0))</f>
        <v>70</v>
      </c>
      <c r="AL29">
        <f>F29*INDEX(Professions!$J$3:$Q$10,MATCH('Stat Growth'!$A$5,Professions!$A$3:$A$10,0),MATCH(AL$2,Professions!$J$2:$Q$2,0))</f>
        <v>71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73</v>
      </c>
      <c r="AO29">
        <f>I29*INDEX(Professions!$J$3:$Q$10,MATCH('Stat Growth'!$A$5,Professions!$A$3:$A$10,0),MATCH(AO$2,Professions!$J$2:$Q$2,0))</f>
        <v>150</v>
      </c>
      <c r="AP29">
        <f>J29*INDEX(Professions!$J$3:$Q$10,MATCH('Stat Growth'!$A$5,Professions!$A$3:$A$10,0),MATCH(AP$2,Professions!$J$2:$Q$2,0))</f>
        <v>154</v>
      </c>
      <c r="AQ29">
        <f>K29*INDEX(Professions!$J$3:$Q$10,MATCH('Stat Growth'!$A$5,Professions!$A$3:$A$10,0),MATCH(AQ$2,Professions!$J$2:$Q$2,0))</f>
        <v>75</v>
      </c>
      <c r="AR29">
        <f>L29*INDEX(Professions!$J$3:$Q$10,MATCH('Stat Growth'!$A$5,Professions!$A$3:$A$10,0),MATCH(AR$2,Professions!$J$2:$Q$2,0))</f>
        <v>73</v>
      </c>
      <c r="AT29">
        <f t="shared" si="14"/>
        <v>39.450000000000003</v>
      </c>
      <c r="AU29">
        <f t="shared" si="4"/>
        <v>47.6</v>
      </c>
      <c r="AW29">
        <f t="shared" si="1"/>
        <v>39</v>
      </c>
      <c r="AX29">
        <f t="shared" si="2"/>
        <v>48</v>
      </c>
    </row>
    <row r="30" spans="3:50">
      <c r="C30">
        <f>Experience!C28</f>
        <v>26</v>
      </c>
      <c r="E30">
        <f t="shared" si="15"/>
        <v>70</v>
      </c>
      <c r="F30">
        <f t="shared" si="7"/>
        <v>72</v>
      </c>
      <c r="G30">
        <f t="shared" si="8"/>
        <v>75</v>
      </c>
      <c r="H30">
        <f t="shared" si="9"/>
        <v>73</v>
      </c>
      <c r="I30">
        <f t="shared" si="10"/>
        <v>75</v>
      </c>
      <c r="J30">
        <f t="shared" si="11"/>
        <v>77</v>
      </c>
      <c r="K30">
        <f t="shared" si="12"/>
        <v>75</v>
      </c>
      <c r="L30">
        <f t="shared" si="13"/>
        <v>73</v>
      </c>
      <c r="R30">
        <f>ROUND((E30-$E$3)/2+INDEX(Races!$C$3:$J$14,MATCH('Stat Growth'!$A$2,Races!$A$3:$A$14,0),MATCH('Stat Growth'!R$2,Races!$C$2:$J$2,0)),0)</f>
        <v>7</v>
      </c>
      <c r="S30">
        <f>ROUND((F30-$E$3)/2+INDEX(Races!$C$3:$J$14,MATCH('Stat Growth'!$A$2,Races!$A$3:$A$14,0),MATCH('Stat Growth'!S$2,Races!$C$2:$J$2,0)),0)</f>
        <v>3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4</v>
      </c>
      <c r="V30">
        <f>ROUND((I30-$E$3)/2+INDEX(Races!$C$3:$J$14,MATCH('Stat Growth'!$A$2,Races!$A$3:$A$14,0),MATCH('Stat Growth'!V$2,Races!$C$2:$J$2,0)),0)</f>
        <v>5</v>
      </c>
      <c r="W30">
        <f>ROUND((J30-$E$3)/2+INDEX(Races!$C$3:$J$14,MATCH('Stat Growth'!$A$2,Races!$A$3:$A$14,0),MATCH('Stat Growth'!W$2,Races!$C$2:$J$2,0)),0)</f>
        <v>11</v>
      </c>
      <c r="X30">
        <f>ROUND((K30-$E$3)/2+INDEX(Races!$C$3:$J$14,MATCH('Stat Growth'!$A$2,Races!$A$3:$A$14,0),MATCH('Stat Growth'!X$2,Races!$C$2:$J$2,0)),0)</f>
        <v>10</v>
      </c>
      <c r="Y30">
        <f>ROUND((L30-$E$3)/2+INDEX(Races!$C$3:$J$14,MATCH('Stat Growth'!$A$2,Races!$A$3:$A$14,0),MATCH('Stat Growth'!Y$2,Races!$C$2:$J$2,0)),0)</f>
        <v>4</v>
      </c>
      <c r="AA30">
        <f>MIN(AA29+(1/(AA29/INDEX(Professions!$B$3:$I$10,MATCH('Stat Growth'!$A$5,Professions!$A$3:$A$10,0),MATCH('Stat Growth'!AA$2,Professions!$B$2:$I$2,0)))),100)</f>
        <v>69.832406862280308</v>
      </c>
      <c r="AB30">
        <f>MIN(AB29+(1/(AB29/INDEX(Professions!$B$3:$I$10,MATCH('Stat Growth'!$A$5,Professions!$A$3:$A$10,0),MATCH('Stat Growth'!AB$2,Professions!$B$2:$I$2,0)))),100)</f>
        <v>71.674536489773359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73.472099924561547</v>
      </c>
      <c r="AE30">
        <f>MIN(AE29+(1/(AE29/INDEX(Professions!$B$3:$I$10,MATCH('Stat Growth'!$A$5,Professions!$A$3:$A$10,0),MATCH('Stat Growth'!AE$2,Professions!$B$2:$I$2,0)))),100)</f>
        <v>75.228186716684064</v>
      </c>
      <c r="AF30">
        <f>MIN(AF29+(1/(AF29/INDEX(Professions!$B$3:$I$10,MATCH('Stat Growth'!$A$5,Professions!$A$3:$A$10,0),MATCH('Stat Growth'!AF$2,Professions!$B$2:$I$2,0)))),100)</f>
        <v>76.945545779674404</v>
      </c>
      <c r="AG30">
        <f>MIN(AG29+(1/(AG29/INDEX(Professions!$B$3:$I$10,MATCH('Stat Growth'!$A$5,Professions!$A$3:$A$10,0),MATCH('Stat Growth'!AG$2,Professions!$B$2:$I$2,0)))),100)</f>
        <v>75.228186716684064</v>
      </c>
      <c r="AH30">
        <f>MIN(AH29+(1/(AH29/INDEX(Professions!$B$3:$I$10,MATCH('Stat Growth'!$A$5,Professions!$A$3:$A$10,0),MATCH('Stat Growth'!AH$2,Professions!$B$2:$I$2,0)))),100)</f>
        <v>73.472099924561547</v>
      </c>
      <c r="AK30">
        <f>E30*INDEX(Professions!$J$3:$Q$10,MATCH('Stat Growth'!$A$5,Professions!$A$3:$A$10,0),MATCH(AK$2,Professions!$J$2:$Q$2,0))</f>
        <v>70</v>
      </c>
      <c r="AL30">
        <f>F30*INDEX(Professions!$J$3:$Q$10,MATCH('Stat Growth'!$A$5,Professions!$A$3:$A$10,0),MATCH(AL$2,Professions!$J$2:$Q$2,0))</f>
        <v>72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73</v>
      </c>
      <c r="AO30">
        <f>I30*INDEX(Professions!$J$3:$Q$10,MATCH('Stat Growth'!$A$5,Professions!$A$3:$A$10,0),MATCH(AO$2,Professions!$J$2:$Q$2,0))</f>
        <v>150</v>
      </c>
      <c r="AP30">
        <f>J30*INDEX(Professions!$J$3:$Q$10,MATCH('Stat Growth'!$A$5,Professions!$A$3:$A$10,0),MATCH(AP$2,Professions!$J$2:$Q$2,0))</f>
        <v>154</v>
      </c>
      <c r="AQ30">
        <f>K30*INDEX(Professions!$J$3:$Q$10,MATCH('Stat Growth'!$A$5,Professions!$A$3:$A$10,0),MATCH(AQ$2,Professions!$J$2:$Q$2,0))</f>
        <v>75</v>
      </c>
      <c r="AR30">
        <f>L30*INDEX(Professions!$J$3:$Q$10,MATCH('Stat Growth'!$A$5,Professions!$A$3:$A$10,0),MATCH(AR$2,Professions!$J$2:$Q$2,0))</f>
        <v>73</v>
      </c>
      <c r="AT30">
        <f t="shared" si="14"/>
        <v>39.5</v>
      </c>
      <c r="AU30">
        <f t="shared" si="4"/>
        <v>47.6</v>
      </c>
      <c r="AW30">
        <f t="shared" si="1"/>
        <v>40</v>
      </c>
      <c r="AX30">
        <f t="shared" si="2"/>
        <v>48</v>
      </c>
    </row>
    <row r="31" spans="3:50">
      <c r="C31">
        <f>Experience!C29</f>
        <v>27</v>
      </c>
      <c r="E31">
        <f t="shared" si="15"/>
        <v>70</v>
      </c>
      <c r="F31">
        <f t="shared" si="7"/>
        <v>72</v>
      </c>
      <c r="G31">
        <f t="shared" si="8"/>
        <v>76</v>
      </c>
      <c r="H31">
        <f t="shared" si="9"/>
        <v>74</v>
      </c>
      <c r="I31">
        <f t="shared" si="10"/>
        <v>76</v>
      </c>
      <c r="J31">
        <f t="shared" si="11"/>
        <v>77</v>
      </c>
      <c r="K31">
        <f t="shared" si="12"/>
        <v>76</v>
      </c>
      <c r="L31">
        <f t="shared" si="13"/>
        <v>74</v>
      </c>
      <c r="R31">
        <f>ROUND((E31-$E$3)/2+INDEX(Races!$C$3:$J$14,MATCH('Stat Growth'!$A$2,Races!$A$3:$A$14,0),MATCH('Stat Growth'!R$2,Races!$C$2:$J$2,0)),0)</f>
        <v>7</v>
      </c>
      <c r="S31">
        <f>ROUND((F31-$E$3)/2+INDEX(Races!$C$3:$J$14,MATCH('Stat Growth'!$A$2,Races!$A$3:$A$14,0),MATCH('Stat Growth'!S$2,Races!$C$2:$J$2,0)),0)</f>
        <v>3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4</v>
      </c>
      <c r="V31">
        <f>ROUND((I31-$E$3)/2+INDEX(Races!$C$3:$J$14,MATCH('Stat Growth'!$A$2,Races!$A$3:$A$14,0),MATCH('Stat Growth'!V$2,Races!$C$2:$J$2,0)),0)</f>
        <v>5</v>
      </c>
      <c r="W31">
        <f>ROUND((J31-$E$3)/2+INDEX(Races!$C$3:$J$14,MATCH('Stat Growth'!$A$2,Races!$A$3:$A$14,0),MATCH('Stat Growth'!W$2,Races!$C$2:$J$2,0)),0)</f>
        <v>11</v>
      </c>
      <c r="X31">
        <f>ROUND((K31-$E$3)/2+INDEX(Races!$C$3:$J$14,MATCH('Stat Growth'!$A$2,Races!$A$3:$A$14,0),MATCH('Stat Growth'!X$2,Races!$C$2:$J$2,0)),0)</f>
        <v>10</v>
      </c>
      <c r="Y31">
        <f>ROUND((L31-$E$3)/2+INDEX(Races!$C$3:$J$14,MATCH('Stat Growth'!$A$2,Races!$A$3:$A$14,0),MATCH('Stat Growth'!Y$2,Races!$C$2:$J$2,0)),0)</f>
        <v>4</v>
      </c>
      <c r="AA31">
        <f>MIN(AA30+(1/(AA30/INDEX(Professions!$B$3:$I$10,MATCH('Stat Growth'!$A$5,Professions!$A$3:$A$10,0),MATCH('Stat Growth'!AA$2,Professions!$B$2:$I$2,0)))),100)</f>
        <v>69.975606852790747</v>
      </c>
      <c r="AB31">
        <f>MIN(AB30+(1/(AB30/INDEX(Professions!$B$3:$I$10,MATCH('Stat Growth'!$A$5,Professions!$A$3:$A$10,0),MATCH('Stat Growth'!AB$2,Professions!$B$2:$I$2,0)))),100)</f>
        <v>71.88381583407913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73.744312097897208</v>
      </c>
      <c r="AE31">
        <f>MIN(AE30+(1/(AE30/INDEX(Professions!$B$3:$I$10,MATCH('Stat Growth'!$A$5,Professions!$A$3:$A$10,0),MATCH('Stat Growth'!AE$2,Professions!$B$2:$I$2,0)))),100)</f>
        <v>75.560508963053664</v>
      </c>
      <c r="AF31">
        <f>MIN(AF30+(1/(AF30/INDEX(Professions!$B$3:$I$10,MATCH('Stat Growth'!$A$5,Professions!$A$3:$A$10,0),MATCH('Stat Growth'!AF$2,Professions!$B$2:$I$2,0)))),100)</f>
        <v>77.335431895836365</v>
      </c>
      <c r="AG31">
        <f>MIN(AG30+(1/(AG30/INDEX(Professions!$B$3:$I$10,MATCH('Stat Growth'!$A$5,Professions!$A$3:$A$10,0),MATCH('Stat Growth'!AG$2,Professions!$B$2:$I$2,0)))),100)</f>
        <v>75.560508963053664</v>
      </c>
      <c r="AH31">
        <f>MIN(AH30+(1/(AH30/INDEX(Professions!$B$3:$I$10,MATCH('Stat Growth'!$A$5,Professions!$A$3:$A$10,0),MATCH('Stat Growth'!AH$2,Professions!$B$2:$I$2,0)))),100)</f>
        <v>73.744312097897208</v>
      </c>
      <c r="AK31">
        <f>E31*INDEX(Professions!$J$3:$Q$10,MATCH('Stat Growth'!$A$5,Professions!$A$3:$A$10,0),MATCH(AK$2,Professions!$J$2:$Q$2,0))</f>
        <v>70</v>
      </c>
      <c r="AL31">
        <f>F31*INDEX(Professions!$J$3:$Q$10,MATCH('Stat Growth'!$A$5,Professions!$A$3:$A$10,0),MATCH(AL$2,Professions!$J$2:$Q$2,0))</f>
        <v>72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74</v>
      </c>
      <c r="AO31">
        <f>I31*INDEX(Professions!$J$3:$Q$10,MATCH('Stat Growth'!$A$5,Professions!$A$3:$A$10,0),MATCH(AO$2,Professions!$J$2:$Q$2,0))</f>
        <v>152</v>
      </c>
      <c r="AP31">
        <f>J31*INDEX(Professions!$J$3:$Q$10,MATCH('Stat Growth'!$A$5,Professions!$A$3:$A$10,0),MATCH(AP$2,Professions!$J$2:$Q$2,0))</f>
        <v>154</v>
      </c>
      <c r="AQ31">
        <f>K31*INDEX(Professions!$J$3:$Q$10,MATCH('Stat Growth'!$A$5,Professions!$A$3:$A$10,0),MATCH(AQ$2,Professions!$J$2:$Q$2,0))</f>
        <v>76</v>
      </c>
      <c r="AR31">
        <f>L31*INDEX(Professions!$J$3:$Q$10,MATCH('Stat Growth'!$A$5,Professions!$A$3:$A$10,0),MATCH(AR$2,Professions!$J$2:$Q$2,0))</f>
        <v>74</v>
      </c>
      <c r="AT31">
        <f t="shared" si="14"/>
        <v>39.6</v>
      </c>
      <c r="AU31">
        <f t="shared" si="4"/>
        <v>47.8</v>
      </c>
      <c r="AW31">
        <f t="shared" si="1"/>
        <v>40</v>
      </c>
      <c r="AX31">
        <f t="shared" si="2"/>
        <v>48</v>
      </c>
    </row>
    <row r="32" spans="3:50">
      <c r="C32">
        <f>Experience!C30</f>
        <v>28</v>
      </c>
      <c r="E32">
        <f t="shared" si="15"/>
        <v>70</v>
      </c>
      <c r="F32">
        <f t="shared" si="7"/>
        <v>72</v>
      </c>
      <c r="G32">
        <f t="shared" si="8"/>
        <v>76</v>
      </c>
      <c r="H32">
        <f t="shared" si="9"/>
        <v>74</v>
      </c>
      <c r="I32">
        <f t="shared" si="10"/>
        <v>76</v>
      </c>
      <c r="J32">
        <f t="shared" si="11"/>
        <v>78</v>
      </c>
      <c r="K32">
        <f t="shared" si="12"/>
        <v>76</v>
      </c>
      <c r="L32">
        <f t="shared" si="13"/>
        <v>74</v>
      </c>
      <c r="R32">
        <f>ROUND((E32-$E$3)/2+INDEX(Races!$C$3:$J$14,MATCH('Stat Growth'!$A$2,Races!$A$3:$A$14,0),MATCH('Stat Growth'!R$2,Races!$C$2:$J$2,0)),0)</f>
        <v>7</v>
      </c>
      <c r="S32">
        <f>ROUND((F32-$E$3)/2+INDEX(Races!$C$3:$J$14,MATCH('Stat Growth'!$A$2,Races!$A$3:$A$14,0),MATCH('Stat Growth'!S$2,Races!$C$2:$J$2,0)),0)</f>
        <v>3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4</v>
      </c>
      <c r="V32">
        <f>ROUND((I32-$E$3)/2+INDEX(Races!$C$3:$J$14,MATCH('Stat Growth'!$A$2,Races!$A$3:$A$14,0),MATCH('Stat Growth'!V$2,Races!$C$2:$J$2,0)),0)</f>
        <v>5</v>
      </c>
      <c r="W32">
        <f>ROUND((J32-$E$3)/2+INDEX(Races!$C$3:$J$14,MATCH('Stat Growth'!$A$2,Races!$A$3:$A$14,0),MATCH('Stat Growth'!W$2,Races!$C$2:$J$2,0)),0)</f>
        <v>11</v>
      </c>
      <c r="X32">
        <f>ROUND((K32-$E$3)/2+INDEX(Races!$C$3:$J$14,MATCH('Stat Growth'!$A$2,Races!$A$3:$A$14,0),MATCH('Stat Growth'!X$2,Races!$C$2:$J$2,0)),0)</f>
        <v>10</v>
      </c>
      <c r="Y32">
        <f>ROUND((L32-$E$3)/2+INDEX(Races!$C$3:$J$14,MATCH('Stat Growth'!$A$2,Races!$A$3:$A$14,0),MATCH('Stat Growth'!Y$2,Races!$C$2:$J$2,0)),0)</f>
        <v>4</v>
      </c>
      <c r="AA32">
        <f>MIN(AA31+(1/(AA31/INDEX(Professions!$B$3:$I$10,MATCH('Stat Growth'!$A$5,Professions!$A$3:$A$10,0),MATCH('Stat Growth'!AA$2,Professions!$B$2:$I$2,0)))),100)</f>
        <v>70.118513794934699</v>
      </c>
      <c r="AB32">
        <f>MIN(AB31+(1/(AB31/INDEX(Professions!$B$3:$I$10,MATCH('Stat Growth'!$A$5,Professions!$A$3:$A$10,0),MATCH('Stat Growth'!AB$2,Professions!$B$2:$I$2,0)))),100)</f>
        <v>72.092485891809829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74.01551945519752</v>
      </c>
      <c r="AE32">
        <f>MIN(AE31+(1/(AE31/INDEX(Professions!$B$3:$I$10,MATCH('Stat Growth'!$A$5,Professions!$A$3:$A$10,0),MATCH('Stat Growth'!AE$2,Professions!$B$2:$I$2,0)))),100)</f>
        <v>75.891369624834326</v>
      </c>
      <c r="AF32">
        <f>MIN(AF31+(1/(AF31/INDEX(Professions!$B$3:$I$10,MATCH('Stat Growth'!$A$5,Professions!$A$3:$A$10,0),MATCH('Stat Growth'!AF$2,Professions!$B$2:$I$2,0)))),100)</f>
        <v>77.723352403481641</v>
      </c>
      <c r="AG32">
        <f>MIN(AG31+(1/(AG31/INDEX(Professions!$B$3:$I$10,MATCH('Stat Growth'!$A$5,Professions!$A$3:$A$10,0),MATCH('Stat Growth'!AG$2,Professions!$B$2:$I$2,0)))),100)</f>
        <v>75.891369624834326</v>
      </c>
      <c r="AH32">
        <f>MIN(AH31+(1/(AH31/INDEX(Professions!$B$3:$I$10,MATCH('Stat Growth'!$A$5,Professions!$A$3:$A$10,0),MATCH('Stat Growth'!AH$2,Professions!$B$2:$I$2,0)))),100)</f>
        <v>74.01551945519752</v>
      </c>
      <c r="AK32">
        <f>E32*INDEX(Professions!$J$3:$Q$10,MATCH('Stat Growth'!$A$5,Professions!$A$3:$A$10,0),MATCH(AK$2,Professions!$J$2:$Q$2,0))</f>
        <v>70</v>
      </c>
      <c r="AL32">
        <f>F32*INDEX(Professions!$J$3:$Q$10,MATCH('Stat Growth'!$A$5,Professions!$A$3:$A$10,0),MATCH(AL$2,Professions!$J$2:$Q$2,0))</f>
        <v>72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74</v>
      </c>
      <c r="AO32">
        <f>I32*INDEX(Professions!$J$3:$Q$10,MATCH('Stat Growth'!$A$5,Professions!$A$3:$A$10,0),MATCH(AO$2,Professions!$J$2:$Q$2,0))</f>
        <v>152</v>
      </c>
      <c r="AP32">
        <f>J32*INDEX(Professions!$J$3:$Q$10,MATCH('Stat Growth'!$A$5,Professions!$A$3:$A$10,0),MATCH(AP$2,Professions!$J$2:$Q$2,0))</f>
        <v>156</v>
      </c>
      <c r="AQ32">
        <f>K32*INDEX(Professions!$J$3:$Q$10,MATCH('Stat Growth'!$A$5,Professions!$A$3:$A$10,0),MATCH(AQ$2,Professions!$J$2:$Q$2,0))</f>
        <v>76</v>
      </c>
      <c r="AR32">
        <f>L32*INDEX(Professions!$J$3:$Q$10,MATCH('Stat Growth'!$A$5,Professions!$A$3:$A$10,0),MATCH(AR$2,Professions!$J$2:$Q$2,0))</f>
        <v>74</v>
      </c>
      <c r="AT32">
        <f t="shared" si="14"/>
        <v>39.6</v>
      </c>
      <c r="AU32">
        <f t="shared" si="4"/>
        <v>47.9</v>
      </c>
      <c r="AW32">
        <f t="shared" si="1"/>
        <v>40</v>
      </c>
      <c r="AX32">
        <f t="shared" si="2"/>
        <v>48</v>
      </c>
    </row>
    <row r="33" spans="3:50">
      <c r="C33">
        <f>Experience!C31</f>
        <v>29</v>
      </c>
      <c r="E33">
        <f t="shared" si="15"/>
        <v>70</v>
      </c>
      <c r="F33">
        <f t="shared" si="7"/>
        <v>72</v>
      </c>
      <c r="G33">
        <f t="shared" si="8"/>
        <v>76</v>
      </c>
      <c r="H33">
        <f t="shared" si="9"/>
        <v>74</v>
      </c>
      <c r="I33">
        <f t="shared" si="10"/>
        <v>76</v>
      </c>
      <c r="J33">
        <f t="shared" si="11"/>
        <v>78</v>
      </c>
      <c r="K33">
        <f t="shared" si="12"/>
        <v>76</v>
      </c>
      <c r="L33">
        <f t="shared" si="13"/>
        <v>74</v>
      </c>
      <c r="R33">
        <f>ROUND((E33-$E$3)/2+INDEX(Races!$C$3:$J$14,MATCH('Stat Growth'!$A$2,Races!$A$3:$A$14,0),MATCH('Stat Growth'!R$2,Races!$C$2:$J$2,0)),0)</f>
        <v>7</v>
      </c>
      <c r="S33">
        <f>ROUND((F33-$E$3)/2+INDEX(Races!$C$3:$J$14,MATCH('Stat Growth'!$A$2,Races!$A$3:$A$14,0),MATCH('Stat Growth'!S$2,Races!$C$2:$J$2,0)),0)</f>
        <v>3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4</v>
      </c>
      <c r="V33">
        <f>ROUND((I33-$E$3)/2+INDEX(Races!$C$3:$J$14,MATCH('Stat Growth'!$A$2,Races!$A$3:$A$14,0),MATCH('Stat Growth'!V$2,Races!$C$2:$J$2,0)),0)</f>
        <v>5</v>
      </c>
      <c r="W33">
        <f>ROUND((J33-$E$3)/2+INDEX(Races!$C$3:$J$14,MATCH('Stat Growth'!$A$2,Races!$A$3:$A$14,0),MATCH('Stat Growth'!W$2,Races!$C$2:$J$2,0)),0)</f>
        <v>11</v>
      </c>
      <c r="X33">
        <f>ROUND((K33-$E$3)/2+INDEX(Races!$C$3:$J$14,MATCH('Stat Growth'!$A$2,Races!$A$3:$A$14,0),MATCH('Stat Growth'!X$2,Races!$C$2:$J$2,0)),0)</f>
        <v>10</v>
      </c>
      <c r="Y33">
        <f>ROUND((L33-$E$3)/2+INDEX(Races!$C$3:$J$14,MATCH('Stat Growth'!$A$2,Races!$A$3:$A$14,0),MATCH('Stat Growth'!Y$2,Races!$C$2:$J$2,0)),0)</f>
        <v>4</v>
      </c>
      <c r="AA33">
        <f>MIN(AA32+(1/(AA32/INDEX(Professions!$B$3:$I$10,MATCH('Stat Growth'!$A$5,Professions!$A$3:$A$10,0),MATCH('Stat Growth'!AA$2,Professions!$B$2:$I$2,0)))),100)</f>
        <v>70.261129481702469</v>
      </c>
      <c r="AB33">
        <f>MIN(AB32+(1/(AB32/INDEX(Professions!$B$3:$I$10,MATCH('Stat Growth'!$A$5,Professions!$A$3:$A$10,0),MATCH('Stat Growth'!AB$2,Professions!$B$2:$I$2,0)))),100)</f>
        <v>72.300551958813131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74.285733055631766</v>
      </c>
      <c r="AE33">
        <f>MIN(AE32+(1/(AE32/INDEX(Professions!$B$3:$I$10,MATCH('Stat Growth'!$A$5,Professions!$A$3:$A$10,0),MATCH('Stat Growth'!AE$2,Professions!$B$2:$I$2,0)))),100)</f>
        <v>76.220787846215572</v>
      </c>
      <c r="AF33">
        <f>MIN(AF32+(1/(AF32/INDEX(Professions!$B$3:$I$10,MATCH('Stat Growth'!$A$5,Professions!$A$3:$A$10,0),MATCH('Stat Growth'!AF$2,Professions!$B$2:$I$2,0)))),100)</f>
        <v>78.109336783623434</v>
      </c>
      <c r="AG33">
        <f>MIN(AG32+(1/(AG32/INDEX(Professions!$B$3:$I$10,MATCH('Stat Growth'!$A$5,Professions!$A$3:$A$10,0),MATCH('Stat Growth'!AG$2,Professions!$B$2:$I$2,0)))),100)</f>
        <v>76.220787846215572</v>
      </c>
      <c r="AH33">
        <f>MIN(AH32+(1/(AH32/INDEX(Professions!$B$3:$I$10,MATCH('Stat Growth'!$A$5,Professions!$A$3:$A$10,0),MATCH('Stat Growth'!AH$2,Professions!$B$2:$I$2,0)))),100)</f>
        <v>74.285733055631766</v>
      </c>
      <c r="AK33">
        <f>E33*INDEX(Professions!$J$3:$Q$10,MATCH('Stat Growth'!$A$5,Professions!$A$3:$A$10,0),MATCH(AK$2,Professions!$J$2:$Q$2,0))</f>
        <v>70</v>
      </c>
      <c r="AL33">
        <f>F33*INDEX(Professions!$J$3:$Q$10,MATCH('Stat Growth'!$A$5,Professions!$A$3:$A$10,0),MATCH(AL$2,Professions!$J$2:$Q$2,0))</f>
        <v>72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74</v>
      </c>
      <c r="AO33">
        <f>I33*INDEX(Professions!$J$3:$Q$10,MATCH('Stat Growth'!$A$5,Professions!$A$3:$A$10,0),MATCH(AO$2,Professions!$J$2:$Q$2,0))</f>
        <v>152</v>
      </c>
      <c r="AP33">
        <f>J33*INDEX(Professions!$J$3:$Q$10,MATCH('Stat Growth'!$A$5,Professions!$A$3:$A$10,0),MATCH(AP$2,Professions!$J$2:$Q$2,0))</f>
        <v>156</v>
      </c>
      <c r="AQ33">
        <f>K33*INDEX(Professions!$J$3:$Q$10,MATCH('Stat Growth'!$A$5,Professions!$A$3:$A$10,0),MATCH(AQ$2,Professions!$J$2:$Q$2,0))</f>
        <v>76</v>
      </c>
      <c r="AR33">
        <f>L33*INDEX(Professions!$J$3:$Q$10,MATCH('Stat Growth'!$A$5,Professions!$A$3:$A$10,0),MATCH(AR$2,Professions!$J$2:$Q$2,0))</f>
        <v>74</v>
      </c>
      <c r="AT33">
        <f t="shared" si="14"/>
        <v>39.6</v>
      </c>
      <c r="AU33">
        <f t="shared" si="4"/>
        <v>47.9</v>
      </c>
      <c r="AW33">
        <f t="shared" si="1"/>
        <v>40</v>
      </c>
      <c r="AX33">
        <f t="shared" si="2"/>
        <v>48</v>
      </c>
    </row>
    <row r="34" spans="3:50">
      <c r="C34">
        <f>Experience!C32</f>
        <v>30</v>
      </c>
      <c r="E34">
        <f t="shared" si="15"/>
        <v>70</v>
      </c>
      <c r="F34">
        <f t="shared" si="7"/>
        <v>73</v>
      </c>
      <c r="G34">
        <f t="shared" si="8"/>
        <v>77</v>
      </c>
      <c r="H34">
        <f t="shared" si="9"/>
        <v>75</v>
      </c>
      <c r="I34">
        <f t="shared" si="10"/>
        <v>77</v>
      </c>
      <c r="J34">
        <f t="shared" si="11"/>
        <v>78</v>
      </c>
      <c r="K34">
        <f t="shared" si="12"/>
        <v>77</v>
      </c>
      <c r="L34">
        <f t="shared" si="13"/>
        <v>75</v>
      </c>
      <c r="R34">
        <f>ROUND((E34-$E$3)/2+INDEX(Races!$C$3:$J$14,MATCH('Stat Growth'!$A$2,Races!$A$3:$A$14,0),MATCH('Stat Growth'!R$2,Races!$C$2:$J$2,0)),0)</f>
        <v>7</v>
      </c>
      <c r="S34">
        <f>ROUND((F34-$E$3)/2+INDEX(Races!$C$3:$J$14,MATCH('Stat Growth'!$A$2,Races!$A$3:$A$14,0),MATCH('Stat Growth'!S$2,Races!$C$2:$J$2,0)),0)</f>
        <v>4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5</v>
      </c>
      <c r="V34">
        <f>ROUND((I34-$E$3)/2+INDEX(Races!$C$3:$J$14,MATCH('Stat Growth'!$A$2,Races!$A$3:$A$14,0),MATCH('Stat Growth'!V$2,Races!$C$2:$J$2,0)),0)</f>
        <v>6</v>
      </c>
      <c r="W34">
        <f>ROUND((J34-$E$3)/2+INDEX(Races!$C$3:$J$14,MATCH('Stat Growth'!$A$2,Races!$A$3:$A$14,0),MATCH('Stat Growth'!W$2,Races!$C$2:$J$2,0)),0)</f>
        <v>11</v>
      </c>
      <c r="X34">
        <f>ROUND((K34-$E$3)/2+INDEX(Races!$C$3:$J$14,MATCH('Stat Growth'!$A$2,Races!$A$3:$A$14,0),MATCH('Stat Growth'!X$2,Races!$C$2:$J$2,0)),0)</f>
        <v>11</v>
      </c>
      <c r="Y34">
        <f>ROUND((L34-$E$3)/2+INDEX(Races!$C$3:$J$14,MATCH('Stat Growth'!$A$2,Races!$A$3:$A$14,0),MATCH('Stat Growth'!Y$2,Races!$C$2:$J$2,0)),0)</f>
        <v>5</v>
      </c>
      <c r="AA34">
        <f>MIN(AA33+(1/(AA33/INDEX(Professions!$B$3:$I$10,MATCH('Stat Growth'!$A$5,Professions!$A$3:$A$10,0),MATCH('Stat Growth'!AA$2,Professions!$B$2:$I$2,0)))),100)</f>
        <v>70.403455687867492</v>
      </c>
      <c r="AB34">
        <f>MIN(AB33+(1/(AB33/INDEX(Professions!$B$3:$I$10,MATCH('Stat Growth'!$A$5,Professions!$A$3:$A$10,0),MATCH('Stat Growth'!AB$2,Professions!$B$2:$I$2,0)))),100)</f>
        <v>72.508019254616698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74.554963756835491</v>
      </c>
      <c r="AE34">
        <f>MIN(AE33+(1/(AE33/INDEX(Professions!$B$3:$I$10,MATCH('Stat Growth'!$A$5,Professions!$A$3:$A$10,0),MATCH('Stat Growth'!AE$2,Professions!$B$2:$I$2,0)))),100)</f>
        <v>76.54878235672156</v>
      </c>
      <c r="AF34">
        <f>MIN(AF33+(1/(AF33/INDEX(Professions!$B$3:$I$10,MATCH('Stat Growth'!$A$5,Professions!$A$3:$A$10,0),MATCH('Stat Growth'!AF$2,Professions!$B$2:$I$2,0)))),100)</f>
        <v>78.493413786902892</v>
      </c>
      <c r="AG34">
        <f>MIN(AG33+(1/(AG33/INDEX(Professions!$B$3:$I$10,MATCH('Stat Growth'!$A$5,Professions!$A$3:$A$10,0),MATCH('Stat Growth'!AG$2,Professions!$B$2:$I$2,0)))),100)</f>
        <v>76.54878235672156</v>
      </c>
      <c r="AH34">
        <f>MIN(AH33+(1/(AH33/INDEX(Professions!$B$3:$I$10,MATCH('Stat Growth'!$A$5,Professions!$A$3:$A$10,0),MATCH('Stat Growth'!AH$2,Professions!$B$2:$I$2,0)))),100)</f>
        <v>74.554963756835491</v>
      </c>
      <c r="AK34">
        <f>E34*INDEX(Professions!$J$3:$Q$10,MATCH('Stat Growth'!$A$5,Professions!$A$3:$A$10,0),MATCH(AK$2,Professions!$J$2:$Q$2,0))</f>
        <v>70</v>
      </c>
      <c r="AL34">
        <f>F34*INDEX(Professions!$J$3:$Q$10,MATCH('Stat Growth'!$A$5,Professions!$A$3:$A$10,0),MATCH(AL$2,Professions!$J$2:$Q$2,0))</f>
        <v>73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75</v>
      </c>
      <c r="AO34">
        <f>I34*INDEX(Professions!$J$3:$Q$10,MATCH('Stat Growth'!$A$5,Professions!$A$3:$A$10,0),MATCH(AO$2,Professions!$J$2:$Q$2,0))</f>
        <v>154</v>
      </c>
      <c r="AP34">
        <f>J34*INDEX(Professions!$J$3:$Q$10,MATCH('Stat Growth'!$A$5,Professions!$A$3:$A$10,0),MATCH(AP$2,Professions!$J$2:$Q$2,0))</f>
        <v>156</v>
      </c>
      <c r="AQ34">
        <f>K34*INDEX(Professions!$J$3:$Q$10,MATCH('Stat Growth'!$A$5,Professions!$A$3:$A$10,0),MATCH(AQ$2,Professions!$J$2:$Q$2,0))</f>
        <v>77</v>
      </c>
      <c r="AR34">
        <f>L34*INDEX(Professions!$J$3:$Q$10,MATCH('Stat Growth'!$A$5,Professions!$A$3:$A$10,0),MATCH(AR$2,Professions!$J$2:$Q$2,0))</f>
        <v>75</v>
      </c>
      <c r="AT34">
        <f t="shared" si="14"/>
        <v>39.75</v>
      </c>
      <c r="AU34">
        <f t="shared" si="4"/>
        <v>48.1</v>
      </c>
      <c r="AW34">
        <f t="shared" si="1"/>
        <v>40</v>
      </c>
      <c r="AX34">
        <f t="shared" si="2"/>
        <v>48</v>
      </c>
    </row>
    <row r="35" spans="3:50">
      <c r="C35">
        <f>Experience!C33</f>
        <v>31</v>
      </c>
      <c r="E35">
        <f t="shared" si="15"/>
        <v>71</v>
      </c>
      <c r="F35">
        <f t="shared" si="7"/>
        <v>73</v>
      </c>
      <c r="G35">
        <f t="shared" si="8"/>
        <v>77</v>
      </c>
      <c r="H35">
        <f t="shared" si="9"/>
        <v>75</v>
      </c>
      <c r="I35">
        <f t="shared" si="10"/>
        <v>77</v>
      </c>
      <c r="J35">
        <f t="shared" si="11"/>
        <v>79</v>
      </c>
      <c r="K35">
        <f t="shared" si="12"/>
        <v>77</v>
      </c>
      <c r="L35">
        <f t="shared" si="13"/>
        <v>75</v>
      </c>
      <c r="R35">
        <f>ROUND((E35-$E$3)/2+INDEX(Races!$C$3:$J$14,MATCH('Stat Growth'!$A$2,Races!$A$3:$A$14,0),MATCH('Stat Growth'!R$2,Races!$C$2:$J$2,0)),0)</f>
        <v>8</v>
      </c>
      <c r="S35">
        <f>ROUND((F35-$E$3)/2+INDEX(Races!$C$3:$J$14,MATCH('Stat Growth'!$A$2,Races!$A$3:$A$14,0),MATCH('Stat Growth'!S$2,Races!$C$2:$J$2,0)),0)</f>
        <v>4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5</v>
      </c>
      <c r="V35">
        <f>ROUND((I35-$E$3)/2+INDEX(Races!$C$3:$J$14,MATCH('Stat Growth'!$A$2,Races!$A$3:$A$14,0),MATCH('Stat Growth'!V$2,Races!$C$2:$J$2,0)),0)</f>
        <v>6</v>
      </c>
      <c r="W35">
        <f>ROUND((J35-$E$3)/2+INDEX(Races!$C$3:$J$14,MATCH('Stat Growth'!$A$2,Races!$A$3:$A$14,0),MATCH('Stat Growth'!W$2,Races!$C$2:$J$2,0)),0)</f>
        <v>12</v>
      </c>
      <c r="X35">
        <f>ROUND((K35-$E$3)/2+INDEX(Races!$C$3:$J$14,MATCH('Stat Growth'!$A$2,Races!$A$3:$A$14,0),MATCH('Stat Growth'!X$2,Races!$C$2:$J$2,0)),0)</f>
        <v>11</v>
      </c>
      <c r="Y35">
        <f>ROUND((L35-$E$3)/2+INDEX(Races!$C$3:$J$14,MATCH('Stat Growth'!$A$2,Races!$A$3:$A$14,0),MATCH('Stat Growth'!Y$2,Races!$C$2:$J$2,0)),0)</f>
        <v>5</v>
      </c>
      <c r="AA35">
        <f>MIN(AA34+(1/(AA34/INDEX(Professions!$B$3:$I$10,MATCH('Stat Growth'!$A$5,Professions!$A$3:$A$10,0),MATCH('Stat Growth'!AA$2,Professions!$B$2:$I$2,0)))),100)</f>
        <v>70.545494170244481</v>
      </c>
      <c r="AB35">
        <f>MIN(AB34+(1/(AB34/INDEX(Professions!$B$3:$I$10,MATCH('Stat Growth'!$A$5,Professions!$A$3:$A$10,0),MATCH('Stat Growth'!AB$2,Professions!$B$2:$I$2,0)))),100)</f>
        <v>72.714892923959766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74.823222220017513</v>
      </c>
      <c r="AE35">
        <f>MIN(AE34+(1/(AE34/INDEX(Professions!$B$3:$I$10,MATCH('Stat Growth'!$A$5,Professions!$A$3:$A$10,0),MATCH('Stat Growth'!AE$2,Professions!$B$2:$I$2,0)))),100)</f>
        <v>76.875371483685058</v>
      </c>
      <c r="AF35">
        <f>MIN(AF34+(1/(AF34/INDEX(Professions!$B$3:$I$10,MATCH('Stat Growth'!$A$5,Professions!$A$3:$A$10,0),MATCH('Stat Growth'!AF$2,Professions!$B$2:$I$2,0)))),100)</f>
        <v>78.875611458690301</v>
      </c>
      <c r="AG35">
        <f>MIN(AG34+(1/(AG34/INDEX(Professions!$B$3:$I$10,MATCH('Stat Growth'!$A$5,Professions!$A$3:$A$10,0),MATCH('Stat Growth'!AG$2,Professions!$B$2:$I$2,0)))),100)</f>
        <v>76.875371483685058</v>
      </c>
      <c r="AH35">
        <f>MIN(AH34+(1/(AH34/INDEX(Professions!$B$3:$I$10,MATCH('Stat Growth'!$A$5,Professions!$A$3:$A$10,0),MATCH('Stat Growth'!AH$2,Professions!$B$2:$I$2,0)))),100)</f>
        <v>74.823222220017513</v>
      </c>
      <c r="AK35">
        <f>E35*INDEX(Professions!$J$3:$Q$10,MATCH('Stat Growth'!$A$5,Professions!$A$3:$A$10,0),MATCH(AK$2,Professions!$J$2:$Q$2,0))</f>
        <v>71</v>
      </c>
      <c r="AL35">
        <f>F35*INDEX(Professions!$J$3:$Q$10,MATCH('Stat Growth'!$A$5,Professions!$A$3:$A$10,0),MATCH(AL$2,Professions!$J$2:$Q$2,0))</f>
        <v>73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75</v>
      </c>
      <c r="AO35">
        <f>I35*INDEX(Professions!$J$3:$Q$10,MATCH('Stat Growth'!$A$5,Professions!$A$3:$A$10,0),MATCH(AO$2,Professions!$J$2:$Q$2,0))</f>
        <v>154</v>
      </c>
      <c r="AP35">
        <f>J35*INDEX(Professions!$J$3:$Q$10,MATCH('Stat Growth'!$A$5,Professions!$A$3:$A$10,0),MATCH(AP$2,Professions!$J$2:$Q$2,0))</f>
        <v>158</v>
      </c>
      <c r="AQ35">
        <f>K35*INDEX(Professions!$J$3:$Q$10,MATCH('Stat Growth'!$A$5,Professions!$A$3:$A$10,0),MATCH(AQ$2,Professions!$J$2:$Q$2,0))</f>
        <v>77</v>
      </c>
      <c r="AR35">
        <f>L35*INDEX(Professions!$J$3:$Q$10,MATCH('Stat Growth'!$A$5,Professions!$A$3:$A$10,0),MATCH(AR$2,Professions!$J$2:$Q$2,0))</f>
        <v>75</v>
      </c>
      <c r="AT35">
        <f t="shared" si="14"/>
        <v>39.799999999999997</v>
      </c>
      <c r="AU35">
        <f t="shared" si="4"/>
        <v>48.2</v>
      </c>
      <c r="AW35">
        <f t="shared" ref="AW35:AW67" si="16">ROUND(AT35,0)</f>
        <v>40</v>
      </c>
      <c r="AX35">
        <f t="shared" ref="AX35:AX67" si="17">ROUND(AU35,0)</f>
        <v>48</v>
      </c>
    </row>
    <row r="36" spans="3:50">
      <c r="C36">
        <f>Experience!C34</f>
        <v>32</v>
      </c>
      <c r="E36">
        <f t="shared" si="15"/>
        <v>71</v>
      </c>
      <c r="F36">
        <f t="shared" si="7"/>
        <v>73</v>
      </c>
      <c r="G36">
        <f t="shared" si="8"/>
        <v>77</v>
      </c>
      <c r="H36">
        <f t="shared" si="9"/>
        <v>75</v>
      </c>
      <c r="I36">
        <f t="shared" si="10"/>
        <v>77</v>
      </c>
      <c r="J36">
        <f t="shared" si="11"/>
        <v>79</v>
      </c>
      <c r="K36">
        <f t="shared" si="12"/>
        <v>77</v>
      </c>
      <c r="L36">
        <f t="shared" si="13"/>
        <v>75</v>
      </c>
      <c r="R36">
        <f>ROUND((E36-$E$3)/2+INDEX(Races!$C$3:$J$14,MATCH('Stat Growth'!$A$2,Races!$A$3:$A$14,0),MATCH('Stat Growth'!R$2,Races!$C$2:$J$2,0)),0)</f>
        <v>8</v>
      </c>
      <c r="S36">
        <f>ROUND((F36-$E$3)/2+INDEX(Races!$C$3:$J$14,MATCH('Stat Growth'!$A$2,Races!$A$3:$A$14,0),MATCH('Stat Growth'!S$2,Races!$C$2:$J$2,0)),0)</f>
        <v>4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5</v>
      </c>
      <c r="V36">
        <f>ROUND((I36-$E$3)/2+INDEX(Races!$C$3:$J$14,MATCH('Stat Growth'!$A$2,Races!$A$3:$A$14,0),MATCH('Stat Growth'!V$2,Races!$C$2:$J$2,0)),0)</f>
        <v>6</v>
      </c>
      <c r="W36">
        <f>ROUND((J36-$E$3)/2+INDEX(Races!$C$3:$J$14,MATCH('Stat Growth'!$A$2,Races!$A$3:$A$14,0),MATCH('Stat Growth'!W$2,Races!$C$2:$J$2,0)),0)</f>
        <v>12</v>
      </c>
      <c r="X36">
        <f>ROUND((K36-$E$3)/2+INDEX(Races!$C$3:$J$14,MATCH('Stat Growth'!$A$2,Races!$A$3:$A$14,0),MATCH('Stat Growth'!X$2,Races!$C$2:$J$2,0)),0)</f>
        <v>11</v>
      </c>
      <c r="Y36">
        <f>ROUND((L36-$E$3)/2+INDEX(Races!$C$3:$J$14,MATCH('Stat Growth'!$A$2,Races!$A$3:$A$14,0),MATCH('Stat Growth'!Y$2,Races!$C$2:$J$2,0)),0)</f>
        <v>5</v>
      </c>
      <c r="AA36">
        <f>MIN(AA35+(1/(AA35/INDEX(Professions!$B$3:$I$10,MATCH('Stat Growth'!$A$5,Professions!$A$3:$A$10,0),MATCH('Stat Growth'!AA$2,Professions!$B$2:$I$2,0)))),100)</f>
        <v>70.687246667942887</v>
      </c>
      <c r="AB36">
        <f>MIN(AB35+(1/(AB35/INDEX(Professions!$B$3:$I$10,MATCH('Stat Growth'!$A$5,Professions!$A$3:$A$10,0),MATCH('Stat Growth'!AB$2,Professions!$B$2:$I$2,0)))),100)</f>
        <v>72.921178038285461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75.09051891490175</v>
      </c>
      <c r="AE36">
        <f>MIN(AE35+(1/(AE35/INDEX(Professions!$B$3:$I$10,MATCH('Stat Growth'!$A$5,Professions!$A$3:$A$10,0),MATCH('Stat Growth'!AE$2,Professions!$B$2:$I$2,0)))),100)</f>
        <v>77.200573164242869</v>
      </c>
      <c r="AF36">
        <f>MIN(AF35+(1/(AF35/INDEX(Professions!$B$3:$I$10,MATCH('Stat Growth'!$A$5,Professions!$A$3:$A$10,0),MATCH('Stat Growth'!AF$2,Professions!$B$2:$I$2,0)))),100)</f>
        <v>79.255957163087302</v>
      </c>
      <c r="AG36">
        <f>MIN(AG35+(1/(AG35/INDEX(Professions!$B$3:$I$10,MATCH('Stat Growth'!$A$5,Professions!$A$3:$A$10,0),MATCH('Stat Growth'!AG$2,Professions!$B$2:$I$2,0)))),100)</f>
        <v>77.200573164242869</v>
      </c>
      <c r="AH36">
        <f>MIN(AH35+(1/(AH35/INDEX(Professions!$B$3:$I$10,MATCH('Stat Growth'!$A$5,Professions!$A$3:$A$10,0),MATCH('Stat Growth'!AH$2,Professions!$B$2:$I$2,0)))),100)</f>
        <v>75.09051891490175</v>
      </c>
      <c r="AK36">
        <f>E36*INDEX(Professions!$J$3:$Q$10,MATCH('Stat Growth'!$A$5,Professions!$A$3:$A$10,0),MATCH(AK$2,Professions!$J$2:$Q$2,0))</f>
        <v>71</v>
      </c>
      <c r="AL36">
        <f>F36*INDEX(Professions!$J$3:$Q$10,MATCH('Stat Growth'!$A$5,Professions!$A$3:$A$10,0),MATCH(AL$2,Professions!$J$2:$Q$2,0))</f>
        <v>73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75</v>
      </c>
      <c r="AO36">
        <f>I36*INDEX(Professions!$J$3:$Q$10,MATCH('Stat Growth'!$A$5,Professions!$A$3:$A$10,0),MATCH(AO$2,Professions!$J$2:$Q$2,0))</f>
        <v>154</v>
      </c>
      <c r="AP36">
        <f>J36*INDEX(Professions!$J$3:$Q$10,MATCH('Stat Growth'!$A$5,Professions!$A$3:$A$10,0),MATCH(AP$2,Professions!$J$2:$Q$2,0))</f>
        <v>158</v>
      </c>
      <c r="AQ36">
        <f>K36*INDEX(Professions!$J$3:$Q$10,MATCH('Stat Growth'!$A$5,Professions!$A$3:$A$10,0),MATCH(AQ$2,Professions!$J$2:$Q$2,0))</f>
        <v>77</v>
      </c>
      <c r="AR36">
        <f>L36*INDEX(Professions!$J$3:$Q$10,MATCH('Stat Growth'!$A$5,Professions!$A$3:$A$10,0),MATCH(AR$2,Professions!$J$2:$Q$2,0))</f>
        <v>75</v>
      </c>
      <c r="AT36">
        <f t="shared" ref="AT36:AT67" si="18">$AT$3+SUM(AK36:AN36)/20</f>
        <v>39.799999999999997</v>
      </c>
      <c r="AU36">
        <f t="shared" ref="AU36:AU67" si="19">$AU$3+SUM(AO36:AR36)/20</f>
        <v>48.2</v>
      </c>
      <c r="AW36">
        <f t="shared" si="16"/>
        <v>40</v>
      </c>
      <c r="AX36">
        <f t="shared" si="17"/>
        <v>48</v>
      </c>
    </row>
    <row r="37" spans="3:50">
      <c r="C37">
        <f>Experience!C35</f>
        <v>33</v>
      </c>
      <c r="E37">
        <f t="shared" si="15"/>
        <v>71</v>
      </c>
      <c r="F37">
        <f t="shared" si="7"/>
        <v>73</v>
      </c>
      <c r="G37">
        <f t="shared" si="8"/>
        <v>78</v>
      </c>
      <c r="H37">
        <f t="shared" si="9"/>
        <v>75</v>
      </c>
      <c r="I37">
        <f t="shared" si="10"/>
        <v>78</v>
      </c>
      <c r="J37">
        <f t="shared" si="11"/>
        <v>80</v>
      </c>
      <c r="K37">
        <f t="shared" si="12"/>
        <v>78</v>
      </c>
      <c r="L37">
        <f t="shared" si="13"/>
        <v>75</v>
      </c>
      <c r="R37">
        <f>ROUND((E37-$E$3)/2+INDEX(Races!$C$3:$J$14,MATCH('Stat Growth'!$A$2,Races!$A$3:$A$14,0),MATCH('Stat Growth'!R$2,Races!$C$2:$J$2,0)),0)</f>
        <v>8</v>
      </c>
      <c r="S37">
        <f>ROUND((F37-$E$3)/2+INDEX(Races!$C$3:$J$14,MATCH('Stat Growth'!$A$2,Races!$A$3:$A$14,0),MATCH('Stat Growth'!S$2,Races!$C$2:$J$2,0)),0)</f>
        <v>4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5</v>
      </c>
      <c r="V37">
        <f>ROUND((I37-$E$3)/2+INDEX(Races!$C$3:$J$14,MATCH('Stat Growth'!$A$2,Races!$A$3:$A$14,0),MATCH('Stat Growth'!V$2,Races!$C$2:$J$2,0)),0)</f>
        <v>6</v>
      </c>
      <c r="W37">
        <f>ROUND((J37-$E$3)/2+INDEX(Races!$C$3:$J$14,MATCH('Stat Growth'!$A$2,Races!$A$3:$A$14,0),MATCH('Stat Growth'!W$2,Races!$C$2:$J$2,0)),0)</f>
        <v>12</v>
      </c>
      <c r="X37">
        <f>ROUND((K37-$E$3)/2+INDEX(Races!$C$3:$J$14,MATCH('Stat Growth'!$A$2,Races!$A$3:$A$14,0),MATCH('Stat Growth'!X$2,Races!$C$2:$J$2,0)),0)</f>
        <v>11</v>
      </c>
      <c r="Y37">
        <f>ROUND((L37-$E$3)/2+INDEX(Races!$C$3:$J$14,MATCH('Stat Growth'!$A$2,Races!$A$3:$A$14,0),MATCH('Stat Growth'!Y$2,Races!$C$2:$J$2,0)),0)</f>
        <v>5</v>
      </c>
      <c r="AA37">
        <f>MIN(AA36+(1/(AA36/INDEX(Professions!$B$3:$I$10,MATCH('Stat Growth'!$A$5,Professions!$A$3:$A$10,0),MATCH('Stat Growth'!AA$2,Professions!$B$2:$I$2,0)))),100)</f>
        <v>70.828714902615758</v>
      </c>
      <c r="AB37">
        <f>MIN(AB36+(1/(AB36/INDEX(Professions!$B$3:$I$10,MATCH('Stat Growth'!$A$5,Professions!$A$3:$A$10,0),MATCH('Stat Growth'!AB$2,Professions!$B$2:$I$2,0)))),100)</f>
        <v>73.126879597195071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75.356864124510238</v>
      </c>
      <c r="AE37">
        <f>MIN(AE36+(1/(AE36/INDEX(Professions!$B$3:$I$10,MATCH('Stat Growth'!$A$5,Professions!$A$3:$A$10,0),MATCH('Stat Growth'!AE$2,Professions!$B$2:$I$2,0)))),100)</f>
        <v>77.524404956874932</v>
      </c>
      <c r="AF37">
        <f>MIN(AF36+(1/(AF36/INDEX(Professions!$B$3:$I$10,MATCH('Stat Growth'!$A$5,Professions!$A$3:$A$10,0),MATCH('Stat Growth'!AF$2,Professions!$B$2:$I$2,0)))),100)</f>
        <v>79.634477605888449</v>
      </c>
      <c r="AG37">
        <f>MIN(AG36+(1/(AG36/INDEX(Professions!$B$3:$I$10,MATCH('Stat Growth'!$A$5,Professions!$A$3:$A$10,0),MATCH('Stat Growth'!AG$2,Professions!$B$2:$I$2,0)))),100)</f>
        <v>77.524404956874932</v>
      </c>
      <c r="AH37">
        <f>MIN(AH36+(1/(AH36/INDEX(Professions!$B$3:$I$10,MATCH('Stat Growth'!$A$5,Professions!$A$3:$A$10,0),MATCH('Stat Growth'!AH$2,Professions!$B$2:$I$2,0)))),100)</f>
        <v>75.356864124510238</v>
      </c>
      <c r="AK37">
        <f>E37*INDEX(Professions!$J$3:$Q$10,MATCH('Stat Growth'!$A$5,Professions!$A$3:$A$10,0),MATCH(AK$2,Professions!$J$2:$Q$2,0))</f>
        <v>71</v>
      </c>
      <c r="AL37">
        <f>F37*INDEX(Professions!$J$3:$Q$10,MATCH('Stat Growth'!$A$5,Professions!$A$3:$A$10,0),MATCH(AL$2,Professions!$J$2:$Q$2,0))</f>
        <v>73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75</v>
      </c>
      <c r="AO37">
        <f>I37*INDEX(Professions!$J$3:$Q$10,MATCH('Stat Growth'!$A$5,Professions!$A$3:$A$10,0),MATCH(AO$2,Professions!$J$2:$Q$2,0))</f>
        <v>156</v>
      </c>
      <c r="AP37">
        <f>J37*INDEX(Professions!$J$3:$Q$10,MATCH('Stat Growth'!$A$5,Professions!$A$3:$A$10,0),MATCH(AP$2,Professions!$J$2:$Q$2,0))</f>
        <v>160</v>
      </c>
      <c r="AQ37">
        <f>K37*INDEX(Professions!$J$3:$Q$10,MATCH('Stat Growth'!$A$5,Professions!$A$3:$A$10,0),MATCH(AQ$2,Professions!$J$2:$Q$2,0))</f>
        <v>78</v>
      </c>
      <c r="AR37">
        <f>L37*INDEX(Professions!$J$3:$Q$10,MATCH('Stat Growth'!$A$5,Professions!$A$3:$A$10,0),MATCH(AR$2,Professions!$J$2:$Q$2,0))</f>
        <v>75</v>
      </c>
      <c r="AT37">
        <f t="shared" si="18"/>
        <v>39.85</v>
      </c>
      <c r="AU37">
        <f t="shared" si="19"/>
        <v>48.45</v>
      </c>
      <c r="AW37">
        <f t="shared" si="16"/>
        <v>40</v>
      </c>
      <c r="AX37">
        <f t="shared" si="17"/>
        <v>48</v>
      </c>
    </row>
    <row r="38" spans="3:50">
      <c r="C38">
        <f>Experience!C36</f>
        <v>34</v>
      </c>
      <c r="E38">
        <f t="shared" si="15"/>
        <v>71</v>
      </c>
      <c r="F38">
        <f t="shared" si="7"/>
        <v>73</v>
      </c>
      <c r="G38">
        <f t="shared" si="8"/>
        <v>78</v>
      </c>
      <c r="H38">
        <f t="shared" si="9"/>
        <v>76</v>
      </c>
      <c r="I38">
        <f t="shared" si="10"/>
        <v>78</v>
      </c>
      <c r="J38">
        <f t="shared" si="11"/>
        <v>80</v>
      </c>
      <c r="K38">
        <f t="shared" si="12"/>
        <v>78</v>
      </c>
      <c r="L38">
        <f t="shared" si="13"/>
        <v>76</v>
      </c>
      <c r="R38">
        <f>ROUND((E38-$E$3)/2+INDEX(Races!$C$3:$J$14,MATCH('Stat Growth'!$A$2,Races!$A$3:$A$14,0),MATCH('Stat Growth'!R$2,Races!$C$2:$J$2,0)),0)</f>
        <v>8</v>
      </c>
      <c r="S38">
        <f>ROUND((F38-$E$3)/2+INDEX(Races!$C$3:$J$14,MATCH('Stat Growth'!$A$2,Races!$A$3:$A$14,0),MATCH('Stat Growth'!S$2,Races!$C$2:$J$2,0)),0)</f>
        <v>4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5</v>
      </c>
      <c r="V38">
        <f>ROUND((I38-$E$3)/2+INDEX(Races!$C$3:$J$14,MATCH('Stat Growth'!$A$2,Races!$A$3:$A$14,0),MATCH('Stat Growth'!V$2,Races!$C$2:$J$2,0)),0)</f>
        <v>6</v>
      </c>
      <c r="W38">
        <f>ROUND((J38-$E$3)/2+INDEX(Races!$C$3:$J$14,MATCH('Stat Growth'!$A$2,Races!$A$3:$A$14,0),MATCH('Stat Growth'!W$2,Races!$C$2:$J$2,0)),0)</f>
        <v>12</v>
      </c>
      <c r="X38">
        <f>ROUND((K38-$E$3)/2+INDEX(Races!$C$3:$J$14,MATCH('Stat Growth'!$A$2,Races!$A$3:$A$14,0),MATCH('Stat Growth'!X$2,Races!$C$2:$J$2,0)),0)</f>
        <v>11</v>
      </c>
      <c r="Y38">
        <f>ROUND((L38-$E$3)/2+INDEX(Races!$C$3:$J$14,MATCH('Stat Growth'!$A$2,Races!$A$3:$A$14,0),MATCH('Stat Growth'!Y$2,Races!$C$2:$J$2,0)),0)</f>
        <v>5</v>
      </c>
      <c r="AA38">
        <f>MIN(AA37+(1/(AA37/INDEX(Professions!$B$3:$I$10,MATCH('Stat Growth'!$A$5,Professions!$A$3:$A$10,0),MATCH('Stat Growth'!AA$2,Professions!$B$2:$I$2,0)))),100)</f>
        <v>70.969900578704184</v>
      </c>
      <c r="AB38">
        <f>MIN(AB37+(1/(AB37/INDEX(Professions!$B$3:$I$10,MATCH('Stat Growth'!$A$5,Professions!$A$3:$A$10,0),MATCH('Stat Growth'!AB$2,Professions!$B$2:$I$2,0)))),100)</f>
        <v>73.332002529865306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75.622267949793553</v>
      </c>
      <c r="AE38">
        <f>MIN(AE37+(1/(AE37/INDEX(Professions!$B$3:$I$10,MATCH('Stat Growth'!$A$5,Professions!$A$3:$A$10,0),MATCH('Stat Growth'!AE$2,Professions!$B$2:$I$2,0)))),100)</f>
        <v>77.846884052508202</v>
      </c>
      <c r="AF38">
        <f>MIN(AF37+(1/(AF37/INDEX(Professions!$B$3:$I$10,MATCH('Stat Growth'!$A$5,Professions!$A$3:$A$10,0),MATCH('Stat Growth'!AF$2,Professions!$B$2:$I$2,0)))),100)</f>
        <v>80.011198856556661</v>
      </c>
      <c r="AG38">
        <f>MIN(AG37+(1/(AG37/INDEX(Professions!$B$3:$I$10,MATCH('Stat Growth'!$A$5,Professions!$A$3:$A$10,0),MATCH('Stat Growth'!AG$2,Professions!$B$2:$I$2,0)))),100)</f>
        <v>77.846884052508202</v>
      </c>
      <c r="AH38">
        <f>MIN(AH37+(1/(AH37/INDEX(Professions!$B$3:$I$10,MATCH('Stat Growth'!$A$5,Professions!$A$3:$A$10,0),MATCH('Stat Growth'!AH$2,Professions!$B$2:$I$2,0)))),100)</f>
        <v>75.622267949793553</v>
      </c>
      <c r="AK38">
        <f>E38*INDEX(Professions!$J$3:$Q$10,MATCH('Stat Growth'!$A$5,Professions!$A$3:$A$10,0),MATCH(AK$2,Professions!$J$2:$Q$2,0))</f>
        <v>71</v>
      </c>
      <c r="AL38">
        <f>F38*INDEX(Professions!$J$3:$Q$10,MATCH('Stat Growth'!$A$5,Professions!$A$3:$A$10,0),MATCH(AL$2,Professions!$J$2:$Q$2,0))</f>
        <v>73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76</v>
      </c>
      <c r="AO38">
        <f>I38*INDEX(Professions!$J$3:$Q$10,MATCH('Stat Growth'!$A$5,Professions!$A$3:$A$10,0),MATCH(AO$2,Professions!$J$2:$Q$2,0))</f>
        <v>156</v>
      </c>
      <c r="AP38">
        <f>J38*INDEX(Professions!$J$3:$Q$10,MATCH('Stat Growth'!$A$5,Professions!$A$3:$A$10,0),MATCH(AP$2,Professions!$J$2:$Q$2,0))</f>
        <v>160</v>
      </c>
      <c r="AQ38">
        <f>K38*INDEX(Professions!$J$3:$Q$10,MATCH('Stat Growth'!$A$5,Professions!$A$3:$A$10,0),MATCH(AQ$2,Professions!$J$2:$Q$2,0))</f>
        <v>78</v>
      </c>
      <c r="AR38">
        <f>L38*INDEX(Professions!$J$3:$Q$10,MATCH('Stat Growth'!$A$5,Professions!$A$3:$A$10,0),MATCH(AR$2,Professions!$J$2:$Q$2,0))</f>
        <v>76</v>
      </c>
      <c r="AT38">
        <f t="shared" si="18"/>
        <v>39.9</v>
      </c>
      <c r="AU38">
        <f t="shared" si="19"/>
        <v>48.5</v>
      </c>
      <c r="AW38">
        <f t="shared" si="16"/>
        <v>40</v>
      </c>
      <c r="AX38">
        <f t="shared" si="17"/>
        <v>49</v>
      </c>
    </row>
    <row r="39" spans="3:50">
      <c r="C39">
        <f>Experience!C37</f>
        <v>35</v>
      </c>
      <c r="E39">
        <f t="shared" si="15"/>
        <v>71</v>
      </c>
      <c r="F39">
        <f t="shared" si="7"/>
        <v>74</v>
      </c>
      <c r="G39">
        <f t="shared" si="8"/>
        <v>78</v>
      </c>
      <c r="H39">
        <f t="shared" si="9"/>
        <v>76</v>
      </c>
      <c r="I39">
        <f t="shared" si="10"/>
        <v>78</v>
      </c>
      <c r="J39">
        <f t="shared" si="11"/>
        <v>80</v>
      </c>
      <c r="K39">
        <f t="shared" si="12"/>
        <v>78</v>
      </c>
      <c r="L39">
        <f t="shared" si="13"/>
        <v>76</v>
      </c>
      <c r="R39">
        <f>ROUND((E39-$E$3)/2+INDEX(Races!$C$3:$J$14,MATCH('Stat Growth'!$A$2,Races!$A$3:$A$14,0),MATCH('Stat Growth'!R$2,Races!$C$2:$J$2,0)),0)</f>
        <v>8</v>
      </c>
      <c r="S39">
        <f>ROUND((F39-$E$3)/2+INDEX(Races!$C$3:$J$14,MATCH('Stat Growth'!$A$2,Races!$A$3:$A$14,0),MATCH('Stat Growth'!S$2,Races!$C$2:$J$2,0)),0)</f>
        <v>4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5</v>
      </c>
      <c r="V39">
        <f>ROUND((I39-$E$3)/2+INDEX(Races!$C$3:$J$14,MATCH('Stat Growth'!$A$2,Races!$A$3:$A$14,0),MATCH('Stat Growth'!V$2,Races!$C$2:$J$2,0)),0)</f>
        <v>6</v>
      </c>
      <c r="W39">
        <f>ROUND((J39-$E$3)/2+INDEX(Races!$C$3:$J$14,MATCH('Stat Growth'!$A$2,Races!$A$3:$A$14,0),MATCH('Stat Growth'!W$2,Races!$C$2:$J$2,0)),0)</f>
        <v>12</v>
      </c>
      <c r="X39">
        <f>ROUND((K39-$E$3)/2+INDEX(Races!$C$3:$J$14,MATCH('Stat Growth'!$A$2,Races!$A$3:$A$14,0),MATCH('Stat Growth'!X$2,Races!$C$2:$J$2,0)),0)</f>
        <v>11</v>
      </c>
      <c r="Y39">
        <f>ROUND((L39-$E$3)/2+INDEX(Races!$C$3:$J$14,MATCH('Stat Growth'!$A$2,Races!$A$3:$A$14,0),MATCH('Stat Growth'!Y$2,Races!$C$2:$J$2,0)),0)</f>
        <v>5</v>
      </c>
      <c r="AA39">
        <f>MIN(AA38+(1/(AA38/INDEX(Professions!$B$3:$I$10,MATCH('Stat Growth'!$A$5,Professions!$A$3:$A$10,0),MATCH('Stat Growth'!AA$2,Professions!$B$2:$I$2,0)))),100)</f>
        <v>71.110805383677246</v>
      </c>
      <c r="AB39">
        <f>MIN(AB38+(1/(AB38/INDEX(Professions!$B$3:$I$10,MATCH('Stat Growth'!$A$5,Professions!$A$3:$A$10,0),MATCH('Stat Growth'!AB$2,Professions!$B$2:$I$2,0)))),100)</f>
        <v>73.536551696429953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75.886740314114576</v>
      </c>
      <c r="AE39">
        <f>MIN(AE38+(1/(AE38/INDEX(Professions!$B$3:$I$10,MATCH('Stat Growth'!$A$5,Professions!$A$3:$A$10,0),MATCH('Stat Growth'!AE$2,Professions!$B$2:$I$2,0)))),100)</f>
        <v>78.168027285205056</v>
      </c>
      <c r="AF39">
        <f>MIN(AF38+(1/(AF38/INDEX(Professions!$B$3:$I$10,MATCH('Stat Growth'!$A$5,Professions!$A$3:$A$10,0),MATCH('Stat Growth'!AF$2,Professions!$B$2:$I$2,0)))),100)</f>
        <v>80.386146369264026</v>
      </c>
      <c r="AG39">
        <f>MIN(AG38+(1/(AG38/INDEX(Professions!$B$3:$I$10,MATCH('Stat Growth'!$A$5,Professions!$A$3:$A$10,0),MATCH('Stat Growth'!AG$2,Professions!$B$2:$I$2,0)))),100)</f>
        <v>78.168027285205056</v>
      </c>
      <c r="AH39">
        <f>MIN(AH38+(1/(AH38/INDEX(Professions!$B$3:$I$10,MATCH('Stat Growth'!$A$5,Professions!$A$3:$A$10,0),MATCH('Stat Growth'!AH$2,Professions!$B$2:$I$2,0)))),100)</f>
        <v>75.886740314114576</v>
      </c>
      <c r="AK39">
        <f>E39*INDEX(Professions!$J$3:$Q$10,MATCH('Stat Growth'!$A$5,Professions!$A$3:$A$10,0),MATCH(AK$2,Professions!$J$2:$Q$2,0))</f>
        <v>71</v>
      </c>
      <c r="AL39">
        <f>F39*INDEX(Professions!$J$3:$Q$10,MATCH('Stat Growth'!$A$5,Professions!$A$3:$A$10,0),MATCH(AL$2,Professions!$J$2:$Q$2,0))</f>
        <v>74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76</v>
      </c>
      <c r="AO39">
        <f>I39*INDEX(Professions!$J$3:$Q$10,MATCH('Stat Growth'!$A$5,Professions!$A$3:$A$10,0),MATCH(AO$2,Professions!$J$2:$Q$2,0))</f>
        <v>156</v>
      </c>
      <c r="AP39">
        <f>J39*INDEX(Professions!$J$3:$Q$10,MATCH('Stat Growth'!$A$5,Professions!$A$3:$A$10,0),MATCH(AP$2,Professions!$J$2:$Q$2,0))</f>
        <v>160</v>
      </c>
      <c r="AQ39">
        <f>K39*INDEX(Professions!$J$3:$Q$10,MATCH('Stat Growth'!$A$5,Professions!$A$3:$A$10,0),MATCH(AQ$2,Professions!$J$2:$Q$2,0))</f>
        <v>78</v>
      </c>
      <c r="AR39">
        <f>L39*INDEX(Professions!$J$3:$Q$10,MATCH('Stat Growth'!$A$5,Professions!$A$3:$A$10,0),MATCH(AR$2,Professions!$J$2:$Q$2,0))</f>
        <v>76</v>
      </c>
      <c r="AT39">
        <f t="shared" si="18"/>
        <v>39.950000000000003</v>
      </c>
      <c r="AU39">
        <f t="shared" si="19"/>
        <v>48.5</v>
      </c>
      <c r="AW39">
        <f t="shared" si="16"/>
        <v>40</v>
      </c>
      <c r="AX39">
        <f t="shared" si="17"/>
        <v>49</v>
      </c>
    </row>
    <row r="40" spans="3:50">
      <c r="C40">
        <f>Experience!C38</f>
        <v>36</v>
      </c>
      <c r="E40">
        <f t="shared" si="15"/>
        <v>71</v>
      </c>
      <c r="F40">
        <f t="shared" si="7"/>
        <v>74</v>
      </c>
      <c r="G40">
        <f t="shared" si="8"/>
        <v>78</v>
      </c>
      <c r="H40">
        <f t="shared" si="9"/>
        <v>76</v>
      </c>
      <c r="I40">
        <f t="shared" si="10"/>
        <v>78</v>
      </c>
      <c r="J40">
        <f t="shared" si="11"/>
        <v>81</v>
      </c>
      <c r="K40">
        <f t="shared" si="12"/>
        <v>78</v>
      </c>
      <c r="L40">
        <f t="shared" si="13"/>
        <v>76</v>
      </c>
      <c r="R40">
        <f>ROUND((E40-$E$3)/2+INDEX(Races!$C$3:$J$14,MATCH('Stat Growth'!$A$2,Races!$A$3:$A$14,0),MATCH('Stat Growth'!R$2,Races!$C$2:$J$2,0)),0)</f>
        <v>8</v>
      </c>
      <c r="S40">
        <f>ROUND((F40-$E$3)/2+INDEX(Races!$C$3:$J$14,MATCH('Stat Growth'!$A$2,Races!$A$3:$A$14,0),MATCH('Stat Growth'!S$2,Races!$C$2:$J$2,0)),0)</f>
        <v>4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5</v>
      </c>
      <c r="V40">
        <f>ROUND((I40-$E$3)/2+INDEX(Races!$C$3:$J$14,MATCH('Stat Growth'!$A$2,Races!$A$3:$A$14,0),MATCH('Stat Growth'!V$2,Races!$C$2:$J$2,0)),0)</f>
        <v>6</v>
      </c>
      <c r="W40">
        <f>ROUND((J40-$E$3)/2+INDEX(Races!$C$3:$J$14,MATCH('Stat Growth'!$A$2,Races!$A$3:$A$14,0),MATCH('Stat Growth'!W$2,Races!$C$2:$J$2,0)),0)</f>
        <v>13</v>
      </c>
      <c r="X40">
        <f>ROUND((K40-$E$3)/2+INDEX(Races!$C$3:$J$14,MATCH('Stat Growth'!$A$2,Races!$A$3:$A$14,0),MATCH('Stat Growth'!X$2,Races!$C$2:$J$2,0)),0)</f>
        <v>11</v>
      </c>
      <c r="Y40">
        <f>ROUND((L40-$E$3)/2+INDEX(Races!$C$3:$J$14,MATCH('Stat Growth'!$A$2,Races!$A$3:$A$14,0),MATCH('Stat Growth'!Y$2,Races!$C$2:$J$2,0)),0)</f>
        <v>5</v>
      </c>
      <c r="AA40">
        <f>MIN(AA39+(1/(AA39/INDEX(Professions!$B$3:$I$10,MATCH('Stat Growth'!$A$5,Professions!$A$3:$A$10,0),MATCH('Stat Growth'!AA$2,Professions!$B$2:$I$2,0)))),100)</f>
        <v>71.251430988267785</v>
      </c>
      <c r="AB40">
        <f>MIN(AB39+(1/(AB39/INDEX(Professions!$B$3:$I$10,MATCH('Stat Growth'!$A$5,Professions!$A$3:$A$10,0),MATCH('Stat Growth'!AB$2,Professions!$B$2:$I$2,0)))),100)</f>
        <v>73.740531889326704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76.15029096759126</v>
      </c>
      <c r="AE40">
        <f>MIN(AE39+(1/(AE39/INDEX(Professions!$B$3:$I$10,MATCH('Stat Growth'!$A$5,Professions!$A$3:$A$10,0),MATCH('Stat Growth'!AE$2,Professions!$B$2:$I$2,0)))),100)</f>
        <v>78.487851142455341</v>
      </c>
      <c r="AF40">
        <f>MIN(AF39+(1/(AF39/INDEX(Professions!$B$3:$I$10,MATCH('Stat Growth'!$A$5,Professions!$A$3:$A$10,0),MATCH('Stat Growth'!AF$2,Professions!$B$2:$I$2,0)))),100)</f>
        <v>80.759345003045908</v>
      </c>
      <c r="AG40">
        <f>MIN(AG39+(1/(AG39/INDEX(Professions!$B$3:$I$10,MATCH('Stat Growth'!$A$5,Professions!$A$3:$A$10,0),MATCH('Stat Growth'!AG$2,Professions!$B$2:$I$2,0)))),100)</f>
        <v>78.487851142455341</v>
      </c>
      <c r="AH40">
        <f>MIN(AH39+(1/(AH39/INDEX(Professions!$B$3:$I$10,MATCH('Stat Growth'!$A$5,Professions!$A$3:$A$10,0),MATCH('Stat Growth'!AH$2,Professions!$B$2:$I$2,0)))),100)</f>
        <v>76.15029096759126</v>
      </c>
      <c r="AK40">
        <f>E40*INDEX(Professions!$J$3:$Q$10,MATCH('Stat Growth'!$A$5,Professions!$A$3:$A$10,0),MATCH(AK$2,Professions!$J$2:$Q$2,0))</f>
        <v>71</v>
      </c>
      <c r="AL40">
        <f>F40*INDEX(Professions!$J$3:$Q$10,MATCH('Stat Growth'!$A$5,Professions!$A$3:$A$10,0),MATCH(AL$2,Professions!$J$2:$Q$2,0))</f>
        <v>74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76</v>
      </c>
      <c r="AO40">
        <f>I40*INDEX(Professions!$J$3:$Q$10,MATCH('Stat Growth'!$A$5,Professions!$A$3:$A$10,0),MATCH(AO$2,Professions!$J$2:$Q$2,0))</f>
        <v>156</v>
      </c>
      <c r="AP40">
        <f>J40*INDEX(Professions!$J$3:$Q$10,MATCH('Stat Growth'!$A$5,Professions!$A$3:$A$10,0),MATCH(AP$2,Professions!$J$2:$Q$2,0))</f>
        <v>162</v>
      </c>
      <c r="AQ40">
        <f>K40*INDEX(Professions!$J$3:$Q$10,MATCH('Stat Growth'!$A$5,Professions!$A$3:$A$10,0),MATCH(AQ$2,Professions!$J$2:$Q$2,0))</f>
        <v>78</v>
      </c>
      <c r="AR40">
        <f>L40*INDEX(Professions!$J$3:$Q$10,MATCH('Stat Growth'!$A$5,Professions!$A$3:$A$10,0),MATCH(AR$2,Professions!$J$2:$Q$2,0))</f>
        <v>76</v>
      </c>
      <c r="AT40">
        <f t="shared" si="18"/>
        <v>39.950000000000003</v>
      </c>
      <c r="AU40">
        <f t="shared" si="19"/>
        <v>48.6</v>
      </c>
      <c r="AW40">
        <f t="shared" si="16"/>
        <v>40</v>
      </c>
      <c r="AX40">
        <f t="shared" si="17"/>
        <v>49</v>
      </c>
    </row>
    <row r="41" spans="3:50">
      <c r="C41">
        <f>Experience!C39</f>
        <v>37</v>
      </c>
      <c r="E41">
        <f t="shared" si="15"/>
        <v>71</v>
      </c>
      <c r="F41">
        <f t="shared" si="7"/>
        <v>74</v>
      </c>
      <c r="G41">
        <f t="shared" si="8"/>
        <v>79</v>
      </c>
      <c r="H41">
        <f t="shared" si="9"/>
        <v>76</v>
      </c>
      <c r="I41">
        <f t="shared" si="10"/>
        <v>79</v>
      </c>
      <c r="J41">
        <f t="shared" si="11"/>
        <v>81</v>
      </c>
      <c r="K41">
        <f t="shared" si="12"/>
        <v>79</v>
      </c>
      <c r="L41">
        <f t="shared" si="13"/>
        <v>76</v>
      </c>
      <c r="R41">
        <f>ROUND((E41-$E$3)/2+INDEX(Races!$C$3:$J$14,MATCH('Stat Growth'!$A$2,Races!$A$3:$A$14,0),MATCH('Stat Growth'!R$2,Races!$C$2:$J$2,0)),0)</f>
        <v>8</v>
      </c>
      <c r="S41">
        <f>ROUND((F41-$E$3)/2+INDEX(Races!$C$3:$J$14,MATCH('Stat Growth'!$A$2,Races!$A$3:$A$14,0),MATCH('Stat Growth'!S$2,Races!$C$2:$J$2,0)),0)</f>
        <v>4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5</v>
      </c>
      <c r="V41">
        <f>ROUND((I41-$E$3)/2+INDEX(Races!$C$3:$J$14,MATCH('Stat Growth'!$A$2,Races!$A$3:$A$14,0),MATCH('Stat Growth'!V$2,Races!$C$2:$J$2,0)),0)</f>
        <v>7</v>
      </c>
      <c r="W41">
        <f>ROUND((J41-$E$3)/2+INDEX(Races!$C$3:$J$14,MATCH('Stat Growth'!$A$2,Races!$A$3:$A$14,0),MATCH('Stat Growth'!W$2,Races!$C$2:$J$2,0)),0)</f>
        <v>13</v>
      </c>
      <c r="X41">
        <f>ROUND((K41-$E$3)/2+INDEX(Races!$C$3:$J$14,MATCH('Stat Growth'!$A$2,Races!$A$3:$A$14,0),MATCH('Stat Growth'!X$2,Races!$C$2:$J$2,0)),0)</f>
        <v>12</v>
      </c>
      <c r="Y41">
        <f>ROUND((L41-$E$3)/2+INDEX(Races!$C$3:$J$14,MATCH('Stat Growth'!$A$2,Races!$A$3:$A$14,0),MATCH('Stat Growth'!Y$2,Races!$C$2:$J$2,0)),0)</f>
        <v>5</v>
      </c>
      <c r="AA41">
        <f>MIN(AA40+(1/(AA40/INDEX(Professions!$B$3:$I$10,MATCH('Stat Growth'!$A$5,Professions!$A$3:$A$10,0),MATCH('Stat Growth'!AA$2,Professions!$B$2:$I$2,0)))),100)</f>
        <v>71.391779046703931</v>
      </c>
      <c r="AB41">
        <f>MIN(AB40+(1/(AB40/INDEX(Professions!$B$3:$I$10,MATCH('Stat Growth'!$A$5,Professions!$A$3:$A$10,0),MATCH('Stat Growth'!AB$2,Professions!$B$2:$I$2,0)))),100)</f>
        <v>73.94394783461054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76.412929491303686</v>
      </c>
      <c r="AE41">
        <f>MIN(AE40+(1/(AE40/INDEX(Professions!$B$3:$I$10,MATCH('Stat Growth'!$A$5,Professions!$A$3:$A$10,0),MATCH('Stat Growth'!AE$2,Professions!$B$2:$I$2,0)))),100)</f>
        <v>78.806371775089616</v>
      </c>
      <c r="AF41">
        <f>MIN(AF40+(1/(AF40/INDEX(Professions!$B$3:$I$10,MATCH('Stat Growth'!$A$5,Professions!$A$3:$A$10,0),MATCH('Stat Growth'!AF$2,Professions!$B$2:$I$2,0)))),100)</f>
        <v>81.13081904111381</v>
      </c>
      <c r="AG41">
        <f>MIN(AG40+(1/(AG40/INDEX(Professions!$B$3:$I$10,MATCH('Stat Growth'!$A$5,Professions!$A$3:$A$10,0),MATCH('Stat Growth'!AG$2,Professions!$B$2:$I$2,0)))),100)</f>
        <v>78.806371775089616</v>
      </c>
      <c r="AH41">
        <f>MIN(AH40+(1/(AH40/INDEX(Professions!$B$3:$I$10,MATCH('Stat Growth'!$A$5,Professions!$A$3:$A$10,0),MATCH('Stat Growth'!AH$2,Professions!$B$2:$I$2,0)))),100)</f>
        <v>76.412929491303686</v>
      </c>
      <c r="AK41">
        <f>E41*INDEX(Professions!$J$3:$Q$10,MATCH('Stat Growth'!$A$5,Professions!$A$3:$A$10,0),MATCH(AK$2,Professions!$J$2:$Q$2,0))</f>
        <v>71</v>
      </c>
      <c r="AL41">
        <f>F41*INDEX(Professions!$J$3:$Q$10,MATCH('Stat Growth'!$A$5,Professions!$A$3:$A$10,0),MATCH(AL$2,Professions!$J$2:$Q$2,0))</f>
        <v>74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76</v>
      </c>
      <c r="AO41">
        <f>I41*INDEX(Professions!$J$3:$Q$10,MATCH('Stat Growth'!$A$5,Professions!$A$3:$A$10,0),MATCH(AO$2,Professions!$J$2:$Q$2,0))</f>
        <v>158</v>
      </c>
      <c r="AP41">
        <f>J41*INDEX(Professions!$J$3:$Q$10,MATCH('Stat Growth'!$A$5,Professions!$A$3:$A$10,0),MATCH(AP$2,Professions!$J$2:$Q$2,0))</f>
        <v>162</v>
      </c>
      <c r="AQ41">
        <f>K41*INDEX(Professions!$J$3:$Q$10,MATCH('Stat Growth'!$A$5,Professions!$A$3:$A$10,0),MATCH(AQ$2,Professions!$J$2:$Q$2,0))</f>
        <v>79</v>
      </c>
      <c r="AR41">
        <f>L41*INDEX(Professions!$J$3:$Q$10,MATCH('Stat Growth'!$A$5,Professions!$A$3:$A$10,0),MATCH(AR$2,Professions!$J$2:$Q$2,0))</f>
        <v>76</v>
      </c>
      <c r="AT41">
        <f t="shared" si="18"/>
        <v>40</v>
      </c>
      <c r="AU41">
        <f t="shared" si="19"/>
        <v>48.75</v>
      </c>
      <c r="AW41">
        <f t="shared" si="16"/>
        <v>40</v>
      </c>
      <c r="AX41">
        <f t="shared" si="17"/>
        <v>49</v>
      </c>
    </row>
    <row r="42" spans="3:50">
      <c r="C42">
        <f>Experience!C40</f>
        <v>38</v>
      </c>
      <c r="E42">
        <f t="shared" si="15"/>
        <v>72</v>
      </c>
      <c r="F42">
        <f t="shared" si="7"/>
        <v>74</v>
      </c>
      <c r="G42">
        <f t="shared" si="8"/>
        <v>79</v>
      </c>
      <c r="H42">
        <f t="shared" si="9"/>
        <v>77</v>
      </c>
      <c r="I42">
        <f t="shared" si="10"/>
        <v>79</v>
      </c>
      <c r="J42">
        <f t="shared" si="11"/>
        <v>82</v>
      </c>
      <c r="K42">
        <f t="shared" si="12"/>
        <v>79</v>
      </c>
      <c r="L42">
        <f t="shared" si="13"/>
        <v>77</v>
      </c>
      <c r="R42">
        <f>ROUND((E42-$E$3)/2+INDEX(Races!$C$3:$J$14,MATCH('Stat Growth'!$A$2,Races!$A$3:$A$14,0),MATCH('Stat Growth'!R$2,Races!$C$2:$J$2,0)),0)</f>
        <v>8</v>
      </c>
      <c r="S42">
        <f>ROUND((F42-$E$3)/2+INDEX(Races!$C$3:$J$14,MATCH('Stat Growth'!$A$2,Races!$A$3:$A$14,0),MATCH('Stat Growth'!S$2,Races!$C$2:$J$2,0)),0)</f>
        <v>4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6</v>
      </c>
      <c r="V42">
        <f>ROUND((I42-$E$3)/2+INDEX(Races!$C$3:$J$14,MATCH('Stat Growth'!$A$2,Races!$A$3:$A$14,0),MATCH('Stat Growth'!V$2,Races!$C$2:$J$2,0)),0)</f>
        <v>7</v>
      </c>
      <c r="W42">
        <f>ROUND((J42-$E$3)/2+INDEX(Races!$C$3:$J$14,MATCH('Stat Growth'!$A$2,Races!$A$3:$A$14,0),MATCH('Stat Growth'!W$2,Races!$C$2:$J$2,0)),0)</f>
        <v>13</v>
      </c>
      <c r="X42">
        <f>ROUND((K42-$E$3)/2+INDEX(Races!$C$3:$J$14,MATCH('Stat Growth'!$A$2,Races!$A$3:$A$14,0),MATCH('Stat Growth'!X$2,Races!$C$2:$J$2,0)),0)</f>
        <v>12</v>
      </c>
      <c r="Y42">
        <f>ROUND((L42-$E$3)/2+INDEX(Races!$C$3:$J$14,MATCH('Stat Growth'!$A$2,Races!$A$3:$A$14,0),MATCH('Stat Growth'!Y$2,Races!$C$2:$J$2,0)),0)</f>
        <v>6</v>
      </c>
      <c r="AA42">
        <f>MIN(AA41+(1/(AA41/INDEX(Professions!$B$3:$I$10,MATCH('Stat Growth'!$A$5,Professions!$A$3:$A$10,0),MATCH('Stat Growth'!AA$2,Professions!$B$2:$I$2,0)))),100)</f>
        <v>71.531851196936501</v>
      </c>
      <c r="AB42">
        <f>MIN(AB41+(1/(AB41/INDEX(Professions!$B$3:$I$10,MATCH('Stat Growth'!$A$5,Professions!$A$3:$A$10,0),MATCH('Stat Growth'!AB$2,Professions!$B$2:$I$2,0)))),100)</f>
        <v>74.146804193234374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76.674665301370695</v>
      </c>
      <c r="AE42">
        <f>MIN(AE41+(1/(AE41/INDEX(Professions!$B$3:$I$10,MATCH('Stat Growth'!$A$5,Professions!$A$3:$A$10,0),MATCH('Stat Growth'!AE$2,Professions!$B$2:$I$2,0)))),100)</f>
        <v>79.123605006830687</v>
      </c>
      <c r="AF42">
        <f>MIN(AF41+(1/(AF41/INDEX(Professions!$B$3:$I$10,MATCH('Stat Growth'!$A$5,Professions!$A$3:$A$10,0),MATCH('Stat Growth'!AF$2,Professions!$B$2:$I$2,0)))),100)</f>
        <v>81.500592209369358</v>
      </c>
      <c r="AG42">
        <f>MIN(AG41+(1/(AG41/INDEX(Professions!$B$3:$I$10,MATCH('Stat Growth'!$A$5,Professions!$A$3:$A$10,0),MATCH('Stat Growth'!AG$2,Professions!$B$2:$I$2,0)))),100)</f>
        <v>79.123605006830687</v>
      </c>
      <c r="AH42">
        <f>MIN(AH41+(1/(AH41/INDEX(Professions!$B$3:$I$10,MATCH('Stat Growth'!$A$5,Professions!$A$3:$A$10,0),MATCH('Stat Growth'!AH$2,Professions!$B$2:$I$2,0)))),100)</f>
        <v>76.674665301370695</v>
      </c>
      <c r="AK42">
        <f>E42*INDEX(Professions!$J$3:$Q$10,MATCH('Stat Growth'!$A$5,Professions!$A$3:$A$10,0),MATCH(AK$2,Professions!$J$2:$Q$2,0))</f>
        <v>72</v>
      </c>
      <c r="AL42">
        <f>F42*INDEX(Professions!$J$3:$Q$10,MATCH('Stat Growth'!$A$5,Professions!$A$3:$A$10,0),MATCH(AL$2,Professions!$J$2:$Q$2,0))</f>
        <v>74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77</v>
      </c>
      <c r="AO42">
        <f>I42*INDEX(Professions!$J$3:$Q$10,MATCH('Stat Growth'!$A$5,Professions!$A$3:$A$10,0),MATCH(AO$2,Professions!$J$2:$Q$2,0))</f>
        <v>158</v>
      </c>
      <c r="AP42">
        <f>J42*INDEX(Professions!$J$3:$Q$10,MATCH('Stat Growth'!$A$5,Professions!$A$3:$A$10,0),MATCH(AP$2,Professions!$J$2:$Q$2,0))</f>
        <v>164</v>
      </c>
      <c r="AQ42">
        <f>K42*INDEX(Professions!$J$3:$Q$10,MATCH('Stat Growth'!$A$5,Professions!$A$3:$A$10,0),MATCH(AQ$2,Professions!$J$2:$Q$2,0))</f>
        <v>79</v>
      </c>
      <c r="AR42">
        <f>L42*INDEX(Professions!$J$3:$Q$10,MATCH('Stat Growth'!$A$5,Professions!$A$3:$A$10,0),MATCH(AR$2,Professions!$J$2:$Q$2,0))</f>
        <v>77</v>
      </c>
      <c r="AT42">
        <f t="shared" si="18"/>
        <v>40.1</v>
      </c>
      <c r="AU42">
        <f t="shared" si="19"/>
        <v>48.9</v>
      </c>
      <c r="AW42">
        <f t="shared" si="16"/>
        <v>40</v>
      </c>
      <c r="AX42">
        <f t="shared" si="17"/>
        <v>49</v>
      </c>
    </row>
    <row r="43" spans="3:50">
      <c r="C43">
        <f>Experience!C41</f>
        <v>39</v>
      </c>
      <c r="E43">
        <f t="shared" si="15"/>
        <v>72</v>
      </c>
      <c r="F43">
        <f t="shared" si="7"/>
        <v>74</v>
      </c>
      <c r="G43">
        <f t="shared" si="8"/>
        <v>79</v>
      </c>
      <c r="H43">
        <f t="shared" si="9"/>
        <v>77</v>
      </c>
      <c r="I43">
        <f t="shared" si="10"/>
        <v>79</v>
      </c>
      <c r="J43">
        <f t="shared" si="11"/>
        <v>82</v>
      </c>
      <c r="K43">
        <f t="shared" si="12"/>
        <v>79</v>
      </c>
      <c r="L43">
        <f t="shared" si="13"/>
        <v>77</v>
      </c>
      <c r="R43">
        <f>ROUND((E43-$E$3)/2+INDEX(Races!$C$3:$J$14,MATCH('Stat Growth'!$A$2,Races!$A$3:$A$14,0),MATCH('Stat Growth'!R$2,Races!$C$2:$J$2,0)),0)</f>
        <v>8</v>
      </c>
      <c r="S43">
        <f>ROUND((F43-$E$3)/2+INDEX(Races!$C$3:$J$14,MATCH('Stat Growth'!$A$2,Races!$A$3:$A$14,0),MATCH('Stat Growth'!S$2,Races!$C$2:$J$2,0)),0)</f>
        <v>4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6</v>
      </c>
      <c r="V43">
        <f>ROUND((I43-$E$3)/2+INDEX(Races!$C$3:$J$14,MATCH('Stat Growth'!$A$2,Races!$A$3:$A$14,0),MATCH('Stat Growth'!V$2,Races!$C$2:$J$2,0)),0)</f>
        <v>7</v>
      </c>
      <c r="W43">
        <f>ROUND((J43-$E$3)/2+INDEX(Races!$C$3:$J$14,MATCH('Stat Growth'!$A$2,Races!$A$3:$A$14,0),MATCH('Stat Growth'!W$2,Races!$C$2:$J$2,0)),0)</f>
        <v>13</v>
      </c>
      <c r="X43">
        <f>ROUND((K43-$E$3)/2+INDEX(Races!$C$3:$J$14,MATCH('Stat Growth'!$A$2,Races!$A$3:$A$14,0),MATCH('Stat Growth'!X$2,Races!$C$2:$J$2,0)),0)</f>
        <v>12</v>
      </c>
      <c r="Y43">
        <f>ROUND((L43-$E$3)/2+INDEX(Races!$C$3:$J$14,MATCH('Stat Growth'!$A$2,Races!$A$3:$A$14,0),MATCH('Stat Growth'!Y$2,Races!$C$2:$J$2,0)),0)</f>
        <v>6</v>
      </c>
      <c r="AA43">
        <f>MIN(AA42+(1/(AA42/INDEX(Professions!$B$3:$I$10,MATCH('Stat Growth'!$A$5,Professions!$A$3:$A$10,0),MATCH('Stat Growth'!AA$2,Professions!$B$2:$I$2,0)))),100)</f>
        <v>71.671649060862435</v>
      </c>
      <c r="AB43">
        <f>MIN(AB42+(1/(AB42/INDEX(Professions!$B$3:$I$10,MATCH('Stat Growth'!$A$5,Professions!$A$3:$A$10,0),MATCH('Stat Growth'!AB$2,Professions!$B$2:$I$2,0)))),100)</f>
        <v>74.34910556229822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76.935507652900881</v>
      </c>
      <c r="AE43">
        <f>MIN(AE42+(1/(AE42/INDEX(Professions!$B$3:$I$10,MATCH('Stat Growth'!$A$5,Professions!$A$3:$A$10,0),MATCH('Stat Growth'!AE$2,Professions!$B$2:$I$2,0)))),100)</f>
        <v>79.439566343499337</v>
      </c>
      <c r="AF43">
        <f>MIN(AF42+(1/(AF42/INDEX(Professions!$B$3:$I$10,MATCH('Stat Growth'!$A$5,Professions!$A$3:$A$10,0),MATCH('Stat Growth'!AF$2,Professions!$B$2:$I$2,0)))),100)</f>
        <v>81.868687694159604</v>
      </c>
      <c r="AG43">
        <f>MIN(AG42+(1/(AG42/INDEX(Professions!$B$3:$I$10,MATCH('Stat Growth'!$A$5,Professions!$A$3:$A$10,0),MATCH('Stat Growth'!AG$2,Professions!$B$2:$I$2,0)))),100)</f>
        <v>79.439566343499337</v>
      </c>
      <c r="AH43">
        <f>MIN(AH42+(1/(AH42/INDEX(Professions!$B$3:$I$10,MATCH('Stat Growth'!$A$5,Professions!$A$3:$A$10,0),MATCH('Stat Growth'!AH$2,Professions!$B$2:$I$2,0)))),100)</f>
        <v>76.935507652900881</v>
      </c>
      <c r="AK43">
        <f>E43*INDEX(Professions!$J$3:$Q$10,MATCH('Stat Growth'!$A$5,Professions!$A$3:$A$10,0),MATCH(AK$2,Professions!$J$2:$Q$2,0))</f>
        <v>72</v>
      </c>
      <c r="AL43">
        <f>F43*INDEX(Professions!$J$3:$Q$10,MATCH('Stat Growth'!$A$5,Professions!$A$3:$A$10,0),MATCH(AL$2,Professions!$J$2:$Q$2,0))</f>
        <v>74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77</v>
      </c>
      <c r="AO43">
        <f>I43*INDEX(Professions!$J$3:$Q$10,MATCH('Stat Growth'!$A$5,Professions!$A$3:$A$10,0),MATCH(AO$2,Professions!$J$2:$Q$2,0))</f>
        <v>158</v>
      </c>
      <c r="AP43">
        <f>J43*INDEX(Professions!$J$3:$Q$10,MATCH('Stat Growth'!$A$5,Professions!$A$3:$A$10,0),MATCH(AP$2,Professions!$J$2:$Q$2,0))</f>
        <v>164</v>
      </c>
      <c r="AQ43">
        <f>K43*INDEX(Professions!$J$3:$Q$10,MATCH('Stat Growth'!$A$5,Professions!$A$3:$A$10,0),MATCH(AQ$2,Professions!$J$2:$Q$2,0))</f>
        <v>79</v>
      </c>
      <c r="AR43">
        <f>L43*INDEX(Professions!$J$3:$Q$10,MATCH('Stat Growth'!$A$5,Professions!$A$3:$A$10,0),MATCH(AR$2,Professions!$J$2:$Q$2,0))</f>
        <v>77</v>
      </c>
      <c r="AT43">
        <f t="shared" si="18"/>
        <v>40.1</v>
      </c>
      <c r="AU43">
        <f t="shared" si="19"/>
        <v>48.9</v>
      </c>
      <c r="AW43">
        <f t="shared" si="16"/>
        <v>40</v>
      </c>
      <c r="AX43">
        <f t="shared" si="17"/>
        <v>49</v>
      </c>
    </row>
    <row r="44" spans="3:50">
      <c r="C44">
        <f>Experience!C42</f>
        <v>40</v>
      </c>
      <c r="E44">
        <f t="shared" si="15"/>
        <v>72</v>
      </c>
      <c r="F44">
        <f t="shared" si="7"/>
        <v>75</v>
      </c>
      <c r="G44">
        <f t="shared" si="8"/>
        <v>80</v>
      </c>
      <c r="H44">
        <f t="shared" si="9"/>
        <v>77</v>
      </c>
      <c r="I44">
        <f t="shared" si="10"/>
        <v>80</v>
      </c>
      <c r="J44">
        <f t="shared" si="11"/>
        <v>82</v>
      </c>
      <c r="K44">
        <f t="shared" si="12"/>
        <v>80</v>
      </c>
      <c r="L44">
        <f t="shared" si="13"/>
        <v>77</v>
      </c>
      <c r="R44">
        <f>ROUND((E44-$E$3)/2+INDEX(Races!$C$3:$J$14,MATCH('Stat Growth'!$A$2,Races!$A$3:$A$14,0),MATCH('Stat Growth'!R$2,Races!$C$2:$J$2,0)),0)</f>
        <v>8</v>
      </c>
      <c r="S44">
        <f>ROUND((F44-$E$3)/2+INDEX(Races!$C$3:$J$14,MATCH('Stat Growth'!$A$2,Races!$A$3:$A$14,0),MATCH('Stat Growth'!S$2,Races!$C$2:$J$2,0)),0)</f>
        <v>5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6</v>
      </c>
      <c r="V44">
        <f>ROUND((I44-$E$3)/2+INDEX(Races!$C$3:$J$14,MATCH('Stat Growth'!$A$2,Races!$A$3:$A$14,0),MATCH('Stat Growth'!V$2,Races!$C$2:$J$2,0)),0)</f>
        <v>7</v>
      </c>
      <c r="W44">
        <f>ROUND((J44-$E$3)/2+INDEX(Races!$C$3:$J$14,MATCH('Stat Growth'!$A$2,Races!$A$3:$A$14,0),MATCH('Stat Growth'!W$2,Races!$C$2:$J$2,0)),0)</f>
        <v>13</v>
      </c>
      <c r="X44">
        <f>ROUND((K44-$E$3)/2+INDEX(Races!$C$3:$J$14,MATCH('Stat Growth'!$A$2,Races!$A$3:$A$14,0),MATCH('Stat Growth'!X$2,Races!$C$2:$J$2,0)),0)</f>
        <v>12</v>
      </c>
      <c r="Y44">
        <f>ROUND((L44-$E$3)/2+INDEX(Races!$C$3:$J$14,MATCH('Stat Growth'!$A$2,Races!$A$3:$A$14,0),MATCH('Stat Growth'!Y$2,Races!$C$2:$J$2,0)),0)</f>
        <v>6</v>
      </c>
      <c r="AA44">
        <f>MIN(AA43+(1/(AA43/INDEX(Professions!$B$3:$I$10,MATCH('Stat Growth'!$A$5,Professions!$A$3:$A$10,0),MATCH('Stat Growth'!AA$2,Professions!$B$2:$I$2,0)))),100)</f>
        <v>71.811174244544318</v>
      </c>
      <c r="AB44">
        <f>MIN(AB43+(1/(AB43/INDEX(Professions!$B$3:$I$10,MATCH('Stat Growth'!$A$5,Professions!$A$3:$A$10,0),MATCH('Stat Growth'!AB$2,Professions!$B$2:$I$2,0)))),100)</f>
        <v>74.550856476267612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77.195465643822715</v>
      </c>
      <c r="AE44">
        <f>MIN(AE43+(1/(AE43/INDEX(Professions!$B$3:$I$10,MATCH('Stat Growth'!$A$5,Professions!$A$3:$A$10,0),MATCH('Stat Growth'!AE$2,Professions!$B$2:$I$2,0)))),100)</f>
        <v>79.754270981889476</v>
      </c>
      <c r="AF44">
        <f>MIN(AF43+(1/(AF43/INDEX(Professions!$B$3:$I$10,MATCH('Stat Growth'!$A$5,Professions!$A$3:$A$10,0),MATCH('Stat Growth'!AF$2,Professions!$B$2:$I$2,0)))),100)</f>
        <v>82.235128159311216</v>
      </c>
      <c r="AG44">
        <f>MIN(AG43+(1/(AG43/INDEX(Professions!$B$3:$I$10,MATCH('Stat Growth'!$A$5,Professions!$A$3:$A$10,0),MATCH('Stat Growth'!AG$2,Professions!$B$2:$I$2,0)))),100)</f>
        <v>79.754270981889476</v>
      </c>
      <c r="AH44">
        <f>MIN(AH43+(1/(AH43/INDEX(Professions!$B$3:$I$10,MATCH('Stat Growth'!$A$5,Professions!$A$3:$A$10,0),MATCH('Stat Growth'!AH$2,Professions!$B$2:$I$2,0)))),100)</f>
        <v>77.195465643822715</v>
      </c>
      <c r="AK44">
        <f>E44*INDEX(Professions!$J$3:$Q$10,MATCH('Stat Growth'!$A$5,Professions!$A$3:$A$10,0),MATCH(AK$2,Professions!$J$2:$Q$2,0))</f>
        <v>72</v>
      </c>
      <c r="AL44">
        <f>F44*INDEX(Professions!$J$3:$Q$10,MATCH('Stat Growth'!$A$5,Professions!$A$3:$A$10,0),MATCH(AL$2,Professions!$J$2:$Q$2,0))</f>
        <v>75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77</v>
      </c>
      <c r="AO44">
        <f>I44*INDEX(Professions!$J$3:$Q$10,MATCH('Stat Growth'!$A$5,Professions!$A$3:$A$10,0),MATCH(AO$2,Professions!$J$2:$Q$2,0))</f>
        <v>160</v>
      </c>
      <c r="AP44">
        <f>J44*INDEX(Professions!$J$3:$Q$10,MATCH('Stat Growth'!$A$5,Professions!$A$3:$A$10,0),MATCH(AP$2,Professions!$J$2:$Q$2,0))</f>
        <v>164</v>
      </c>
      <c r="AQ44">
        <f>K44*INDEX(Professions!$J$3:$Q$10,MATCH('Stat Growth'!$A$5,Professions!$A$3:$A$10,0),MATCH(AQ$2,Professions!$J$2:$Q$2,0))</f>
        <v>80</v>
      </c>
      <c r="AR44">
        <f>L44*INDEX(Professions!$J$3:$Q$10,MATCH('Stat Growth'!$A$5,Professions!$A$3:$A$10,0),MATCH(AR$2,Professions!$J$2:$Q$2,0))</f>
        <v>77</v>
      </c>
      <c r="AT44">
        <f t="shared" si="18"/>
        <v>40.200000000000003</v>
      </c>
      <c r="AU44">
        <f t="shared" si="19"/>
        <v>49.05</v>
      </c>
      <c r="AW44">
        <f t="shared" si="16"/>
        <v>40</v>
      </c>
      <c r="AX44">
        <f t="shared" si="17"/>
        <v>49</v>
      </c>
    </row>
    <row r="45" spans="3:50">
      <c r="C45">
        <f>Experience!C43</f>
        <v>41</v>
      </c>
      <c r="E45">
        <f t="shared" si="15"/>
        <v>72</v>
      </c>
      <c r="F45">
        <f t="shared" si="7"/>
        <v>75</v>
      </c>
      <c r="G45">
        <f t="shared" si="8"/>
        <v>80</v>
      </c>
      <c r="H45">
        <f t="shared" si="9"/>
        <v>77</v>
      </c>
      <c r="I45">
        <f t="shared" si="10"/>
        <v>80</v>
      </c>
      <c r="J45">
        <f t="shared" si="11"/>
        <v>83</v>
      </c>
      <c r="K45">
        <f t="shared" si="12"/>
        <v>80</v>
      </c>
      <c r="L45">
        <f t="shared" si="13"/>
        <v>77</v>
      </c>
      <c r="R45">
        <f>ROUND((E45-$E$3)/2+INDEX(Races!$C$3:$J$14,MATCH('Stat Growth'!$A$2,Races!$A$3:$A$14,0),MATCH('Stat Growth'!R$2,Races!$C$2:$J$2,0)),0)</f>
        <v>8</v>
      </c>
      <c r="S45">
        <f>ROUND((F45-$E$3)/2+INDEX(Races!$C$3:$J$14,MATCH('Stat Growth'!$A$2,Races!$A$3:$A$14,0),MATCH('Stat Growth'!S$2,Races!$C$2:$J$2,0)),0)</f>
        <v>5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6</v>
      </c>
      <c r="V45">
        <f>ROUND((I45-$E$3)/2+INDEX(Races!$C$3:$J$14,MATCH('Stat Growth'!$A$2,Races!$A$3:$A$14,0),MATCH('Stat Growth'!V$2,Races!$C$2:$J$2,0)),0)</f>
        <v>7</v>
      </c>
      <c r="W45">
        <f>ROUND((J45-$E$3)/2+INDEX(Races!$C$3:$J$14,MATCH('Stat Growth'!$A$2,Races!$A$3:$A$14,0),MATCH('Stat Growth'!W$2,Races!$C$2:$J$2,0)),0)</f>
        <v>14</v>
      </c>
      <c r="X45">
        <f>ROUND((K45-$E$3)/2+INDEX(Races!$C$3:$J$14,MATCH('Stat Growth'!$A$2,Races!$A$3:$A$14,0),MATCH('Stat Growth'!X$2,Races!$C$2:$J$2,0)),0)</f>
        <v>12</v>
      </c>
      <c r="Y45">
        <f>ROUND((L45-$E$3)/2+INDEX(Races!$C$3:$J$14,MATCH('Stat Growth'!$A$2,Races!$A$3:$A$14,0),MATCH('Stat Growth'!Y$2,Races!$C$2:$J$2,0)),0)</f>
        <v>6</v>
      </c>
      <c r="AA45">
        <f>MIN(AA44+(1/(AA44/INDEX(Professions!$B$3:$I$10,MATCH('Stat Growth'!$A$5,Professions!$A$3:$A$10,0),MATCH('Stat Growth'!AA$2,Professions!$B$2:$I$2,0)))),100)</f>
        <v>71.950428338425951</v>
      </c>
      <c r="AB45">
        <f>MIN(AB44+(1/(AB44/INDEX(Professions!$B$3:$I$10,MATCH('Stat Growth'!$A$5,Professions!$A$3:$A$10,0),MATCH('Stat Growth'!AB$2,Professions!$B$2:$I$2,0)))),100)</f>
        <v>74.752061408162319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77.454548218598276</v>
      </c>
      <c r="AE45">
        <f>MIN(AE44+(1/(AE44/INDEX(Professions!$B$3:$I$10,MATCH('Stat Growth'!$A$5,Professions!$A$3:$A$10,0),MATCH('Stat Growth'!AE$2,Professions!$B$2:$I$2,0)))),100)</f>
        <v>80.067733818327127</v>
      </c>
      <c r="AF45">
        <f>MIN(AF44+(1/(AF44/INDEX(Professions!$B$3:$I$10,MATCH('Stat Growth'!$A$5,Professions!$A$3:$A$10,0),MATCH('Stat Growth'!AF$2,Professions!$B$2:$I$2,0)))),100)</f>
        <v>82.599935762479078</v>
      </c>
      <c r="AG45">
        <f>MIN(AG44+(1/(AG44/INDEX(Professions!$B$3:$I$10,MATCH('Stat Growth'!$A$5,Professions!$A$3:$A$10,0),MATCH('Stat Growth'!AG$2,Professions!$B$2:$I$2,0)))),100)</f>
        <v>80.067733818327127</v>
      </c>
      <c r="AH45">
        <f>MIN(AH44+(1/(AH44/INDEX(Professions!$B$3:$I$10,MATCH('Stat Growth'!$A$5,Professions!$A$3:$A$10,0),MATCH('Stat Growth'!AH$2,Professions!$B$2:$I$2,0)))),100)</f>
        <v>77.454548218598276</v>
      </c>
      <c r="AK45">
        <f>E45*INDEX(Professions!$J$3:$Q$10,MATCH('Stat Growth'!$A$5,Professions!$A$3:$A$10,0),MATCH(AK$2,Professions!$J$2:$Q$2,0))</f>
        <v>72</v>
      </c>
      <c r="AL45">
        <f>F45*INDEX(Professions!$J$3:$Q$10,MATCH('Stat Growth'!$A$5,Professions!$A$3:$A$10,0),MATCH(AL$2,Professions!$J$2:$Q$2,0))</f>
        <v>75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77</v>
      </c>
      <c r="AO45">
        <f>I45*INDEX(Professions!$J$3:$Q$10,MATCH('Stat Growth'!$A$5,Professions!$A$3:$A$10,0),MATCH(AO$2,Professions!$J$2:$Q$2,0))</f>
        <v>160</v>
      </c>
      <c r="AP45">
        <f>J45*INDEX(Professions!$J$3:$Q$10,MATCH('Stat Growth'!$A$5,Professions!$A$3:$A$10,0),MATCH(AP$2,Professions!$J$2:$Q$2,0))</f>
        <v>166</v>
      </c>
      <c r="AQ45">
        <f>K45*INDEX(Professions!$J$3:$Q$10,MATCH('Stat Growth'!$A$5,Professions!$A$3:$A$10,0),MATCH(AQ$2,Professions!$J$2:$Q$2,0))</f>
        <v>80</v>
      </c>
      <c r="AR45">
        <f>L45*INDEX(Professions!$J$3:$Q$10,MATCH('Stat Growth'!$A$5,Professions!$A$3:$A$10,0),MATCH(AR$2,Professions!$J$2:$Q$2,0))</f>
        <v>77</v>
      </c>
      <c r="AT45">
        <f t="shared" si="18"/>
        <v>40.200000000000003</v>
      </c>
      <c r="AU45">
        <f t="shared" si="19"/>
        <v>49.15</v>
      </c>
      <c r="AW45">
        <f t="shared" si="16"/>
        <v>40</v>
      </c>
      <c r="AX45">
        <f t="shared" si="17"/>
        <v>49</v>
      </c>
    </row>
    <row r="46" spans="3:50">
      <c r="C46">
        <f>Experience!C44</f>
        <v>42</v>
      </c>
      <c r="E46">
        <f t="shared" si="15"/>
        <v>72</v>
      </c>
      <c r="F46">
        <f t="shared" si="7"/>
        <v>75</v>
      </c>
      <c r="G46">
        <f t="shared" si="8"/>
        <v>80</v>
      </c>
      <c r="H46">
        <f t="shared" si="9"/>
        <v>78</v>
      </c>
      <c r="I46">
        <f t="shared" si="10"/>
        <v>80</v>
      </c>
      <c r="J46">
        <f t="shared" si="11"/>
        <v>83</v>
      </c>
      <c r="K46">
        <f t="shared" si="12"/>
        <v>80</v>
      </c>
      <c r="L46">
        <f t="shared" si="13"/>
        <v>78</v>
      </c>
      <c r="R46">
        <f>ROUND((E46-$E$3)/2+INDEX(Races!$C$3:$J$14,MATCH('Stat Growth'!$A$2,Races!$A$3:$A$14,0),MATCH('Stat Growth'!R$2,Races!$C$2:$J$2,0)),0)</f>
        <v>8</v>
      </c>
      <c r="S46">
        <f>ROUND((F46-$E$3)/2+INDEX(Races!$C$3:$J$14,MATCH('Stat Growth'!$A$2,Races!$A$3:$A$14,0),MATCH('Stat Growth'!S$2,Races!$C$2:$J$2,0)),0)</f>
        <v>5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6</v>
      </c>
      <c r="V46">
        <f>ROUND((I46-$E$3)/2+INDEX(Races!$C$3:$J$14,MATCH('Stat Growth'!$A$2,Races!$A$3:$A$14,0),MATCH('Stat Growth'!V$2,Races!$C$2:$J$2,0)),0)</f>
        <v>7</v>
      </c>
      <c r="W46">
        <f>ROUND((J46-$E$3)/2+INDEX(Races!$C$3:$J$14,MATCH('Stat Growth'!$A$2,Races!$A$3:$A$14,0),MATCH('Stat Growth'!W$2,Races!$C$2:$J$2,0)),0)</f>
        <v>14</v>
      </c>
      <c r="X46">
        <f>ROUND((K46-$E$3)/2+INDEX(Races!$C$3:$J$14,MATCH('Stat Growth'!$A$2,Races!$A$3:$A$14,0),MATCH('Stat Growth'!X$2,Races!$C$2:$J$2,0)),0)</f>
        <v>12</v>
      </c>
      <c r="Y46">
        <f>ROUND((L46-$E$3)/2+INDEX(Races!$C$3:$J$14,MATCH('Stat Growth'!$A$2,Races!$A$3:$A$14,0),MATCH('Stat Growth'!Y$2,Races!$C$2:$J$2,0)),0)</f>
        <v>6</v>
      </c>
      <c r="AA46">
        <f>MIN(AA45+(1/(AA45/INDEX(Professions!$B$3:$I$10,MATCH('Stat Growth'!$A$5,Professions!$A$3:$A$10,0),MATCH('Stat Growth'!AA$2,Professions!$B$2:$I$2,0)))),100)</f>
        <v>72.08941291754428</v>
      </c>
      <c r="AB46">
        <f>MIN(AB45+(1/(AB45/INDEX(Professions!$B$3:$I$10,MATCH('Stat Growth'!$A$5,Professions!$A$3:$A$10,0),MATCH('Stat Growth'!AB$2,Professions!$B$2:$I$2,0)))),100)</f>
        <v>74.952724770716259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77.712764171824858</v>
      </c>
      <c r="AE46">
        <f>MIN(AE45+(1/(AE45/INDEX(Professions!$B$3:$I$10,MATCH('Stat Growth'!$A$5,Professions!$A$3:$A$10,0),MATCH('Stat Growth'!AE$2,Professions!$B$2:$I$2,0)))),100)</f>
        <v>80.379969456926872</v>
      </c>
      <c r="AF46">
        <f>MIN(AF45+(1/(AF45/INDEX(Professions!$B$3:$I$10,MATCH('Stat Growth'!$A$5,Professions!$A$3:$A$10,0),MATCH('Stat Growth'!AF$2,Professions!$B$2:$I$2,0)))),100)</f>
        <v>82.963132170842727</v>
      </c>
      <c r="AG46">
        <f>MIN(AG45+(1/(AG45/INDEX(Professions!$B$3:$I$10,MATCH('Stat Growth'!$A$5,Professions!$A$3:$A$10,0),MATCH('Stat Growth'!AG$2,Professions!$B$2:$I$2,0)))),100)</f>
        <v>80.379969456926872</v>
      </c>
      <c r="AH46">
        <f>MIN(AH45+(1/(AH45/INDEX(Professions!$B$3:$I$10,MATCH('Stat Growth'!$A$5,Professions!$A$3:$A$10,0),MATCH('Stat Growth'!AH$2,Professions!$B$2:$I$2,0)))),100)</f>
        <v>77.712764171824858</v>
      </c>
      <c r="AK46">
        <f>E46*INDEX(Professions!$J$3:$Q$10,MATCH('Stat Growth'!$A$5,Professions!$A$3:$A$10,0),MATCH(AK$2,Professions!$J$2:$Q$2,0))</f>
        <v>72</v>
      </c>
      <c r="AL46">
        <f>F46*INDEX(Professions!$J$3:$Q$10,MATCH('Stat Growth'!$A$5,Professions!$A$3:$A$10,0),MATCH(AL$2,Professions!$J$2:$Q$2,0))</f>
        <v>75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78</v>
      </c>
      <c r="AO46">
        <f>I46*INDEX(Professions!$J$3:$Q$10,MATCH('Stat Growth'!$A$5,Professions!$A$3:$A$10,0),MATCH(AO$2,Professions!$J$2:$Q$2,0))</f>
        <v>160</v>
      </c>
      <c r="AP46">
        <f>J46*INDEX(Professions!$J$3:$Q$10,MATCH('Stat Growth'!$A$5,Professions!$A$3:$A$10,0),MATCH(AP$2,Professions!$J$2:$Q$2,0))</f>
        <v>166</v>
      </c>
      <c r="AQ46">
        <f>K46*INDEX(Professions!$J$3:$Q$10,MATCH('Stat Growth'!$A$5,Professions!$A$3:$A$10,0),MATCH(AQ$2,Professions!$J$2:$Q$2,0))</f>
        <v>80</v>
      </c>
      <c r="AR46">
        <f>L46*INDEX(Professions!$J$3:$Q$10,MATCH('Stat Growth'!$A$5,Professions!$A$3:$A$10,0),MATCH(AR$2,Professions!$J$2:$Q$2,0))</f>
        <v>78</v>
      </c>
      <c r="AT46">
        <f t="shared" si="18"/>
        <v>40.25</v>
      </c>
      <c r="AU46">
        <f t="shared" si="19"/>
        <v>49.2</v>
      </c>
      <c r="AW46">
        <f t="shared" si="16"/>
        <v>40</v>
      </c>
      <c r="AX46">
        <f t="shared" si="17"/>
        <v>49</v>
      </c>
    </row>
    <row r="47" spans="3:50">
      <c r="C47">
        <f>Experience!C45</f>
        <v>43</v>
      </c>
      <c r="E47">
        <f t="shared" si="15"/>
        <v>72</v>
      </c>
      <c r="F47">
        <f t="shared" si="7"/>
        <v>75</v>
      </c>
      <c r="G47">
        <f t="shared" si="8"/>
        <v>81</v>
      </c>
      <c r="H47">
        <f t="shared" si="9"/>
        <v>78</v>
      </c>
      <c r="I47">
        <f t="shared" si="10"/>
        <v>81</v>
      </c>
      <c r="J47">
        <f t="shared" si="11"/>
        <v>83</v>
      </c>
      <c r="K47">
        <f t="shared" si="12"/>
        <v>81</v>
      </c>
      <c r="L47">
        <f t="shared" si="13"/>
        <v>78</v>
      </c>
      <c r="R47">
        <f>ROUND((E47-$E$3)/2+INDEX(Races!$C$3:$J$14,MATCH('Stat Growth'!$A$2,Races!$A$3:$A$14,0),MATCH('Stat Growth'!R$2,Races!$C$2:$J$2,0)),0)</f>
        <v>8</v>
      </c>
      <c r="S47">
        <f>ROUND((F47-$E$3)/2+INDEX(Races!$C$3:$J$14,MATCH('Stat Growth'!$A$2,Races!$A$3:$A$14,0),MATCH('Stat Growth'!S$2,Races!$C$2:$J$2,0)),0)</f>
        <v>5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6</v>
      </c>
      <c r="V47">
        <f>ROUND((I47-$E$3)/2+INDEX(Races!$C$3:$J$14,MATCH('Stat Growth'!$A$2,Races!$A$3:$A$14,0),MATCH('Stat Growth'!V$2,Races!$C$2:$J$2,0)),0)</f>
        <v>8</v>
      </c>
      <c r="W47">
        <f>ROUND((J47-$E$3)/2+INDEX(Races!$C$3:$J$14,MATCH('Stat Growth'!$A$2,Races!$A$3:$A$14,0),MATCH('Stat Growth'!W$2,Races!$C$2:$J$2,0)),0)</f>
        <v>14</v>
      </c>
      <c r="X47">
        <f>ROUND((K47-$E$3)/2+INDEX(Races!$C$3:$J$14,MATCH('Stat Growth'!$A$2,Races!$A$3:$A$14,0),MATCH('Stat Growth'!X$2,Races!$C$2:$J$2,0)),0)</f>
        <v>13</v>
      </c>
      <c r="Y47">
        <f>ROUND((L47-$E$3)/2+INDEX(Races!$C$3:$J$14,MATCH('Stat Growth'!$A$2,Races!$A$3:$A$14,0),MATCH('Stat Growth'!Y$2,Races!$C$2:$J$2,0)),0)</f>
        <v>6</v>
      </c>
      <c r="AA47">
        <f>MIN(AA46+(1/(AA46/INDEX(Professions!$B$3:$I$10,MATCH('Stat Growth'!$A$5,Professions!$A$3:$A$10,0),MATCH('Stat Growth'!AA$2,Professions!$B$2:$I$2,0)))),100)</f>
        <v>72.228129541737601</v>
      </c>
      <c r="AB47">
        <f>MIN(AB46+(1/(AB46/INDEX(Professions!$B$3:$I$10,MATCH('Stat Growth'!$A$5,Professions!$A$3:$A$10,0),MATCH('Stat Growth'!AB$2,Professions!$B$2:$I$2,0)))),100)</f>
        <v>75.152850917509269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77.970122151728646</v>
      </c>
      <c r="AE47">
        <f>MIN(AE46+(1/(AE46/INDEX(Professions!$B$3:$I$10,MATCH('Stat Growth'!$A$5,Professions!$A$3:$A$10,0),MATCH('Stat Growth'!AE$2,Professions!$B$2:$I$2,0)))),100)</f>
        <v>80.690992217558758</v>
      </c>
      <c r="AF47">
        <f>MIN(AF46+(1/(AF46/INDEX(Professions!$B$3:$I$10,MATCH('Stat Growth'!$A$5,Professions!$A$3:$A$10,0),MATCH('Stat Growth'!AF$2,Professions!$B$2:$I$2,0)))),100)</f>
        <v>83.32473857618217</v>
      </c>
      <c r="AG47">
        <f>MIN(AG46+(1/(AG46/INDEX(Professions!$B$3:$I$10,MATCH('Stat Growth'!$A$5,Professions!$A$3:$A$10,0),MATCH('Stat Growth'!AG$2,Professions!$B$2:$I$2,0)))),100)</f>
        <v>80.690992217558758</v>
      </c>
      <c r="AH47">
        <f>MIN(AH46+(1/(AH46/INDEX(Professions!$B$3:$I$10,MATCH('Stat Growth'!$A$5,Professions!$A$3:$A$10,0),MATCH('Stat Growth'!AH$2,Professions!$B$2:$I$2,0)))),100)</f>
        <v>77.970122151728646</v>
      </c>
      <c r="AK47">
        <f>E47*INDEX(Professions!$J$3:$Q$10,MATCH('Stat Growth'!$A$5,Professions!$A$3:$A$10,0),MATCH(AK$2,Professions!$J$2:$Q$2,0))</f>
        <v>72</v>
      </c>
      <c r="AL47">
        <f>F47*INDEX(Professions!$J$3:$Q$10,MATCH('Stat Growth'!$A$5,Professions!$A$3:$A$10,0),MATCH(AL$2,Professions!$J$2:$Q$2,0))</f>
        <v>75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78</v>
      </c>
      <c r="AO47">
        <f>I47*INDEX(Professions!$J$3:$Q$10,MATCH('Stat Growth'!$A$5,Professions!$A$3:$A$10,0),MATCH(AO$2,Professions!$J$2:$Q$2,0))</f>
        <v>162</v>
      </c>
      <c r="AP47">
        <f>J47*INDEX(Professions!$J$3:$Q$10,MATCH('Stat Growth'!$A$5,Professions!$A$3:$A$10,0),MATCH(AP$2,Professions!$J$2:$Q$2,0))</f>
        <v>166</v>
      </c>
      <c r="AQ47">
        <f>K47*INDEX(Professions!$J$3:$Q$10,MATCH('Stat Growth'!$A$5,Professions!$A$3:$A$10,0),MATCH(AQ$2,Professions!$J$2:$Q$2,0))</f>
        <v>81</v>
      </c>
      <c r="AR47">
        <f>L47*INDEX(Professions!$J$3:$Q$10,MATCH('Stat Growth'!$A$5,Professions!$A$3:$A$10,0),MATCH(AR$2,Professions!$J$2:$Q$2,0))</f>
        <v>78</v>
      </c>
      <c r="AT47">
        <f t="shared" si="18"/>
        <v>40.299999999999997</v>
      </c>
      <c r="AU47">
        <f t="shared" si="19"/>
        <v>49.35</v>
      </c>
      <c r="AW47">
        <f t="shared" si="16"/>
        <v>40</v>
      </c>
      <c r="AX47">
        <f t="shared" si="17"/>
        <v>49</v>
      </c>
    </row>
    <row r="48" spans="3:50">
      <c r="C48">
        <f>Experience!C46</f>
        <v>44</v>
      </c>
      <c r="E48">
        <f t="shared" si="15"/>
        <v>72</v>
      </c>
      <c r="F48">
        <f t="shared" si="7"/>
        <v>75</v>
      </c>
      <c r="G48">
        <f t="shared" si="8"/>
        <v>81</v>
      </c>
      <c r="H48">
        <f t="shared" si="9"/>
        <v>78</v>
      </c>
      <c r="I48">
        <f t="shared" si="10"/>
        <v>81</v>
      </c>
      <c r="J48">
        <f t="shared" si="11"/>
        <v>84</v>
      </c>
      <c r="K48">
        <f t="shared" si="12"/>
        <v>81</v>
      </c>
      <c r="L48">
        <f t="shared" si="13"/>
        <v>78</v>
      </c>
      <c r="R48">
        <f>ROUND((E48-$E$3)/2+INDEX(Races!$C$3:$J$14,MATCH('Stat Growth'!$A$2,Races!$A$3:$A$14,0),MATCH('Stat Growth'!R$2,Races!$C$2:$J$2,0)),0)</f>
        <v>8</v>
      </c>
      <c r="S48">
        <f>ROUND((F48-$E$3)/2+INDEX(Races!$C$3:$J$14,MATCH('Stat Growth'!$A$2,Races!$A$3:$A$14,0),MATCH('Stat Growth'!S$2,Races!$C$2:$J$2,0)),0)</f>
        <v>5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6</v>
      </c>
      <c r="V48">
        <f>ROUND((I48-$E$3)/2+INDEX(Races!$C$3:$J$14,MATCH('Stat Growth'!$A$2,Races!$A$3:$A$14,0),MATCH('Stat Growth'!V$2,Races!$C$2:$J$2,0)),0)</f>
        <v>8</v>
      </c>
      <c r="W48">
        <f>ROUND((J48-$E$3)/2+INDEX(Races!$C$3:$J$14,MATCH('Stat Growth'!$A$2,Races!$A$3:$A$14,0),MATCH('Stat Growth'!W$2,Races!$C$2:$J$2,0)),0)</f>
        <v>14</v>
      </c>
      <c r="X48">
        <f>ROUND((K48-$E$3)/2+INDEX(Races!$C$3:$J$14,MATCH('Stat Growth'!$A$2,Races!$A$3:$A$14,0),MATCH('Stat Growth'!X$2,Races!$C$2:$J$2,0)),0)</f>
        <v>13</v>
      </c>
      <c r="Y48">
        <f>ROUND((L48-$E$3)/2+INDEX(Races!$C$3:$J$14,MATCH('Stat Growth'!$A$2,Races!$A$3:$A$14,0),MATCH('Stat Growth'!Y$2,Races!$C$2:$J$2,0)),0)</f>
        <v>6</v>
      </c>
      <c r="AA48">
        <f>MIN(AA47+(1/(AA47/INDEX(Professions!$B$3:$I$10,MATCH('Stat Growth'!$A$5,Professions!$A$3:$A$10,0),MATCH('Stat Growth'!AA$2,Professions!$B$2:$I$2,0)))),100)</f>
        <v>72.366579755850111</v>
      </c>
      <c r="AB48">
        <f>MIN(AB47+(1/(AB47/INDEX(Professions!$B$3:$I$10,MATCH('Stat Growth'!$A$5,Professions!$A$3:$A$10,0),MATCH('Stat Growth'!AB$2,Professions!$B$2:$I$2,0)))),100)</f>
        <v>75.352444144071825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78.226630663554246</v>
      </c>
      <c r="AE48">
        <f>MIN(AE47+(1/(AE47/INDEX(Professions!$B$3:$I$10,MATCH('Stat Growth'!$A$5,Professions!$A$3:$A$10,0),MATCH('Stat Growth'!AE$2,Professions!$B$2:$I$2,0)))),100)</f>
        <v>81.000816143537946</v>
      </c>
      <c r="AF48">
        <f>MIN(AF47+(1/(AF47/INDEX(Professions!$B$3:$I$10,MATCH('Stat Growth'!$A$5,Professions!$A$3:$A$10,0),MATCH('Stat Growth'!AF$2,Professions!$B$2:$I$2,0)))),100)</f>
        <v>83.684775709362867</v>
      </c>
      <c r="AG48">
        <f>MIN(AG47+(1/(AG47/INDEX(Professions!$B$3:$I$10,MATCH('Stat Growth'!$A$5,Professions!$A$3:$A$10,0),MATCH('Stat Growth'!AG$2,Professions!$B$2:$I$2,0)))),100)</f>
        <v>81.000816143537946</v>
      </c>
      <c r="AH48">
        <f>MIN(AH47+(1/(AH47/INDEX(Professions!$B$3:$I$10,MATCH('Stat Growth'!$A$5,Professions!$A$3:$A$10,0),MATCH('Stat Growth'!AH$2,Professions!$B$2:$I$2,0)))),100)</f>
        <v>78.226630663554246</v>
      </c>
      <c r="AK48">
        <f>E48*INDEX(Professions!$J$3:$Q$10,MATCH('Stat Growth'!$A$5,Professions!$A$3:$A$10,0),MATCH(AK$2,Professions!$J$2:$Q$2,0))</f>
        <v>72</v>
      </c>
      <c r="AL48">
        <f>F48*INDEX(Professions!$J$3:$Q$10,MATCH('Stat Growth'!$A$5,Professions!$A$3:$A$10,0),MATCH(AL$2,Professions!$J$2:$Q$2,0))</f>
        <v>75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78</v>
      </c>
      <c r="AO48">
        <f>I48*INDEX(Professions!$J$3:$Q$10,MATCH('Stat Growth'!$A$5,Professions!$A$3:$A$10,0),MATCH(AO$2,Professions!$J$2:$Q$2,0))</f>
        <v>162</v>
      </c>
      <c r="AP48">
        <f>J48*INDEX(Professions!$J$3:$Q$10,MATCH('Stat Growth'!$A$5,Professions!$A$3:$A$10,0),MATCH(AP$2,Professions!$J$2:$Q$2,0))</f>
        <v>168</v>
      </c>
      <c r="AQ48">
        <f>K48*INDEX(Professions!$J$3:$Q$10,MATCH('Stat Growth'!$A$5,Professions!$A$3:$A$10,0),MATCH(AQ$2,Professions!$J$2:$Q$2,0))</f>
        <v>81</v>
      </c>
      <c r="AR48">
        <f>L48*INDEX(Professions!$J$3:$Q$10,MATCH('Stat Growth'!$A$5,Professions!$A$3:$A$10,0),MATCH(AR$2,Professions!$J$2:$Q$2,0))</f>
        <v>78</v>
      </c>
      <c r="AT48">
        <f t="shared" si="18"/>
        <v>40.299999999999997</v>
      </c>
      <c r="AU48">
        <f t="shared" si="19"/>
        <v>49.45</v>
      </c>
      <c r="AW48">
        <f t="shared" si="16"/>
        <v>40</v>
      </c>
      <c r="AX48">
        <f t="shared" si="17"/>
        <v>49</v>
      </c>
    </row>
    <row r="49" spans="3:50">
      <c r="C49">
        <f>Experience!C47</f>
        <v>45</v>
      </c>
      <c r="E49">
        <f t="shared" si="15"/>
        <v>73</v>
      </c>
      <c r="F49">
        <f t="shared" si="7"/>
        <v>76</v>
      </c>
      <c r="G49">
        <f t="shared" si="8"/>
        <v>81</v>
      </c>
      <c r="H49">
        <f t="shared" si="9"/>
        <v>78</v>
      </c>
      <c r="I49">
        <f t="shared" si="10"/>
        <v>81</v>
      </c>
      <c r="J49">
        <f t="shared" si="11"/>
        <v>84</v>
      </c>
      <c r="K49">
        <f t="shared" si="12"/>
        <v>81</v>
      </c>
      <c r="L49">
        <f t="shared" si="13"/>
        <v>78</v>
      </c>
      <c r="R49">
        <f>ROUND((E49-$E$3)/2+INDEX(Races!$C$3:$J$14,MATCH('Stat Growth'!$A$2,Races!$A$3:$A$14,0),MATCH('Stat Growth'!R$2,Races!$C$2:$J$2,0)),0)</f>
        <v>9</v>
      </c>
      <c r="S49">
        <f>ROUND((F49-$E$3)/2+INDEX(Races!$C$3:$J$14,MATCH('Stat Growth'!$A$2,Races!$A$3:$A$14,0),MATCH('Stat Growth'!S$2,Races!$C$2:$J$2,0)),0)</f>
        <v>5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6</v>
      </c>
      <c r="V49">
        <f>ROUND((I49-$E$3)/2+INDEX(Races!$C$3:$J$14,MATCH('Stat Growth'!$A$2,Races!$A$3:$A$14,0),MATCH('Stat Growth'!V$2,Races!$C$2:$J$2,0)),0)</f>
        <v>8</v>
      </c>
      <c r="W49">
        <f>ROUND((J49-$E$3)/2+INDEX(Races!$C$3:$J$14,MATCH('Stat Growth'!$A$2,Races!$A$3:$A$14,0),MATCH('Stat Growth'!W$2,Races!$C$2:$J$2,0)),0)</f>
        <v>14</v>
      </c>
      <c r="X49">
        <f>ROUND((K49-$E$3)/2+INDEX(Races!$C$3:$J$14,MATCH('Stat Growth'!$A$2,Races!$A$3:$A$14,0),MATCH('Stat Growth'!X$2,Races!$C$2:$J$2,0)),0)</f>
        <v>13</v>
      </c>
      <c r="Y49">
        <f>ROUND((L49-$E$3)/2+INDEX(Races!$C$3:$J$14,MATCH('Stat Growth'!$A$2,Races!$A$3:$A$14,0),MATCH('Stat Growth'!Y$2,Races!$C$2:$J$2,0)),0)</f>
        <v>6</v>
      </c>
      <c r="AA49">
        <f>MIN(AA48+(1/(AA48/INDEX(Professions!$B$3:$I$10,MATCH('Stat Growth'!$A$5,Professions!$A$3:$A$10,0),MATCH('Stat Growth'!AA$2,Professions!$B$2:$I$2,0)))),100)</f>
        <v>72.504765089933031</v>
      </c>
      <c r="AB49">
        <f>MIN(AB48+(1/(AB48/INDEX(Professions!$B$3:$I$10,MATCH('Stat Growth'!$A$5,Professions!$A$3:$A$10,0),MATCH('Stat Growth'!AB$2,Professions!$B$2:$I$2,0)))),100)</f>
        <v>75.551508688963295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78.482298072854007</v>
      </c>
      <c r="AE49">
        <f>MIN(AE48+(1/(AE48/INDEX(Professions!$B$3:$I$10,MATCH('Stat Growth'!$A$5,Professions!$A$3:$A$10,0),MATCH('Stat Growth'!AE$2,Professions!$B$2:$I$2,0)))),100)</f>
        <v>81.309455009048861</v>
      </c>
      <c r="AF49">
        <f>MIN(AF48+(1/(AF48/INDEX(Professions!$B$3:$I$10,MATCH('Stat Growth'!$A$5,Professions!$A$3:$A$10,0),MATCH('Stat Growth'!AF$2,Professions!$B$2:$I$2,0)))),100)</f>
        <v>84.04326385425783</v>
      </c>
      <c r="AG49">
        <f>MIN(AG48+(1/(AG48/INDEX(Professions!$B$3:$I$10,MATCH('Stat Growth'!$A$5,Professions!$A$3:$A$10,0),MATCH('Stat Growth'!AG$2,Professions!$B$2:$I$2,0)))),100)</f>
        <v>81.309455009048861</v>
      </c>
      <c r="AH49">
        <f>MIN(AH48+(1/(AH48/INDEX(Professions!$B$3:$I$10,MATCH('Stat Growth'!$A$5,Professions!$A$3:$A$10,0),MATCH('Stat Growth'!AH$2,Professions!$B$2:$I$2,0)))),100)</f>
        <v>78.482298072854007</v>
      </c>
      <c r="AK49">
        <f>E49*INDEX(Professions!$J$3:$Q$10,MATCH('Stat Growth'!$A$5,Professions!$A$3:$A$10,0),MATCH(AK$2,Professions!$J$2:$Q$2,0))</f>
        <v>73</v>
      </c>
      <c r="AL49">
        <f>F49*INDEX(Professions!$J$3:$Q$10,MATCH('Stat Growth'!$A$5,Professions!$A$3:$A$10,0),MATCH(AL$2,Professions!$J$2:$Q$2,0))</f>
        <v>76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78</v>
      </c>
      <c r="AO49">
        <f>I49*INDEX(Professions!$J$3:$Q$10,MATCH('Stat Growth'!$A$5,Professions!$A$3:$A$10,0),MATCH(AO$2,Professions!$J$2:$Q$2,0))</f>
        <v>162</v>
      </c>
      <c r="AP49">
        <f>J49*INDEX(Professions!$J$3:$Q$10,MATCH('Stat Growth'!$A$5,Professions!$A$3:$A$10,0),MATCH(AP$2,Professions!$J$2:$Q$2,0))</f>
        <v>168</v>
      </c>
      <c r="AQ49">
        <f>K49*INDEX(Professions!$J$3:$Q$10,MATCH('Stat Growth'!$A$5,Professions!$A$3:$A$10,0),MATCH(AQ$2,Professions!$J$2:$Q$2,0))</f>
        <v>81</v>
      </c>
      <c r="AR49">
        <f>L49*INDEX(Professions!$J$3:$Q$10,MATCH('Stat Growth'!$A$5,Professions!$A$3:$A$10,0),MATCH(AR$2,Professions!$J$2:$Q$2,0))</f>
        <v>78</v>
      </c>
      <c r="AT49">
        <f t="shared" si="18"/>
        <v>40.4</v>
      </c>
      <c r="AU49">
        <f t="shared" si="19"/>
        <v>49.45</v>
      </c>
      <c r="AW49">
        <f t="shared" si="16"/>
        <v>40</v>
      </c>
      <c r="AX49">
        <f t="shared" si="17"/>
        <v>49</v>
      </c>
    </row>
    <row r="50" spans="3:50">
      <c r="C50">
        <f>Experience!C48</f>
        <v>46</v>
      </c>
      <c r="E50">
        <f t="shared" si="15"/>
        <v>73</v>
      </c>
      <c r="F50">
        <f t="shared" si="7"/>
        <v>76</v>
      </c>
      <c r="G50">
        <f t="shared" si="8"/>
        <v>82</v>
      </c>
      <c r="H50">
        <f t="shared" si="9"/>
        <v>79</v>
      </c>
      <c r="I50">
        <f t="shared" si="10"/>
        <v>82</v>
      </c>
      <c r="J50">
        <f t="shared" si="11"/>
        <v>84</v>
      </c>
      <c r="K50">
        <f t="shared" si="12"/>
        <v>82</v>
      </c>
      <c r="L50">
        <f t="shared" si="13"/>
        <v>79</v>
      </c>
      <c r="R50">
        <f>ROUND((E50-$E$3)/2+INDEX(Races!$C$3:$J$14,MATCH('Stat Growth'!$A$2,Races!$A$3:$A$14,0),MATCH('Stat Growth'!R$2,Races!$C$2:$J$2,0)),0)</f>
        <v>9</v>
      </c>
      <c r="S50">
        <f>ROUND((F50-$E$3)/2+INDEX(Races!$C$3:$J$14,MATCH('Stat Growth'!$A$2,Races!$A$3:$A$14,0),MATCH('Stat Growth'!S$2,Races!$C$2:$J$2,0)),0)</f>
        <v>5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7</v>
      </c>
      <c r="V50">
        <f>ROUND((I50-$E$3)/2+INDEX(Races!$C$3:$J$14,MATCH('Stat Growth'!$A$2,Races!$A$3:$A$14,0),MATCH('Stat Growth'!V$2,Races!$C$2:$J$2,0)),0)</f>
        <v>8</v>
      </c>
      <c r="W50">
        <f>ROUND((J50-$E$3)/2+INDEX(Races!$C$3:$J$14,MATCH('Stat Growth'!$A$2,Races!$A$3:$A$14,0),MATCH('Stat Growth'!W$2,Races!$C$2:$J$2,0)),0)</f>
        <v>14</v>
      </c>
      <c r="X50">
        <f>ROUND((K50-$E$3)/2+INDEX(Races!$C$3:$J$14,MATCH('Stat Growth'!$A$2,Races!$A$3:$A$14,0),MATCH('Stat Growth'!X$2,Races!$C$2:$J$2,0)),0)</f>
        <v>13</v>
      </c>
      <c r="Y50">
        <f>ROUND((L50-$E$3)/2+INDEX(Races!$C$3:$J$14,MATCH('Stat Growth'!$A$2,Races!$A$3:$A$14,0),MATCH('Stat Growth'!Y$2,Races!$C$2:$J$2,0)),0)</f>
        <v>7</v>
      </c>
      <c r="AA50">
        <f>MIN(AA49+(1/(AA49/INDEX(Professions!$B$3:$I$10,MATCH('Stat Growth'!$A$5,Professions!$A$3:$A$10,0),MATCH('Stat Growth'!AA$2,Professions!$B$2:$I$2,0)))),100)</f>
        <v>72.642687059442153</v>
      </c>
      <c r="AB50">
        <f>MIN(AB49+(1/(AB49/INDEX(Professions!$B$3:$I$10,MATCH('Stat Growth'!$A$5,Professions!$A$3:$A$10,0),MATCH('Stat Growth'!AB$2,Professions!$B$2:$I$2,0)))),100)</f>
        <v>75.750048734824631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78.737132608680596</v>
      </c>
      <c r="AE50">
        <f>MIN(AE49+(1/(AE49/INDEX(Professions!$B$3:$I$10,MATCH('Stat Growth'!$A$5,Professions!$A$3:$A$10,0),MATCH('Stat Growth'!AE$2,Professions!$B$2:$I$2,0)))),100)</f>
        <v>81.616922326314949</v>
      </c>
      <c r="AF50">
        <f>MIN(AF49+(1/(AF49/INDEX(Professions!$B$3:$I$10,MATCH('Stat Growth'!$A$5,Professions!$A$3:$A$10,0),MATCH('Stat Growth'!AF$2,Professions!$B$2:$I$2,0)))),100)</f>
        <v>84.400222861133429</v>
      </c>
      <c r="AG50">
        <f>MIN(AG49+(1/(AG49/INDEX(Professions!$B$3:$I$10,MATCH('Stat Growth'!$A$5,Professions!$A$3:$A$10,0),MATCH('Stat Growth'!AG$2,Professions!$B$2:$I$2,0)))),100)</f>
        <v>81.616922326314949</v>
      </c>
      <c r="AH50">
        <f>MIN(AH49+(1/(AH49/INDEX(Professions!$B$3:$I$10,MATCH('Stat Growth'!$A$5,Professions!$A$3:$A$10,0),MATCH('Stat Growth'!AH$2,Professions!$B$2:$I$2,0)))),100)</f>
        <v>78.737132608680596</v>
      </c>
      <c r="AK50">
        <f>E50*INDEX(Professions!$J$3:$Q$10,MATCH('Stat Growth'!$A$5,Professions!$A$3:$A$10,0),MATCH(AK$2,Professions!$J$2:$Q$2,0))</f>
        <v>73</v>
      </c>
      <c r="AL50">
        <f>F50*INDEX(Professions!$J$3:$Q$10,MATCH('Stat Growth'!$A$5,Professions!$A$3:$A$10,0),MATCH(AL$2,Professions!$J$2:$Q$2,0))</f>
        <v>76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79</v>
      </c>
      <c r="AO50">
        <f>I50*INDEX(Professions!$J$3:$Q$10,MATCH('Stat Growth'!$A$5,Professions!$A$3:$A$10,0),MATCH(AO$2,Professions!$J$2:$Q$2,0))</f>
        <v>164</v>
      </c>
      <c r="AP50">
        <f>J50*INDEX(Professions!$J$3:$Q$10,MATCH('Stat Growth'!$A$5,Professions!$A$3:$A$10,0),MATCH(AP$2,Professions!$J$2:$Q$2,0))</f>
        <v>168</v>
      </c>
      <c r="AQ50">
        <f>K50*INDEX(Professions!$J$3:$Q$10,MATCH('Stat Growth'!$A$5,Professions!$A$3:$A$10,0),MATCH(AQ$2,Professions!$J$2:$Q$2,0))</f>
        <v>82</v>
      </c>
      <c r="AR50">
        <f>L50*INDEX(Professions!$J$3:$Q$10,MATCH('Stat Growth'!$A$5,Professions!$A$3:$A$10,0),MATCH(AR$2,Professions!$J$2:$Q$2,0))</f>
        <v>79</v>
      </c>
      <c r="AT50">
        <f t="shared" si="18"/>
        <v>40.5</v>
      </c>
      <c r="AU50">
        <f t="shared" si="19"/>
        <v>49.65</v>
      </c>
      <c r="AW50">
        <f t="shared" si="16"/>
        <v>41</v>
      </c>
      <c r="AX50">
        <f t="shared" si="17"/>
        <v>50</v>
      </c>
    </row>
    <row r="51" spans="3:50">
      <c r="C51">
        <f>Experience!C49</f>
        <v>47</v>
      </c>
      <c r="E51">
        <f t="shared" si="15"/>
        <v>73</v>
      </c>
      <c r="F51">
        <f t="shared" si="7"/>
        <v>76</v>
      </c>
      <c r="G51">
        <f t="shared" si="8"/>
        <v>82</v>
      </c>
      <c r="H51">
        <f t="shared" si="9"/>
        <v>79</v>
      </c>
      <c r="I51">
        <f t="shared" si="10"/>
        <v>82</v>
      </c>
      <c r="J51">
        <f t="shared" si="11"/>
        <v>85</v>
      </c>
      <c r="K51">
        <f t="shared" si="12"/>
        <v>82</v>
      </c>
      <c r="L51">
        <f t="shared" si="13"/>
        <v>79</v>
      </c>
      <c r="R51">
        <f>ROUND((E51-$E$3)/2+INDEX(Races!$C$3:$J$14,MATCH('Stat Growth'!$A$2,Races!$A$3:$A$14,0),MATCH('Stat Growth'!R$2,Races!$C$2:$J$2,0)),0)</f>
        <v>9</v>
      </c>
      <c r="S51">
        <f>ROUND((F51-$E$3)/2+INDEX(Races!$C$3:$J$14,MATCH('Stat Growth'!$A$2,Races!$A$3:$A$14,0),MATCH('Stat Growth'!S$2,Races!$C$2:$J$2,0)),0)</f>
        <v>5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7</v>
      </c>
      <c r="V51">
        <f>ROUND((I51-$E$3)/2+INDEX(Races!$C$3:$J$14,MATCH('Stat Growth'!$A$2,Races!$A$3:$A$14,0),MATCH('Stat Growth'!V$2,Races!$C$2:$J$2,0)),0)</f>
        <v>8</v>
      </c>
      <c r="W51">
        <f>ROUND((J51-$E$3)/2+INDEX(Races!$C$3:$J$14,MATCH('Stat Growth'!$A$2,Races!$A$3:$A$14,0),MATCH('Stat Growth'!W$2,Races!$C$2:$J$2,0)),0)</f>
        <v>15</v>
      </c>
      <c r="X51">
        <f>ROUND((K51-$E$3)/2+INDEX(Races!$C$3:$J$14,MATCH('Stat Growth'!$A$2,Races!$A$3:$A$14,0),MATCH('Stat Growth'!X$2,Races!$C$2:$J$2,0)),0)</f>
        <v>13</v>
      </c>
      <c r="Y51">
        <f>ROUND((L51-$E$3)/2+INDEX(Races!$C$3:$J$14,MATCH('Stat Growth'!$A$2,Races!$A$3:$A$14,0),MATCH('Stat Growth'!Y$2,Races!$C$2:$J$2,0)),0)</f>
        <v>7</v>
      </c>
      <c r="AA51">
        <f>MIN(AA50+(1/(AA50/INDEX(Professions!$B$3:$I$10,MATCH('Stat Growth'!$A$5,Professions!$A$3:$A$10,0),MATCH('Stat Growth'!AA$2,Professions!$B$2:$I$2,0)))),100)</f>
        <v>72.780347165432133</v>
      </c>
      <c r="AB51">
        <f>MIN(AB50+(1/(AB50/INDEX(Professions!$B$3:$I$10,MATCH('Stat Growth'!$A$5,Professions!$A$3:$A$10,0),MATCH('Stat Growth'!AB$2,Professions!$B$2:$I$2,0)))),100)</f>
        <v>75.94806840940609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78.991142366686375</v>
      </c>
      <c r="AE51">
        <f>MIN(AE50+(1/(AE50/INDEX(Professions!$B$3:$I$10,MATCH('Stat Growth'!$A$5,Professions!$A$3:$A$10,0),MATCH('Stat Growth'!AE$2,Professions!$B$2:$I$2,0)))),100)</f>
        <v>81.923231352524567</v>
      </c>
      <c r="AF51">
        <f>MIN(AF50+(1/(AF50/INDEX(Professions!$B$3:$I$10,MATCH('Stat Growth'!$A$5,Professions!$A$3:$A$10,0),MATCH('Stat Growth'!AF$2,Professions!$B$2:$I$2,0)))),100)</f>
        <v>84.755672159524025</v>
      </c>
      <c r="AG51">
        <f>MIN(AG50+(1/(AG50/INDEX(Professions!$B$3:$I$10,MATCH('Stat Growth'!$A$5,Professions!$A$3:$A$10,0),MATCH('Stat Growth'!AG$2,Professions!$B$2:$I$2,0)))),100)</f>
        <v>81.923231352524567</v>
      </c>
      <c r="AH51">
        <f>MIN(AH50+(1/(AH50/INDEX(Professions!$B$3:$I$10,MATCH('Stat Growth'!$A$5,Professions!$A$3:$A$10,0),MATCH('Stat Growth'!AH$2,Professions!$B$2:$I$2,0)))),100)</f>
        <v>78.991142366686375</v>
      </c>
      <c r="AK51">
        <f>E51*INDEX(Professions!$J$3:$Q$10,MATCH('Stat Growth'!$A$5,Professions!$A$3:$A$10,0),MATCH(AK$2,Professions!$J$2:$Q$2,0))</f>
        <v>73</v>
      </c>
      <c r="AL51">
        <f>F51*INDEX(Professions!$J$3:$Q$10,MATCH('Stat Growth'!$A$5,Professions!$A$3:$A$10,0),MATCH(AL$2,Professions!$J$2:$Q$2,0))</f>
        <v>76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79</v>
      </c>
      <c r="AO51">
        <f>I51*INDEX(Professions!$J$3:$Q$10,MATCH('Stat Growth'!$A$5,Professions!$A$3:$A$10,0),MATCH(AO$2,Professions!$J$2:$Q$2,0))</f>
        <v>164</v>
      </c>
      <c r="AP51">
        <f>J51*INDEX(Professions!$J$3:$Q$10,MATCH('Stat Growth'!$A$5,Professions!$A$3:$A$10,0),MATCH(AP$2,Professions!$J$2:$Q$2,0))</f>
        <v>170</v>
      </c>
      <c r="AQ51">
        <f>K51*INDEX(Professions!$J$3:$Q$10,MATCH('Stat Growth'!$A$5,Professions!$A$3:$A$10,0),MATCH(AQ$2,Professions!$J$2:$Q$2,0))</f>
        <v>82</v>
      </c>
      <c r="AR51">
        <f>L51*INDEX(Professions!$J$3:$Q$10,MATCH('Stat Growth'!$A$5,Professions!$A$3:$A$10,0),MATCH(AR$2,Professions!$J$2:$Q$2,0))</f>
        <v>79</v>
      </c>
      <c r="AT51">
        <f t="shared" si="18"/>
        <v>40.5</v>
      </c>
      <c r="AU51">
        <f t="shared" si="19"/>
        <v>49.75</v>
      </c>
      <c r="AW51">
        <f t="shared" si="16"/>
        <v>41</v>
      </c>
      <c r="AX51">
        <f t="shared" si="17"/>
        <v>50</v>
      </c>
    </row>
    <row r="52" spans="3:50">
      <c r="C52">
        <f>Experience!C50</f>
        <v>48</v>
      </c>
      <c r="E52">
        <f t="shared" si="15"/>
        <v>73</v>
      </c>
      <c r="F52">
        <f t="shared" si="7"/>
        <v>76</v>
      </c>
      <c r="G52">
        <f t="shared" si="8"/>
        <v>82</v>
      </c>
      <c r="H52">
        <f t="shared" si="9"/>
        <v>79</v>
      </c>
      <c r="I52">
        <f t="shared" si="10"/>
        <v>82</v>
      </c>
      <c r="J52">
        <f t="shared" si="11"/>
        <v>85</v>
      </c>
      <c r="K52">
        <f t="shared" si="12"/>
        <v>82</v>
      </c>
      <c r="L52">
        <f t="shared" si="13"/>
        <v>79</v>
      </c>
      <c r="R52">
        <f>ROUND((E52-$E$3)/2+INDEX(Races!$C$3:$J$14,MATCH('Stat Growth'!$A$2,Races!$A$3:$A$14,0),MATCH('Stat Growth'!R$2,Races!$C$2:$J$2,0)),0)</f>
        <v>9</v>
      </c>
      <c r="S52">
        <f>ROUND((F52-$E$3)/2+INDEX(Races!$C$3:$J$14,MATCH('Stat Growth'!$A$2,Races!$A$3:$A$14,0),MATCH('Stat Growth'!S$2,Races!$C$2:$J$2,0)),0)</f>
        <v>5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7</v>
      </c>
      <c r="V52">
        <f>ROUND((I52-$E$3)/2+INDEX(Races!$C$3:$J$14,MATCH('Stat Growth'!$A$2,Races!$A$3:$A$14,0),MATCH('Stat Growth'!V$2,Races!$C$2:$J$2,0)),0)</f>
        <v>8</v>
      </c>
      <c r="W52">
        <f>ROUND((J52-$E$3)/2+INDEX(Races!$C$3:$J$14,MATCH('Stat Growth'!$A$2,Races!$A$3:$A$14,0),MATCH('Stat Growth'!W$2,Races!$C$2:$J$2,0)),0)</f>
        <v>15</v>
      </c>
      <c r="X52">
        <f>ROUND((K52-$E$3)/2+INDEX(Races!$C$3:$J$14,MATCH('Stat Growth'!$A$2,Races!$A$3:$A$14,0),MATCH('Stat Growth'!X$2,Races!$C$2:$J$2,0)),0)</f>
        <v>13</v>
      </c>
      <c r="Y52">
        <f>ROUND((L52-$E$3)/2+INDEX(Races!$C$3:$J$14,MATCH('Stat Growth'!$A$2,Races!$A$3:$A$14,0),MATCH('Stat Growth'!Y$2,Races!$C$2:$J$2,0)),0)</f>
        <v>7</v>
      </c>
      <c r="AA52">
        <f>MIN(AA51+(1/(AA51/INDEX(Professions!$B$3:$I$10,MATCH('Stat Growth'!$A$5,Professions!$A$3:$A$10,0),MATCH('Stat Growth'!AA$2,Professions!$B$2:$I$2,0)))),100)</f>
        <v>72.917746894747381</v>
      </c>
      <c r="AB52">
        <f>MIN(AB51+(1/(AB51/INDEX(Professions!$B$3:$I$10,MATCH('Stat Growth'!$A$5,Professions!$A$3:$A$10,0),MATCH('Stat Growth'!AB$2,Professions!$B$2:$I$2,0)))),100)</f>
        <v>76.145571786570883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79.244335312132804</v>
      </c>
      <c r="AE52">
        <f>MIN(AE51+(1/(AE51/INDEX(Professions!$B$3:$I$10,MATCH('Stat Growth'!$A$5,Professions!$A$3:$A$10,0),MATCH('Stat Growth'!AE$2,Professions!$B$2:$I$2,0)))),100)</f>
        <v>82.228395096523172</v>
      </c>
      <c r="AF52">
        <f>MIN(AF51+(1/(AF51/INDEX(Professions!$B$3:$I$10,MATCH('Stat Growth'!$A$5,Professions!$A$3:$A$10,0),MATCH('Stat Growth'!AF$2,Professions!$B$2:$I$2,0)))),100)</f>
        <v>85.109630770618921</v>
      </c>
      <c r="AG52">
        <f>MIN(AG51+(1/(AG51/INDEX(Professions!$B$3:$I$10,MATCH('Stat Growth'!$A$5,Professions!$A$3:$A$10,0),MATCH('Stat Growth'!AG$2,Professions!$B$2:$I$2,0)))),100)</f>
        <v>82.228395096523172</v>
      </c>
      <c r="AH52">
        <f>MIN(AH51+(1/(AH51/INDEX(Professions!$B$3:$I$10,MATCH('Stat Growth'!$A$5,Professions!$A$3:$A$10,0),MATCH('Stat Growth'!AH$2,Professions!$B$2:$I$2,0)))),100)</f>
        <v>79.244335312132804</v>
      </c>
      <c r="AK52">
        <f>E52*INDEX(Professions!$J$3:$Q$10,MATCH('Stat Growth'!$A$5,Professions!$A$3:$A$10,0),MATCH(AK$2,Professions!$J$2:$Q$2,0))</f>
        <v>73</v>
      </c>
      <c r="AL52">
        <f>F52*INDEX(Professions!$J$3:$Q$10,MATCH('Stat Growth'!$A$5,Professions!$A$3:$A$10,0),MATCH(AL$2,Professions!$J$2:$Q$2,0))</f>
        <v>76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79</v>
      </c>
      <c r="AO52">
        <f>I52*INDEX(Professions!$J$3:$Q$10,MATCH('Stat Growth'!$A$5,Professions!$A$3:$A$10,0),MATCH(AO$2,Professions!$J$2:$Q$2,0))</f>
        <v>164</v>
      </c>
      <c r="AP52">
        <f>J52*INDEX(Professions!$J$3:$Q$10,MATCH('Stat Growth'!$A$5,Professions!$A$3:$A$10,0),MATCH(AP$2,Professions!$J$2:$Q$2,0))</f>
        <v>170</v>
      </c>
      <c r="AQ52">
        <f>K52*INDEX(Professions!$J$3:$Q$10,MATCH('Stat Growth'!$A$5,Professions!$A$3:$A$10,0),MATCH(AQ$2,Professions!$J$2:$Q$2,0))</f>
        <v>82</v>
      </c>
      <c r="AR52">
        <f>L52*INDEX(Professions!$J$3:$Q$10,MATCH('Stat Growth'!$A$5,Professions!$A$3:$A$10,0),MATCH(AR$2,Professions!$J$2:$Q$2,0))</f>
        <v>79</v>
      </c>
      <c r="AT52">
        <f t="shared" si="18"/>
        <v>40.5</v>
      </c>
      <c r="AU52">
        <f t="shared" si="19"/>
        <v>49.75</v>
      </c>
      <c r="AW52">
        <f t="shared" si="16"/>
        <v>41</v>
      </c>
      <c r="AX52">
        <f t="shared" si="17"/>
        <v>50</v>
      </c>
    </row>
    <row r="53" spans="3:50">
      <c r="C53">
        <f>Experience!C51</f>
        <v>49</v>
      </c>
      <c r="E53">
        <f t="shared" si="15"/>
        <v>73</v>
      </c>
      <c r="F53">
        <f t="shared" si="7"/>
        <v>76</v>
      </c>
      <c r="G53">
        <f t="shared" si="8"/>
        <v>83</v>
      </c>
      <c r="H53">
        <f t="shared" si="9"/>
        <v>79</v>
      </c>
      <c r="I53">
        <f t="shared" si="10"/>
        <v>83</v>
      </c>
      <c r="J53">
        <f t="shared" si="11"/>
        <v>85</v>
      </c>
      <c r="K53">
        <f t="shared" si="12"/>
        <v>83</v>
      </c>
      <c r="L53">
        <f t="shared" si="13"/>
        <v>79</v>
      </c>
      <c r="R53">
        <f>ROUND((E53-$E$3)/2+INDEX(Races!$C$3:$J$14,MATCH('Stat Growth'!$A$2,Races!$A$3:$A$14,0),MATCH('Stat Growth'!R$2,Races!$C$2:$J$2,0)),0)</f>
        <v>9</v>
      </c>
      <c r="S53">
        <f>ROUND((F53-$E$3)/2+INDEX(Races!$C$3:$J$14,MATCH('Stat Growth'!$A$2,Races!$A$3:$A$14,0),MATCH('Stat Growth'!S$2,Races!$C$2:$J$2,0)),0)</f>
        <v>5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7</v>
      </c>
      <c r="V53">
        <f>ROUND((I53-$E$3)/2+INDEX(Races!$C$3:$J$14,MATCH('Stat Growth'!$A$2,Races!$A$3:$A$14,0),MATCH('Stat Growth'!V$2,Races!$C$2:$J$2,0)),0)</f>
        <v>9</v>
      </c>
      <c r="W53">
        <f>ROUND((J53-$E$3)/2+INDEX(Races!$C$3:$J$14,MATCH('Stat Growth'!$A$2,Races!$A$3:$A$14,0),MATCH('Stat Growth'!W$2,Races!$C$2:$J$2,0)),0)</f>
        <v>15</v>
      </c>
      <c r="X53">
        <f>ROUND((K53-$E$3)/2+INDEX(Races!$C$3:$J$14,MATCH('Stat Growth'!$A$2,Races!$A$3:$A$14,0),MATCH('Stat Growth'!X$2,Races!$C$2:$J$2,0)),0)</f>
        <v>14</v>
      </c>
      <c r="Y53">
        <f>ROUND((L53-$E$3)/2+INDEX(Races!$C$3:$J$14,MATCH('Stat Growth'!$A$2,Races!$A$3:$A$14,0),MATCH('Stat Growth'!Y$2,Races!$C$2:$J$2,0)),0)</f>
        <v>7</v>
      </c>
      <c r="AA53">
        <f>MIN(AA52+(1/(AA52/INDEX(Professions!$B$3:$I$10,MATCH('Stat Growth'!$A$5,Professions!$A$3:$A$10,0),MATCH('Stat Growth'!AA$2,Professions!$B$2:$I$2,0)))),100)</f>
        <v>73.05488772020972</v>
      </c>
      <c r="AB53">
        <f>MIN(AB52+(1/(AB52/INDEX(Professions!$B$3:$I$10,MATCH('Stat Growth'!$A$5,Professions!$A$3:$A$10,0),MATCH('Stat Growth'!AB$2,Professions!$B$2:$I$2,0)))),100)</f>
        <v>76.34256288727525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79.496719282813146</v>
      </c>
      <c r="AE53">
        <f>MIN(AE52+(1/(AE52/INDEX(Professions!$B$3:$I$10,MATCH('Stat Growth'!$A$5,Professions!$A$3:$A$10,0),MATCH('Stat Growth'!AE$2,Professions!$B$2:$I$2,0)))),100)</f>
        <v>82.532426325281236</v>
      </c>
      <c r="AF53">
        <f>MIN(AF52+(1/(AF52/INDEX(Professions!$B$3:$I$10,MATCH('Stat Growth'!$A$5,Professions!$A$3:$A$10,0),MATCH('Stat Growth'!AF$2,Professions!$B$2:$I$2,0)))),100)</f>
        <v>85.462117319184188</v>
      </c>
      <c r="AG53">
        <f>MIN(AG52+(1/(AG52/INDEX(Professions!$B$3:$I$10,MATCH('Stat Growth'!$A$5,Professions!$A$3:$A$10,0),MATCH('Stat Growth'!AG$2,Professions!$B$2:$I$2,0)))),100)</f>
        <v>82.532426325281236</v>
      </c>
      <c r="AH53">
        <f>MIN(AH52+(1/(AH52/INDEX(Professions!$B$3:$I$10,MATCH('Stat Growth'!$A$5,Professions!$A$3:$A$10,0),MATCH('Stat Growth'!AH$2,Professions!$B$2:$I$2,0)))),100)</f>
        <v>79.496719282813146</v>
      </c>
      <c r="AK53">
        <f>E53*INDEX(Professions!$J$3:$Q$10,MATCH('Stat Growth'!$A$5,Professions!$A$3:$A$10,0),MATCH(AK$2,Professions!$J$2:$Q$2,0))</f>
        <v>73</v>
      </c>
      <c r="AL53">
        <f>F53*INDEX(Professions!$J$3:$Q$10,MATCH('Stat Growth'!$A$5,Professions!$A$3:$A$10,0),MATCH(AL$2,Professions!$J$2:$Q$2,0))</f>
        <v>76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79</v>
      </c>
      <c r="AO53">
        <f>I53*INDEX(Professions!$J$3:$Q$10,MATCH('Stat Growth'!$A$5,Professions!$A$3:$A$10,0),MATCH(AO$2,Professions!$J$2:$Q$2,0))</f>
        <v>166</v>
      </c>
      <c r="AP53">
        <f>J53*INDEX(Professions!$J$3:$Q$10,MATCH('Stat Growth'!$A$5,Professions!$A$3:$A$10,0),MATCH(AP$2,Professions!$J$2:$Q$2,0))</f>
        <v>170</v>
      </c>
      <c r="AQ53">
        <f>K53*INDEX(Professions!$J$3:$Q$10,MATCH('Stat Growth'!$A$5,Professions!$A$3:$A$10,0),MATCH(AQ$2,Professions!$J$2:$Q$2,0))</f>
        <v>83</v>
      </c>
      <c r="AR53">
        <f>L53*INDEX(Professions!$J$3:$Q$10,MATCH('Stat Growth'!$A$5,Professions!$A$3:$A$10,0),MATCH(AR$2,Professions!$J$2:$Q$2,0))</f>
        <v>79</v>
      </c>
      <c r="AT53">
        <f t="shared" si="18"/>
        <v>40.549999999999997</v>
      </c>
      <c r="AU53">
        <f t="shared" si="19"/>
        <v>49.9</v>
      </c>
      <c r="AW53">
        <f t="shared" si="16"/>
        <v>41</v>
      </c>
      <c r="AX53">
        <f t="shared" si="17"/>
        <v>50</v>
      </c>
    </row>
    <row r="54" spans="3:50">
      <c r="C54">
        <f>Experience!C52</f>
        <v>50</v>
      </c>
      <c r="E54">
        <f t="shared" si="15"/>
        <v>73</v>
      </c>
      <c r="F54">
        <f t="shared" si="7"/>
        <v>77</v>
      </c>
      <c r="G54">
        <f t="shared" si="8"/>
        <v>83</v>
      </c>
      <c r="H54">
        <f t="shared" si="9"/>
        <v>80</v>
      </c>
      <c r="I54">
        <f t="shared" si="10"/>
        <v>83</v>
      </c>
      <c r="J54">
        <f t="shared" si="11"/>
        <v>86</v>
      </c>
      <c r="K54">
        <f t="shared" si="12"/>
        <v>83</v>
      </c>
      <c r="L54">
        <f t="shared" si="13"/>
        <v>80</v>
      </c>
      <c r="R54">
        <f>ROUND((E54-$E$3)/2+INDEX(Races!$C$3:$J$14,MATCH('Stat Growth'!$A$2,Races!$A$3:$A$14,0),MATCH('Stat Growth'!R$2,Races!$C$2:$J$2,0)),0)</f>
        <v>9</v>
      </c>
      <c r="S54">
        <f>ROUND((F54-$E$3)/2+INDEX(Races!$C$3:$J$14,MATCH('Stat Growth'!$A$2,Races!$A$3:$A$14,0),MATCH('Stat Growth'!S$2,Races!$C$2:$J$2,0)),0)</f>
        <v>6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7</v>
      </c>
      <c r="V54">
        <f>ROUND((I54-$E$3)/2+INDEX(Races!$C$3:$J$14,MATCH('Stat Growth'!$A$2,Races!$A$3:$A$14,0),MATCH('Stat Growth'!V$2,Races!$C$2:$J$2,0)),0)</f>
        <v>9</v>
      </c>
      <c r="W54">
        <f>ROUND((J54-$E$3)/2+INDEX(Races!$C$3:$J$14,MATCH('Stat Growth'!$A$2,Races!$A$3:$A$14,0),MATCH('Stat Growth'!W$2,Races!$C$2:$J$2,0)),0)</f>
        <v>15</v>
      </c>
      <c r="X54">
        <f>ROUND((K54-$E$3)/2+INDEX(Races!$C$3:$J$14,MATCH('Stat Growth'!$A$2,Races!$A$3:$A$14,0),MATCH('Stat Growth'!X$2,Races!$C$2:$J$2,0)),0)</f>
        <v>14</v>
      </c>
      <c r="Y54">
        <f>ROUND((L54-$E$3)/2+INDEX(Races!$C$3:$J$14,MATCH('Stat Growth'!$A$2,Races!$A$3:$A$14,0),MATCH('Stat Growth'!Y$2,Races!$C$2:$J$2,0)),0)</f>
        <v>7</v>
      </c>
      <c r="AA54">
        <f>MIN(AA53+(1/(AA53/INDEX(Professions!$B$3:$I$10,MATCH('Stat Growth'!$A$5,Professions!$A$3:$A$10,0),MATCH('Stat Growth'!AA$2,Professions!$B$2:$I$2,0)))),100)</f>
        <v>73.191771100802939</v>
      </c>
      <c r="AB54">
        <f>MIN(AB53+(1/(AB53/INDEX(Professions!$B$3:$I$10,MATCH('Stat Growth'!$A$5,Professions!$A$3:$A$10,0),MATCH('Stat Growth'!AB$2,Professions!$B$2:$I$2,0)))),100)</f>
        <v>76.539045680525831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79.748301991891353</v>
      </c>
      <c r="AE54">
        <f>MIN(AE53+(1/(AE53/INDEX(Professions!$B$3:$I$10,MATCH('Stat Growth'!$A$5,Professions!$A$3:$A$10,0),MATCH('Stat Growth'!AE$2,Professions!$B$2:$I$2,0)))),100)</f>
        <v>82.835337570147203</v>
      </c>
      <c r="AF54">
        <f>MIN(AF53+(1/(AF53/INDEX(Professions!$B$3:$I$10,MATCH('Stat Growth'!$A$5,Professions!$A$3:$A$10,0),MATCH('Stat Growth'!AF$2,Professions!$B$2:$I$2,0)))),100)</f>
        <v>85.813150045040445</v>
      </c>
      <c r="AG54">
        <f>MIN(AG53+(1/(AG53/INDEX(Professions!$B$3:$I$10,MATCH('Stat Growth'!$A$5,Professions!$A$3:$A$10,0),MATCH('Stat Growth'!AG$2,Professions!$B$2:$I$2,0)))),100)</f>
        <v>82.835337570147203</v>
      </c>
      <c r="AH54">
        <f>MIN(AH53+(1/(AH53/INDEX(Professions!$B$3:$I$10,MATCH('Stat Growth'!$A$5,Professions!$A$3:$A$10,0),MATCH('Stat Growth'!AH$2,Professions!$B$2:$I$2,0)))),100)</f>
        <v>79.748301991891353</v>
      </c>
      <c r="AK54">
        <f>E54*INDEX(Professions!$J$3:$Q$10,MATCH('Stat Growth'!$A$5,Professions!$A$3:$A$10,0),MATCH(AK$2,Professions!$J$2:$Q$2,0))</f>
        <v>73</v>
      </c>
      <c r="AL54">
        <f>F54*INDEX(Professions!$J$3:$Q$10,MATCH('Stat Growth'!$A$5,Professions!$A$3:$A$10,0),MATCH(AL$2,Professions!$J$2:$Q$2,0))</f>
        <v>77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80</v>
      </c>
      <c r="AO54">
        <f>I54*INDEX(Professions!$J$3:$Q$10,MATCH('Stat Growth'!$A$5,Professions!$A$3:$A$10,0),MATCH(AO$2,Professions!$J$2:$Q$2,0))</f>
        <v>166</v>
      </c>
      <c r="AP54">
        <f>J54*INDEX(Professions!$J$3:$Q$10,MATCH('Stat Growth'!$A$5,Professions!$A$3:$A$10,0),MATCH(AP$2,Professions!$J$2:$Q$2,0))</f>
        <v>172</v>
      </c>
      <c r="AQ54">
        <f>K54*INDEX(Professions!$J$3:$Q$10,MATCH('Stat Growth'!$A$5,Professions!$A$3:$A$10,0),MATCH(AQ$2,Professions!$J$2:$Q$2,0))</f>
        <v>83</v>
      </c>
      <c r="AR54">
        <f>L54*INDEX(Professions!$J$3:$Q$10,MATCH('Stat Growth'!$A$5,Professions!$A$3:$A$10,0),MATCH(AR$2,Professions!$J$2:$Q$2,0))</f>
        <v>80</v>
      </c>
      <c r="AT54">
        <f t="shared" si="18"/>
        <v>40.65</v>
      </c>
      <c r="AU54">
        <f t="shared" si="19"/>
        <v>50.05</v>
      </c>
      <c r="AW54">
        <f t="shared" si="16"/>
        <v>41</v>
      </c>
      <c r="AX54">
        <f t="shared" si="17"/>
        <v>50</v>
      </c>
    </row>
    <row r="55" spans="3:50">
      <c r="C55">
        <f>Experience!C53</f>
        <v>51</v>
      </c>
      <c r="E55">
        <f t="shared" si="15"/>
        <v>73</v>
      </c>
      <c r="F55">
        <f t="shared" si="7"/>
        <v>77</v>
      </c>
      <c r="G55">
        <f t="shared" si="8"/>
        <v>83</v>
      </c>
      <c r="H55">
        <f t="shared" si="9"/>
        <v>80</v>
      </c>
      <c r="I55">
        <f t="shared" si="10"/>
        <v>83</v>
      </c>
      <c r="J55">
        <f t="shared" si="11"/>
        <v>86</v>
      </c>
      <c r="K55">
        <f t="shared" si="12"/>
        <v>83</v>
      </c>
      <c r="L55">
        <f t="shared" si="13"/>
        <v>80</v>
      </c>
      <c r="R55">
        <f>ROUND((E55-$E$3)/2+INDEX(Races!$C$3:$J$14,MATCH('Stat Growth'!$A$2,Races!$A$3:$A$14,0),MATCH('Stat Growth'!R$2,Races!$C$2:$J$2,0)),0)</f>
        <v>9</v>
      </c>
      <c r="S55">
        <f>ROUND((F55-$E$3)/2+INDEX(Races!$C$3:$J$14,MATCH('Stat Growth'!$A$2,Races!$A$3:$A$14,0),MATCH('Stat Growth'!S$2,Races!$C$2:$J$2,0)),0)</f>
        <v>6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7</v>
      </c>
      <c r="V55">
        <f>ROUND((I55-$E$3)/2+INDEX(Races!$C$3:$J$14,MATCH('Stat Growth'!$A$2,Races!$A$3:$A$14,0),MATCH('Stat Growth'!V$2,Races!$C$2:$J$2,0)),0)</f>
        <v>9</v>
      </c>
      <c r="W55">
        <f>ROUND((J55-$E$3)/2+INDEX(Races!$C$3:$J$14,MATCH('Stat Growth'!$A$2,Races!$A$3:$A$14,0),MATCH('Stat Growth'!W$2,Races!$C$2:$J$2,0)),0)</f>
        <v>15</v>
      </c>
      <c r="X55">
        <f>ROUND((K55-$E$3)/2+INDEX(Races!$C$3:$J$14,MATCH('Stat Growth'!$A$2,Races!$A$3:$A$14,0),MATCH('Stat Growth'!X$2,Races!$C$2:$J$2,0)),0)</f>
        <v>14</v>
      </c>
      <c r="Y55">
        <f>ROUND((L55-$E$3)/2+INDEX(Races!$C$3:$J$14,MATCH('Stat Growth'!$A$2,Races!$A$3:$A$14,0),MATCH('Stat Growth'!Y$2,Races!$C$2:$J$2,0)),0)</f>
        <v>7</v>
      </c>
      <c r="AA55">
        <f>MIN(AA54+(1/(AA54/INDEX(Professions!$B$3:$I$10,MATCH('Stat Growth'!$A$5,Professions!$A$3:$A$10,0),MATCH('Stat Growth'!AA$2,Professions!$B$2:$I$2,0)))),100)</f>
        <v>73.328398481854123</v>
      </c>
      <c r="AB55">
        <f>MIN(AB54+(1/(AB54/INDEX(Professions!$B$3:$I$10,MATCH('Stat Growth'!$A$5,Professions!$A$3:$A$10,0),MATCH('Stat Growth'!AB$2,Professions!$B$2:$I$2,0)))),100)</f>
        <v>76.735024084314787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79.999091030660267</v>
      </c>
      <c r="AE55">
        <f>MIN(AE54+(1/(AE54/INDEX(Professions!$B$3:$I$10,MATCH('Stat Growth'!$A$5,Professions!$A$3:$A$10,0),MATCH('Stat Growth'!AE$2,Professions!$B$2:$I$2,0)))),100)</f>
        <v>83.137141132893944</v>
      </c>
      <c r="AF55">
        <f>MIN(AF54+(1/(AF54/INDEX(Professions!$B$3:$I$10,MATCH('Stat Growth'!$A$5,Professions!$A$3:$A$10,0),MATCH('Stat Growth'!AF$2,Professions!$B$2:$I$2,0)))),100)</f>
        <v>86.162746814116673</v>
      </c>
      <c r="AG55">
        <f>MIN(AG54+(1/(AG54/INDEX(Professions!$B$3:$I$10,MATCH('Stat Growth'!$A$5,Professions!$A$3:$A$10,0),MATCH('Stat Growth'!AG$2,Professions!$B$2:$I$2,0)))),100)</f>
        <v>83.137141132893944</v>
      </c>
      <c r="AH55">
        <f>MIN(AH54+(1/(AH54/INDEX(Professions!$B$3:$I$10,MATCH('Stat Growth'!$A$5,Professions!$A$3:$A$10,0),MATCH('Stat Growth'!AH$2,Professions!$B$2:$I$2,0)))),100)</f>
        <v>79.999091030660267</v>
      </c>
      <c r="AK55">
        <f>E55*INDEX(Professions!$J$3:$Q$10,MATCH('Stat Growth'!$A$5,Professions!$A$3:$A$10,0),MATCH(AK$2,Professions!$J$2:$Q$2,0))</f>
        <v>73</v>
      </c>
      <c r="AL55">
        <f>F55*INDEX(Professions!$J$3:$Q$10,MATCH('Stat Growth'!$A$5,Professions!$A$3:$A$10,0),MATCH(AL$2,Professions!$J$2:$Q$2,0))</f>
        <v>77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80</v>
      </c>
      <c r="AO55">
        <f>I55*INDEX(Professions!$J$3:$Q$10,MATCH('Stat Growth'!$A$5,Professions!$A$3:$A$10,0),MATCH(AO$2,Professions!$J$2:$Q$2,0))</f>
        <v>166</v>
      </c>
      <c r="AP55">
        <f>J55*INDEX(Professions!$J$3:$Q$10,MATCH('Stat Growth'!$A$5,Professions!$A$3:$A$10,0),MATCH(AP$2,Professions!$J$2:$Q$2,0))</f>
        <v>172</v>
      </c>
      <c r="AQ55">
        <f>K55*INDEX(Professions!$J$3:$Q$10,MATCH('Stat Growth'!$A$5,Professions!$A$3:$A$10,0),MATCH(AQ$2,Professions!$J$2:$Q$2,0))</f>
        <v>83</v>
      </c>
      <c r="AR55">
        <f>L55*INDEX(Professions!$J$3:$Q$10,MATCH('Stat Growth'!$A$5,Professions!$A$3:$A$10,0),MATCH(AR$2,Professions!$J$2:$Q$2,0))</f>
        <v>80</v>
      </c>
      <c r="AT55">
        <f t="shared" si="18"/>
        <v>40.65</v>
      </c>
      <c r="AU55">
        <f t="shared" si="19"/>
        <v>50.05</v>
      </c>
      <c r="AW55">
        <f t="shared" si="16"/>
        <v>41</v>
      </c>
      <c r="AX55">
        <f t="shared" si="17"/>
        <v>50</v>
      </c>
    </row>
    <row r="56" spans="3:50">
      <c r="C56">
        <f>Experience!C54</f>
        <v>52</v>
      </c>
      <c r="E56">
        <f t="shared" si="15"/>
        <v>73</v>
      </c>
      <c r="F56">
        <f t="shared" si="7"/>
        <v>77</v>
      </c>
      <c r="G56">
        <f t="shared" si="8"/>
        <v>83</v>
      </c>
      <c r="H56">
        <f t="shared" si="9"/>
        <v>80</v>
      </c>
      <c r="I56">
        <f t="shared" si="10"/>
        <v>83</v>
      </c>
      <c r="J56">
        <f t="shared" si="11"/>
        <v>87</v>
      </c>
      <c r="K56">
        <f t="shared" si="12"/>
        <v>83</v>
      </c>
      <c r="L56">
        <f t="shared" si="13"/>
        <v>80</v>
      </c>
      <c r="R56">
        <f>ROUND((E56-$E$3)/2+INDEX(Races!$C$3:$J$14,MATCH('Stat Growth'!$A$2,Races!$A$3:$A$14,0),MATCH('Stat Growth'!R$2,Races!$C$2:$J$2,0)),0)</f>
        <v>9</v>
      </c>
      <c r="S56">
        <f>ROUND((F56-$E$3)/2+INDEX(Races!$C$3:$J$14,MATCH('Stat Growth'!$A$2,Races!$A$3:$A$14,0),MATCH('Stat Growth'!S$2,Races!$C$2:$J$2,0)),0)</f>
        <v>6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7</v>
      </c>
      <c r="V56">
        <f>ROUND((I56-$E$3)/2+INDEX(Races!$C$3:$J$14,MATCH('Stat Growth'!$A$2,Races!$A$3:$A$14,0),MATCH('Stat Growth'!V$2,Races!$C$2:$J$2,0)),0)</f>
        <v>9</v>
      </c>
      <c r="W56">
        <f>ROUND((J56-$E$3)/2+INDEX(Races!$C$3:$J$14,MATCH('Stat Growth'!$A$2,Races!$A$3:$A$14,0),MATCH('Stat Growth'!W$2,Races!$C$2:$J$2,0)),0)</f>
        <v>16</v>
      </c>
      <c r="X56">
        <f>ROUND((K56-$E$3)/2+INDEX(Races!$C$3:$J$14,MATCH('Stat Growth'!$A$2,Races!$A$3:$A$14,0),MATCH('Stat Growth'!X$2,Races!$C$2:$J$2,0)),0)</f>
        <v>14</v>
      </c>
      <c r="Y56">
        <f>ROUND((L56-$E$3)/2+INDEX(Races!$C$3:$J$14,MATCH('Stat Growth'!$A$2,Races!$A$3:$A$14,0),MATCH('Stat Growth'!Y$2,Races!$C$2:$J$2,0)),0)</f>
        <v>7</v>
      </c>
      <c r="AA56">
        <f>MIN(AA55+(1/(AA55/INDEX(Professions!$B$3:$I$10,MATCH('Stat Growth'!$A$5,Professions!$A$3:$A$10,0),MATCH('Stat Growth'!AA$2,Professions!$B$2:$I$2,0)))),100)</f>
        <v>73.464771295212032</v>
      </c>
      <c r="AB56">
        <f>MIN(AB55+(1/(AB55/INDEX(Professions!$B$3:$I$10,MATCH('Stat Growth'!$A$5,Professions!$A$3:$A$10,0),MATCH('Stat Growth'!AB$2,Professions!$B$2:$I$2,0)))),100)</f>
        <v>76.930501966533456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80.249093871221731</v>
      </c>
      <c r="AE56">
        <f>MIN(AE55+(1/(AE55/INDEX(Professions!$B$3:$I$10,MATCH('Stat Growth'!$A$5,Professions!$A$3:$A$10,0),MATCH('Stat Growth'!AE$2,Professions!$B$2:$I$2,0)))),100)</f>
        <v>83.437849091567159</v>
      </c>
      <c r="AF56">
        <f>MIN(AF55+(1/(AF55/INDEX(Professions!$B$3:$I$10,MATCH('Stat Growth'!$A$5,Professions!$A$3:$A$10,0),MATCH('Stat Growth'!AF$2,Professions!$B$2:$I$2,0)))),100)</f>
        <v>86.510925129099135</v>
      </c>
      <c r="AG56">
        <f>MIN(AG55+(1/(AG55/INDEX(Professions!$B$3:$I$10,MATCH('Stat Growth'!$A$5,Professions!$A$3:$A$10,0),MATCH('Stat Growth'!AG$2,Professions!$B$2:$I$2,0)))),100)</f>
        <v>83.437849091567159</v>
      </c>
      <c r="AH56">
        <f>MIN(AH55+(1/(AH55/INDEX(Professions!$B$3:$I$10,MATCH('Stat Growth'!$A$5,Professions!$A$3:$A$10,0),MATCH('Stat Growth'!AH$2,Professions!$B$2:$I$2,0)))),100)</f>
        <v>80.249093871221731</v>
      </c>
      <c r="AK56">
        <f>E56*INDEX(Professions!$J$3:$Q$10,MATCH('Stat Growth'!$A$5,Professions!$A$3:$A$10,0),MATCH(AK$2,Professions!$J$2:$Q$2,0))</f>
        <v>73</v>
      </c>
      <c r="AL56">
        <f>F56*INDEX(Professions!$J$3:$Q$10,MATCH('Stat Growth'!$A$5,Professions!$A$3:$A$10,0),MATCH(AL$2,Professions!$J$2:$Q$2,0))</f>
        <v>77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80</v>
      </c>
      <c r="AO56">
        <f>I56*INDEX(Professions!$J$3:$Q$10,MATCH('Stat Growth'!$A$5,Professions!$A$3:$A$10,0),MATCH(AO$2,Professions!$J$2:$Q$2,0))</f>
        <v>166</v>
      </c>
      <c r="AP56">
        <f>J56*INDEX(Professions!$J$3:$Q$10,MATCH('Stat Growth'!$A$5,Professions!$A$3:$A$10,0),MATCH(AP$2,Professions!$J$2:$Q$2,0))</f>
        <v>174</v>
      </c>
      <c r="AQ56">
        <f>K56*INDEX(Professions!$J$3:$Q$10,MATCH('Stat Growth'!$A$5,Professions!$A$3:$A$10,0),MATCH(AQ$2,Professions!$J$2:$Q$2,0))</f>
        <v>83</v>
      </c>
      <c r="AR56">
        <f>L56*INDEX(Professions!$J$3:$Q$10,MATCH('Stat Growth'!$A$5,Professions!$A$3:$A$10,0),MATCH(AR$2,Professions!$J$2:$Q$2,0))</f>
        <v>80</v>
      </c>
      <c r="AT56">
        <f t="shared" si="18"/>
        <v>40.65</v>
      </c>
      <c r="AU56">
        <f t="shared" si="19"/>
        <v>50.15</v>
      </c>
      <c r="AW56">
        <f t="shared" si="16"/>
        <v>41</v>
      </c>
      <c r="AX56">
        <f t="shared" si="17"/>
        <v>50</v>
      </c>
    </row>
    <row r="57" spans="3:50">
      <c r="C57">
        <f>Experience!C55</f>
        <v>53</v>
      </c>
      <c r="E57">
        <f t="shared" si="15"/>
        <v>74</v>
      </c>
      <c r="F57">
        <f t="shared" si="7"/>
        <v>77</v>
      </c>
      <c r="G57">
        <f t="shared" si="8"/>
        <v>84</v>
      </c>
      <c r="H57">
        <f t="shared" si="9"/>
        <v>80</v>
      </c>
      <c r="I57">
        <f t="shared" si="10"/>
        <v>84</v>
      </c>
      <c r="J57">
        <f t="shared" si="11"/>
        <v>87</v>
      </c>
      <c r="K57">
        <f t="shared" si="12"/>
        <v>84</v>
      </c>
      <c r="L57">
        <f t="shared" si="13"/>
        <v>80</v>
      </c>
      <c r="R57">
        <f>ROUND((E57-$E$3)/2+INDEX(Races!$C$3:$J$14,MATCH('Stat Growth'!$A$2,Races!$A$3:$A$14,0),MATCH('Stat Growth'!R$2,Races!$C$2:$J$2,0)),0)</f>
        <v>9</v>
      </c>
      <c r="S57">
        <f>ROUND((F57-$E$3)/2+INDEX(Races!$C$3:$J$14,MATCH('Stat Growth'!$A$2,Races!$A$3:$A$14,0),MATCH('Stat Growth'!S$2,Races!$C$2:$J$2,0)),0)</f>
        <v>6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7</v>
      </c>
      <c r="V57">
        <f>ROUND((I57-$E$3)/2+INDEX(Races!$C$3:$J$14,MATCH('Stat Growth'!$A$2,Races!$A$3:$A$14,0),MATCH('Stat Growth'!V$2,Races!$C$2:$J$2,0)),0)</f>
        <v>9</v>
      </c>
      <c r="W57">
        <f>ROUND((J57-$E$3)/2+INDEX(Races!$C$3:$J$14,MATCH('Stat Growth'!$A$2,Races!$A$3:$A$14,0),MATCH('Stat Growth'!W$2,Races!$C$2:$J$2,0)),0)</f>
        <v>16</v>
      </c>
      <c r="X57">
        <f>ROUND((K57-$E$3)/2+INDEX(Races!$C$3:$J$14,MATCH('Stat Growth'!$A$2,Races!$A$3:$A$14,0),MATCH('Stat Growth'!X$2,Races!$C$2:$J$2,0)),0)</f>
        <v>14</v>
      </c>
      <c r="Y57">
        <f>ROUND((L57-$E$3)/2+INDEX(Races!$C$3:$J$14,MATCH('Stat Growth'!$A$2,Races!$A$3:$A$14,0),MATCH('Stat Growth'!Y$2,Races!$C$2:$J$2,0)),0)</f>
        <v>7</v>
      </c>
      <c r="AA57">
        <f>MIN(AA56+(1/(AA56/INDEX(Professions!$B$3:$I$10,MATCH('Stat Growth'!$A$5,Professions!$A$3:$A$10,0),MATCH('Stat Growth'!AA$2,Professions!$B$2:$I$2,0)))),100)</f>
        <v>73.600890959422458</v>
      </c>
      <c r="AB57">
        <f>MIN(AB56+(1/(AB56/INDEX(Professions!$B$3:$I$10,MATCH('Stat Growth'!$A$5,Professions!$A$3:$A$10,0),MATCH('Stat Growth'!AB$2,Professions!$B$2:$I$2,0)))),100)</f>
        <v>77.125483145864962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80.498317869091352</v>
      </c>
      <c r="AE57">
        <f>MIN(AE56+(1/(AE56/INDEX(Professions!$B$3:$I$10,MATCH('Stat Growth'!$A$5,Professions!$A$3:$A$10,0),MATCH('Stat Growth'!AE$2,Professions!$B$2:$I$2,0)))),100)</f>
        <v>83.737473306143499</v>
      </c>
      <c r="AF57">
        <f>MIN(AF56+(1/(AF56/INDEX(Professions!$B$3:$I$10,MATCH('Stat Growth'!$A$5,Professions!$A$3:$A$10,0),MATCH('Stat Growth'!AF$2,Professions!$B$2:$I$2,0)))),100)</f>
        <v>86.857702139693245</v>
      </c>
      <c r="AG57">
        <f>MIN(AG56+(1/(AG56/INDEX(Professions!$B$3:$I$10,MATCH('Stat Growth'!$A$5,Professions!$A$3:$A$10,0),MATCH('Stat Growth'!AG$2,Professions!$B$2:$I$2,0)))),100)</f>
        <v>83.737473306143499</v>
      </c>
      <c r="AH57">
        <f>MIN(AH56+(1/(AH56/INDEX(Professions!$B$3:$I$10,MATCH('Stat Growth'!$A$5,Professions!$A$3:$A$10,0),MATCH('Stat Growth'!AH$2,Professions!$B$2:$I$2,0)))),100)</f>
        <v>80.498317869091352</v>
      </c>
      <c r="AK57">
        <f>E57*INDEX(Professions!$J$3:$Q$10,MATCH('Stat Growth'!$A$5,Professions!$A$3:$A$10,0),MATCH(AK$2,Professions!$J$2:$Q$2,0))</f>
        <v>74</v>
      </c>
      <c r="AL57">
        <f>F57*INDEX(Professions!$J$3:$Q$10,MATCH('Stat Growth'!$A$5,Professions!$A$3:$A$10,0),MATCH(AL$2,Professions!$J$2:$Q$2,0))</f>
        <v>77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80</v>
      </c>
      <c r="AO57">
        <f>I57*INDEX(Professions!$J$3:$Q$10,MATCH('Stat Growth'!$A$5,Professions!$A$3:$A$10,0),MATCH(AO$2,Professions!$J$2:$Q$2,0))</f>
        <v>168</v>
      </c>
      <c r="AP57">
        <f>J57*INDEX(Professions!$J$3:$Q$10,MATCH('Stat Growth'!$A$5,Professions!$A$3:$A$10,0),MATCH(AP$2,Professions!$J$2:$Q$2,0))</f>
        <v>174</v>
      </c>
      <c r="AQ57">
        <f>K57*INDEX(Professions!$J$3:$Q$10,MATCH('Stat Growth'!$A$5,Professions!$A$3:$A$10,0),MATCH(AQ$2,Professions!$J$2:$Q$2,0))</f>
        <v>84</v>
      </c>
      <c r="AR57">
        <f>L57*INDEX(Professions!$J$3:$Q$10,MATCH('Stat Growth'!$A$5,Professions!$A$3:$A$10,0),MATCH(AR$2,Professions!$J$2:$Q$2,0))</f>
        <v>80</v>
      </c>
      <c r="AT57">
        <f t="shared" si="18"/>
        <v>40.75</v>
      </c>
      <c r="AU57">
        <f t="shared" si="19"/>
        <v>50.3</v>
      </c>
      <c r="AW57">
        <f t="shared" si="16"/>
        <v>41</v>
      </c>
      <c r="AX57">
        <f t="shared" si="17"/>
        <v>50</v>
      </c>
    </row>
    <row r="58" spans="3:50">
      <c r="C58">
        <f>Experience!C56</f>
        <v>54</v>
      </c>
      <c r="E58">
        <f t="shared" si="15"/>
        <v>74</v>
      </c>
      <c r="F58">
        <f t="shared" si="7"/>
        <v>77</v>
      </c>
      <c r="G58">
        <f t="shared" si="8"/>
        <v>84</v>
      </c>
      <c r="H58">
        <f t="shared" si="9"/>
        <v>81</v>
      </c>
      <c r="I58">
        <f t="shared" si="10"/>
        <v>84</v>
      </c>
      <c r="J58">
        <f t="shared" si="11"/>
        <v>87</v>
      </c>
      <c r="K58">
        <f t="shared" si="12"/>
        <v>84</v>
      </c>
      <c r="L58">
        <f t="shared" si="13"/>
        <v>81</v>
      </c>
      <c r="R58">
        <f>ROUND((E58-$E$3)/2+INDEX(Races!$C$3:$J$14,MATCH('Stat Growth'!$A$2,Races!$A$3:$A$14,0),MATCH('Stat Growth'!R$2,Races!$C$2:$J$2,0)),0)</f>
        <v>9</v>
      </c>
      <c r="S58">
        <f>ROUND((F58-$E$3)/2+INDEX(Races!$C$3:$J$14,MATCH('Stat Growth'!$A$2,Races!$A$3:$A$14,0),MATCH('Stat Growth'!S$2,Races!$C$2:$J$2,0)),0)</f>
        <v>6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8</v>
      </c>
      <c r="V58">
        <f>ROUND((I58-$E$3)/2+INDEX(Races!$C$3:$J$14,MATCH('Stat Growth'!$A$2,Races!$A$3:$A$14,0),MATCH('Stat Growth'!V$2,Races!$C$2:$J$2,0)),0)</f>
        <v>9</v>
      </c>
      <c r="W58">
        <f>ROUND((J58-$E$3)/2+INDEX(Races!$C$3:$J$14,MATCH('Stat Growth'!$A$2,Races!$A$3:$A$14,0),MATCH('Stat Growth'!W$2,Races!$C$2:$J$2,0)),0)</f>
        <v>16</v>
      </c>
      <c r="X58">
        <f>ROUND((K58-$E$3)/2+INDEX(Races!$C$3:$J$14,MATCH('Stat Growth'!$A$2,Races!$A$3:$A$14,0),MATCH('Stat Growth'!X$2,Races!$C$2:$J$2,0)),0)</f>
        <v>14</v>
      </c>
      <c r="Y58">
        <f>ROUND((L58-$E$3)/2+INDEX(Races!$C$3:$J$14,MATCH('Stat Growth'!$A$2,Races!$A$3:$A$14,0),MATCH('Stat Growth'!Y$2,Races!$C$2:$J$2,0)),0)</f>
        <v>8</v>
      </c>
      <c r="AA58">
        <f>MIN(AA57+(1/(AA57/INDEX(Professions!$B$3:$I$10,MATCH('Stat Growth'!$A$5,Professions!$A$3:$A$10,0),MATCH('Stat Growth'!AA$2,Professions!$B$2:$I$2,0)))),100)</f>
        <v>73.736758879900663</v>
      </c>
      <c r="AB58">
        <f>MIN(AB57+(1/(AB57/INDEX(Professions!$B$3:$I$10,MATCH('Stat Growth'!$A$5,Professions!$A$3:$A$10,0),MATCH('Stat Growth'!AB$2,Professions!$B$2:$I$2,0)))),100)</f>
        <v>77.31997139265664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80.746770265730547</v>
      </c>
      <c r="AE58">
        <f>MIN(AE57+(1/(AE57/INDEX(Professions!$B$3:$I$10,MATCH('Stat Growth'!$A$5,Professions!$A$3:$A$10,0),MATCH('Stat Growth'!AE$2,Professions!$B$2:$I$2,0)))),100)</f>
        <v>84.036025424005956</v>
      </c>
      <c r="AF58">
        <f>MIN(AF57+(1/(AF57/INDEX(Professions!$B$3:$I$10,MATCH('Stat Growth'!$A$5,Professions!$A$3:$A$10,0),MATCH('Stat Growth'!AF$2,Professions!$B$2:$I$2,0)))),100)</f>
        <v>87.203094652515546</v>
      </c>
      <c r="AG58">
        <f>MIN(AG57+(1/(AG57/INDEX(Professions!$B$3:$I$10,MATCH('Stat Growth'!$A$5,Professions!$A$3:$A$10,0),MATCH('Stat Growth'!AG$2,Professions!$B$2:$I$2,0)))),100)</f>
        <v>84.036025424005956</v>
      </c>
      <c r="AH58">
        <f>MIN(AH57+(1/(AH57/INDEX(Professions!$B$3:$I$10,MATCH('Stat Growth'!$A$5,Professions!$A$3:$A$10,0),MATCH('Stat Growth'!AH$2,Professions!$B$2:$I$2,0)))),100)</f>
        <v>80.746770265730547</v>
      </c>
      <c r="AK58">
        <f>E58*INDEX(Professions!$J$3:$Q$10,MATCH('Stat Growth'!$A$5,Professions!$A$3:$A$10,0),MATCH(AK$2,Professions!$J$2:$Q$2,0))</f>
        <v>74</v>
      </c>
      <c r="AL58">
        <f>F58*INDEX(Professions!$J$3:$Q$10,MATCH('Stat Growth'!$A$5,Professions!$A$3:$A$10,0),MATCH(AL$2,Professions!$J$2:$Q$2,0))</f>
        <v>77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81</v>
      </c>
      <c r="AO58">
        <f>I58*INDEX(Professions!$J$3:$Q$10,MATCH('Stat Growth'!$A$5,Professions!$A$3:$A$10,0),MATCH(AO$2,Professions!$J$2:$Q$2,0))</f>
        <v>168</v>
      </c>
      <c r="AP58">
        <f>J58*INDEX(Professions!$J$3:$Q$10,MATCH('Stat Growth'!$A$5,Professions!$A$3:$A$10,0),MATCH(AP$2,Professions!$J$2:$Q$2,0))</f>
        <v>174</v>
      </c>
      <c r="AQ58">
        <f>K58*INDEX(Professions!$J$3:$Q$10,MATCH('Stat Growth'!$A$5,Professions!$A$3:$A$10,0),MATCH(AQ$2,Professions!$J$2:$Q$2,0))</f>
        <v>84</v>
      </c>
      <c r="AR58">
        <f>L58*INDEX(Professions!$J$3:$Q$10,MATCH('Stat Growth'!$A$5,Professions!$A$3:$A$10,0),MATCH(AR$2,Professions!$J$2:$Q$2,0))</f>
        <v>81</v>
      </c>
      <c r="AT58">
        <f t="shared" si="18"/>
        <v>40.799999999999997</v>
      </c>
      <c r="AU58">
        <f t="shared" si="19"/>
        <v>50.35</v>
      </c>
      <c r="AW58">
        <f t="shared" si="16"/>
        <v>41</v>
      </c>
      <c r="AX58">
        <f t="shared" si="17"/>
        <v>50</v>
      </c>
    </row>
    <row r="59" spans="3:50">
      <c r="C59">
        <f>Experience!C57</f>
        <v>55</v>
      </c>
      <c r="E59">
        <f t="shared" si="15"/>
        <v>74</v>
      </c>
      <c r="F59">
        <f t="shared" si="7"/>
        <v>78</v>
      </c>
      <c r="G59">
        <f t="shared" si="8"/>
        <v>84</v>
      </c>
      <c r="H59">
        <f t="shared" si="9"/>
        <v>81</v>
      </c>
      <c r="I59">
        <f t="shared" si="10"/>
        <v>84</v>
      </c>
      <c r="J59">
        <f t="shared" si="11"/>
        <v>88</v>
      </c>
      <c r="K59">
        <f t="shared" si="12"/>
        <v>84</v>
      </c>
      <c r="L59">
        <f t="shared" si="13"/>
        <v>81</v>
      </c>
      <c r="R59">
        <f>ROUND((E59-$E$3)/2+INDEX(Races!$C$3:$J$14,MATCH('Stat Growth'!$A$2,Races!$A$3:$A$14,0),MATCH('Stat Growth'!R$2,Races!$C$2:$J$2,0)),0)</f>
        <v>9</v>
      </c>
      <c r="S59">
        <f>ROUND((F59-$E$3)/2+INDEX(Races!$C$3:$J$14,MATCH('Stat Growth'!$A$2,Races!$A$3:$A$14,0),MATCH('Stat Growth'!S$2,Races!$C$2:$J$2,0)),0)</f>
        <v>6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8</v>
      </c>
      <c r="V59">
        <f>ROUND((I59-$E$3)/2+INDEX(Races!$C$3:$J$14,MATCH('Stat Growth'!$A$2,Races!$A$3:$A$14,0),MATCH('Stat Growth'!V$2,Races!$C$2:$J$2,0)),0)</f>
        <v>9</v>
      </c>
      <c r="W59">
        <f>ROUND((J59-$E$3)/2+INDEX(Races!$C$3:$J$14,MATCH('Stat Growth'!$A$2,Races!$A$3:$A$14,0),MATCH('Stat Growth'!W$2,Races!$C$2:$J$2,0)),0)</f>
        <v>16</v>
      </c>
      <c r="X59">
        <f>ROUND((K59-$E$3)/2+INDEX(Races!$C$3:$J$14,MATCH('Stat Growth'!$A$2,Races!$A$3:$A$14,0),MATCH('Stat Growth'!X$2,Races!$C$2:$J$2,0)),0)</f>
        <v>14</v>
      </c>
      <c r="Y59">
        <f>ROUND((L59-$E$3)/2+INDEX(Races!$C$3:$J$14,MATCH('Stat Growth'!$A$2,Races!$A$3:$A$14,0),MATCH('Stat Growth'!Y$2,Races!$C$2:$J$2,0)),0)</f>
        <v>8</v>
      </c>
      <c r="AA59">
        <f>MIN(AA58+(1/(AA58/INDEX(Professions!$B$3:$I$10,MATCH('Stat Growth'!$A$5,Professions!$A$3:$A$10,0),MATCH('Stat Growth'!AA$2,Professions!$B$2:$I$2,0)))),100)</f>
        <v>73.872376449100955</v>
      </c>
      <c r="AB59">
        <f>MIN(AB58+(1/(AB58/INDEX(Professions!$B$3:$I$10,MATCH('Stat Growth'!$A$5,Professions!$A$3:$A$10,0),MATCH('Stat Growth'!AB$2,Professions!$B$2:$I$2,0)))),100)</f>
        <v>77.513970429772485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80.99445819100832</v>
      </c>
      <c r="AE59">
        <f>MIN(AE58+(1/(AE58/INDEX(Professions!$B$3:$I$10,MATCH('Stat Growth'!$A$5,Professions!$A$3:$A$10,0),MATCH('Stat Growth'!AE$2,Professions!$B$2:$I$2,0)))),100)</f>
        <v>84.333516885243696</v>
      </c>
      <c r="AF59">
        <f>MIN(AF58+(1/(AF58/INDEX(Professions!$B$3:$I$10,MATCH('Stat Growth'!$A$5,Professions!$A$3:$A$10,0),MATCH('Stat Growth'!AF$2,Professions!$B$2:$I$2,0)))),100)</f>
        <v>87.547119140631978</v>
      </c>
      <c r="AG59">
        <f>MIN(AG58+(1/(AG58/INDEX(Professions!$B$3:$I$10,MATCH('Stat Growth'!$A$5,Professions!$A$3:$A$10,0),MATCH('Stat Growth'!AG$2,Professions!$B$2:$I$2,0)))),100)</f>
        <v>84.333516885243696</v>
      </c>
      <c r="AH59">
        <f>MIN(AH58+(1/(AH58/INDEX(Professions!$B$3:$I$10,MATCH('Stat Growth'!$A$5,Professions!$A$3:$A$10,0),MATCH('Stat Growth'!AH$2,Professions!$B$2:$I$2,0)))),100)</f>
        <v>80.99445819100832</v>
      </c>
      <c r="AK59">
        <f>E59*INDEX(Professions!$J$3:$Q$10,MATCH('Stat Growth'!$A$5,Professions!$A$3:$A$10,0),MATCH(AK$2,Professions!$J$2:$Q$2,0))</f>
        <v>74</v>
      </c>
      <c r="AL59">
        <f>F59*INDEX(Professions!$J$3:$Q$10,MATCH('Stat Growth'!$A$5,Professions!$A$3:$A$10,0),MATCH(AL$2,Professions!$J$2:$Q$2,0))</f>
        <v>78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81</v>
      </c>
      <c r="AO59">
        <f>I59*INDEX(Professions!$J$3:$Q$10,MATCH('Stat Growth'!$A$5,Professions!$A$3:$A$10,0),MATCH(AO$2,Professions!$J$2:$Q$2,0))</f>
        <v>168</v>
      </c>
      <c r="AP59">
        <f>J59*INDEX(Professions!$J$3:$Q$10,MATCH('Stat Growth'!$A$5,Professions!$A$3:$A$10,0),MATCH(AP$2,Professions!$J$2:$Q$2,0))</f>
        <v>176</v>
      </c>
      <c r="AQ59">
        <f>K59*INDEX(Professions!$J$3:$Q$10,MATCH('Stat Growth'!$A$5,Professions!$A$3:$A$10,0),MATCH(AQ$2,Professions!$J$2:$Q$2,0))</f>
        <v>84</v>
      </c>
      <c r="AR59">
        <f>L59*INDEX(Professions!$J$3:$Q$10,MATCH('Stat Growth'!$A$5,Professions!$A$3:$A$10,0),MATCH(AR$2,Professions!$J$2:$Q$2,0))</f>
        <v>81</v>
      </c>
      <c r="AT59">
        <f t="shared" si="18"/>
        <v>40.85</v>
      </c>
      <c r="AU59">
        <f t="shared" si="19"/>
        <v>50.45</v>
      </c>
      <c r="AW59">
        <f t="shared" si="16"/>
        <v>41</v>
      </c>
      <c r="AX59">
        <f t="shared" si="17"/>
        <v>50</v>
      </c>
    </row>
    <row r="60" spans="3:50">
      <c r="C60">
        <f>Experience!C58</f>
        <v>56</v>
      </c>
      <c r="E60">
        <f t="shared" si="15"/>
        <v>74</v>
      </c>
      <c r="F60">
        <f t="shared" si="7"/>
        <v>78</v>
      </c>
      <c r="G60">
        <f t="shared" si="8"/>
        <v>85</v>
      </c>
      <c r="H60">
        <f t="shared" si="9"/>
        <v>81</v>
      </c>
      <c r="I60">
        <f t="shared" si="10"/>
        <v>85</v>
      </c>
      <c r="J60">
        <f t="shared" si="11"/>
        <v>88</v>
      </c>
      <c r="K60">
        <f t="shared" si="12"/>
        <v>85</v>
      </c>
      <c r="L60">
        <f t="shared" si="13"/>
        <v>81</v>
      </c>
      <c r="R60">
        <f>ROUND((E60-$E$3)/2+INDEX(Races!$C$3:$J$14,MATCH('Stat Growth'!$A$2,Races!$A$3:$A$14,0),MATCH('Stat Growth'!R$2,Races!$C$2:$J$2,0)),0)</f>
        <v>9</v>
      </c>
      <c r="S60">
        <f>ROUND((F60-$E$3)/2+INDEX(Races!$C$3:$J$14,MATCH('Stat Growth'!$A$2,Races!$A$3:$A$14,0),MATCH('Stat Growth'!S$2,Races!$C$2:$J$2,0)),0)</f>
        <v>6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8</v>
      </c>
      <c r="V60">
        <f>ROUND((I60-$E$3)/2+INDEX(Races!$C$3:$J$14,MATCH('Stat Growth'!$A$2,Races!$A$3:$A$14,0),MATCH('Stat Growth'!V$2,Races!$C$2:$J$2,0)),0)</f>
        <v>10</v>
      </c>
      <c r="W60">
        <f>ROUND((J60-$E$3)/2+INDEX(Races!$C$3:$J$14,MATCH('Stat Growth'!$A$2,Races!$A$3:$A$14,0),MATCH('Stat Growth'!W$2,Races!$C$2:$J$2,0)),0)</f>
        <v>16</v>
      </c>
      <c r="X60">
        <f>ROUND((K60-$E$3)/2+INDEX(Races!$C$3:$J$14,MATCH('Stat Growth'!$A$2,Races!$A$3:$A$14,0),MATCH('Stat Growth'!X$2,Races!$C$2:$J$2,0)),0)</f>
        <v>15</v>
      </c>
      <c r="Y60">
        <f>ROUND((L60-$E$3)/2+INDEX(Races!$C$3:$J$14,MATCH('Stat Growth'!$A$2,Races!$A$3:$A$14,0),MATCH('Stat Growth'!Y$2,Races!$C$2:$J$2,0)),0)</f>
        <v>8</v>
      </c>
      <c r="AA60">
        <f>MIN(AA59+(1/(AA59/INDEX(Professions!$B$3:$I$10,MATCH('Stat Growth'!$A$5,Professions!$A$3:$A$10,0),MATCH('Stat Growth'!AA$2,Professions!$B$2:$I$2,0)))),100)</f>
        <v>74.007745046683439</v>
      </c>
      <c r="AB60">
        <f>MIN(AB59+(1/(AB59/INDEX(Professions!$B$3:$I$10,MATCH('Stat Growth'!$A$5,Professions!$A$3:$A$10,0),MATCH('Stat Growth'!AB$2,Professions!$B$2:$I$2,0)))),100)</f>
        <v>77.707483933426516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81.241388665595039</v>
      </c>
      <c r="AE60">
        <f>MIN(AE59+(1/(AE59/INDEX(Professions!$B$3:$I$10,MATCH('Stat Growth'!$A$5,Professions!$A$3:$A$10,0),MATCH('Stat Growth'!AE$2,Professions!$B$2:$I$2,0)))),100)</f>
        <v>84.629958927783179</v>
      </c>
      <c r="AF60">
        <f>MIN(AF59+(1/(AF59/INDEX(Professions!$B$3:$I$10,MATCH('Stat Growth'!$A$5,Professions!$A$3:$A$10,0),MATCH('Stat Growth'!AF$2,Professions!$B$2:$I$2,0)))),100)</f>
        <v>87.889791752757674</v>
      </c>
      <c r="AG60">
        <f>MIN(AG59+(1/(AG59/INDEX(Professions!$B$3:$I$10,MATCH('Stat Growth'!$A$5,Professions!$A$3:$A$10,0),MATCH('Stat Growth'!AG$2,Professions!$B$2:$I$2,0)))),100)</f>
        <v>84.629958927783179</v>
      </c>
      <c r="AH60">
        <f>MIN(AH59+(1/(AH59/INDEX(Professions!$B$3:$I$10,MATCH('Stat Growth'!$A$5,Professions!$A$3:$A$10,0),MATCH('Stat Growth'!AH$2,Professions!$B$2:$I$2,0)))),100)</f>
        <v>81.241388665595039</v>
      </c>
      <c r="AK60">
        <f>E60*INDEX(Professions!$J$3:$Q$10,MATCH('Stat Growth'!$A$5,Professions!$A$3:$A$10,0),MATCH(AK$2,Professions!$J$2:$Q$2,0))</f>
        <v>74</v>
      </c>
      <c r="AL60">
        <f>F60*INDEX(Professions!$J$3:$Q$10,MATCH('Stat Growth'!$A$5,Professions!$A$3:$A$10,0),MATCH(AL$2,Professions!$J$2:$Q$2,0))</f>
        <v>78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81</v>
      </c>
      <c r="AO60">
        <f>I60*INDEX(Professions!$J$3:$Q$10,MATCH('Stat Growth'!$A$5,Professions!$A$3:$A$10,0),MATCH(AO$2,Professions!$J$2:$Q$2,0))</f>
        <v>170</v>
      </c>
      <c r="AP60">
        <f>J60*INDEX(Professions!$J$3:$Q$10,MATCH('Stat Growth'!$A$5,Professions!$A$3:$A$10,0),MATCH(AP$2,Professions!$J$2:$Q$2,0))</f>
        <v>176</v>
      </c>
      <c r="AQ60">
        <f>K60*INDEX(Professions!$J$3:$Q$10,MATCH('Stat Growth'!$A$5,Professions!$A$3:$A$10,0),MATCH(AQ$2,Professions!$J$2:$Q$2,0))</f>
        <v>85</v>
      </c>
      <c r="AR60">
        <f>L60*INDEX(Professions!$J$3:$Q$10,MATCH('Stat Growth'!$A$5,Professions!$A$3:$A$10,0),MATCH(AR$2,Professions!$J$2:$Q$2,0))</f>
        <v>81</v>
      </c>
      <c r="AT60">
        <f t="shared" si="18"/>
        <v>40.9</v>
      </c>
      <c r="AU60">
        <f t="shared" si="19"/>
        <v>50.6</v>
      </c>
      <c r="AW60">
        <f t="shared" si="16"/>
        <v>41</v>
      </c>
      <c r="AX60">
        <f t="shared" si="17"/>
        <v>51</v>
      </c>
    </row>
    <row r="61" spans="3:50">
      <c r="C61">
        <f>Experience!C59</f>
        <v>57</v>
      </c>
      <c r="E61">
        <f t="shared" si="15"/>
        <v>74</v>
      </c>
      <c r="F61">
        <f t="shared" si="7"/>
        <v>78</v>
      </c>
      <c r="G61">
        <f t="shared" si="8"/>
        <v>85</v>
      </c>
      <c r="H61">
        <f t="shared" si="9"/>
        <v>81</v>
      </c>
      <c r="I61">
        <f t="shared" si="10"/>
        <v>85</v>
      </c>
      <c r="J61">
        <f t="shared" si="11"/>
        <v>88</v>
      </c>
      <c r="K61">
        <f t="shared" si="12"/>
        <v>85</v>
      </c>
      <c r="L61">
        <f t="shared" si="13"/>
        <v>81</v>
      </c>
      <c r="R61">
        <f>ROUND((E61-$E$3)/2+INDEX(Races!$C$3:$J$14,MATCH('Stat Growth'!$A$2,Races!$A$3:$A$14,0),MATCH('Stat Growth'!R$2,Races!$C$2:$J$2,0)),0)</f>
        <v>9</v>
      </c>
      <c r="S61">
        <f>ROUND((F61-$E$3)/2+INDEX(Races!$C$3:$J$14,MATCH('Stat Growth'!$A$2,Races!$A$3:$A$14,0),MATCH('Stat Growth'!S$2,Races!$C$2:$J$2,0)),0)</f>
        <v>6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8</v>
      </c>
      <c r="V61">
        <f>ROUND((I61-$E$3)/2+INDEX(Races!$C$3:$J$14,MATCH('Stat Growth'!$A$2,Races!$A$3:$A$14,0),MATCH('Stat Growth'!V$2,Races!$C$2:$J$2,0)),0)</f>
        <v>10</v>
      </c>
      <c r="W61">
        <f>ROUND((J61-$E$3)/2+INDEX(Races!$C$3:$J$14,MATCH('Stat Growth'!$A$2,Races!$A$3:$A$14,0),MATCH('Stat Growth'!W$2,Races!$C$2:$J$2,0)),0)</f>
        <v>16</v>
      </c>
      <c r="X61">
        <f>ROUND((K61-$E$3)/2+INDEX(Races!$C$3:$J$14,MATCH('Stat Growth'!$A$2,Races!$A$3:$A$14,0),MATCH('Stat Growth'!X$2,Races!$C$2:$J$2,0)),0)</f>
        <v>15</v>
      </c>
      <c r="Y61">
        <f>ROUND((L61-$E$3)/2+INDEX(Races!$C$3:$J$14,MATCH('Stat Growth'!$A$2,Races!$A$3:$A$14,0),MATCH('Stat Growth'!Y$2,Races!$C$2:$J$2,0)),0)</f>
        <v>8</v>
      </c>
      <c r="AA61">
        <f>MIN(AA60+(1/(AA60/INDEX(Professions!$B$3:$I$10,MATCH('Stat Growth'!$A$5,Professions!$A$3:$A$10,0),MATCH('Stat Growth'!AA$2,Professions!$B$2:$I$2,0)))),100)</f>
        <v>74.142866039678054</v>
      </c>
      <c r="AB61">
        <f>MIN(AB60+(1/(AB60/INDEX(Professions!$B$3:$I$10,MATCH('Stat Growth'!$A$5,Professions!$A$3:$A$10,0),MATCH('Stat Growth'!AB$2,Professions!$B$2:$I$2,0)))),100)</f>
        <v>77.900515533997336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81.48756860329064</v>
      </c>
      <c r="AE61">
        <f>MIN(AE60+(1/(AE60/INDEX(Professions!$B$3:$I$10,MATCH('Stat Growth'!$A$5,Professions!$A$3:$A$10,0),MATCH('Stat Growth'!AE$2,Professions!$B$2:$I$2,0)))),100)</f>
        <v>84.925362592357004</v>
      </c>
      <c r="AF61">
        <f>MIN(AF60+(1/(AF60/INDEX(Professions!$B$3:$I$10,MATCH('Stat Growth'!$A$5,Professions!$A$3:$A$10,0),MATCH('Stat Growth'!AF$2,Professions!$B$2:$I$2,0)))),100)</f>
        <v>88.231128322133017</v>
      </c>
      <c r="AG61">
        <f>MIN(AG60+(1/(AG60/INDEX(Professions!$B$3:$I$10,MATCH('Stat Growth'!$A$5,Professions!$A$3:$A$10,0),MATCH('Stat Growth'!AG$2,Professions!$B$2:$I$2,0)))),100)</f>
        <v>84.925362592357004</v>
      </c>
      <c r="AH61">
        <f>MIN(AH60+(1/(AH60/INDEX(Professions!$B$3:$I$10,MATCH('Stat Growth'!$A$5,Professions!$A$3:$A$10,0),MATCH('Stat Growth'!AH$2,Professions!$B$2:$I$2,0)))),100)</f>
        <v>81.48756860329064</v>
      </c>
      <c r="AK61">
        <f>E61*INDEX(Professions!$J$3:$Q$10,MATCH('Stat Growth'!$A$5,Professions!$A$3:$A$10,0),MATCH(AK$2,Professions!$J$2:$Q$2,0))</f>
        <v>74</v>
      </c>
      <c r="AL61">
        <f>F61*INDEX(Professions!$J$3:$Q$10,MATCH('Stat Growth'!$A$5,Professions!$A$3:$A$10,0),MATCH(AL$2,Professions!$J$2:$Q$2,0))</f>
        <v>78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81</v>
      </c>
      <c r="AO61">
        <f>I61*INDEX(Professions!$J$3:$Q$10,MATCH('Stat Growth'!$A$5,Professions!$A$3:$A$10,0),MATCH(AO$2,Professions!$J$2:$Q$2,0))</f>
        <v>170</v>
      </c>
      <c r="AP61">
        <f>J61*INDEX(Professions!$J$3:$Q$10,MATCH('Stat Growth'!$A$5,Professions!$A$3:$A$10,0),MATCH(AP$2,Professions!$J$2:$Q$2,0))</f>
        <v>176</v>
      </c>
      <c r="AQ61">
        <f>K61*INDEX(Professions!$J$3:$Q$10,MATCH('Stat Growth'!$A$5,Professions!$A$3:$A$10,0),MATCH(AQ$2,Professions!$J$2:$Q$2,0))</f>
        <v>85</v>
      </c>
      <c r="AR61">
        <f>L61*INDEX(Professions!$J$3:$Q$10,MATCH('Stat Growth'!$A$5,Professions!$A$3:$A$10,0),MATCH(AR$2,Professions!$J$2:$Q$2,0))</f>
        <v>81</v>
      </c>
      <c r="AT61">
        <f t="shared" si="18"/>
        <v>40.9</v>
      </c>
      <c r="AU61">
        <f t="shared" si="19"/>
        <v>50.6</v>
      </c>
      <c r="AW61">
        <f t="shared" si="16"/>
        <v>41</v>
      </c>
      <c r="AX61">
        <f t="shared" si="17"/>
        <v>51</v>
      </c>
    </row>
    <row r="62" spans="3:50">
      <c r="C62">
        <f>Experience!C60</f>
        <v>58</v>
      </c>
      <c r="E62">
        <f t="shared" si="15"/>
        <v>74</v>
      </c>
      <c r="F62">
        <f t="shared" si="7"/>
        <v>78</v>
      </c>
      <c r="G62">
        <f t="shared" si="8"/>
        <v>85</v>
      </c>
      <c r="H62">
        <f t="shared" si="9"/>
        <v>82</v>
      </c>
      <c r="I62">
        <f t="shared" si="10"/>
        <v>85</v>
      </c>
      <c r="J62">
        <f t="shared" si="11"/>
        <v>89</v>
      </c>
      <c r="K62">
        <f t="shared" si="12"/>
        <v>85</v>
      </c>
      <c r="L62">
        <f t="shared" si="13"/>
        <v>82</v>
      </c>
      <c r="R62">
        <f>ROUND((E62-$E$3)/2+INDEX(Races!$C$3:$J$14,MATCH('Stat Growth'!$A$2,Races!$A$3:$A$14,0),MATCH('Stat Growth'!R$2,Races!$C$2:$J$2,0)),0)</f>
        <v>9</v>
      </c>
      <c r="S62">
        <f>ROUND((F62-$E$3)/2+INDEX(Races!$C$3:$J$14,MATCH('Stat Growth'!$A$2,Races!$A$3:$A$14,0),MATCH('Stat Growth'!S$2,Races!$C$2:$J$2,0)),0)</f>
        <v>6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8</v>
      </c>
      <c r="V62">
        <f>ROUND((I62-$E$3)/2+INDEX(Races!$C$3:$J$14,MATCH('Stat Growth'!$A$2,Races!$A$3:$A$14,0),MATCH('Stat Growth'!V$2,Races!$C$2:$J$2,0)),0)</f>
        <v>10</v>
      </c>
      <c r="W62">
        <f>ROUND((J62-$E$3)/2+INDEX(Races!$C$3:$J$14,MATCH('Stat Growth'!$A$2,Races!$A$3:$A$14,0),MATCH('Stat Growth'!W$2,Races!$C$2:$J$2,0)),0)</f>
        <v>17</v>
      </c>
      <c r="X62">
        <f>ROUND((K62-$E$3)/2+INDEX(Races!$C$3:$J$14,MATCH('Stat Growth'!$A$2,Races!$A$3:$A$14,0),MATCH('Stat Growth'!X$2,Races!$C$2:$J$2,0)),0)</f>
        <v>15</v>
      </c>
      <c r="Y62">
        <f>ROUND((L62-$E$3)/2+INDEX(Races!$C$3:$J$14,MATCH('Stat Growth'!$A$2,Races!$A$3:$A$14,0),MATCH('Stat Growth'!Y$2,Races!$C$2:$J$2,0)),0)</f>
        <v>8</v>
      </c>
      <c r="AA62">
        <f>MIN(AA61+(1/(AA61/INDEX(Professions!$B$3:$I$10,MATCH('Stat Growth'!$A$5,Professions!$A$3:$A$10,0),MATCH('Stat Growth'!AA$2,Professions!$B$2:$I$2,0)))),100)</f>
        <v>74.277740782645893</v>
      </c>
      <c r="AB62">
        <f>MIN(AB61+(1/(AB61/INDEX(Professions!$B$3:$I$10,MATCH('Stat Growth'!$A$5,Professions!$A$3:$A$10,0),MATCH('Stat Growth'!AB$2,Professions!$B$2:$I$2,0)))),100)</f>
        <v>78.093068816824498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81.733004813289327</v>
      </c>
      <c r="AE62">
        <f>MIN(AE61+(1/(AE61/INDEX(Professions!$B$3:$I$10,MATCH('Stat Growth'!$A$5,Professions!$A$3:$A$10,0),MATCH('Stat Growth'!AE$2,Professions!$B$2:$I$2,0)))),100)</f>
        <v>85.219738727316837</v>
      </c>
      <c r="AF62">
        <f>MIN(AF61+(1/(AF61/INDEX(Professions!$B$3:$I$10,MATCH('Stat Growth'!$A$5,Professions!$A$3:$A$10,0),MATCH('Stat Growth'!AF$2,Professions!$B$2:$I$2,0)))),100)</f>
        <v>88.571144375089631</v>
      </c>
      <c r="AG62">
        <f>MIN(AG61+(1/(AG61/INDEX(Professions!$B$3:$I$10,MATCH('Stat Growth'!$A$5,Professions!$A$3:$A$10,0),MATCH('Stat Growth'!AG$2,Professions!$B$2:$I$2,0)))),100)</f>
        <v>85.219738727316837</v>
      </c>
      <c r="AH62">
        <f>MIN(AH61+(1/(AH61/INDEX(Professions!$B$3:$I$10,MATCH('Stat Growth'!$A$5,Professions!$A$3:$A$10,0),MATCH('Stat Growth'!AH$2,Professions!$B$2:$I$2,0)))),100)</f>
        <v>81.733004813289327</v>
      </c>
      <c r="AK62">
        <f>E62*INDEX(Professions!$J$3:$Q$10,MATCH('Stat Growth'!$A$5,Professions!$A$3:$A$10,0),MATCH(AK$2,Professions!$J$2:$Q$2,0))</f>
        <v>74</v>
      </c>
      <c r="AL62">
        <f>F62*INDEX(Professions!$J$3:$Q$10,MATCH('Stat Growth'!$A$5,Professions!$A$3:$A$10,0),MATCH(AL$2,Professions!$J$2:$Q$2,0))</f>
        <v>78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82</v>
      </c>
      <c r="AO62">
        <f>I62*INDEX(Professions!$J$3:$Q$10,MATCH('Stat Growth'!$A$5,Professions!$A$3:$A$10,0),MATCH(AO$2,Professions!$J$2:$Q$2,0))</f>
        <v>170</v>
      </c>
      <c r="AP62">
        <f>J62*INDEX(Professions!$J$3:$Q$10,MATCH('Stat Growth'!$A$5,Professions!$A$3:$A$10,0),MATCH(AP$2,Professions!$J$2:$Q$2,0))</f>
        <v>178</v>
      </c>
      <c r="AQ62">
        <f>K62*INDEX(Professions!$J$3:$Q$10,MATCH('Stat Growth'!$A$5,Professions!$A$3:$A$10,0),MATCH(AQ$2,Professions!$J$2:$Q$2,0))</f>
        <v>85</v>
      </c>
      <c r="AR62">
        <f>L62*INDEX(Professions!$J$3:$Q$10,MATCH('Stat Growth'!$A$5,Professions!$A$3:$A$10,0),MATCH(AR$2,Professions!$J$2:$Q$2,0))</f>
        <v>82</v>
      </c>
      <c r="AT62">
        <f t="shared" si="18"/>
        <v>40.950000000000003</v>
      </c>
      <c r="AU62">
        <f t="shared" si="19"/>
        <v>50.75</v>
      </c>
      <c r="AW62">
        <f t="shared" si="16"/>
        <v>41</v>
      </c>
      <c r="AX62">
        <f t="shared" si="17"/>
        <v>51</v>
      </c>
    </row>
    <row r="63" spans="3:50">
      <c r="C63">
        <f>Experience!C61</f>
        <v>59</v>
      </c>
      <c r="E63">
        <f t="shared" si="15"/>
        <v>74</v>
      </c>
      <c r="F63">
        <f t="shared" si="7"/>
        <v>78</v>
      </c>
      <c r="G63">
        <f t="shared" si="8"/>
        <v>86</v>
      </c>
      <c r="H63">
        <f t="shared" si="9"/>
        <v>82</v>
      </c>
      <c r="I63">
        <f t="shared" si="10"/>
        <v>86</v>
      </c>
      <c r="J63">
        <f t="shared" si="11"/>
        <v>89</v>
      </c>
      <c r="K63">
        <f t="shared" si="12"/>
        <v>86</v>
      </c>
      <c r="L63">
        <f t="shared" si="13"/>
        <v>82</v>
      </c>
      <c r="R63">
        <f>ROUND((E63-$E$3)/2+INDEX(Races!$C$3:$J$14,MATCH('Stat Growth'!$A$2,Races!$A$3:$A$14,0),MATCH('Stat Growth'!R$2,Races!$C$2:$J$2,0)),0)</f>
        <v>9</v>
      </c>
      <c r="S63">
        <f>ROUND((F63-$E$3)/2+INDEX(Races!$C$3:$J$14,MATCH('Stat Growth'!$A$2,Races!$A$3:$A$14,0),MATCH('Stat Growth'!S$2,Races!$C$2:$J$2,0)),0)</f>
        <v>6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8</v>
      </c>
      <c r="V63">
        <f>ROUND((I63-$E$3)/2+INDEX(Races!$C$3:$J$14,MATCH('Stat Growth'!$A$2,Races!$A$3:$A$14,0),MATCH('Stat Growth'!V$2,Races!$C$2:$J$2,0)),0)</f>
        <v>10</v>
      </c>
      <c r="W63">
        <f>ROUND((J63-$E$3)/2+INDEX(Races!$C$3:$J$14,MATCH('Stat Growth'!$A$2,Races!$A$3:$A$14,0),MATCH('Stat Growth'!W$2,Races!$C$2:$J$2,0)),0)</f>
        <v>17</v>
      </c>
      <c r="X63">
        <f>ROUND((K63-$E$3)/2+INDEX(Races!$C$3:$J$14,MATCH('Stat Growth'!$A$2,Races!$A$3:$A$14,0),MATCH('Stat Growth'!X$2,Races!$C$2:$J$2,0)),0)</f>
        <v>15</v>
      </c>
      <c r="Y63">
        <f>ROUND((L63-$E$3)/2+INDEX(Races!$C$3:$J$14,MATCH('Stat Growth'!$A$2,Races!$A$3:$A$14,0),MATCH('Stat Growth'!Y$2,Races!$C$2:$J$2,0)),0)</f>
        <v>8</v>
      </c>
      <c r="AA63">
        <f>MIN(AA62+(1/(AA62/INDEX(Professions!$B$3:$I$10,MATCH('Stat Growth'!$A$5,Professions!$A$3:$A$10,0),MATCH('Stat Growth'!AA$2,Professions!$B$2:$I$2,0)))),100)</f>
        <v>74.412370617837865</v>
      </c>
      <c r="AB63">
        <f>MIN(AB62+(1/(AB62/INDEX(Professions!$B$3:$I$10,MATCH('Stat Growth'!$A$5,Professions!$A$3:$A$10,0),MATCH('Stat Growth'!AB$2,Professions!$B$2:$I$2,0)))),100)</f>
        <v>78.285147322987243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81.977704002382978</v>
      </c>
      <c r="AE63">
        <f>MIN(AE62+(1/(AE62/INDEX(Professions!$B$3:$I$10,MATCH('Stat Growth'!$A$5,Professions!$A$3:$A$10,0),MATCH('Stat Growth'!AE$2,Professions!$B$2:$I$2,0)))),100)</f>
        <v>85.513097993296213</v>
      </c>
      <c r="AF63">
        <f>MIN(AF62+(1/(AF62/INDEX(Professions!$B$3:$I$10,MATCH('Stat Growth'!$A$5,Professions!$A$3:$A$10,0),MATCH('Stat Growth'!AF$2,Professions!$B$2:$I$2,0)))),100)</f>
        <v>88.90985513931949</v>
      </c>
      <c r="AG63">
        <f>MIN(AG62+(1/(AG62/INDEX(Professions!$B$3:$I$10,MATCH('Stat Growth'!$A$5,Professions!$A$3:$A$10,0),MATCH('Stat Growth'!AG$2,Professions!$B$2:$I$2,0)))),100)</f>
        <v>85.513097993296213</v>
      </c>
      <c r="AH63">
        <f>MIN(AH62+(1/(AH62/INDEX(Professions!$B$3:$I$10,MATCH('Stat Growth'!$A$5,Professions!$A$3:$A$10,0),MATCH('Stat Growth'!AH$2,Professions!$B$2:$I$2,0)))),100)</f>
        <v>81.977704002382978</v>
      </c>
      <c r="AK63">
        <f>E63*INDEX(Professions!$J$3:$Q$10,MATCH('Stat Growth'!$A$5,Professions!$A$3:$A$10,0),MATCH(AK$2,Professions!$J$2:$Q$2,0))</f>
        <v>74</v>
      </c>
      <c r="AL63">
        <f>F63*INDEX(Professions!$J$3:$Q$10,MATCH('Stat Growth'!$A$5,Professions!$A$3:$A$10,0),MATCH(AL$2,Professions!$J$2:$Q$2,0))</f>
        <v>78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82</v>
      </c>
      <c r="AO63">
        <f>I63*INDEX(Professions!$J$3:$Q$10,MATCH('Stat Growth'!$A$5,Professions!$A$3:$A$10,0),MATCH(AO$2,Professions!$J$2:$Q$2,0))</f>
        <v>172</v>
      </c>
      <c r="AP63">
        <f>J63*INDEX(Professions!$J$3:$Q$10,MATCH('Stat Growth'!$A$5,Professions!$A$3:$A$10,0),MATCH(AP$2,Professions!$J$2:$Q$2,0))</f>
        <v>178</v>
      </c>
      <c r="AQ63">
        <f>K63*INDEX(Professions!$J$3:$Q$10,MATCH('Stat Growth'!$A$5,Professions!$A$3:$A$10,0),MATCH(AQ$2,Professions!$J$2:$Q$2,0))</f>
        <v>86</v>
      </c>
      <c r="AR63">
        <f>L63*INDEX(Professions!$J$3:$Q$10,MATCH('Stat Growth'!$A$5,Professions!$A$3:$A$10,0),MATCH(AR$2,Professions!$J$2:$Q$2,0))</f>
        <v>82</v>
      </c>
      <c r="AT63">
        <f t="shared" si="18"/>
        <v>41</v>
      </c>
      <c r="AU63">
        <f t="shared" si="19"/>
        <v>50.9</v>
      </c>
      <c r="AW63">
        <f t="shared" si="16"/>
        <v>41</v>
      </c>
      <c r="AX63">
        <f t="shared" si="17"/>
        <v>51</v>
      </c>
    </row>
    <row r="64" spans="3:50">
      <c r="C64">
        <f>Experience!C62</f>
        <v>60</v>
      </c>
      <c r="E64">
        <f t="shared" si="15"/>
        <v>75</v>
      </c>
      <c r="F64">
        <f t="shared" si="7"/>
        <v>78</v>
      </c>
      <c r="G64">
        <f t="shared" si="8"/>
        <v>86</v>
      </c>
      <c r="H64">
        <f t="shared" si="9"/>
        <v>82</v>
      </c>
      <c r="I64">
        <f t="shared" si="10"/>
        <v>86</v>
      </c>
      <c r="J64">
        <f t="shared" si="11"/>
        <v>89</v>
      </c>
      <c r="K64">
        <f t="shared" si="12"/>
        <v>86</v>
      </c>
      <c r="L64">
        <f t="shared" si="13"/>
        <v>82</v>
      </c>
      <c r="R64">
        <f>ROUND((E64-$E$3)/2+INDEX(Races!$C$3:$J$14,MATCH('Stat Growth'!$A$2,Races!$A$3:$A$14,0),MATCH('Stat Growth'!R$2,Races!$C$2:$J$2,0)),0)</f>
        <v>10</v>
      </c>
      <c r="S64">
        <f>ROUND((F64-$E$3)/2+INDEX(Races!$C$3:$J$14,MATCH('Stat Growth'!$A$2,Races!$A$3:$A$14,0),MATCH('Stat Growth'!S$2,Races!$C$2:$J$2,0)),0)</f>
        <v>6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8</v>
      </c>
      <c r="V64">
        <f>ROUND((I64-$E$3)/2+INDEX(Races!$C$3:$J$14,MATCH('Stat Growth'!$A$2,Races!$A$3:$A$14,0),MATCH('Stat Growth'!V$2,Races!$C$2:$J$2,0)),0)</f>
        <v>10</v>
      </c>
      <c r="W64">
        <f>ROUND((J64-$E$3)/2+INDEX(Races!$C$3:$J$14,MATCH('Stat Growth'!$A$2,Races!$A$3:$A$14,0),MATCH('Stat Growth'!W$2,Races!$C$2:$J$2,0)),0)</f>
        <v>17</v>
      </c>
      <c r="X64">
        <f>ROUND((K64-$E$3)/2+INDEX(Races!$C$3:$J$14,MATCH('Stat Growth'!$A$2,Races!$A$3:$A$14,0),MATCH('Stat Growth'!X$2,Races!$C$2:$J$2,0)),0)</f>
        <v>15</v>
      </c>
      <c r="Y64">
        <f>ROUND((L64-$E$3)/2+INDEX(Races!$C$3:$J$14,MATCH('Stat Growth'!$A$2,Races!$A$3:$A$14,0),MATCH('Stat Growth'!Y$2,Races!$C$2:$J$2,0)),0)</f>
        <v>8</v>
      </c>
      <c r="AA64">
        <f>MIN(AA63+(1/(AA63/INDEX(Professions!$B$3:$I$10,MATCH('Stat Growth'!$A$5,Professions!$A$3:$A$10,0),MATCH('Stat Growth'!AA$2,Professions!$B$2:$I$2,0)))),100)</f>
        <v>74.546756875350852</v>
      </c>
      <c r="AB64">
        <f>MIN(AB63+(1/(AB63/INDEX(Professions!$B$3:$I$10,MATCH('Stat Growth'!$A$5,Professions!$A$3:$A$10,0),MATCH('Stat Growth'!AB$2,Professions!$B$2:$I$2,0)))),100)</f>
        <v>78.476754550065877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82.221672777105169</v>
      </c>
      <c r="AE64">
        <f>MIN(AE63+(1/(AE63/INDEX(Professions!$B$3:$I$10,MATCH('Stat Growth'!$A$5,Professions!$A$3:$A$10,0),MATCH('Stat Growth'!AE$2,Professions!$B$2:$I$2,0)))),100)</f>
        <v>85.805450867729078</v>
      </c>
      <c r="AF64">
        <f>MIN(AF63+(1/(AF63/INDEX(Professions!$B$3:$I$10,MATCH('Stat Growth'!$A$5,Professions!$A$3:$A$10,0),MATCH('Stat Growth'!AF$2,Professions!$B$2:$I$2,0)))),100)</f>
        <v>89.247275551859701</v>
      </c>
      <c r="AG64">
        <f>MIN(AG63+(1/(AG63/INDEX(Professions!$B$3:$I$10,MATCH('Stat Growth'!$A$5,Professions!$A$3:$A$10,0),MATCH('Stat Growth'!AG$2,Professions!$B$2:$I$2,0)))),100)</f>
        <v>85.805450867729078</v>
      </c>
      <c r="AH64">
        <f>MIN(AH63+(1/(AH63/INDEX(Professions!$B$3:$I$10,MATCH('Stat Growth'!$A$5,Professions!$A$3:$A$10,0),MATCH('Stat Growth'!AH$2,Professions!$B$2:$I$2,0)))),100)</f>
        <v>82.221672777105169</v>
      </c>
      <c r="AK64">
        <f>E64*INDEX(Professions!$J$3:$Q$10,MATCH('Stat Growth'!$A$5,Professions!$A$3:$A$10,0),MATCH(AK$2,Professions!$J$2:$Q$2,0))</f>
        <v>75</v>
      </c>
      <c r="AL64">
        <f>F64*INDEX(Professions!$J$3:$Q$10,MATCH('Stat Growth'!$A$5,Professions!$A$3:$A$10,0),MATCH(AL$2,Professions!$J$2:$Q$2,0))</f>
        <v>78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82</v>
      </c>
      <c r="AO64">
        <f>I64*INDEX(Professions!$J$3:$Q$10,MATCH('Stat Growth'!$A$5,Professions!$A$3:$A$10,0),MATCH(AO$2,Professions!$J$2:$Q$2,0))</f>
        <v>172</v>
      </c>
      <c r="AP64">
        <f>J64*INDEX(Professions!$J$3:$Q$10,MATCH('Stat Growth'!$A$5,Professions!$A$3:$A$10,0),MATCH(AP$2,Professions!$J$2:$Q$2,0))</f>
        <v>178</v>
      </c>
      <c r="AQ64">
        <f>K64*INDEX(Professions!$J$3:$Q$10,MATCH('Stat Growth'!$A$5,Professions!$A$3:$A$10,0),MATCH(AQ$2,Professions!$J$2:$Q$2,0))</f>
        <v>86</v>
      </c>
      <c r="AR64">
        <f>L64*INDEX(Professions!$J$3:$Q$10,MATCH('Stat Growth'!$A$5,Professions!$A$3:$A$10,0),MATCH(AR$2,Professions!$J$2:$Q$2,0))</f>
        <v>82</v>
      </c>
      <c r="AT64">
        <f t="shared" si="18"/>
        <v>41.05</v>
      </c>
      <c r="AU64">
        <f t="shared" si="19"/>
        <v>50.9</v>
      </c>
      <c r="AW64">
        <f t="shared" si="16"/>
        <v>41</v>
      </c>
      <c r="AX64">
        <f t="shared" si="17"/>
        <v>51</v>
      </c>
    </row>
    <row r="65" spans="3:50">
      <c r="C65">
        <f>Experience!C63</f>
        <v>61</v>
      </c>
      <c r="E65">
        <f t="shared" si="15"/>
        <v>75</v>
      </c>
      <c r="F65">
        <f t="shared" si="7"/>
        <v>79</v>
      </c>
      <c r="G65">
        <f t="shared" si="8"/>
        <v>86</v>
      </c>
      <c r="H65">
        <f t="shared" si="9"/>
        <v>82</v>
      </c>
      <c r="I65">
        <f t="shared" si="10"/>
        <v>86</v>
      </c>
      <c r="J65">
        <f t="shared" si="11"/>
        <v>90</v>
      </c>
      <c r="K65">
        <f t="shared" si="12"/>
        <v>86</v>
      </c>
      <c r="L65">
        <f t="shared" si="13"/>
        <v>82</v>
      </c>
      <c r="R65">
        <f>ROUND((E65-$E$3)/2+INDEX(Races!$C$3:$J$14,MATCH('Stat Growth'!$A$2,Races!$A$3:$A$14,0),MATCH('Stat Growth'!R$2,Races!$C$2:$J$2,0)),0)</f>
        <v>10</v>
      </c>
      <c r="S65">
        <f>ROUND((F65-$E$3)/2+INDEX(Races!$C$3:$J$14,MATCH('Stat Growth'!$A$2,Races!$A$3:$A$14,0),MATCH('Stat Growth'!S$2,Races!$C$2:$J$2,0)),0)</f>
        <v>7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8</v>
      </c>
      <c r="V65">
        <f>ROUND((I65-$E$3)/2+INDEX(Races!$C$3:$J$14,MATCH('Stat Growth'!$A$2,Races!$A$3:$A$14,0),MATCH('Stat Growth'!V$2,Races!$C$2:$J$2,0)),0)</f>
        <v>10</v>
      </c>
      <c r="W65">
        <f>ROUND((J65-$E$3)/2+INDEX(Races!$C$3:$J$14,MATCH('Stat Growth'!$A$2,Races!$A$3:$A$14,0),MATCH('Stat Growth'!W$2,Races!$C$2:$J$2,0)),0)</f>
        <v>17</v>
      </c>
      <c r="X65">
        <f>ROUND((K65-$E$3)/2+INDEX(Races!$C$3:$J$14,MATCH('Stat Growth'!$A$2,Races!$A$3:$A$14,0),MATCH('Stat Growth'!X$2,Races!$C$2:$J$2,0)),0)</f>
        <v>15</v>
      </c>
      <c r="Y65">
        <f>ROUND((L65-$E$3)/2+INDEX(Races!$C$3:$J$14,MATCH('Stat Growth'!$A$2,Races!$A$3:$A$14,0),MATCH('Stat Growth'!Y$2,Races!$C$2:$J$2,0)),0)</f>
        <v>8</v>
      </c>
      <c r="AA65">
        <f>MIN(AA64+(1/(AA64/INDEX(Professions!$B$3:$I$10,MATCH('Stat Growth'!$A$5,Professions!$A$3:$A$10,0),MATCH('Stat Growth'!AA$2,Professions!$B$2:$I$2,0)))),100)</f>
        <v>74.680900873281189</v>
      </c>
      <c r="AB65">
        <f>MIN(AB64+(1/(AB64/INDEX(Professions!$B$3:$I$10,MATCH('Stat Growth'!$A$5,Professions!$A$3:$A$10,0),MATCH('Stat Growth'!AB$2,Professions!$B$2:$I$2,0)))),100)</f>
        <v>78.667893952886502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82.464917645817806</v>
      </c>
      <c r="AE65">
        <f>MIN(AE64+(1/(AE64/INDEX(Professions!$B$3:$I$10,MATCH('Stat Growth'!$A$5,Professions!$A$3:$A$10,0),MATCH('Stat Growth'!AE$2,Professions!$B$2:$I$2,0)))),100)</f>
        <v>86.096807649229333</v>
      </c>
      <c r="AF65">
        <f>MIN(AF64+(1/(AF64/INDEX(Professions!$B$3:$I$10,MATCH('Stat Growth'!$A$5,Professions!$A$3:$A$10,0),MATCH('Stat Growth'!AF$2,Professions!$B$2:$I$2,0)))),100)</f>
        <v>89.583420266804723</v>
      </c>
      <c r="AG65">
        <f>MIN(AG64+(1/(AG64/INDEX(Professions!$B$3:$I$10,MATCH('Stat Growth'!$A$5,Professions!$A$3:$A$10,0),MATCH('Stat Growth'!AG$2,Professions!$B$2:$I$2,0)))),100)</f>
        <v>86.096807649229333</v>
      </c>
      <c r="AH65">
        <f>MIN(AH64+(1/(AH64/INDEX(Professions!$B$3:$I$10,MATCH('Stat Growth'!$A$5,Professions!$A$3:$A$10,0),MATCH('Stat Growth'!AH$2,Professions!$B$2:$I$2,0)))),100)</f>
        <v>82.464917645817806</v>
      </c>
      <c r="AK65">
        <f>E65*INDEX(Professions!$J$3:$Q$10,MATCH('Stat Growth'!$A$5,Professions!$A$3:$A$10,0),MATCH(AK$2,Professions!$J$2:$Q$2,0))</f>
        <v>75</v>
      </c>
      <c r="AL65">
        <f>F65*INDEX(Professions!$J$3:$Q$10,MATCH('Stat Growth'!$A$5,Professions!$A$3:$A$10,0),MATCH(AL$2,Professions!$J$2:$Q$2,0))</f>
        <v>79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82</v>
      </c>
      <c r="AO65">
        <f>I65*INDEX(Professions!$J$3:$Q$10,MATCH('Stat Growth'!$A$5,Professions!$A$3:$A$10,0),MATCH(AO$2,Professions!$J$2:$Q$2,0))</f>
        <v>172</v>
      </c>
      <c r="AP65">
        <f>J65*INDEX(Professions!$J$3:$Q$10,MATCH('Stat Growth'!$A$5,Professions!$A$3:$A$10,0),MATCH(AP$2,Professions!$J$2:$Q$2,0))</f>
        <v>180</v>
      </c>
      <c r="AQ65">
        <f>K65*INDEX(Professions!$J$3:$Q$10,MATCH('Stat Growth'!$A$5,Professions!$A$3:$A$10,0),MATCH(AQ$2,Professions!$J$2:$Q$2,0))</f>
        <v>86</v>
      </c>
      <c r="AR65">
        <f>L65*INDEX(Professions!$J$3:$Q$10,MATCH('Stat Growth'!$A$5,Professions!$A$3:$A$10,0),MATCH(AR$2,Professions!$J$2:$Q$2,0))</f>
        <v>82</v>
      </c>
      <c r="AT65">
        <f t="shared" si="18"/>
        <v>41.1</v>
      </c>
      <c r="AU65">
        <f t="shared" si="19"/>
        <v>51</v>
      </c>
      <c r="AW65">
        <f t="shared" si="16"/>
        <v>41</v>
      </c>
      <c r="AX65">
        <f t="shared" si="17"/>
        <v>51</v>
      </c>
    </row>
    <row r="66" spans="3:50">
      <c r="C66">
        <f>Experience!C64</f>
        <v>62</v>
      </c>
      <c r="E66">
        <f t="shared" si="15"/>
        <v>75</v>
      </c>
      <c r="F66">
        <f t="shared" si="7"/>
        <v>79</v>
      </c>
      <c r="G66">
        <f t="shared" si="8"/>
        <v>86</v>
      </c>
      <c r="H66">
        <f t="shared" si="9"/>
        <v>83</v>
      </c>
      <c r="I66">
        <f t="shared" si="10"/>
        <v>86</v>
      </c>
      <c r="J66">
        <f t="shared" si="11"/>
        <v>90</v>
      </c>
      <c r="K66">
        <f t="shared" si="12"/>
        <v>86</v>
      </c>
      <c r="L66">
        <f t="shared" si="13"/>
        <v>83</v>
      </c>
      <c r="R66">
        <f>ROUND((E66-$E$3)/2+INDEX(Races!$C$3:$J$14,MATCH('Stat Growth'!$A$2,Races!$A$3:$A$14,0),MATCH('Stat Growth'!R$2,Races!$C$2:$J$2,0)),0)</f>
        <v>10</v>
      </c>
      <c r="S66">
        <f>ROUND((F66-$E$3)/2+INDEX(Races!$C$3:$J$14,MATCH('Stat Growth'!$A$2,Races!$A$3:$A$14,0),MATCH('Stat Growth'!S$2,Races!$C$2:$J$2,0)),0)</f>
        <v>7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9</v>
      </c>
      <c r="V66">
        <f>ROUND((I66-$E$3)/2+INDEX(Races!$C$3:$J$14,MATCH('Stat Growth'!$A$2,Races!$A$3:$A$14,0),MATCH('Stat Growth'!V$2,Races!$C$2:$J$2,0)),0)</f>
        <v>10</v>
      </c>
      <c r="W66">
        <f>ROUND((J66-$E$3)/2+INDEX(Races!$C$3:$J$14,MATCH('Stat Growth'!$A$2,Races!$A$3:$A$14,0),MATCH('Stat Growth'!W$2,Races!$C$2:$J$2,0)),0)</f>
        <v>17</v>
      </c>
      <c r="X66">
        <f>ROUND((K66-$E$3)/2+INDEX(Races!$C$3:$J$14,MATCH('Stat Growth'!$A$2,Races!$A$3:$A$14,0),MATCH('Stat Growth'!X$2,Races!$C$2:$J$2,0)),0)</f>
        <v>15</v>
      </c>
      <c r="Y66">
        <f>ROUND((L66-$E$3)/2+INDEX(Races!$C$3:$J$14,MATCH('Stat Growth'!$A$2,Races!$A$3:$A$14,0),MATCH('Stat Growth'!Y$2,Races!$C$2:$J$2,0)),0)</f>
        <v>9</v>
      </c>
      <c r="AA66">
        <f>MIN(AA65+(1/(AA65/INDEX(Professions!$B$3:$I$10,MATCH('Stat Growth'!$A$5,Professions!$A$3:$A$10,0),MATCH('Stat Growth'!AA$2,Professions!$B$2:$I$2,0)))),100)</f>
        <v>74.814803917875793</v>
      </c>
      <c r="AB66">
        <f>MIN(AB65+(1/(AB65/INDEX(Professions!$B$3:$I$10,MATCH('Stat Growth'!$A$5,Professions!$A$3:$A$10,0),MATCH('Stat Growth'!AB$2,Professions!$B$2:$I$2,0)))),100)</f>
        <v>78.858568944249342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82.707445020742242</v>
      </c>
      <c r="AE66">
        <f>MIN(AE65+(1/(AE65/INDEX(Professions!$B$3:$I$10,MATCH('Stat Growth'!$A$5,Professions!$A$3:$A$10,0),MATCH('Stat Growth'!AE$2,Professions!$B$2:$I$2,0)))),100)</f>
        <v>86.387178461836626</v>
      </c>
      <c r="AF66">
        <f>MIN(AF65+(1/(AF65/INDEX(Professions!$B$3:$I$10,MATCH('Stat Growth'!$A$5,Professions!$A$3:$A$10,0),MATCH('Stat Growth'!AF$2,Professions!$B$2:$I$2,0)))),100)</f>
        <v>89.918303662757367</v>
      </c>
      <c r="AG66">
        <f>MIN(AG65+(1/(AG65/INDEX(Professions!$B$3:$I$10,MATCH('Stat Growth'!$A$5,Professions!$A$3:$A$10,0),MATCH('Stat Growth'!AG$2,Professions!$B$2:$I$2,0)))),100)</f>
        <v>86.387178461836626</v>
      </c>
      <c r="AH66">
        <f>MIN(AH65+(1/(AH65/INDEX(Professions!$B$3:$I$10,MATCH('Stat Growth'!$A$5,Professions!$A$3:$A$10,0),MATCH('Stat Growth'!AH$2,Professions!$B$2:$I$2,0)))),100)</f>
        <v>82.707445020742242</v>
      </c>
      <c r="AK66">
        <f>E66*INDEX(Professions!$J$3:$Q$10,MATCH('Stat Growth'!$A$5,Professions!$A$3:$A$10,0),MATCH(AK$2,Professions!$J$2:$Q$2,0))</f>
        <v>75</v>
      </c>
      <c r="AL66">
        <f>F66*INDEX(Professions!$J$3:$Q$10,MATCH('Stat Growth'!$A$5,Professions!$A$3:$A$10,0),MATCH(AL$2,Professions!$J$2:$Q$2,0))</f>
        <v>79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83</v>
      </c>
      <c r="AO66">
        <f>I66*INDEX(Professions!$J$3:$Q$10,MATCH('Stat Growth'!$A$5,Professions!$A$3:$A$10,0),MATCH(AO$2,Professions!$J$2:$Q$2,0))</f>
        <v>172</v>
      </c>
      <c r="AP66">
        <f>J66*INDEX(Professions!$J$3:$Q$10,MATCH('Stat Growth'!$A$5,Professions!$A$3:$A$10,0),MATCH(AP$2,Professions!$J$2:$Q$2,0))</f>
        <v>180</v>
      </c>
      <c r="AQ66">
        <f>K66*INDEX(Professions!$J$3:$Q$10,MATCH('Stat Growth'!$A$5,Professions!$A$3:$A$10,0),MATCH(AQ$2,Professions!$J$2:$Q$2,0))</f>
        <v>86</v>
      </c>
      <c r="AR66">
        <f>L66*INDEX(Professions!$J$3:$Q$10,MATCH('Stat Growth'!$A$5,Professions!$A$3:$A$10,0),MATCH(AR$2,Professions!$J$2:$Q$2,0))</f>
        <v>83</v>
      </c>
      <c r="AT66">
        <f t="shared" si="18"/>
        <v>41.15</v>
      </c>
      <c r="AU66">
        <f t="shared" si="19"/>
        <v>51.05</v>
      </c>
      <c r="AW66">
        <f t="shared" si="16"/>
        <v>41</v>
      </c>
      <c r="AX66">
        <f t="shared" si="17"/>
        <v>51</v>
      </c>
    </row>
    <row r="67" spans="3:50">
      <c r="C67">
        <f>Experience!C65</f>
        <v>63</v>
      </c>
      <c r="E67">
        <f t="shared" si="15"/>
        <v>75</v>
      </c>
      <c r="F67">
        <f t="shared" si="7"/>
        <v>79</v>
      </c>
      <c r="G67">
        <f t="shared" si="8"/>
        <v>87</v>
      </c>
      <c r="H67">
        <f t="shared" si="9"/>
        <v>83</v>
      </c>
      <c r="I67">
        <f t="shared" si="10"/>
        <v>87</v>
      </c>
      <c r="J67">
        <f t="shared" si="11"/>
        <v>90</v>
      </c>
      <c r="K67">
        <f t="shared" si="12"/>
        <v>87</v>
      </c>
      <c r="L67">
        <f t="shared" si="13"/>
        <v>83</v>
      </c>
      <c r="R67">
        <f>ROUND((E67-$E$3)/2+INDEX(Races!$C$3:$J$14,MATCH('Stat Growth'!$A$2,Races!$A$3:$A$14,0),MATCH('Stat Growth'!R$2,Races!$C$2:$J$2,0)),0)</f>
        <v>10</v>
      </c>
      <c r="S67">
        <f>ROUND((F67-$E$3)/2+INDEX(Races!$C$3:$J$14,MATCH('Stat Growth'!$A$2,Races!$A$3:$A$14,0),MATCH('Stat Growth'!S$2,Races!$C$2:$J$2,0)),0)</f>
        <v>7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9</v>
      </c>
      <c r="V67">
        <f>ROUND((I67-$E$3)/2+INDEX(Races!$C$3:$J$14,MATCH('Stat Growth'!$A$2,Races!$A$3:$A$14,0),MATCH('Stat Growth'!V$2,Races!$C$2:$J$2,0)),0)</f>
        <v>11</v>
      </c>
      <c r="W67">
        <f>ROUND((J67-$E$3)/2+INDEX(Races!$C$3:$J$14,MATCH('Stat Growth'!$A$2,Races!$A$3:$A$14,0),MATCH('Stat Growth'!W$2,Races!$C$2:$J$2,0)),0)</f>
        <v>17</v>
      </c>
      <c r="X67">
        <f>ROUND((K67-$E$3)/2+INDEX(Races!$C$3:$J$14,MATCH('Stat Growth'!$A$2,Races!$A$3:$A$14,0),MATCH('Stat Growth'!X$2,Races!$C$2:$J$2,0)),0)</f>
        <v>16</v>
      </c>
      <c r="Y67">
        <f>ROUND((L67-$E$3)/2+INDEX(Races!$C$3:$J$14,MATCH('Stat Growth'!$A$2,Races!$A$3:$A$14,0),MATCH('Stat Growth'!Y$2,Races!$C$2:$J$2,0)),0)</f>
        <v>9</v>
      </c>
      <c r="AA67">
        <f>MIN(AA66+(1/(AA66/INDEX(Professions!$B$3:$I$10,MATCH('Stat Growth'!$A$5,Professions!$A$3:$A$10,0),MATCH('Stat Growth'!AA$2,Professions!$B$2:$I$2,0)))),100)</f>
        <v>74.948467303680786</v>
      </c>
      <c r="AB67">
        <f>MIN(AB66+(1/(AB66/INDEX(Professions!$B$3:$I$10,MATCH('Stat Growth'!$A$5,Professions!$A$3:$A$10,0),MATCH('Stat Growth'!AB$2,Professions!$B$2:$I$2,0)))),100)</f>
        <v>79.048782895641295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82.949261219936687</v>
      </c>
      <c r="AE67">
        <f>MIN(AE66+(1/(AE66/INDEX(Professions!$B$3:$I$10,MATCH('Stat Growth'!$A$5,Professions!$A$3:$A$10,0),MATCH('Stat Growth'!AE$2,Professions!$B$2:$I$2,0)))),100)</f>
        <v>86.676573259133363</v>
      </c>
      <c r="AF67">
        <f>MIN(AF66+(1/(AF66/INDEX(Professions!$B$3:$I$10,MATCH('Stat Growth'!$A$5,Professions!$A$3:$A$10,0),MATCH('Stat Growth'!AF$2,Professions!$B$2:$I$2,0)))),100)</f>
        <v>90.251939850029274</v>
      </c>
      <c r="AG67">
        <f>MIN(AG66+(1/(AG66/INDEX(Professions!$B$3:$I$10,MATCH('Stat Growth'!$A$5,Professions!$A$3:$A$10,0),MATCH('Stat Growth'!AG$2,Professions!$B$2:$I$2,0)))),100)</f>
        <v>86.676573259133363</v>
      </c>
      <c r="AH67">
        <f>MIN(AH66+(1/(AH66/INDEX(Professions!$B$3:$I$10,MATCH('Stat Growth'!$A$5,Professions!$A$3:$A$10,0),MATCH('Stat Growth'!AH$2,Professions!$B$2:$I$2,0)))),100)</f>
        <v>82.949261219936687</v>
      </c>
      <c r="AK67">
        <f>E67*INDEX(Professions!$J$3:$Q$10,MATCH('Stat Growth'!$A$5,Professions!$A$3:$A$10,0),MATCH(AK$2,Professions!$J$2:$Q$2,0))</f>
        <v>75</v>
      </c>
      <c r="AL67">
        <f>F67*INDEX(Professions!$J$3:$Q$10,MATCH('Stat Growth'!$A$5,Professions!$A$3:$A$10,0),MATCH(AL$2,Professions!$J$2:$Q$2,0))</f>
        <v>79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83</v>
      </c>
      <c r="AO67">
        <f>I67*INDEX(Professions!$J$3:$Q$10,MATCH('Stat Growth'!$A$5,Professions!$A$3:$A$10,0),MATCH(AO$2,Professions!$J$2:$Q$2,0))</f>
        <v>174</v>
      </c>
      <c r="AP67">
        <f>J67*INDEX(Professions!$J$3:$Q$10,MATCH('Stat Growth'!$A$5,Professions!$A$3:$A$10,0),MATCH(AP$2,Professions!$J$2:$Q$2,0))</f>
        <v>180</v>
      </c>
      <c r="AQ67">
        <f>K67*INDEX(Professions!$J$3:$Q$10,MATCH('Stat Growth'!$A$5,Professions!$A$3:$A$10,0),MATCH(AQ$2,Professions!$J$2:$Q$2,0))</f>
        <v>87</v>
      </c>
      <c r="AR67">
        <f>L67*INDEX(Professions!$J$3:$Q$10,MATCH('Stat Growth'!$A$5,Professions!$A$3:$A$10,0),MATCH(AR$2,Professions!$J$2:$Q$2,0))</f>
        <v>83</v>
      </c>
      <c r="AT67">
        <f t="shared" si="18"/>
        <v>41.2</v>
      </c>
      <c r="AU67">
        <f t="shared" si="19"/>
        <v>51.2</v>
      </c>
      <c r="AW67">
        <f t="shared" si="16"/>
        <v>41</v>
      </c>
      <c r="AX67">
        <f t="shared" si="17"/>
        <v>51</v>
      </c>
    </row>
    <row r="68" spans="3:50">
      <c r="C68">
        <f>Experience!C66</f>
        <v>64</v>
      </c>
      <c r="E68">
        <f t="shared" si="15"/>
        <v>75</v>
      </c>
      <c r="F68">
        <f t="shared" si="7"/>
        <v>79</v>
      </c>
      <c r="G68">
        <f t="shared" si="8"/>
        <v>87</v>
      </c>
      <c r="H68">
        <f t="shared" si="9"/>
        <v>83</v>
      </c>
      <c r="I68">
        <f t="shared" si="10"/>
        <v>87</v>
      </c>
      <c r="J68">
        <f t="shared" si="11"/>
        <v>91</v>
      </c>
      <c r="K68">
        <f t="shared" si="12"/>
        <v>87</v>
      </c>
      <c r="L68">
        <f t="shared" si="13"/>
        <v>83</v>
      </c>
      <c r="R68">
        <f>ROUND((E68-$E$3)/2+INDEX(Races!$C$3:$J$14,MATCH('Stat Growth'!$A$2,Races!$A$3:$A$14,0),MATCH('Stat Growth'!R$2,Races!$C$2:$J$2,0)),0)</f>
        <v>10</v>
      </c>
      <c r="S68">
        <f>ROUND((F68-$E$3)/2+INDEX(Races!$C$3:$J$14,MATCH('Stat Growth'!$A$2,Races!$A$3:$A$14,0),MATCH('Stat Growth'!S$2,Races!$C$2:$J$2,0)),0)</f>
        <v>7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9</v>
      </c>
      <c r="V68">
        <f>ROUND((I68-$E$3)/2+INDEX(Races!$C$3:$J$14,MATCH('Stat Growth'!$A$2,Races!$A$3:$A$14,0),MATCH('Stat Growth'!V$2,Races!$C$2:$J$2,0)),0)</f>
        <v>11</v>
      </c>
      <c r="W68">
        <f>ROUND((J68-$E$3)/2+INDEX(Races!$C$3:$J$14,MATCH('Stat Growth'!$A$2,Races!$A$3:$A$14,0),MATCH('Stat Growth'!W$2,Races!$C$2:$J$2,0)),0)</f>
        <v>18</v>
      </c>
      <c r="X68">
        <f>ROUND((K68-$E$3)/2+INDEX(Races!$C$3:$J$14,MATCH('Stat Growth'!$A$2,Races!$A$3:$A$14,0),MATCH('Stat Growth'!X$2,Races!$C$2:$J$2,0)),0)</f>
        <v>16</v>
      </c>
      <c r="Y68">
        <f>ROUND((L68-$E$3)/2+INDEX(Races!$C$3:$J$14,MATCH('Stat Growth'!$A$2,Races!$A$3:$A$14,0),MATCH('Stat Growth'!Y$2,Races!$C$2:$J$2,0)),0)</f>
        <v>9</v>
      </c>
      <c r="AA68">
        <f>MIN(AA67+(1/(AA67/INDEX(Professions!$B$3:$I$10,MATCH('Stat Growth'!$A$5,Professions!$A$3:$A$10,0),MATCH('Stat Growth'!AA$2,Professions!$B$2:$I$2,0)))),100)</f>
        <v>75.081892313687746</v>
      </c>
      <c r="AB68">
        <f>MIN(AB67+(1/(AB67/INDEX(Professions!$B$3:$I$10,MATCH('Stat Growth'!$A$5,Professions!$A$3:$A$10,0),MATCH('Stat Growth'!AB$2,Professions!$B$2:$I$2,0)))),100)</f>
        <v>79.238539137932875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83.1903724692216</v>
      </c>
      <c r="AE68">
        <f>MIN(AE67+(1/(AE67/INDEX(Professions!$B$3:$I$10,MATCH('Stat Growth'!$A$5,Professions!$A$3:$A$10,0),MATCH('Stat Growth'!AE$2,Professions!$B$2:$I$2,0)))),100)</f>
        <v>86.965001828237718</v>
      </c>
      <c r="AF68">
        <f>MIN(AF67+(1/(AF67/INDEX(Professions!$B$3:$I$10,MATCH('Stat Growth'!$A$5,Professions!$A$3:$A$10,0),MATCH('Stat Growth'!AF$2,Professions!$B$2:$I$2,0)))),100)</f>
        <v>90.584342677601185</v>
      </c>
      <c r="AG68">
        <f>MIN(AG67+(1/(AG67/INDEX(Professions!$B$3:$I$10,MATCH('Stat Growth'!$A$5,Professions!$A$3:$A$10,0),MATCH('Stat Growth'!AG$2,Professions!$B$2:$I$2,0)))),100)</f>
        <v>86.965001828237718</v>
      </c>
      <c r="AH68">
        <f>MIN(AH67+(1/(AH67/INDEX(Professions!$B$3:$I$10,MATCH('Stat Growth'!$A$5,Professions!$A$3:$A$10,0),MATCH('Stat Growth'!AH$2,Professions!$B$2:$I$2,0)))),100)</f>
        <v>83.1903724692216</v>
      </c>
      <c r="AK68">
        <f>E68*INDEX(Professions!$J$3:$Q$10,MATCH('Stat Growth'!$A$5,Professions!$A$3:$A$10,0),MATCH(AK$2,Professions!$J$2:$Q$2,0))</f>
        <v>75</v>
      </c>
      <c r="AL68">
        <f>F68*INDEX(Professions!$J$3:$Q$10,MATCH('Stat Growth'!$A$5,Professions!$A$3:$A$10,0),MATCH(AL$2,Professions!$J$2:$Q$2,0))</f>
        <v>79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83</v>
      </c>
      <c r="AO68">
        <f>I68*INDEX(Professions!$J$3:$Q$10,MATCH('Stat Growth'!$A$5,Professions!$A$3:$A$10,0),MATCH(AO$2,Professions!$J$2:$Q$2,0))</f>
        <v>174</v>
      </c>
      <c r="AP68">
        <f>J68*INDEX(Professions!$J$3:$Q$10,MATCH('Stat Growth'!$A$5,Professions!$A$3:$A$10,0),MATCH(AP$2,Professions!$J$2:$Q$2,0))</f>
        <v>182</v>
      </c>
      <c r="AQ68">
        <f>K68*INDEX(Professions!$J$3:$Q$10,MATCH('Stat Growth'!$A$5,Professions!$A$3:$A$10,0),MATCH(AQ$2,Professions!$J$2:$Q$2,0))</f>
        <v>87</v>
      </c>
      <c r="AR68">
        <f>L68*INDEX(Professions!$J$3:$Q$10,MATCH('Stat Growth'!$A$5,Professions!$A$3:$A$10,0),MATCH(AR$2,Professions!$J$2:$Q$2,0))</f>
        <v>83</v>
      </c>
      <c r="AT68">
        <f t="shared" ref="AT68:AT104" si="20">$AT$3+SUM(AK68:AN68)/20</f>
        <v>41.2</v>
      </c>
      <c r="AU68">
        <f t="shared" ref="AU68:AU104" si="21">$AU$3+SUM(AO68:AR68)/20</f>
        <v>51.3</v>
      </c>
      <c r="AW68">
        <f t="shared" ref="AW68:AW104" si="22">ROUND(AT68,0)</f>
        <v>41</v>
      </c>
      <c r="AX68">
        <f t="shared" ref="AX68:AX104" si="23">ROUND(AU68,0)</f>
        <v>51</v>
      </c>
    </row>
    <row r="69" spans="3:50">
      <c r="C69">
        <f>Experience!C67</f>
        <v>65</v>
      </c>
      <c r="E69">
        <f t="shared" si="15"/>
        <v>75</v>
      </c>
      <c r="F69">
        <f t="shared" si="7"/>
        <v>79</v>
      </c>
      <c r="G69">
        <f t="shared" si="8"/>
        <v>87</v>
      </c>
      <c r="H69">
        <f t="shared" si="9"/>
        <v>83</v>
      </c>
      <c r="I69">
        <f t="shared" si="10"/>
        <v>87</v>
      </c>
      <c r="J69">
        <f t="shared" si="11"/>
        <v>91</v>
      </c>
      <c r="K69">
        <f t="shared" si="12"/>
        <v>87</v>
      </c>
      <c r="L69">
        <f t="shared" si="13"/>
        <v>83</v>
      </c>
      <c r="R69">
        <f>ROUND((E69-$E$3)/2+INDEX(Races!$C$3:$J$14,MATCH('Stat Growth'!$A$2,Races!$A$3:$A$14,0),MATCH('Stat Growth'!R$2,Races!$C$2:$J$2,0)),0)</f>
        <v>10</v>
      </c>
      <c r="S69">
        <f>ROUND((F69-$E$3)/2+INDEX(Races!$C$3:$J$14,MATCH('Stat Growth'!$A$2,Races!$A$3:$A$14,0),MATCH('Stat Growth'!S$2,Races!$C$2:$J$2,0)),0)</f>
        <v>7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9</v>
      </c>
      <c r="V69">
        <f>ROUND((I69-$E$3)/2+INDEX(Races!$C$3:$J$14,MATCH('Stat Growth'!$A$2,Races!$A$3:$A$14,0),MATCH('Stat Growth'!V$2,Races!$C$2:$J$2,0)),0)</f>
        <v>11</v>
      </c>
      <c r="W69">
        <f>ROUND((J69-$E$3)/2+INDEX(Races!$C$3:$J$14,MATCH('Stat Growth'!$A$2,Races!$A$3:$A$14,0),MATCH('Stat Growth'!W$2,Races!$C$2:$J$2,0)),0)</f>
        <v>18</v>
      </c>
      <c r="X69">
        <f>ROUND((K69-$E$3)/2+INDEX(Races!$C$3:$J$14,MATCH('Stat Growth'!$A$2,Races!$A$3:$A$14,0),MATCH('Stat Growth'!X$2,Races!$C$2:$J$2,0)),0)</f>
        <v>16</v>
      </c>
      <c r="Y69">
        <f>ROUND((L69-$E$3)/2+INDEX(Races!$C$3:$J$14,MATCH('Stat Growth'!$A$2,Races!$A$3:$A$14,0),MATCH('Stat Growth'!Y$2,Races!$C$2:$J$2,0)),0)</f>
        <v>9</v>
      </c>
      <c r="AA69">
        <f>MIN(AA68+(1/(AA68/INDEX(Professions!$B$3:$I$10,MATCH('Stat Growth'!$A$5,Professions!$A$3:$A$10,0),MATCH('Stat Growth'!AA$2,Professions!$B$2:$I$2,0)))),100)</f>
        <v>75.215080219477613</v>
      </c>
      <c r="AB69">
        <f>MIN(AB68+(1/(AB68/INDEX(Professions!$B$3:$I$10,MATCH('Stat Growth'!$A$5,Professions!$A$3:$A$10,0),MATCH('Stat Growth'!AB$2,Professions!$B$2:$I$2,0)))),100)</f>
        <v>79.427840962060259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83.430784904054718</v>
      </c>
      <c r="AE69">
        <f>MIN(AE68+(1/(AE68/INDEX(Professions!$B$3:$I$10,MATCH('Stat Growth'!$A$5,Professions!$A$3:$A$10,0),MATCH('Stat Growth'!AE$2,Professions!$B$2:$I$2,0)))),100)</f>
        <v>87.252473793677069</v>
      </c>
      <c r="AF69">
        <f>MIN(AF68+(1/(AF68/INDEX(Professions!$B$3:$I$10,MATCH('Stat Growth'!$A$5,Professions!$A$3:$A$10,0),MATCH('Stat Growth'!AF$2,Professions!$B$2:$I$2,0)))),100)</f>
        <v>90.915525739852612</v>
      </c>
      <c r="AG69">
        <f>MIN(AG68+(1/(AG68/INDEX(Professions!$B$3:$I$10,MATCH('Stat Growth'!$A$5,Professions!$A$3:$A$10,0),MATCH('Stat Growth'!AG$2,Professions!$B$2:$I$2,0)))),100)</f>
        <v>87.252473793677069</v>
      </c>
      <c r="AH69">
        <f>MIN(AH68+(1/(AH68/INDEX(Professions!$B$3:$I$10,MATCH('Stat Growth'!$A$5,Professions!$A$3:$A$10,0),MATCH('Stat Growth'!AH$2,Professions!$B$2:$I$2,0)))),100)</f>
        <v>83.430784904054718</v>
      </c>
      <c r="AK69">
        <f>E69*INDEX(Professions!$J$3:$Q$10,MATCH('Stat Growth'!$A$5,Professions!$A$3:$A$10,0),MATCH(AK$2,Professions!$J$2:$Q$2,0))</f>
        <v>75</v>
      </c>
      <c r="AL69">
        <f>F69*INDEX(Professions!$J$3:$Q$10,MATCH('Stat Growth'!$A$5,Professions!$A$3:$A$10,0),MATCH(AL$2,Professions!$J$2:$Q$2,0))</f>
        <v>79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83</v>
      </c>
      <c r="AO69">
        <f>I69*INDEX(Professions!$J$3:$Q$10,MATCH('Stat Growth'!$A$5,Professions!$A$3:$A$10,0),MATCH(AO$2,Professions!$J$2:$Q$2,0))</f>
        <v>174</v>
      </c>
      <c r="AP69">
        <f>J69*INDEX(Professions!$J$3:$Q$10,MATCH('Stat Growth'!$A$5,Professions!$A$3:$A$10,0),MATCH(AP$2,Professions!$J$2:$Q$2,0))</f>
        <v>182</v>
      </c>
      <c r="AQ69">
        <f>K69*INDEX(Professions!$J$3:$Q$10,MATCH('Stat Growth'!$A$5,Professions!$A$3:$A$10,0),MATCH(AQ$2,Professions!$J$2:$Q$2,0))</f>
        <v>87</v>
      </c>
      <c r="AR69">
        <f>L69*INDEX(Professions!$J$3:$Q$10,MATCH('Stat Growth'!$A$5,Professions!$A$3:$A$10,0),MATCH(AR$2,Professions!$J$2:$Q$2,0))</f>
        <v>83</v>
      </c>
      <c r="AT69">
        <f t="shared" si="20"/>
        <v>41.2</v>
      </c>
      <c r="AU69">
        <f t="shared" si="21"/>
        <v>51.3</v>
      </c>
      <c r="AW69">
        <f t="shared" si="22"/>
        <v>41</v>
      </c>
      <c r="AX69">
        <f t="shared" si="23"/>
        <v>51</v>
      </c>
    </row>
    <row r="70" spans="3:50">
      <c r="C70">
        <f>Experience!C68</f>
        <v>66</v>
      </c>
      <c r="E70">
        <f t="shared" si="15"/>
        <v>75</v>
      </c>
      <c r="F70">
        <f t="shared" ref="F70:F104" si="24">ROUND(AB70,0)</f>
        <v>80</v>
      </c>
      <c r="G70">
        <f t="shared" ref="G70:G104" si="25">ROUND(AC70,0)</f>
        <v>88</v>
      </c>
      <c r="H70">
        <f t="shared" ref="H70:H104" si="26">ROUND(AD70,0)</f>
        <v>84</v>
      </c>
      <c r="I70">
        <f t="shared" ref="I70:I104" si="27">ROUND(AE70,0)</f>
        <v>88</v>
      </c>
      <c r="J70">
        <f t="shared" ref="J70:J104" si="28">ROUND(AF70,0)</f>
        <v>91</v>
      </c>
      <c r="K70">
        <f t="shared" ref="K70:K104" si="29">ROUND(AG70,0)</f>
        <v>88</v>
      </c>
      <c r="L70">
        <f t="shared" ref="L70:L104" si="30">ROUND(AH70,0)</f>
        <v>84</v>
      </c>
      <c r="R70">
        <f>ROUND((E70-$E$3)/2+INDEX(Races!$C$3:$J$14,MATCH('Stat Growth'!$A$2,Races!$A$3:$A$14,0),MATCH('Stat Growth'!R$2,Races!$C$2:$J$2,0)),0)</f>
        <v>10</v>
      </c>
      <c r="S70">
        <f>ROUND((F70-$E$3)/2+INDEX(Races!$C$3:$J$14,MATCH('Stat Growth'!$A$2,Races!$A$3:$A$14,0),MATCH('Stat Growth'!S$2,Races!$C$2:$J$2,0)),0)</f>
        <v>7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9</v>
      </c>
      <c r="V70">
        <f>ROUND((I70-$E$3)/2+INDEX(Races!$C$3:$J$14,MATCH('Stat Growth'!$A$2,Races!$A$3:$A$14,0),MATCH('Stat Growth'!V$2,Races!$C$2:$J$2,0)),0)</f>
        <v>11</v>
      </c>
      <c r="W70">
        <f>ROUND((J70-$E$3)/2+INDEX(Races!$C$3:$J$14,MATCH('Stat Growth'!$A$2,Races!$A$3:$A$14,0),MATCH('Stat Growth'!W$2,Races!$C$2:$J$2,0)),0)</f>
        <v>18</v>
      </c>
      <c r="X70">
        <f>ROUND((K70-$E$3)/2+INDEX(Races!$C$3:$J$14,MATCH('Stat Growth'!$A$2,Races!$A$3:$A$14,0),MATCH('Stat Growth'!X$2,Races!$C$2:$J$2,0)),0)</f>
        <v>16</v>
      </c>
      <c r="Y70">
        <f>ROUND((L70-$E$3)/2+INDEX(Races!$C$3:$J$14,MATCH('Stat Growth'!$A$2,Races!$A$3:$A$14,0),MATCH('Stat Growth'!Y$2,Races!$C$2:$J$2,0)),0)</f>
        <v>9</v>
      </c>
      <c r="AA70">
        <f>MIN(AA69+(1/(AA69/INDEX(Professions!$B$3:$I$10,MATCH('Stat Growth'!$A$5,Professions!$A$3:$A$10,0),MATCH('Stat Growth'!AA$2,Professions!$B$2:$I$2,0)))),100)</f>
        <v>75.348032281362279</v>
      </c>
      <c r="AB70">
        <f>MIN(AB69+(1/(AB69/INDEX(Professions!$B$3:$I$10,MATCH('Stat Growth'!$A$5,Professions!$A$3:$A$10,0),MATCH('Stat Growth'!AB$2,Professions!$B$2:$I$2,0)))),100)</f>
        <v>79.616691619692574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83.670504571357384</v>
      </c>
      <c r="AE70">
        <f>MIN(AE69+(1/(AE69/INDEX(Professions!$B$3:$I$10,MATCH('Stat Growth'!$A$5,Professions!$A$3:$A$10,0),MATCH('Stat Growth'!AE$2,Professions!$B$2:$I$2,0)))),100)</f>
        <v>87.538998621146334</v>
      </c>
      <c r="AF70">
        <f>MIN(AF69+(1/(AF69/INDEX(Professions!$B$3:$I$10,MATCH('Stat Growth'!$A$5,Professions!$A$3:$A$10,0),MATCH('Stat Growth'!AF$2,Professions!$B$2:$I$2,0)))),100)</f>
        <v>91.245502383070217</v>
      </c>
      <c r="AG70">
        <f>MIN(AG69+(1/(AG69/INDEX(Professions!$B$3:$I$10,MATCH('Stat Growth'!$A$5,Professions!$A$3:$A$10,0),MATCH('Stat Growth'!AG$2,Professions!$B$2:$I$2,0)))),100)</f>
        <v>87.538998621146334</v>
      </c>
      <c r="AH70">
        <f>MIN(AH69+(1/(AH69/INDEX(Professions!$B$3:$I$10,MATCH('Stat Growth'!$A$5,Professions!$A$3:$A$10,0),MATCH('Stat Growth'!AH$2,Professions!$B$2:$I$2,0)))),100)</f>
        <v>83.670504571357384</v>
      </c>
      <c r="AK70">
        <f>E70*INDEX(Professions!$J$3:$Q$10,MATCH('Stat Growth'!$A$5,Professions!$A$3:$A$10,0),MATCH(AK$2,Professions!$J$2:$Q$2,0))</f>
        <v>75</v>
      </c>
      <c r="AL70">
        <f>F70*INDEX(Professions!$J$3:$Q$10,MATCH('Stat Growth'!$A$5,Professions!$A$3:$A$10,0),MATCH(AL$2,Professions!$J$2:$Q$2,0))</f>
        <v>80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84</v>
      </c>
      <c r="AO70">
        <f>I70*INDEX(Professions!$J$3:$Q$10,MATCH('Stat Growth'!$A$5,Professions!$A$3:$A$10,0),MATCH(AO$2,Professions!$J$2:$Q$2,0))</f>
        <v>176</v>
      </c>
      <c r="AP70">
        <f>J70*INDEX(Professions!$J$3:$Q$10,MATCH('Stat Growth'!$A$5,Professions!$A$3:$A$10,0),MATCH(AP$2,Professions!$J$2:$Q$2,0))</f>
        <v>182</v>
      </c>
      <c r="AQ70">
        <f>K70*INDEX(Professions!$J$3:$Q$10,MATCH('Stat Growth'!$A$5,Professions!$A$3:$A$10,0),MATCH(AQ$2,Professions!$J$2:$Q$2,0))</f>
        <v>88</v>
      </c>
      <c r="AR70">
        <f>L70*INDEX(Professions!$J$3:$Q$10,MATCH('Stat Growth'!$A$5,Professions!$A$3:$A$10,0),MATCH(AR$2,Professions!$J$2:$Q$2,0))</f>
        <v>84</v>
      </c>
      <c r="AT70">
        <f t="shared" si="20"/>
        <v>41.35</v>
      </c>
      <c r="AU70">
        <f t="shared" si="21"/>
        <v>51.5</v>
      </c>
      <c r="AW70">
        <f t="shared" si="22"/>
        <v>41</v>
      </c>
      <c r="AX70">
        <f t="shared" si="23"/>
        <v>52</v>
      </c>
    </row>
    <row r="71" spans="3:50">
      <c r="C71">
        <f>Experience!C69</f>
        <v>67</v>
      </c>
      <c r="E71">
        <f t="shared" si="15"/>
        <v>75</v>
      </c>
      <c r="F71">
        <f t="shared" si="24"/>
        <v>80</v>
      </c>
      <c r="G71">
        <f t="shared" si="25"/>
        <v>88</v>
      </c>
      <c r="H71">
        <f t="shared" si="26"/>
        <v>84</v>
      </c>
      <c r="I71">
        <f t="shared" si="27"/>
        <v>88</v>
      </c>
      <c r="J71">
        <f t="shared" si="28"/>
        <v>92</v>
      </c>
      <c r="K71">
        <f t="shared" si="29"/>
        <v>88</v>
      </c>
      <c r="L71">
        <f t="shared" si="30"/>
        <v>84</v>
      </c>
      <c r="R71">
        <f>ROUND((E71-$E$3)/2+INDEX(Races!$C$3:$J$14,MATCH('Stat Growth'!$A$2,Races!$A$3:$A$14,0),MATCH('Stat Growth'!R$2,Races!$C$2:$J$2,0)),0)</f>
        <v>10</v>
      </c>
      <c r="S71">
        <f>ROUND((F71-$E$3)/2+INDEX(Races!$C$3:$J$14,MATCH('Stat Growth'!$A$2,Races!$A$3:$A$14,0),MATCH('Stat Growth'!S$2,Races!$C$2:$J$2,0)),0)</f>
        <v>7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9</v>
      </c>
      <c r="V71">
        <f>ROUND((I71-$E$3)/2+INDEX(Races!$C$3:$J$14,MATCH('Stat Growth'!$A$2,Races!$A$3:$A$14,0),MATCH('Stat Growth'!V$2,Races!$C$2:$J$2,0)),0)</f>
        <v>11</v>
      </c>
      <c r="W71">
        <f>ROUND((J71-$E$3)/2+INDEX(Races!$C$3:$J$14,MATCH('Stat Growth'!$A$2,Races!$A$3:$A$14,0),MATCH('Stat Growth'!W$2,Races!$C$2:$J$2,0)),0)</f>
        <v>18</v>
      </c>
      <c r="X71">
        <f>ROUND((K71-$E$3)/2+INDEX(Races!$C$3:$J$14,MATCH('Stat Growth'!$A$2,Races!$A$3:$A$14,0),MATCH('Stat Growth'!X$2,Races!$C$2:$J$2,0)),0)</f>
        <v>16</v>
      </c>
      <c r="Y71">
        <f>ROUND((L71-$E$3)/2+INDEX(Races!$C$3:$J$14,MATCH('Stat Growth'!$A$2,Races!$A$3:$A$14,0),MATCH('Stat Growth'!Y$2,Races!$C$2:$J$2,0)),0)</f>
        <v>9</v>
      </c>
      <c r="AA71">
        <f>MIN(AA70+(1/(AA70/INDEX(Professions!$B$3:$I$10,MATCH('Stat Growth'!$A$5,Professions!$A$3:$A$10,0),MATCH('Stat Growth'!AA$2,Professions!$B$2:$I$2,0)))),100)</f>
        <v>75.480749748523976</v>
      </c>
      <c r="AB71">
        <f>MIN(AB70+(1/(AB70/INDEX(Professions!$B$3:$I$10,MATCH('Stat Growth'!$A$5,Professions!$A$3:$A$10,0),MATCH('Stat Growth'!AB$2,Professions!$B$2:$I$2,0)))),100)</f>
        <v>79.805094323884944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83.909537431293629</v>
      </c>
      <c r="AE71">
        <f>MIN(AE70+(1/(AE70/INDEX(Professions!$B$3:$I$10,MATCH('Stat Growth'!$A$5,Professions!$A$3:$A$10,0),MATCH('Stat Growth'!AE$2,Professions!$B$2:$I$2,0)))),100)</f>
        <v>87.824585621155279</v>
      </c>
      <c r="AF71">
        <f>MIN(AF70+(1/(AF70/INDEX(Professions!$B$3:$I$10,MATCH('Stat Growth'!$A$5,Professions!$A$3:$A$10,0),MATCH('Stat Growth'!AF$2,Professions!$B$2:$I$2,0)))),100)</f>
        <v>91.574285711743812</v>
      </c>
      <c r="AG71">
        <f>MIN(AG70+(1/(AG70/INDEX(Professions!$B$3:$I$10,MATCH('Stat Growth'!$A$5,Professions!$A$3:$A$10,0),MATCH('Stat Growth'!AG$2,Professions!$B$2:$I$2,0)))),100)</f>
        <v>87.824585621155279</v>
      </c>
      <c r="AH71">
        <f>MIN(AH70+(1/(AH70/INDEX(Professions!$B$3:$I$10,MATCH('Stat Growth'!$A$5,Professions!$A$3:$A$10,0),MATCH('Stat Growth'!AH$2,Professions!$B$2:$I$2,0)))),100)</f>
        <v>83.909537431293629</v>
      </c>
      <c r="AK71">
        <f>E71*INDEX(Professions!$J$3:$Q$10,MATCH('Stat Growth'!$A$5,Professions!$A$3:$A$10,0),MATCH(AK$2,Professions!$J$2:$Q$2,0))</f>
        <v>75</v>
      </c>
      <c r="AL71">
        <f>F71*INDEX(Professions!$J$3:$Q$10,MATCH('Stat Growth'!$A$5,Professions!$A$3:$A$10,0),MATCH(AL$2,Professions!$J$2:$Q$2,0))</f>
        <v>80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84</v>
      </c>
      <c r="AO71">
        <f>I71*INDEX(Professions!$J$3:$Q$10,MATCH('Stat Growth'!$A$5,Professions!$A$3:$A$10,0),MATCH(AO$2,Professions!$J$2:$Q$2,0))</f>
        <v>176</v>
      </c>
      <c r="AP71">
        <f>J71*INDEX(Professions!$J$3:$Q$10,MATCH('Stat Growth'!$A$5,Professions!$A$3:$A$10,0),MATCH(AP$2,Professions!$J$2:$Q$2,0))</f>
        <v>184</v>
      </c>
      <c r="AQ71">
        <f>K71*INDEX(Professions!$J$3:$Q$10,MATCH('Stat Growth'!$A$5,Professions!$A$3:$A$10,0),MATCH(AQ$2,Professions!$J$2:$Q$2,0))</f>
        <v>88</v>
      </c>
      <c r="AR71">
        <f>L71*INDEX(Professions!$J$3:$Q$10,MATCH('Stat Growth'!$A$5,Professions!$A$3:$A$10,0),MATCH(AR$2,Professions!$J$2:$Q$2,0))</f>
        <v>84</v>
      </c>
      <c r="AT71">
        <f t="shared" si="20"/>
        <v>41.35</v>
      </c>
      <c r="AU71">
        <f t="shared" si="21"/>
        <v>51.6</v>
      </c>
      <c r="AW71">
        <f t="shared" si="22"/>
        <v>41</v>
      </c>
      <c r="AX71">
        <f t="shared" si="23"/>
        <v>52</v>
      </c>
    </row>
    <row r="72" spans="3:50">
      <c r="C72">
        <f>Experience!C70</f>
        <v>68</v>
      </c>
      <c r="E72">
        <f t="shared" si="15"/>
        <v>76</v>
      </c>
      <c r="F72">
        <f t="shared" si="24"/>
        <v>80</v>
      </c>
      <c r="G72">
        <f t="shared" si="25"/>
        <v>88</v>
      </c>
      <c r="H72">
        <f t="shared" si="26"/>
        <v>84</v>
      </c>
      <c r="I72">
        <f t="shared" si="27"/>
        <v>88</v>
      </c>
      <c r="J72">
        <f t="shared" si="28"/>
        <v>92</v>
      </c>
      <c r="K72">
        <f t="shared" si="29"/>
        <v>88</v>
      </c>
      <c r="L72">
        <f t="shared" si="30"/>
        <v>84</v>
      </c>
      <c r="R72">
        <f>ROUND((E72-$E$3)/2+INDEX(Races!$C$3:$J$14,MATCH('Stat Growth'!$A$2,Races!$A$3:$A$14,0),MATCH('Stat Growth'!R$2,Races!$C$2:$J$2,0)),0)</f>
        <v>10</v>
      </c>
      <c r="S72">
        <f>ROUND((F72-$E$3)/2+INDEX(Races!$C$3:$J$14,MATCH('Stat Growth'!$A$2,Races!$A$3:$A$14,0),MATCH('Stat Growth'!S$2,Races!$C$2:$J$2,0)),0)</f>
        <v>7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9</v>
      </c>
      <c r="V72">
        <f>ROUND((I72-$E$3)/2+INDEX(Races!$C$3:$J$14,MATCH('Stat Growth'!$A$2,Races!$A$3:$A$14,0),MATCH('Stat Growth'!V$2,Races!$C$2:$J$2,0)),0)</f>
        <v>11</v>
      </c>
      <c r="W72">
        <f>ROUND((J72-$E$3)/2+INDEX(Races!$C$3:$J$14,MATCH('Stat Growth'!$A$2,Races!$A$3:$A$14,0),MATCH('Stat Growth'!W$2,Races!$C$2:$J$2,0)),0)</f>
        <v>18</v>
      </c>
      <c r="X72">
        <f>ROUND((K72-$E$3)/2+INDEX(Races!$C$3:$J$14,MATCH('Stat Growth'!$A$2,Races!$A$3:$A$14,0),MATCH('Stat Growth'!X$2,Races!$C$2:$J$2,0)),0)</f>
        <v>16</v>
      </c>
      <c r="Y72">
        <f>ROUND((L72-$E$3)/2+INDEX(Races!$C$3:$J$14,MATCH('Stat Growth'!$A$2,Races!$A$3:$A$14,0),MATCH('Stat Growth'!Y$2,Races!$C$2:$J$2,0)),0)</f>
        <v>9</v>
      </c>
      <c r="AA72">
        <f>MIN(AA71+(1/(AA71/INDEX(Professions!$B$3:$I$10,MATCH('Stat Growth'!$A$5,Professions!$A$3:$A$10,0),MATCH('Stat Growth'!AA$2,Professions!$B$2:$I$2,0)))),100)</f>
        <v>75.613233859152402</v>
      </c>
      <c r="AB72">
        <f>MIN(AB71+(1/(AB71/INDEX(Professions!$B$3:$I$10,MATCH('Stat Growth'!$A$5,Professions!$A$3:$A$10,0),MATCH('Stat Growth'!AB$2,Professions!$B$2:$I$2,0)))),100)</f>
        <v>79.993052249717636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84.147889359003585</v>
      </c>
      <c r="AE72">
        <f>MIN(AE71+(1/(AE71/INDEX(Professions!$B$3:$I$10,MATCH('Stat Growth'!$A$5,Professions!$A$3:$A$10,0),MATCH('Stat Growth'!AE$2,Professions!$B$2:$I$2,0)))),100)</f>
        <v>88.109243952568775</v>
      </c>
      <c r="AF72">
        <f>MIN(AF71+(1/(AF71/INDEX(Professions!$B$3:$I$10,MATCH('Stat Growth'!$A$5,Professions!$A$3:$A$10,0),MATCH('Stat Growth'!AF$2,Professions!$B$2:$I$2,0)))),100)</f>
        <v>91.901888594658274</v>
      </c>
      <c r="AG72">
        <f>MIN(AG71+(1/(AG71/INDEX(Professions!$B$3:$I$10,MATCH('Stat Growth'!$A$5,Professions!$A$3:$A$10,0),MATCH('Stat Growth'!AG$2,Professions!$B$2:$I$2,0)))),100)</f>
        <v>88.109243952568775</v>
      </c>
      <c r="AH72">
        <f>MIN(AH71+(1/(AH71/INDEX(Professions!$B$3:$I$10,MATCH('Stat Growth'!$A$5,Professions!$A$3:$A$10,0),MATCH('Stat Growth'!AH$2,Professions!$B$2:$I$2,0)))),100)</f>
        <v>84.147889359003585</v>
      </c>
      <c r="AK72">
        <f>E72*INDEX(Professions!$J$3:$Q$10,MATCH('Stat Growth'!$A$5,Professions!$A$3:$A$10,0),MATCH(AK$2,Professions!$J$2:$Q$2,0))</f>
        <v>76</v>
      </c>
      <c r="AL72">
        <f>F72*INDEX(Professions!$J$3:$Q$10,MATCH('Stat Growth'!$A$5,Professions!$A$3:$A$10,0),MATCH(AL$2,Professions!$J$2:$Q$2,0))</f>
        <v>80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84</v>
      </c>
      <c r="AO72">
        <f>I72*INDEX(Professions!$J$3:$Q$10,MATCH('Stat Growth'!$A$5,Professions!$A$3:$A$10,0),MATCH(AO$2,Professions!$J$2:$Q$2,0))</f>
        <v>176</v>
      </c>
      <c r="AP72">
        <f>J72*INDEX(Professions!$J$3:$Q$10,MATCH('Stat Growth'!$A$5,Professions!$A$3:$A$10,0),MATCH(AP$2,Professions!$J$2:$Q$2,0))</f>
        <v>184</v>
      </c>
      <c r="AQ72">
        <f>K72*INDEX(Professions!$J$3:$Q$10,MATCH('Stat Growth'!$A$5,Professions!$A$3:$A$10,0),MATCH(AQ$2,Professions!$J$2:$Q$2,0))</f>
        <v>88</v>
      </c>
      <c r="AR72">
        <f>L72*INDEX(Professions!$J$3:$Q$10,MATCH('Stat Growth'!$A$5,Professions!$A$3:$A$10,0),MATCH(AR$2,Professions!$J$2:$Q$2,0))</f>
        <v>84</v>
      </c>
      <c r="AT72">
        <f t="shared" si="20"/>
        <v>41.4</v>
      </c>
      <c r="AU72">
        <f t="shared" si="21"/>
        <v>51.6</v>
      </c>
      <c r="AW72">
        <f t="shared" si="22"/>
        <v>41</v>
      </c>
      <c r="AX72">
        <f t="shared" si="23"/>
        <v>52</v>
      </c>
    </row>
    <row r="73" spans="3:50">
      <c r="C73">
        <f>Experience!C71</f>
        <v>69</v>
      </c>
      <c r="E73">
        <f t="shared" si="15"/>
        <v>76</v>
      </c>
      <c r="F73">
        <f t="shared" si="24"/>
        <v>80</v>
      </c>
      <c r="G73">
        <f t="shared" si="25"/>
        <v>88</v>
      </c>
      <c r="H73">
        <f t="shared" si="26"/>
        <v>84</v>
      </c>
      <c r="I73">
        <f t="shared" si="27"/>
        <v>88</v>
      </c>
      <c r="J73">
        <f t="shared" si="28"/>
        <v>92</v>
      </c>
      <c r="K73">
        <f t="shared" si="29"/>
        <v>88</v>
      </c>
      <c r="L73">
        <f t="shared" si="30"/>
        <v>84</v>
      </c>
      <c r="R73">
        <f>ROUND((E73-$E$3)/2+INDEX(Races!$C$3:$J$14,MATCH('Stat Growth'!$A$2,Races!$A$3:$A$14,0),MATCH('Stat Growth'!R$2,Races!$C$2:$J$2,0)),0)</f>
        <v>10</v>
      </c>
      <c r="S73">
        <f>ROUND((F73-$E$3)/2+INDEX(Races!$C$3:$J$14,MATCH('Stat Growth'!$A$2,Races!$A$3:$A$14,0),MATCH('Stat Growth'!S$2,Races!$C$2:$J$2,0)),0)</f>
        <v>7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9</v>
      </c>
      <c r="V73">
        <f>ROUND((I73-$E$3)/2+INDEX(Races!$C$3:$J$14,MATCH('Stat Growth'!$A$2,Races!$A$3:$A$14,0),MATCH('Stat Growth'!V$2,Races!$C$2:$J$2,0)),0)</f>
        <v>11</v>
      </c>
      <c r="W73">
        <f>ROUND((J73-$E$3)/2+INDEX(Races!$C$3:$J$14,MATCH('Stat Growth'!$A$2,Races!$A$3:$A$14,0),MATCH('Stat Growth'!W$2,Races!$C$2:$J$2,0)),0)</f>
        <v>18</v>
      </c>
      <c r="X73">
        <f>ROUND((K73-$E$3)/2+INDEX(Races!$C$3:$J$14,MATCH('Stat Growth'!$A$2,Races!$A$3:$A$14,0),MATCH('Stat Growth'!X$2,Races!$C$2:$J$2,0)),0)</f>
        <v>16</v>
      </c>
      <c r="Y73">
        <f>ROUND((L73-$E$3)/2+INDEX(Races!$C$3:$J$14,MATCH('Stat Growth'!$A$2,Races!$A$3:$A$14,0),MATCH('Stat Growth'!Y$2,Races!$C$2:$J$2,0)),0)</f>
        <v>9</v>
      </c>
      <c r="AA73">
        <f>MIN(AA72+(1/(AA72/INDEX(Professions!$B$3:$I$10,MATCH('Stat Growth'!$A$5,Professions!$A$3:$A$10,0),MATCH('Stat Growth'!AA$2,Professions!$B$2:$I$2,0)))),100)</f>
        <v>75.745485840579718</v>
      </c>
      <c r="AB73">
        <f>MIN(AB72+(1/(AB72/INDEX(Professions!$B$3:$I$10,MATCH('Stat Growth'!$A$5,Professions!$A$3:$A$10,0),MATCH('Stat Growth'!AB$2,Professions!$B$2:$I$2,0)))),100)</f>
        <v>80.180568534921676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84.385566146292604</v>
      </c>
      <c r="AE73">
        <f>MIN(AE72+(1/(AE72/INDEX(Professions!$B$3:$I$10,MATCH('Stat Growth'!$A$5,Professions!$A$3:$A$10,0),MATCH('Stat Growth'!AE$2,Professions!$B$2:$I$2,0)))),100)</f>
        <v>88.392982626043917</v>
      </c>
      <c r="AF73">
        <f>MIN(AF72+(1/(AF72/INDEX(Professions!$B$3:$I$10,MATCH('Stat Growth'!$A$5,Professions!$A$3:$A$10,0),MATCH('Stat Growth'!AF$2,Professions!$B$2:$I$2,0)))),100)</f>
        <v>92.228323670789493</v>
      </c>
      <c r="AG73">
        <f>MIN(AG72+(1/(AG72/INDEX(Professions!$B$3:$I$10,MATCH('Stat Growth'!$A$5,Professions!$A$3:$A$10,0),MATCH('Stat Growth'!AG$2,Professions!$B$2:$I$2,0)))),100)</f>
        <v>88.392982626043917</v>
      </c>
      <c r="AH73">
        <f>MIN(AH72+(1/(AH72/INDEX(Professions!$B$3:$I$10,MATCH('Stat Growth'!$A$5,Professions!$A$3:$A$10,0),MATCH('Stat Growth'!AH$2,Professions!$B$2:$I$2,0)))),100)</f>
        <v>84.385566146292604</v>
      </c>
      <c r="AK73">
        <f>E73*INDEX(Professions!$J$3:$Q$10,MATCH('Stat Growth'!$A$5,Professions!$A$3:$A$10,0),MATCH(AK$2,Professions!$J$2:$Q$2,0))</f>
        <v>76</v>
      </c>
      <c r="AL73">
        <f>F73*INDEX(Professions!$J$3:$Q$10,MATCH('Stat Growth'!$A$5,Professions!$A$3:$A$10,0),MATCH(AL$2,Professions!$J$2:$Q$2,0))</f>
        <v>80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84</v>
      </c>
      <c r="AO73">
        <f>I73*INDEX(Professions!$J$3:$Q$10,MATCH('Stat Growth'!$A$5,Professions!$A$3:$A$10,0),MATCH(AO$2,Professions!$J$2:$Q$2,0))</f>
        <v>176</v>
      </c>
      <c r="AP73">
        <f>J73*INDEX(Professions!$J$3:$Q$10,MATCH('Stat Growth'!$A$5,Professions!$A$3:$A$10,0),MATCH(AP$2,Professions!$J$2:$Q$2,0))</f>
        <v>184</v>
      </c>
      <c r="AQ73">
        <f>K73*INDEX(Professions!$J$3:$Q$10,MATCH('Stat Growth'!$A$5,Professions!$A$3:$A$10,0),MATCH(AQ$2,Professions!$J$2:$Q$2,0))</f>
        <v>88</v>
      </c>
      <c r="AR73">
        <f>L73*INDEX(Professions!$J$3:$Q$10,MATCH('Stat Growth'!$A$5,Professions!$A$3:$A$10,0),MATCH(AR$2,Professions!$J$2:$Q$2,0))</f>
        <v>84</v>
      </c>
      <c r="AT73">
        <f t="shared" si="20"/>
        <v>41.4</v>
      </c>
      <c r="AU73">
        <f t="shared" si="21"/>
        <v>51.6</v>
      </c>
      <c r="AW73">
        <f t="shared" si="22"/>
        <v>41</v>
      </c>
      <c r="AX73">
        <f t="shared" si="23"/>
        <v>52</v>
      </c>
    </row>
    <row r="74" spans="3:50">
      <c r="C74">
        <f>Experience!C72</f>
        <v>70</v>
      </c>
      <c r="E74">
        <f t="shared" si="15"/>
        <v>76</v>
      </c>
      <c r="F74">
        <f t="shared" si="24"/>
        <v>80</v>
      </c>
      <c r="G74">
        <f t="shared" si="25"/>
        <v>89</v>
      </c>
      <c r="H74">
        <f t="shared" si="26"/>
        <v>85</v>
      </c>
      <c r="I74">
        <f t="shared" si="27"/>
        <v>89</v>
      </c>
      <c r="J74">
        <f t="shared" si="28"/>
        <v>93</v>
      </c>
      <c r="K74">
        <f t="shared" si="29"/>
        <v>89</v>
      </c>
      <c r="L74">
        <f t="shared" si="30"/>
        <v>85</v>
      </c>
      <c r="R74">
        <f>ROUND((E74-$E$3)/2+INDEX(Races!$C$3:$J$14,MATCH('Stat Growth'!$A$2,Races!$A$3:$A$14,0),MATCH('Stat Growth'!R$2,Races!$C$2:$J$2,0)),0)</f>
        <v>10</v>
      </c>
      <c r="S74">
        <f>ROUND((F74-$E$3)/2+INDEX(Races!$C$3:$J$14,MATCH('Stat Growth'!$A$2,Races!$A$3:$A$14,0),MATCH('Stat Growth'!S$2,Races!$C$2:$J$2,0)),0)</f>
        <v>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10</v>
      </c>
      <c r="V74">
        <f>ROUND((I74-$E$3)/2+INDEX(Races!$C$3:$J$14,MATCH('Stat Growth'!$A$2,Races!$A$3:$A$14,0),MATCH('Stat Growth'!V$2,Races!$C$2:$J$2,0)),0)</f>
        <v>12</v>
      </c>
      <c r="W74">
        <f>ROUND((J74-$E$3)/2+INDEX(Races!$C$3:$J$14,MATCH('Stat Growth'!$A$2,Races!$A$3:$A$14,0),MATCH('Stat Growth'!W$2,Races!$C$2:$J$2,0)),0)</f>
        <v>19</v>
      </c>
      <c r="X74">
        <f>ROUND((K74-$E$3)/2+INDEX(Races!$C$3:$J$14,MATCH('Stat Growth'!$A$2,Races!$A$3:$A$14,0),MATCH('Stat Growth'!X$2,Races!$C$2:$J$2,0)),0)</f>
        <v>17</v>
      </c>
      <c r="Y74">
        <f>ROUND((L74-$E$3)/2+INDEX(Races!$C$3:$J$14,MATCH('Stat Growth'!$A$2,Races!$A$3:$A$14,0),MATCH('Stat Growth'!Y$2,Races!$C$2:$J$2,0)),0)</f>
        <v>10</v>
      </c>
      <c r="AA74">
        <f>MIN(AA73+(1/(AA73/INDEX(Professions!$B$3:$I$10,MATCH('Stat Growth'!$A$5,Professions!$A$3:$A$10,0),MATCH('Stat Growth'!AA$2,Professions!$B$2:$I$2,0)))),100)</f>
        <v>75.877506909413398</v>
      </c>
      <c r="AB74">
        <f>MIN(AB73+(1/(AB73/INDEX(Professions!$B$3:$I$10,MATCH('Stat Growth'!$A$5,Professions!$A$3:$A$10,0),MATCH('Stat Growth'!AB$2,Professions!$B$2:$I$2,0)))),100)</f>
        <v>80.367646280491257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84.622573503277422</v>
      </c>
      <c r="AE74">
        <f>MIN(AE73+(1/(AE73/INDEX(Professions!$B$3:$I$10,MATCH('Stat Growth'!$A$5,Professions!$A$3:$A$10,0),MATCH('Stat Growth'!AE$2,Professions!$B$2:$I$2,0)))),100)</f>
        <v>88.675810507367544</v>
      </c>
      <c r="AF74">
        <f>MIN(AF73+(1/(AF73/INDEX(Professions!$B$3:$I$10,MATCH('Stat Growth'!$A$5,Professions!$A$3:$A$10,0),MATCH('Stat Growth'!AF$2,Professions!$B$2:$I$2,0)))),100)</f>
        <v>92.553603355011944</v>
      </c>
      <c r="AG74">
        <f>MIN(AG73+(1/(AG73/INDEX(Professions!$B$3:$I$10,MATCH('Stat Growth'!$A$5,Professions!$A$3:$A$10,0),MATCH('Stat Growth'!AG$2,Professions!$B$2:$I$2,0)))),100)</f>
        <v>88.675810507367544</v>
      </c>
      <c r="AH74">
        <f>MIN(AH73+(1/(AH73/INDEX(Professions!$B$3:$I$10,MATCH('Stat Growth'!$A$5,Professions!$A$3:$A$10,0),MATCH('Stat Growth'!AH$2,Professions!$B$2:$I$2,0)))),100)</f>
        <v>84.622573503277422</v>
      </c>
      <c r="AK74">
        <f>E74*INDEX(Professions!$J$3:$Q$10,MATCH('Stat Growth'!$A$5,Professions!$A$3:$A$10,0),MATCH(AK$2,Professions!$J$2:$Q$2,0))</f>
        <v>76</v>
      </c>
      <c r="AL74">
        <f>F74*INDEX(Professions!$J$3:$Q$10,MATCH('Stat Growth'!$A$5,Professions!$A$3:$A$10,0),MATCH(AL$2,Professions!$J$2:$Q$2,0))</f>
        <v>80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85</v>
      </c>
      <c r="AO74">
        <f>I74*INDEX(Professions!$J$3:$Q$10,MATCH('Stat Growth'!$A$5,Professions!$A$3:$A$10,0),MATCH(AO$2,Professions!$J$2:$Q$2,0))</f>
        <v>178</v>
      </c>
      <c r="AP74">
        <f>J74*INDEX(Professions!$J$3:$Q$10,MATCH('Stat Growth'!$A$5,Professions!$A$3:$A$10,0),MATCH(AP$2,Professions!$J$2:$Q$2,0))</f>
        <v>186</v>
      </c>
      <c r="AQ74">
        <f>K74*INDEX(Professions!$J$3:$Q$10,MATCH('Stat Growth'!$A$5,Professions!$A$3:$A$10,0),MATCH(AQ$2,Professions!$J$2:$Q$2,0))</f>
        <v>89</v>
      </c>
      <c r="AR74">
        <f>L74*INDEX(Professions!$J$3:$Q$10,MATCH('Stat Growth'!$A$5,Professions!$A$3:$A$10,0),MATCH(AR$2,Professions!$J$2:$Q$2,0))</f>
        <v>85</v>
      </c>
      <c r="AT74">
        <f t="shared" si="20"/>
        <v>41.5</v>
      </c>
      <c r="AU74">
        <f t="shared" si="21"/>
        <v>51.9</v>
      </c>
      <c r="AW74">
        <f t="shared" si="22"/>
        <v>42</v>
      </c>
      <c r="AX74">
        <f t="shared" si="23"/>
        <v>52</v>
      </c>
    </row>
    <row r="75" spans="3:50">
      <c r="C75">
        <f>Experience!C73</f>
        <v>71</v>
      </c>
      <c r="E75">
        <f t="shared" si="15"/>
        <v>76</v>
      </c>
      <c r="F75">
        <f t="shared" si="24"/>
        <v>81</v>
      </c>
      <c r="G75">
        <f t="shared" si="25"/>
        <v>89</v>
      </c>
      <c r="H75">
        <f t="shared" si="26"/>
        <v>85</v>
      </c>
      <c r="I75">
        <f t="shared" si="27"/>
        <v>89</v>
      </c>
      <c r="J75">
        <f t="shared" si="28"/>
        <v>93</v>
      </c>
      <c r="K75">
        <f t="shared" si="29"/>
        <v>89</v>
      </c>
      <c r="L75">
        <f t="shared" si="30"/>
        <v>85</v>
      </c>
      <c r="R75">
        <f>ROUND((E75-$E$3)/2+INDEX(Races!$C$3:$J$14,MATCH('Stat Growth'!$A$2,Races!$A$3:$A$14,0),MATCH('Stat Growth'!R$2,Races!$C$2:$J$2,0)),0)</f>
        <v>10</v>
      </c>
      <c r="S75">
        <f>ROUND((F75-$E$3)/2+INDEX(Races!$C$3:$J$14,MATCH('Stat Growth'!$A$2,Races!$A$3:$A$14,0),MATCH('Stat Growth'!S$2,Races!$C$2:$J$2,0)),0)</f>
        <v>8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10</v>
      </c>
      <c r="V75">
        <f>ROUND((I75-$E$3)/2+INDEX(Races!$C$3:$J$14,MATCH('Stat Growth'!$A$2,Races!$A$3:$A$14,0),MATCH('Stat Growth'!V$2,Races!$C$2:$J$2,0)),0)</f>
        <v>12</v>
      </c>
      <c r="W75">
        <f>ROUND((J75-$E$3)/2+INDEX(Races!$C$3:$J$14,MATCH('Stat Growth'!$A$2,Races!$A$3:$A$14,0),MATCH('Stat Growth'!W$2,Races!$C$2:$J$2,0)),0)</f>
        <v>19</v>
      </c>
      <c r="X75">
        <f>ROUND((K75-$E$3)/2+INDEX(Races!$C$3:$J$14,MATCH('Stat Growth'!$A$2,Races!$A$3:$A$14,0),MATCH('Stat Growth'!X$2,Races!$C$2:$J$2,0)),0)</f>
        <v>17</v>
      </c>
      <c r="Y75">
        <f>ROUND((L75-$E$3)/2+INDEX(Races!$C$3:$J$14,MATCH('Stat Growth'!$A$2,Races!$A$3:$A$14,0),MATCH('Stat Growth'!Y$2,Races!$C$2:$J$2,0)),0)</f>
        <v>10</v>
      </c>
      <c r="AA75">
        <f>MIN(AA74+(1/(AA74/INDEX(Professions!$B$3:$I$10,MATCH('Stat Growth'!$A$5,Professions!$A$3:$A$10,0),MATCH('Stat Growth'!AA$2,Professions!$B$2:$I$2,0)))),100)</f>
        <v>76.009298271667021</v>
      </c>
      <c r="AB75">
        <f>MIN(AB74+(1/(AB74/INDEX(Professions!$B$3:$I$10,MATCH('Stat Growth'!$A$5,Professions!$A$3:$A$10,0),MATCH('Stat Growth'!AB$2,Professions!$B$2:$I$2,0)))),100)</f>
        <v>80.554288551283264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84.858917059990759</v>
      </c>
      <c r="AE75">
        <f>MIN(AE74+(1/(AE74/INDEX(Professions!$B$3:$I$10,MATCH('Stat Growth'!$A$5,Professions!$A$3:$A$10,0),MATCH('Stat Growth'!AE$2,Professions!$B$2:$I$2,0)))),100)</f>
        <v>88.957736320697691</v>
      </c>
      <c r="AF75">
        <f>MIN(AF74+(1/(AF74/INDEX(Professions!$B$3:$I$10,MATCH('Stat Growth'!$A$5,Professions!$A$3:$A$10,0),MATCH('Stat Growth'!AF$2,Professions!$B$2:$I$2,0)))),100)</f>
        <v>92.877739843625221</v>
      </c>
      <c r="AG75">
        <f>MIN(AG74+(1/(AG74/INDEX(Professions!$B$3:$I$10,MATCH('Stat Growth'!$A$5,Professions!$A$3:$A$10,0),MATCH('Stat Growth'!AG$2,Professions!$B$2:$I$2,0)))),100)</f>
        <v>88.957736320697691</v>
      </c>
      <c r="AH75">
        <f>MIN(AH74+(1/(AH74/INDEX(Professions!$B$3:$I$10,MATCH('Stat Growth'!$A$5,Professions!$A$3:$A$10,0),MATCH('Stat Growth'!AH$2,Professions!$B$2:$I$2,0)))),100)</f>
        <v>84.858917059990759</v>
      </c>
      <c r="AK75">
        <f>E75*INDEX(Professions!$J$3:$Q$10,MATCH('Stat Growth'!$A$5,Professions!$A$3:$A$10,0),MATCH(AK$2,Professions!$J$2:$Q$2,0))</f>
        <v>76</v>
      </c>
      <c r="AL75">
        <f>F75*INDEX(Professions!$J$3:$Q$10,MATCH('Stat Growth'!$A$5,Professions!$A$3:$A$10,0),MATCH(AL$2,Professions!$J$2:$Q$2,0))</f>
        <v>81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85</v>
      </c>
      <c r="AO75">
        <f>I75*INDEX(Professions!$J$3:$Q$10,MATCH('Stat Growth'!$A$5,Professions!$A$3:$A$10,0),MATCH(AO$2,Professions!$J$2:$Q$2,0))</f>
        <v>178</v>
      </c>
      <c r="AP75">
        <f>J75*INDEX(Professions!$J$3:$Q$10,MATCH('Stat Growth'!$A$5,Professions!$A$3:$A$10,0),MATCH(AP$2,Professions!$J$2:$Q$2,0))</f>
        <v>186</v>
      </c>
      <c r="AQ75">
        <f>K75*INDEX(Professions!$J$3:$Q$10,MATCH('Stat Growth'!$A$5,Professions!$A$3:$A$10,0),MATCH(AQ$2,Professions!$J$2:$Q$2,0))</f>
        <v>89</v>
      </c>
      <c r="AR75">
        <f>L75*INDEX(Professions!$J$3:$Q$10,MATCH('Stat Growth'!$A$5,Professions!$A$3:$A$10,0),MATCH(AR$2,Professions!$J$2:$Q$2,0))</f>
        <v>85</v>
      </c>
      <c r="AT75">
        <f t="shared" si="20"/>
        <v>41.55</v>
      </c>
      <c r="AU75">
        <f t="shared" si="21"/>
        <v>51.9</v>
      </c>
      <c r="AW75">
        <f t="shared" si="22"/>
        <v>42</v>
      </c>
      <c r="AX75">
        <f t="shared" si="23"/>
        <v>52</v>
      </c>
    </row>
    <row r="76" spans="3:50">
      <c r="C76">
        <f>Experience!C74</f>
        <v>72</v>
      </c>
      <c r="E76">
        <f t="shared" si="15"/>
        <v>76</v>
      </c>
      <c r="F76">
        <f t="shared" si="24"/>
        <v>81</v>
      </c>
      <c r="G76">
        <f t="shared" si="25"/>
        <v>89</v>
      </c>
      <c r="H76">
        <f t="shared" si="26"/>
        <v>85</v>
      </c>
      <c r="I76">
        <f t="shared" si="27"/>
        <v>89</v>
      </c>
      <c r="J76">
        <f t="shared" si="28"/>
        <v>93</v>
      </c>
      <c r="K76">
        <f t="shared" si="29"/>
        <v>89</v>
      </c>
      <c r="L76">
        <f t="shared" si="30"/>
        <v>85</v>
      </c>
      <c r="R76">
        <f>ROUND((E76-$E$3)/2+INDEX(Races!$C$3:$J$14,MATCH('Stat Growth'!$A$2,Races!$A$3:$A$14,0),MATCH('Stat Growth'!R$2,Races!$C$2:$J$2,0)),0)</f>
        <v>10</v>
      </c>
      <c r="S76">
        <f>ROUND((F76-$E$3)/2+INDEX(Races!$C$3:$J$14,MATCH('Stat Growth'!$A$2,Races!$A$3:$A$14,0),MATCH('Stat Growth'!S$2,Races!$C$2:$J$2,0)),0)</f>
        <v>8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10</v>
      </c>
      <c r="V76">
        <f>ROUND((I76-$E$3)/2+INDEX(Races!$C$3:$J$14,MATCH('Stat Growth'!$A$2,Races!$A$3:$A$14,0),MATCH('Stat Growth'!V$2,Races!$C$2:$J$2,0)),0)</f>
        <v>12</v>
      </c>
      <c r="W76">
        <f>ROUND((J76-$E$3)/2+INDEX(Races!$C$3:$J$14,MATCH('Stat Growth'!$A$2,Races!$A$3:$A$14,0),MATCH('Stat Growth'!W$2,Races!$C$2:$J$2,0)),0)</f>
        <v>19</v>
      </c>
      <c r="X76">
        <f>ROUND((K76-$E$3)/2+INDEX(Races!$C$3:$J$14,MATCH('Stat Growth'!$A$2,Races!$A$3:$A$14,0),MATCH('Stat Growth'!X$2,Races!$C$2:$J$2,0)),0)</f>
        <v>17</v>
      </c>
      <c r="Y76">
        <f>ROUND((L76-$E$3)/2+INDEX(Races!$C$3:$J$14,MATCH('Stat Growth'!$A$2,Races!$A$3:$A$14,0),MATCH('Stat Growth'!Y$2,Races!$C$2:$J$2,0)),0)</f>
        <v>10</v>
      </c>
      <c r="AA76">
        <f>MIN(AA75+(1/(AA75/INDEX(Professions!$B$3:$I$10,MATCH('Stat Growth'!$A$5,Professions!$A$3:$A$10,0),MATCH('Stat Growth'!AA$2,Professions!$B$2:$I$2,0)))),100)</f>
        <v>76.140861122888964</v>
      </c>
      <c r="AB76">
        <f>MIN(AB75+(1/(AB75/INDEX(Professions!$B$3:$I$10,MATCH('Stat Growth'!$A$5,Professions!$A$3:$A$10,0),MATCH('Stat Growth'!AB$2,Professions!$B$2:$I$2,0)))),100)</f>
        <v>80.740498376604364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85.094602367945626</v>
      </c>
      <c r="AE76">
        <f>MIN(AE75+(1/(AE75/INDEX(Professions!$B$3:$I$10,MATCH('Stat Growth'!$A$5,Professions!$A$3:$A$10,0),MATCH('Stat Growth'!AE$2,Professions!$B$2:$I$2,0)))),100)</f>
        <v>89.238768651712434</v>
      </c>
      <c r="AF76">
        <f>MIN(AF75+(1/(AF75/INDEX(Professions!$B$3:$I$10,MATCH('Stat Growth'!$A$5,Professions!$A$3:$A$10,0),MATCH('Stat Growth'!AF$2,Professions!$B$2:$I$2,0)))),100)</f>
        <v>93.200745119706554</v>
      </c>
      <c r="AG76">
        <f>MIN(AG75+(1/(AG75/INDEX(Professions!$B$3:$I$10,MATCH('Stat Growth'!$A$5,Professions!$A$3:$A$10,0),MATCH('Stat Growth'!AG$2,Professions!$B$2:$I$2,0)))),100)</f>
        <v>89.238768651712434</v>
      </c>
      <c r="AH76">
        <f>MIN(AH75+(1/(AH75/INDEX(Professions!$B$3:$I$10,MATCH('Stat Growth'!$A$5,Professions!$A$3:$A$10,0),MATCH('Stat Growth'!AH$2,Professions!$B$2:$I$2,0)))),100)</f>
        <v>85.094602367945626</v>
      </c>
      <c r="AK76">
        <f>E76*INDEX(Professions!$J$3:$Q$10,MATCH('Stat Growth'!$A$5,Professions!$A$3:$A$10,0),MATCH(AK$2,Professions!$J$2:$Q$2,0))</f>
        <v>76</v>
      </c>
      <c r="AL76">
        <f>F76*INDEX(Professions!$J$3:$Q$10,MATCH('Stat Growth'!$A$5,Professions!$A$3:$A$10,0),MATCH(AL$2,Professions!$J$2:$Q$2,0))</f>
        <v>81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85</v>
      </c>
      <c r="AO76">
        <f>I76*INDEX(Professions!$J$3:$Q$10,MATCH('Stat Growth'!$A$5,Professions!$A$3:$A$10,0),MATCH(AO$2,Professions!$J$2:$Q$2,0))</f>
        <v>178</v>
      </c>
      <c r="AP76">
        <f>J76*INDEX(Professions!$J$3:$Q$10,MATCH('Stat Growth'!$A$5,Professions!$A$3:$A$10,0),MATCH(AP$2,Professions!$J$2:$Q$2,0))</f>
        <v>186</v>
      </c>
      <c r="AQ76">
        <f>K76*INDEX(Professions!$J$3:$Q$10,MATCH('Stat Growth'!$A$5,Professions!$A$3:$A$10,0),MATCH(AQ$2,Professions!$J$2:$Q$2,0))</f>
        <v>89</v>
      </c>
      <c r="AR76">
        <f>L76*INDEX(Professions!$J$3:$Q$10,MATCH('Stat Growth'!$A$5,Professions!$A$3:$A$10,0),MATCH(AR$2,Professions!$J$2:$Q$2,0))</f>
        <v>85</v>
      </c>
      <c r="AT76">
        <f t="shared" si="20"/>
        <v>41.55</v>
      </c>
      <c r="AU76">
        <f t="shared" si="21"/>
        <v>51.9</v>
      </c>
      <c r="AW76">
        <f t="shared" si="22"/>
        <v>42</v>
      </c>
      <c r="AX76">
        <f t="shared" si="23"/>
        <v>52</v>
      </c>
    </row>
    <row r="77" spans="3:50">
      <c r="C77">
        <f>Experience!C75</f>
        <v>73</v>
      </c>
      <c r="E77">
        <f t="shared" si="15"/>
        <v>76</v>
      </c>
      <c r="F77">
        <f t="shared" si="24"/>
        <v>81</v>
      </c>
      <c r="G77">
        <f t="shared" si="25"/>
        <v>90</v>
      </c>
      <c r="H77">
        <f t="shared" si="26"/>
        <v>85</v>
      </c>
      <c r="I77">
        <f t="shared" si="27"/>
        <v>90</v>
      </c>
      <c r="J77">
        <f t="shared" si="28"/>
        <v>94</v>
      </c>
      <c r="K77">
        <f t="shared" si="29"/>
        <v>90</v>
      </c>
      <c r="L77">
        <f t="shared" si="30"/>
        <v>85</v>
      </c>
      <c r="R77">
        <f>ROUND((E77-$E$3)/2+INDEX(Races!$C$3:$J$14,MATCH('Stat Growth'!$A$2,Races!$A$3:$A$14,0),MATCH('Stat Growth'!R$2,Races!$C$2:$J$2,0)),0)</f>
        <v>10</v>
      </c>
      <c r="S77">
        <f>ROUND((F77-$E$3)/2+INDEX(Races!$C$3:$J$14,MATCH('Stat Growth'!$A$2,Races!$A$3:$A$14,0),MATCH('Stat Growth'!S$2,Races!$C$2:$J$2,0)),0)</f>
        <v>8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10</v>
      </c>
      <c r="V77">
        <f>ROUND((I77-$E$3)/2+INDEX(Races!$C$3:$J$14,MATCH('Stat Growth'!$A$2,Races!$A$3:$A$14,0),MATCH('Stat Growth'!V$2,Races!$C$2:$J$2,0)),0)</f>
        <v>12</v>
      </c>
      <c r="W77">
        <f>ROUND((J77-$E$3)/2+INDEX(Races!$C$3:$J$14,MATCH('Stat Growth'!$A$2,Races!$A$3:$A$14,0),MATCH('Stat Growth'!W$2,Races!$C$2:$J$2,0)),0)</f>
        <v>19</v>
      </c>
      <c r="X77">
        <f>ROUND((K77-$E$3)/2+INDEX(Races!$C$3:$J$14,MATCH('Stat Growth'!$A$2,Races!$A$3:$A$14,0),MATCH('Stat Growth'!X$2,Races!$C$2:$J$2,0)),0)</f>
        <v>17</v>
      </c>
      <c r="Y77">
        <f>ROUND((L77-$E$3)/2+INDEX(Races!$C$3:$J$14,MATCH('Stat Growth'!$A$2,Races!$A$3:$A$14,0),MATCH('Stat Growth'!Y$2,Races!$C$2:$J$2,0)),0)</f>
        <v>10</v>
      </c>
      <c r="AA77">
        <f>MIN(AA76+(1/(AA76/INDEX(Professions!$B$3:$I$10,MATCH('Stat Growth'!$A$5,Professions!$A$3:$A$10,0),MATCH('Stat Growth'!AA$2,Professions!$B$2:$I$2,0)))),100)</f>
        <v>76.272196648289182</v>
      </c>
      <c r="AB77">
        <f>MIN(AB76+(1/(AB76/INDEX(Professions!$B$3:$I$10,MATCH('Stat Growth'!$A$5,Professions!$A$3:$A$10,0),MATCH('Stat Growth'!AB$2,Professions!$B$2:$I$2,0)))),100)</f>
        <v>80.926278750785784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85.329634901660526</v>
      </c>
      <c r="AE77">
        <f>MIN(AE76+(1/(AE76/INDEX(Professions!$B$3:$I$10,MATCH('Stat Growth'!$A$5,Professions!$A$3:$A$10,0),MATCH('Stat Growth'!AE$2,Professions!$B$2:$I$2,0)))),100)</f>
        <v>89.51891595066914</v>
      </c>
      <c r="AF77">
        <f>MIN(AF76+(1/(AF76/INDEX(Professions!$B$3:$I$10,MATCH('Stat Growth'!$A$5,Professions!$A$3:$A$10,0),MATCH('Stat Growth'!AF$2,Professions!$B$2:$I$2,0)))),100)</f>
        <v>93.522630958295807</v>
      </c>
      <c r="AG77">
        <f>MIN(AG76+(1/(AG76/INDEX(Professions!$B$3:$I$10,MATCH('Stat Growth'!$A$5,Professions!$A$3:$A$10,0),MATCH('Stat Growth'!AG$2,Professions!$B$2:$I$2,0)))),100)</f>
        <v>89.51891595066914</v>
      </c>
      <c r="AH77">
        <f>MIN(AH76+(1/(AH76/INDEX(Professions!$B$3:$I$10,MATCH('Stat Growth'!$A$5,Professions!$A$3:$A$10,0),MATCH('Stat Growth'!AH$2,Professions!$B$2:$I$2,0)))),100)</f>
        <v>85.329634901660526</v>
      </c>
      <c r="AK77">
        <f>E77*INDEX(Professions!$J$3:$Q$10,MATCH('Stat Growth'!$A$5,Professions!$A$3:$A$10,0),MATCH(AK$2,Professions!$J$2:$Q$2,0))</f>
        <v>76</v>
      </c>
      <c r="AL77">
        <f>F77*INDEX(Professions!$J$3:$Q$10,MATCH('Stat Growth'!$A$5,Professions!$A$3:$A$10,0),MATCH(AL$2,Professions!$J$2:$Q$2,0))</f>
        <v>81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85</v>
      </c>
      <c r="AO77">
        <f>I77*INDEX(Professions!$J$3:$Q$10,MATCH('Stat Growth'!$A$5,Professions!$A$3:$A$10,0),MATCH(AO$2,Professions!$J$2:$Q$2,0))</f>
        <v>180</v>
      </c>
      <c r="AP77">
        <f>J77*INDEX(Professions!$J$3:$Q$10,MATCH('Stat Growth'!$A$5,Professions!$A$3:$A$10,0),MATCH(AP$2,Professions!$J$2:$Q$2,0))</f>
        <v>188</v>
      </c>
      <c r="AQ77">
        <f>K77*INDEX(Professions!$J$3:$Q$10,MATCH('Stat Growth'!$A$5,Professions!$A$3:$A$10,0),MATCH(AQ$2,Professions!$J$2:$Q$2,0))</f>
        <v>90</v>
      </c>
      <c r="AR77">
        <f>L77*INDEX(Professions!$J$3:$Q$10,MATCH('Stat Growth'!$A$5,Professions!$A$3:$A$10,0),MATCH(AR$2,Professions!$J$2:$Q$2,0))</f>
        <v>85</v>
      </c>
      <c r="AT77">
        <f t="shared" si="20"/>
        <v>41.6</v>
      </c>
      <c r="AU77">
        <f t="shared" si="21"/>
        <v>52.15</v>
      </c>
      <c r="AW77">
        <f t="shared" si="22"/>
        <v>42</v>
      </c>
      <c r="AX77">
        <f t="shared" si="23"/>
        <v>52</v>
      </c>
    </row>
    <row r="78" spans="3:50">
      <c r="C78">
        <f>Experience!C76</f>
        <v>74</v>
      </c>
      <c r="E78">
        <f t="shared" si="15"/>
        <v>76</v>
      </c>
      <c r="F78">
        <f t="shared" si="24"/>
        <v>81</v>
      </c>
      <c r="G78">
        <f t="shared" si="25"/>
        <v>90</v>
      </c>
      <c r="H78">
        <f t="shared" si="26"/>
        <v>86</v>
      </c>
      <c r="I78">
        <f t="shared" si="27"/>
        <v>90</v>
      </c>
      <c r="J78">
        <f t="shared" si="28"/>
        <v>94</v>
      </c>
      <c r="K78">
        <f t="shared" si="29"/>
        <v>90</v>
      </c>
      <c r="L78">
        <f t="shared" si="30"/>
        <v>86</v>
      </c>
      <c r="R78">
        <f>ROUND((E78-$E$3)/2+INDEX(Races!$C$3:$J$14,MATCH('Stat Growth'!$A$2,Races!$A$3:$A$14,0),MATCH('Stat Growth'!R$2,Races!$C$2:$J$2,0)),0)</f>
        <v>10</v>
      </c>
      <c r="S78">
        <f>ROUND((F78-$E$3)/2+INDEX(Races!$C$3:$J$14,MATCH('Stat Growth'!$A$2,Races!$A$3:$A$14,0),MATCH('Stat Growth'!S$2,Races!$C$2:$J$2,0)),0)</f>
        <v>8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10</v>
      </c>
      <c r="V78">
        <f>ROUND((I78-$E$3)/2+INDEX(Races!$C$3:$J$14,MATCH('Stat Growth'!$A$2,Races!$A$3:$A$14,0),MATCH('Stat Growth'!V$2,Races!$C$2:$J$2,0)),0)</f>
        <v>12</v>
      </c>
      <c r="W78">
        <f>ROUND((J78-$E$3)/2+INDEX(Races!$C$3:$J$14,MATCH('Stat Growth'!$A$2,Races!$A$3:$A$14,0),MATCH('Stat Growth'!W$2,Races!$C$2:$J$2,0)),0)</f>
        <v>19</v>
      </c>
      <c r="X78">
        <f>ROUND((K78-$E$3)/2+INDEX(Races!$C$3:$J$14,MATCH('Stat Growth'!$A$2,Races!$A$3:$A$14,0),MATCH('Stat Growth'!X$2,Races!$C$2:$J$2,0)),0)</f>
        <v>17</v>
      </c>
      <c r="Y78">
        <f>ROUND((L78-$E$3)/2+INDEX(Races!$C$3:$J$14,MATCH('Stat Growth'!$A$2,Races!$A$3:$A$14,0),MATCH('Stat Growth'!Y$2,Races!$C$2:$J$2,0)),0)</f>
        <v>10</v>
      </c>
      <c r="AA78">
        <f>MIN(AA77+(1/(AA77/INDEX(Professions!$B$3:$I$10,MATCH('Stat Growth'!$A$5,Professions!$A$3:$A$10,0),MATCH('Stat Growth'!AA$2,Professions!$B$2:$I$2,0)))),100)</f>
        <v>76.403306022863944</v>
      </c>
      <c r="AB78">
        <f>MIN(AB77+(1/(AB77/INDEX(Professions!$B$3:$I$10,MATCH('Stat Growth'!$A$5,Professions!$A$3:$A$10,0),MATCH('Stat Growth'!AB$2,Professions!$B$2:$I$2,0)))),100)</f>
        <v>81.111632633746254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85.564020060146788</v>
      </c>
      <c r="AE78">
        <f>MIN(AE77+(1/(AE77/INDEX(Professions!$B$3:$I$10,MATCH('Stat Growth'!$A$5,Professions!$A$3:$A$10,0),MATCH('Stat Growth'!AE$2,Professions!$B$2:$I$2,0)))),100)</f>
        <v>89.798186535377482</v>
      </c>
      <c r="AF78">
        <f>MIN(AF77+(1/(AF77/INDEX(Professions!$B$3:$I$10,MATCH('Stat Growth'!$A$5,Professions!$A$3:$A$10,0),MATCH('Stat Growth'!AF$2,Professions!$B$2:$I$2,0)))),100)</f>
        <v>93.843408931419532</v>
      </c>
      <c r="AG78">
        <f>MIN(AG77+(1/(AG77/INDEX(Professions!$B$3:$I$10,MATCH('Stat Growth'!$A$5,Professions!$A$3:$A$10,0),MATCH('Stat Growth'!AG$2,Professions!$B$2:$I$2,0)))),100)</f>
        <v>89.798186535377482</v>
      </c>
      <c r="AH78">
        <f>MIN(AH77+(1/(AH77/INDEX(Professions!$B$3:$I$10,MATCH('Stat Growth'!$A$5,Professions!$A$3:$A$10,0),MATCH('Stat Growth'!AH$2,Professions!$B$2:$I$2,0)))),100)</f>
        <v>85.564020060146788</v>
      </c>
      <c r="AK78">
        <f>E78*INDEX(Professions!$J$3:$Q$10,MATCH('Stat Growth'!$A$5,Professions!$A$3:$A$10,0),MATCH(AK$2,Professions!$J$2:$Q$2,0))</f>
        <v>76</v>
      </c>
      <c r="AL78">
        <f>F78*INDEX(Professions!$J$3:$Q$10,MATCH('Stat Growth'!$A$5,Professions!$A$3:$A$10,0),MATCH(AL$2,Professions!$J$2:$Q$2,0))</f>
        <v>81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86</v>
      </c>
      <c r="AO78">
        <f>I78*INDEX(Professions!$J$3:$Q$10,MATCH('Stat Growth'!$A$5,Professions!$A$3:$A$10,0),MATCH(AO$2,Professions!$J$2:$Q$2,0))</f>
        <v>180</v>
      </c>
      <c r="AP78">
        <f>J78*INDEX(Professions!$J$3:$Q$10,MATCH('Stat Growth'!$A$5,Professions!$A$3:$A$10,0),MATCH(AP$2,Professions!$J$2:$Q$2,0))</f>
        <v>188</v>
      </c>
      <c r="AQ78">
        <f>K78*INDEX(Professions!$J$3:$Q$10,MATCH('Stat Growth'!$A$5,Professions!$A$3:$A$10,0),MATCH(AQ$2,Professions!$J$2:$Q$2,0))</f>
        <v>90</v>
      </c>
      <c r="AR78">
        <f>L78*INDEX(Professions!$J$3:$Q$10,MATCH('Stat Growth'!$A$5,Professions!$A$3:$A$10,0),MATCH(AR$2,Professions!$J$2:$Q$2,0))</f>
        <v>86</v>
      </c>
      <c r="AT78">
        <f t="shared" si="20"/>
        <v>41.65</v>
      </c>
      <c r="AU78">
        <f t="shared" si="21"/>
        <v>52.2</v>
      </c>
      <c r="AW78">
        <f t="shared" si="22"/>
        <v>42</v>
      </c>
      <c r="AX78">
        <f t="shared" si="23"/>
        <v>52</v>
      </c>
    </row>
    <row r="79" spans="3:50">
      <c r="C79">
        <f>Experience!C77</f>
        <v>75</v>
      </c>
      <c r="E79">
        <f t="shared" si="15"/>
        <v>77</v>
      </c>
      <c r="F79">
        <f t="shared" si="24"/>
        <v>81</v>
      </c>
      <c r="G79">
        <f t="shared" si="25"/>
        <v>90</v>
      </c>
      <c r="H79">
        <f t="shared" si="26"/>
        <v>86</v>
      </c>
      <c r="I79">
        <f t="shared" si="27"/>
        <v>90</v>
      </c>
      <c r="J79">
        <f t="shared" si="28"/>
        <v>94</v>
      </c>
      <c r="K79">
        <f t="shared" si="29"/>
        <v>90</v>
      </c>
      <c r="L79">
        <f t="shared" si="30"/>
        <v>86</v>
      </c>
      <c r="R79">
        <f>ROUND((E79-$E$3)/2+INDEX(Races!$C$3:$J$14,MATCH('Stat Growth'!$A$2,Races!$A$3:$A$14,0),MATCH('Stat Growth'!R$2,Races!$C$2:$J$2,0)),0)</f>
        <v>11</v>
      </c>
      <c r="S79">
        <f>ROUND((F79-$E$3)/2+INDEX(Races!$C$3:$J$14,MATCH('Stat Growth'!$A$2,Races!$A$3:$A$14,0),MATCH('Stat Growth'!S$2,Races!$C$2:$J$2,0)),0)</f>
        <v>8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10</v>
      </c>
      <c r="V79">
        <f>ROUND((I79-$E$3)/2+INDEX(Races!$C$3:$J$14,MATCH('Stat Growth'!$A$2,Races!$A$3:$A$14,0),MATCH('Stat Growth'!V$2,Races!$C$2:$J$2,0)),0)</f>
        <v>12</v>
      </c>
      <c r="W79">
        <f>ROUND((J79-$E$3)/2+INDEX(Races!$C$3:$J$14,MATCH('Stat Growth'!$A$2,Races!$A$3:$A$14,0),MATCH('Stat Growth'!W$2,Races!$C$2:$J$2,0)),0)</f>
        <v>19</v>
      </c>
      <c r="X79">
        <f>ROUND((K79-$E$3)/2+INDEX(Races!$C$3:$J$14,MATCH('Stat Growth'!$A$2,Races!$A$3:$A$14,0),MATCH('Stat Growth'!X$2,Races!$C$2:$J$2,0)),0)</f>
        <v>17</v>
      </c>
      <c r="Y79">
        <f>ROUND((L79-$E$3)/2+INDEX(Races!$C$3:$J$14,MATCH('Stat Growth'!$A$2,Races!$A$3:$A$14,0),MATCH('Stat Growth'!Y$2,Races!$C$2:$J$2,0)),0)</f>
        <v>10</v>
      </c>
      <c r="AA79">
        <f>MIN(AA78+(1/(AA78/INDEX(Professions!$B$3:$I$10,MATCH('Stat Growth'!$A$5,Professions!$A$3:$A$10,0),MATCH('Stat Growth'!AA$2,Professions!$B$2:$I$2,0)))),100)</f>
        <v>76.534190411518637</v>
      </c>
      <c r="AB79">
        <f>MIN(AB78+(1/(AB78/INDEX(Professions!$B$3:$I$10,MATCH('Stat Growth'!$A$5,Professions!$A$3:$A$10,0),MATCH('Stat Growth'!AB$2,Professions!$B$2:$I$2,0)))),100)</f>
        <v>81.296562951543351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85.797763168359111</v>
      </c>
      <c r="AE79">
        <f>MIN(AE78+(1/(AE78/INDEX(Professions!$B$3:$I$10,MATCH('Stat Growth'!$A$5,Professions!$A$3:$A$10,0),MATCH('Stat Growth'!AE$2,Professions!$B$2:$I$2,0)))),100)</f>
        <v>90.076588594088889</v>
      </c>
      <c r="AF79">
        <f>MIN(AF78+(1/(AF78/INDEX(Professions!$B$3:$I$10,MATCH('Stat Growth'!$A$5,Professions!$A$3:$A$10,0),MATCH('Stat Growth'!AF$2,Professions!$B$2:$I$2,0)))),100)</f>
        <v>94.16309041295996</v>
      </c>
      <c r="AG79">
        <f>MIN(AG78+(1/(AG78/INDEX(Professions!$B$3:$I$10,MATCH('Stat Growth'!$A$5,Professions!$A$3:$A$10,0),MATCH('Stat Growth'!AG$2,Professions!$B$2:$I$2,0)))),100)</f>
        <v>90.076588594088889</v>
      </c>
      <c r="AH79">
        <f>MIN(AH78+(1/(AH78/INDEX(Professions!$B$3:$I$10,MATCH('Stat Growth'!$A$5,Professions!$A$3:$A$10,0),MATCH('Stat Growth'!AH$2,Professions!$B$2:$I$2,0)))),100)</f>
        <v>85.797763168359111</v>
      </c>
      <c r="AK79">
        <f>E79*INDEX(Professions!$J$3:$Q$10,MATCH('Stat Growth'!$A$5,Professions!$A$3:$A$10,0),MATCH(AK$2,Professions!$J$2:$Q$2,0))</f>
        <v>77</v>
      </c>
      <c r="AL79">
        <f>F79*INDEX(Professions!$J$3:$Q$10,MATCH('Stat Growth'!$A$5,Professions!$A$3:$A$10,0),MATCH(AL$2,Professions!$J$2:$Q$2,0))</f>
        <v>81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86</v>
      </c>
      <c r="AO79">
        <f>I79*INDEX(Professions!$J$3:$Q$10,MATCH('Stat Growth'!$A$5,Professions!$A$3:$A$10,0),MATCH(AO$2,Professions!$J$2:$Q$2,0))</f>
        <v>180</v>
      </c>
      <c r="AP79">
        <f>J79*INDEX(Professions!$J$3:$Q$10,MATCH('Stat Growth'!$A$5,Professions!$A$3:$A$10,0),MATCH(AP$2,Professions!$J$2:$Q$2,0))</f>
        <v>188</v>
      </c>
      <c r="AQ79">
        <f>K79*INDEX(Professions!$J$3:$Q$10,MATCH('Stat Growth'!$A$5,Professions!$A$3:$A$10,0),MATCH(AQ$2,Professions!$J$2:$Q$2,0))</f>
        <v>90</v>
      </c>
      <c r="AR79">
        <f>L79*INDEX(Professions!$J$3:$Q$10,MATCH('Stat Growth'!$A$5,Professions!$A$3:$A$10,0),MATCH(AR$2,Professions!$J$2:$Q$2,0))</f>
        <v>86</v>
      </c>
      <c r="AT79">
        <f t="shared" si="20"/>
        <v>41.7</v>
      </c>
      <c r="AU79">
        <f t="shared" si="21"/>
        <v>52.2</v>
      </c>
      <c r="AW79">
        <f t="shared" si="22"/>
        <v>42</v>
      </c>
      <c r="AX79">
        <f t="shared" si="23"/>
        <v>52</v>
      </c>
    </row>
    <row r="80" spans="3:50">
      <c r="C80">
        <f>Experience!C78</f>
        <v>76</v>
      </c>
      <c r="E80">
        <f t="shared" si="15"/>
        <v>77</v>
      </c>
      <c r="F80">
        <f t="shared" si="24"/>
        <v>81</v>
      </c>
      <c r="G80">
        <f t="shared" si="25"/>
        <v>90</v>
      </c>
      <c r="H80">
        <f t="shared" si="26"/>
        <v>86</v>
      </c>
      <c r="I80">
        <f t="shared" si="27"/>
        <v>90</v>
      </c>
      <c r="J80">
        <f t="shared" si="28"/>
        <v>94</v>
      </c>
      <c r="K80">
        <f t="shared" si="29"/>
        <v>90</v>
      </c>
      <c r="L80">
        <f t="shared" si="30"/>
        <v>86</v>
      </c>
      <c r="R80">
        <f>ROUND((E80-$E$3)/2+INDEX(Races!$C$3:$J$14,MATCH('Stat Growth'!$A$2,Races!$A$3:$A$14,0),MATCH('Stat Growth'!R$2,Races!$C$2:$J$2,0)),0)</f>
        <v>11</v>
      </c>
      <c r="S80">
        <f>ROUND((F80-$E$3)/2+INDEX(Races!$C$3:$J$14,MATCH('Stat Growth'!$A$2,Races!$A$3:$A$14,0),MATCH('Stat Growth'!S$2,Races!$C$2:$J$2,0)),0)</f>
        <v>8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10</v>
      </c>
      <c r="V80">
        <f>ROUND((I80-$E$3)/2+INDEX(Races!$C$3:$J$14,MATCH('Stat Growth'!$A$2,Races!$A$3:$A$14,0),MATCH('Stat Growth'!V$2,Races!$C$2:$J$2,0)),0)</f>
        <v>12</v>
      </c>
      <c r="W80">
        <f>ROUND((J80-$E$3)/2+INDEX(Races!$C$3:$J$14,MATCH('Stat Growth'!$A$2,Races!$A$3:$A$14,0),MATCH('Stat Growth'!W$2,Races!$C$2:$J$2,0)),0)</f>
        <v>19</v>
      </c>
      <c r="X80">
        <f>ROUND((K80-$E$3)/2+INDEX(Races!$C$3:$J$14,MATCH('Stat Growth'!$A$2,Races!$A$3:$A$14,0),MATCH('Stat Growth'!X$2,Races!$C$2:$J$2,0)),0)</f>
        <v>17</v>
      </c>
      <c r="Y80">
        <f>ROUND((L80-$E$3)/2+INDEX(Races!$C$3:$J$14,MATCH('Stat Growth'!$A$2,Races!$A$3:$A$14,0),MATCH('Stat Growth'!Y$2,Races!$C$2:$J$2,0)),0)</f>
        <v>10</v>
      </c>
      <c r="AA80">
        <f>MIN(AA79+(1/(AA79/INDEX(Professions!$B$3:$I$10,MATCH('Stat Growth'!$A$5,Professions!$A$3:$A$10,0),MATCH('Stat Growth'!AA$2,Professions!$B$2:$I$2,0)))),100)</f>
        <v>76.664850969188748</v>
      </c>
      <c r="AB80">
        <f>MIN(AB79+(1/(AB79/INDEX(Professions!$B$3:$I$10,MATCH('Stat Growth'!$A$5,Professions!$A$3:$A$10,0),MATCH('Stat Growth'!AB$2,Professions!$B$2:$I$2,0)))),100)</f>
        <v>81.481072596913478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86.030869478610512</v>
      </c>
      <c r="AE80">
        <f>MIN(AE79+(1/(AE79/INDEX(Professions!$B$3:$I$10,MATCH('Stat Growth'!$A$5,Professions!$A$3:$A$10,0),MATCH('Stat Growth'!AE$2,Professions!$B$2:$I$2,0)))),100)</f>
        <v>90.354130188305533</v>
      </c>
      <c r="AF80">
        <f>MIN(AF79+(1/(AF79/INDEX(Professions!$B$3:$I$10,MATCH('Stat Growth'!$A$5,Professions!$A$3:$A$10,0),MATCH('Stat Growth'!AF$2,Professions!$B$2:$I$2,0)))),100)</f>
        <v>94.481686583374852</v>
      </c>
      <c r="AG80">
        <f>MIN(AG79+(1/(AG79/INDEX(Professions!$B$3:$I$10,MATCH('Stat Growth'!$A$5,Professions!$A$3:$A$10,0),MATCH('Stat Growth'!AG$2,Professions!$B$2:$I$2,0)))),100)</f>
        <v>90.354130188305533</v>
      </c>
      <c r="AH80">
        <f>MIN(AH79+(1/(AH79/INDEX(Professions!$B$3:$I$10,MATCH('Stat Growth'!$A$5,Professions!$A$3:$A$10,0),MATCH('Stat Growth'!AH$2,Professions!$B$2:$I$2,0)))),100)</f>
        <v>86.030869478610512</v>
      </c>
      <c r="AK80">
        <f>E80*INDEX(Professions!$J$3:$Q$10,MATCH('Stat Growth'!$A$5,Professions!$A$3:$A$10,0),MATCH(AK$2,Professions!$J$2:$Q$2,0))</f>
        <v>77</v>
      </c>
      <c r="AL80">
        <f>F80*INDEX(Professions!$J$3:$Q$10,MATCH('Stat Growth'!$A$5,Professions!$A$3:$A$10,0),MATCH(AL$2,Professions!$J$2:$Q$2,0))</f>
        <v>81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86</v>
      </c>
      <c r="AO80">
        <f>I80*INDEX(Professions!$J$3:$Q$10,MATCH('Stat Growth'!$A$5,Professions!$A$3:$A$10,0),MATCH(AO$2,Professions!$J$2:$Q$2,0))</f>
        <v>180</v>
      </c>
      <c r="AP80">
        <f>J80*INDEX(Professions!$J$3:$Q$10,MATCH('Stat Growth'!$A$5,Professions!$A$3:$A$10,0),MATCH(AP$2,Professions!$J$2:$Q$2,0))</f>
        <v>188</v>
      </c>
      <c r="AQ80">
        <f>K80*INDEX(Professions!$J$3:$Q$10,MATCH('Stat Growth'!$A$5,Professions!$A$3:$A$10,0),MATCH(AQ$2,Professions!$J$2:$Q$2,0))</f>
        <v>90</v>
      </c>
      <c r="AR80">
        <f>L80*INDEX(Professions!$J$3:$Q$10,MATCH('Stat Growth'!$A$5,Professions!$A$3:$A$10,0),MATCH(AR$2,Professions!$J$2:$Q$2,0))</f>
        <v>86</v>
      </c>
      <c r="AT80">
        <f t="shared" si="20"/>
        <v>41.7</v>
      </c>
      <c r="AU80">
        <f t="shared" si="21"/>
        <v>52.2</v>
      </c>
      <c r="AW80">
        <f t="shared" si="22"/>
        <v>42</v>
      </c>
      <c r="AX80">
        <f t="shared" si="23"/>
        <v>52</v>
      </c>
    </row>
    <row r="81" spans="3:50">
      <c r="C81">
        <f>Experience!C79</f>
        <v>77</v>
      </c>
      <c r="E81">
        <f t="shared" si="15"/>
        <v>77</v>
      </c>
      <c r="F81">
        <f t="shared" si="24"/>
        <v>82</v>
      </c>
      <c r="G81">
        <f t="shared" si="25"/>
        <v>91</v>
      </c>
      <c r="H81">
        <f t="shared" si="26"/>
        <v>86</v>
      </c>
      <c r="I81">
        <f t="shared" si="27"/>
        <v>91</v>
      </c>
      <c r="J81">
        <f t="shared" si="28"/>
        <v>95</v>
      </c>
      <c r="K81">
        <f t="shared" si="29"/>
        <v>91</v>
      </c>
      <c r="L81">
        <f t="shared" si="30"/>
        <v>86</v>
      </c>
      <c r="R81">
        <f>ROUND((E81-$E$3)/2+INDEX(Races!$C$3:$J$14,MATCH('Stat Growth'!$A$2,Races!$A$3:$A$14,0),MATCH('Stat Growth'!R$2,Races!$C$2:$J$2,0)),0)</f>
        <v>11</v>
      </c>
      <c r="S81">
        <f>ROUND((F81-$E$3)/2+INDEX(Races!$C$3:$J$14,MATCH('Stat Growth'!$A$2,Races!$A$3:$A$14,0),MATCH('Stat Growth'!S$2,Races!$C$2:$J$2,0)),0)</f>
        <v>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10</v>
      </c>
      <c r="V81">
        <f>ROUND((I81-$E$3)/2+INDEX(Races!$C$3:$J$14,MATCH('Stat Growth'!$A$2,Races!$A$3:$A$14,0),MATCH('Stat Growth'!V$2,Races!$C$2:$J$2,0)),0)</f>
        <v>13</v>
      </c>
      <c r="W81">
        <f>ROUND((J81-$E$3)/2+INDEX(Races!$C$3:$J$14,MATCH('Stat Growth'!$A$2,Races!$A$3:$A$14,0),MATCH('Stat Growth'!W$2,Races!$C$2:$J$2,0)),0)</f>
        <v>20</v>
      </c>
      <c r="X81">
        <f>ROUND((K81-$E$3)/2+INDEX(Races!$C$3:$J$14,MATCH('Stat Growth'!$A$2,Races!$A$3:$A$14,0),MATCH('Stat Growth'!X$2,Races!$C$2:$J$2,0)),0)</f>
        <v>18</v>
      </c>
      <c r="Y81">
        <f>ROUND((L81-$E$3)/2+INDEX(Races!$C$3:$J$14,MATCH('Stat Growth'!$A$2,Races!$A$3:$A$14,0),MATCH('Stat Growth'!Y$2,Races!$C$2:$J$2,0)),0)</f>
        <v>10</v>
      </c>
      <c r="AA81">
        <f>MIN(AA80+(1/(AA80/INDEX(Professions!$B$3:$I$10,MATCH('Stat Growth'!$A$5,Professions!$A$3:$A$10,0),MATCH('Stat Growth'!AA$2,Professions!$B$2:$I$2,0)))),100)</f>
        <v>76.795288840958946</v>
      </c>
      <c r="AB81">
        <f>MIN(AB80+(1/(AB80/INDEX(Professions!$B$3:$I$10,MATCH('Stat Growth'!$A$5,Professions!$A$3:$A$10,0),MATCH('Stat Growth'!AB$2,Professions!$B$2:$I$2,0)))),100)</f>
        <v>81.66516442980091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86.263344171952681</v>
      </c>
      <c r="AE81">
        <f>MIN(AE80+(1/(AE80/INDEX(Professions!$B$3:$I$10,MATCH('Stat Growth'!$A$5,Professions!$A$3:$A$10,0),MATCH('Stat Growth'!AE$2,Professions!$B$2:$I$2,0)))),100)</f>
        <v>90.630819255511398</v>
      </c>
      <c r="AF81">
        <f>MIN(AF80+(1/(AF80/INDEX(Professions!$B$3:$I$10,MATCH('Stat Growth'!$A$5,Professions!$A$3:$A$10,0),MATCH('Stat Growth'!AF$2,Professions!$B$2:$I$2,0)))),100)</f>
        <v>94.799208434273723</v>
      </c>
      <c r="AG81">
        <f>MIN(AG80+(1/(AG80/INDEX(Professions!$B$3:$I$10,MATCH('Stat Growth'!$A$5,Professions!$A$3:$A$10,0),MATCH('Stat Growth'!AG$2,Professions!$B$2:$I$2,0)))),100)</f>
        <v>90.630819255511398</v>
      </c>
      <c r="AH81">
        <f>MIN(AH80+(1/(AH80/INDEX(Professions!$B$3:$I$10,MATCH('Stat Growth'!$A$5,Professions!$A$3:$A$10,0),MATCH('Stat Growth'!AH$2,Professions!$B$2:$I$2,0)))),100)</f>
        <v>86.263344171952681</v>
      </c>
      <c r="AK81">
        <f>E81*INDEX(Professions!$J$3:$Q$10,MATCH('Stat Growth'!$A$5,Professions!$A$3:$A$10,0),MATCH(AK$2,Professions!$J$2:$Q$2,0))</f>
        <v>77</v>
      </c>
      <c r="AL81">
        <f>F81*INDEX(Professions!$J$3:$Q$10,MATCH('Stat Growth'!$A$5,Professions!$A$3:$A$10,0),MATCH(AL$2,Professions!$J$2:$Q$2,0))</f>
        <v>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86</v>
      </c>
      <c r="AO81">
        <f>I81*INDEX(Professions!$J$3:$Q$10,MATCH('Stat Growth'!$A$5,Professions!$A$3:$A$10,0),MATCH(AO$2,Professions!$J$2:$Q$2,0))</f>
        <v>182</v>
      </c>
      <c r="AP81">
        <f>J81*INDEX(Professions!$J$3:$Q$10,MATCH('Stat Growth'!$A$5,Professions!$A$3:$A$10,0),MATCH(AP$2,Professions!$J$2:$Q$2,0))</f>
        <v>190</v>
      </c>
      <c r="AQ81">
        <f>K81*INDEX(Professions!$J$3:$Q$10,MATCH('Stat Growth'!$A$5,Professions!$A$3:$A$10,0),MATCH(AQ$2,Professions!$J$2:$Q$2,0))</f>
        <v>91</v>
      </c>
      <c r="AR81">
        <f>L81*INDEX(Professions!$J$3:$Q$10,MATCH('Stat Growth'!$A$5,Professions!$A$3:$A$10,0),MATCH(AR$2,Professions!$J$2:$Q$2,0))</f>
        <v>86</v>
      </c>
      <c r="AT81">
        <f t="shared" si="20"/>
        <v>41.8</v>
      </c>
      <c r="AU81">
        <f t="shared" si="21"/>
        <v>52.45</v>
      </c>
      <c r="AW81">
        <f t="shared" si="22"/>
        <v>42</v>
      </c>
      <c r="AX81">
        <f t="shared" si="23"/>
        <v>52</v>
      </c>
    </row>
    <row r="82" spans="3:50">
      <c r="C82">
        <f>Experience!C80</f>
        <v>78</v>
      </c>
      <c r="E82">
        <f t="shared" si="15"/>
        <v>77</v>
      </c>
      <c r="F82">
        <f t="shared" si="24"/>
        <v>82</v>
      </c>
      <c r="G82">
        <f t="shared" si="25"/>
        <v>91</v>
      </c>
      <c r="H82">
        <f t="shared" si="26"/>
        <v>86</v>
      </c>
      <c r="I82">
        <f t="shared" si="27"/>
        <v>91</v>
      </c>
      <c r="J82">
        <f t="shared" si="28"/>
        <v>95</v>
      </c>
      <c r="K82">
        <f t="shared" si="29"/>
        <v>91</v>
      </c>
      <c r="L82">
        <f t="shared" si="30"/>
        <v>86</v>
      </c>
      <c r="R82">
        <f>ROUND((E82-$E$3)/2+INDEX(Races!$C$3:$J$14,MATCH('Stat Growth'!$A$2,Races!$A$3:$A$14,0),MATCH('Stat Growth'!R$2,Races!$C$2:$J$2,0)),0)</f>
        <v>11</v>
      </c>
      <c r="S82">
        <f>ROUND((F82-$E$3)/2+INDEX(Races!$C$3:$J$14,MATCH('Stat Growth'!$A$2,Races!$A$3:$A$14,0),MATCH('Stat Growth'!S$2,Races!$C$2:$J$2,0)),0)</f>
        <v>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10</v>
      </c>
      <c r="V82">
        <f>ROUND((I82-$E$3)/2+INDEX(Races!$C$3:$J$14,MATCH('Stat Growth'!$A$2,Races!$A$3:$A$14,0),MATCH('Stat Growth'!V$2,Races!$C$2:$J$2,0)),0)</f>
        <v>13</v>
      </c>
      <c r="W82">
        <f>ROUND((J82-$E$3)/2+INDEX(Races!$C$3:$J$14,MATCH('Stat Growth'!$A$2,Races!$A$3:$A$14,0),MATCH('Stat Growth'!W$2,Races!$C$2:$J$2,0)),0)</f>
        <v>20</v>
      </c>
      <c r="X82">
        <f>ROUND((K82-$E$3)/2+INDEX(Races!$C$3:$J$14,MATCH('Stat Growth'!$A$2,Races!$A$3:$A$14,0),MATCH('Stat Growth'!X$2,Races!$C$2:$J$2,0)),0)</f>
        <v>18</v>
      </c>
      <c r="Y82">
        <f>ROUND((L82-$E$3)/2+INDEX(Races!$C$3:$J$14,MATCH('Stat Growth'!$A$2,Races!$A$3:$A$14,0),MATCH('Stat Growth'!Y$2,Races!$C$2:$J$2,0)),0)</f>
        <v>10</v>
      </c>
      <c r="AA82">
        <f>MIN(AA81+(1/(AA81/INDEX(Professions!$B$3:$I$10,MATCH('Stat Growth'!$A$5,Professions!$A$3:$A$10,0),MATCH('Stat Growth'!AA$2,Professions!$B$2:$I$2,0)))),100)</f>
        <v>76.925505162180286</v>
      </c>
      <c r="AB82">
        <f>MIN(AB81+(1/(AB81/INDEX(Professions!$B$3:$I$10,MATCH('Stat Growth'!$A$5,Professions!$A$3:$A$10,0),MATCH('Stat Growth'!AB$2,Professions!$B$2:$I$2,0)))),100)</f>
        <v>81.848841277876005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86.495192359522747</v>
      </c>
      <c r="AE82">
        <f>MIN(AE81+(1/(AE81/INDEX(Professions!$B$3:$I$10,MATCH('Stat Growth'!$A$5,Professions!$A$3:$A$10,0),MATCH('Stat Growth'!AE$2,Professions!$B$2:$I$2,0)))),100)</f>
        <v>90.906663611828193</v>
      </c>
      <c r="AF82">
        <f>MIN(AF81+(1/(AF81/INDEX(Professions!$B$3:$I$10,MATCH('Stat Growth'!$A$5,Professions!$A$3:$A$10,0),MATCH('Stat Growth'!AF$2,Professions!$B$2:$I$2,0)))),100)</f>
        <v>95.115666772855732</v>
      </c>
      <c r="AG82">
        <f>MIN(AG81+(1/(AG81/INDEX(Professions!$B$3:$I$10,MATCH('Stat Growth'!$A$5,Professions!$A$3:$A$10,0),MATCH('Stat Growth'!AG$2,Professions!$B$2:$I$2,0)))),100)</f>
        <v>90.906663611828193</v>
      </c>
      <c r="AH82">
        <f>MIN(AH81+(1/(AH81/INDEX(Professions!$B$3:$I$10,MATCH('Stat Growth'!$A$5,Professions!$A$3:$A$10,0),MATCH('Stat Growth'!AH$2,Professions!$B$2:$I$2,0)))),100)</f>
        <v>86.495192359522747</v>
      </c>
      <c r="AK82">
        <f>E82*INDEX(Professions!$J$3:$Q$10,MATCH('Stat Growth'!$A$5,Professions!$A$3:$A$10,0),MATCH(AK$2,Professions!$J$2:$Q$2,0))</f>
        <v>77</v>
      </c>
      <c r="AL82">
        <f>F82*INDEX(Professions!$J$3:$Q$10,MATCH('Stat Growth'!$A$5,Professions!$A$3:$A$10,0),MATCH(AL$2,Professions!$J$2:$Q$2,0))</f>
        <v>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86</v>
      </c>
      <c r="AO82">
        <f>I82*INDEX(Professions!$J$3:$Q$10,MATCH('Stat Growth'!$A$5,Professions!$A$3:$A$10,0),MATCH(AO$2,Professions!$J$2:$Q$2,0))</f>
        <v>182</v>
      </c>
      <c r="AP82">
        <f>J82*INDEX(Professions!$J$3:$Q$10,MATCH('Stat Growth'!$A$5,Professions!$A$3:$A$10,0),MATCH(AP$2,Professions!$J$2:$Q$2,0))</f>
        <v>190</v>
      </c>
      <c r="AQ82">
        <f>K82*INDEX(Professions!$J$3:$Q$10,MATCH('Stat Growth'!$A$5,Professions!$A$3:$A$10,0),MATCH(AQ$2,Professions!$J$2:$Q$2,0))</f>
        <v>91</v>
      </c>
      <c r="AR82">
        <f>L82*INDEX(Professions!$J$3:$Q$10,MATCH('Stat Growth'!$A$5,Professions!$A$3:$A$10,0),MATCH(AR$2,Professions!$J$2:$Q$2,0))</f>
        <v>86</v>
      </c>
      <c r="AT82">
        <f t="shared" si="20"/>
        <v>41.8</v>
      </c>
      <c r="AU82">
        <f t="shared" si="21"/>
        <v>52.45</v>
      </c>
      <c r="AW82">
        <f t="shared" si="22"/>
        <v>42</v>
      </c>
      <c r="AX82">
        <f t="shared" si="23"/>
        <v>52</v>
      </c>
    </row>
    <row r="83" spans="3:50">
      <c r="C83">
        <f>Experience!C81</f>
        <v>79</v>
      </c>
      <c r="E83">
        <f t="shared" si="15"/>
        <v>77</v>
      </c>
      <c r="F83">
        <f t="shared" si="24"/>
        <v>82</v>
      </c>
      <c r="G83">
        <f t="shared" si="25"/>
        <v>91</v>
      </c>
      <c r="H83">
        <f t="shared" si="26"/>
        <v>87</v>
      </c>
      <c r="I83">
        <f t="shared" si="27"/>
        <v>91</v>
      </c>
      <c r="J83">
        <f t="shared" si="28"/>
        <v>95</v>
      </c>
      <c r="K83">
        <f t="shared" si="29"/>
        <v>91</v>
      </c>
      <c r="L83">
        <f t="shared" si="30"/>
        <v>87</v>
      </c>
      <c r="R83">
        <f>ROUND((E83-$E$3)/2+INDEX(Races!$C$3:$J$14,MATCH('Stat Growth'!$A$2,Races!$A$3:$A$14,0),MATCH('Stat Growth'!R$2,Races!$C$2:$J$2,0)),0)</f>
        <v>11</v>
      </c>
      <c r="S83">
        <f>ROUND((F83-$E$3)/2+INDEX(Races!$C$3:$J$14,MATCH('Stat Growth'!$A$2,Races!$A$3:$A$14,0),MATCH('Stat Growth'!S$2,Races!$C$2:$J$2,0)),0)</f>
        <v>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11</v>
      </c>
      <c r="V83">
        <f>ROUND((I83-$E$3)/2+INDEX(Races!$C$3:$J$14,MATCH('Stat Growth'!$A$2,Races!$A$3:$A$14,0),MATCH('Stat Growth'!V$2,Races!$C$2:$J$2,0)),0)</f>
        <v>13</v>
      </c>
      <c r="W83">
        <f>ROUND((J83-$E$3)/2+INDEX(Races!$C$3:$J$14,MATCH('Stat Growth'!$A$2,Races!$A$3:$A$14,0),MATCH('Stat Growth'!W$2,Races!$C$2:$J$2,0)),0)</f>
        <v>20</v>
      </c>
      <c r="X83">
        <f>ROUND((K83-$E$3)/2+INDEX(Races!$C$3:$J$14,MATCH('Stat Growth'!$A$2,Races!$A$3:$A$14,0),MATCH('Stat Growth'!X$2,Races!$C$2:$J$2,0)),0)</f>
        <v>18</v>
      </c>
      <c r="Y83">
        <f>ROUND((L83-$E$3)/2+INDEX(Races!$C$3:$J$14,MATCH('Stat Growth'!$A$2,Races!$A$3:$A$14,0),MATCH('Stat Growth'!Y$2,Races!$C$2:$J$2,0)),0)</f>
        <v>11</v>
      </c>
      <c r="AA83">
        <f>MIN(AA82+(1/(AA82/INDEX(Professions!$B$3:$I$10,MATCH('Stat Growth'!$A$5,Professions!$A$3:$A$10,0),MATCH('Stat Growth'!AA$2,Professions!$B$2:$I$2,0)))),100)</f>
        <v>77.055501058585733</v>
      </c>
      <c r="AB83">
        <f>MIN(AB82+(1/(AB82/INDEX(Professions!$B$3:$I$10,MATCH('Stat Growth'!$A$5,Professions!$A$3:$A$10,0),MATCH('Stat Growth'!AB$2,Professions!$B$2:$I$2,0)))),100)</f>
        <v>82.032105937042957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86.726419083857536</v>
      </c>
      <c r="AE83">
        <f>MIN(AE82+(1/(AE82/INDEX(Professions!$B$3:$I$10,MATCH('Stat Growth'!$A$5,Professions!$A$3:$A$10,0),MATCH('Stat Growth'!AE$2,Professions!$B$2:$I$2,0)))),100)</f>
        <v>91.181670954598474</v>
      </c>
      <c r="AF83">
        <f>MIN(AF82+(1/(AF82/INDEX(Professions!$B$3:$I$10,MATCH('Stat Growth'!$A$5,Professions!$A$3:$A$10,0),MATCH('Stat Growth'!AF$2,Professions!$B$2:$I$2,0)))),100)</f>
        <v>95.431072226214354</v>
      </c>
      <c r="AG83">
        <f>MIN(AG82+(1/(AG82/INDEX(Professions!$B$3:$I$10,MATCH('Stat Growth'!$A$5,Professions!$A$3:$A$10,0),MATCH('Stat Growth'!AG$2,Professions!$B$2:$I$2,0)))),100)</f>
        <v>91.181670954598474</v>
      </c>
      <c r="AH83">
        <f>MIN(AH82+(1/(AH82/INDEX(Professions!$B$3:$I$10,MATCH('Stat Growth'!$A$5,Professions!$A$3:$A$10,0),MATCH('Stat Growth'!AH$2,Professions!$B$2:$I$2,0)))),100)</f>
        <v>86.726419083857536</v>
      </c>
      <c r="AK83">
        <f>E83*INDEX(Professions!$J$3:$Q$10,MATCH('Stat Growth'!$A$5,Professions!$A$3:$A$10,0),MATCH(AK$2,Professions!$J$2:$Q$2,0))</f>
        <v>77</v>
      </c>
      <c r="AL83">
        <f>F83*INDEX(Professions!$J$3:$Q$10,MATCH('Stat Growth'!$A$5,Professions!$A$3:$A$10,0),MATCH(AL$2,Professions!$J$2:$Q$2,0))</f>
        <v>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87</v>
      </c>
      <c r="AO83">
        <f>I83*INDEX(Professions!$J$3:$Q$10,MATCH('Stat Growth'!$A$5,Professions!$A$3:$A$10,0),MATCH(AO$2,Professions!$J$2:$Q$2,0))</f>
        <v>182</v>
      </c>
      <c r="AP83">
        <f>J83*INDEX(Professions!$J$3:$Q$10,MATCH('Stat Growth'!$A$5,Professions!$A$3:$A$10,0),MATCH(AP$2,Professions!$J$2:$Q$2,0))</f>
        <v>190</v>
      </c>
      <c r="AQ83">
        <f>K83*INDEX(Professions!$J$3:$Q$10,MATCH('Stat Growth'!$A$5,Professions!$A$3:$A$10,0),MATCH(AQ$2,Professions!$J$2:$Q$2,0))</f>
        <v>91</v>
      </c>
      <c r="AR83">
        <f>L83*INDEX(Professions!$J$3:$Q$10,MATCH('Stat Growth'!$A$5,Professions!$A$3:$A$10,0),MATCH(AR$2,Professions!$J$2:$Q$2,0))</f>
        <v>87</v>
      </c>
      <c r="AT83">
        <f t="shared" si="20"/>
        <v>41.85</v>
      </c>
      <c r="AU83">
        <f t="shared" si="21"/>
        <v>52.5</v>
      </c>
      <c r="AW83">
        <f t="shared" si="22"/>
        <v>42</v>
      </c>
      <c r="AX83">
        <f t="shared" si="23"/>
        <v>53</v>
      </c>
    </row>
    <row r="84" spans="3:50">
      <c r="C84">
        <f>Experience!C82</f>
        <v>80</v>
      </c>
      <c r="E84">
        <f t="shared" si="15"/>
        <v>77</v>
      </c>
      <c r="F84">
        <f t="shared" si="24"/>
        <v>82</v>
      </c>
      <c r="G84">
        <f t="shared" si="25"/>
        <v>91</v>
      </c>
      <c r="H84">
        <f t="shared" si="26"/>
        <v>87</v>
      </c>
      <c r="I84">
        <f t="shared" si="27"/>
        <v>91</v>
      </c>
      <c r="J84">
        <f t="shared" si="28"/>
        <v>96</v>
      </c>
      <c r="K84">
        <f t="shared" si="29"/>
        <v>91</v>
      </c>
      <c r="L84">
        <f t="shared" si="30"/>
        <v>87</v>
      </c>
      <c r="R84">
        <f>ROUND((E84-$E$3)/2+INDEX(Races!$C$3:$J$14,MATCH('Stat Growth'!$A$2,Races!$A$3:$A$14,0),MATCH('Stat Growth'!R$2,Races!$C$2:$J$2,0)),0)</f>
        <v>11</v>
      </c>
      <c r="S84">
        <f>ROUND((F84-$E$3)/2+INDEX(Races!$C$3:$J$14,MATCH('Stat Growth'!$A$2,Races!$A$3:$A$14,0),MATCH('Stat Growth'!S$2,Races!$C$2:$J$2,0)),0)</f>
        <v>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11</v>
      </c>
      <c r="V84">
        <f>ROUND((I84-$E$3)/2+INDEX(Races!$C$3:$J$14,MATCH('Stat Growth'!$A$2,Races!$A$3:$A$14,0),MATCH('Stat Growth'!V$2,Races!$C$2:$J$2,0)),0)</f>
        <v>13</v>
      </c>
      <c r="W84">
        <f>ROUND((J84-$E$3)/2+INDEX(Races!$C$3:$J$14,MATCH('Stat Growth'!$A$2,Races!$A$3:$A$14,0),MATCH('Stat Growth'!W$2,Races!$C$2:$J$2,0)),0)</f>
        <v>20</v>
      </c>
      <c r="X84">
        <f>ROUND((K84-$E$3)/2+INDEX(Races!$C$3:$J$14,MATCH('Stat Growth'!$A$2,Races!$A$3:$A$14,0),MATCH('Stat Growth'!X$2,Races!$C$2:$J$2,0)),0)</f>
        <v>18</v>
      </c>
      <c r="Y84">
        <f>ROUND((L84-$E$3)/2+INDEX(Races!$C$3:$J$14,MATCH('Stat Growth'!$A$2,Races!$A$3:$A$14,0),MATCH('Stat Growth'!Y$2,Races!$C$2:$J$2,0)),0)</f>
        <v>11</v>
      </c>
      <c r="AA84">
        <f>MIN(AA83+(1/(AA83/INDEX(Professions!$B$3:$I$10,MATCH('Stat Growth'!$A$5,Professions!$A$3:$A$10,0),MATCH('Stat Growth'!AA$2,Professions!$B$2:$I$2,0)))),100)</f>
        <v>77.185277646403875</v>
      </c>
      <c r="AB84">
        <f>MIN(AB83+(1/(AB83/INDEX(Professions!$B$3:$I$10,MATCH('Stat Growth'!$A$5,Professions!$A$3:$A$10,0),MATCH('Stat Growth'!AB$2,Professions!$B$2:$I$2,0)))),100)</f>
        <v>82.214961171937347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86.957029320176204</v>
      </c>
      <c r="AE84">
        <f>MIN(AE83+(1/(AE83/INDEX(Professions!$B$3:$I$10,MATCH('Stat Growth'!$A$5,Professions!$A$3:$A$10,0),MATCH('Stat Growth'!AE$2,Professions!$B$2:$I$2,0)))),100)</f>
        <v>91.455848864898542</v>
      </c>
      <c r="AF84">
        <f>MIN(AF83+(1/(AF83/INDEX(Professions!$B$3:$I$10,MATCH('Stat Growth'!$A$5,Professions!$A$3:$A$10,0),MATCH('Stat Growth'!AF$2,Professions!$B$2:$I$2,0)))),100)</f>
        <v>95.745435245513633</v>
      </c>
      <c r="AG84">
        <f>MIN(AG83+(1/(AG83/INDEX(Professions!$B$3:$I$10,MATCH('Stat Growth'!$A$5,Professions!$A$3:$A$10,0),MATCH('Stat Growth'!AG$2,Professions!$B$2:$I$2,0)))),100)</f>
        <v>91.455848864898542</v>
      </c>
      <c r="AH84">
        <f>MIN(AH83+(1/(AH83/INDEX(Professions!$B$3:$I$10,MATCH('Stat Growth'!$A$5,Professions!$A$3:$A$10,0),MATCH('Stat Growth'!AH$2,Professions!$B$2:$I$2,0)))),100)</f>
        <v>86.957029320176204</v>
      </c>
      <c r="AK84">
        <f>E84*INDEX(Professions!$J$3:$Q$10,MATCH('Stat Growth'!$A$5,Professions!$A$3:$A$10,0),MATCH(AK$2,Professions!$J$2:$Q$2,0))</f>
        <v>77</v>
      </c>
      <c r="AL84">
        <f>F84*INDEX(Professions!$J$3:$Q$10,MATCH('Stat Growth'!$A$5,Professions!$A$3:$A$10,0),MATCH(AL$2,Professions!$J$2:$Q$2,0))</f>
        <v>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87</v>
      </c>
      <c r="AO84">
        <f>I84*INDEX(Professions!$J$3:$Q$10,MATCH('Stat Growth'!$A$5,Professions!$A$3:$A$10,0),MATCH(AO$2,Professions!$J$2:$Q$2,0))</f>
        <v>182</v>
      </c>
      <c r="AP84">
        <f>J84*INDEX(Professions!$J$3:$Q$10,MATCH('Stat Growth'!$A$5,Professions!$A$3:$A$10,0),MATCH(AP$2,Professions!$J$2:$Q$2,0))</f>
        <v>192</v>
      </c>
      <c r="AQ84">
        <f>K84*INDEX(Professions!$J$3:$Q$10,MATCH('Stat Growth'!$A$5,Professions!$A$3:$A$10,0),MATCH(AQ$2,Professions!$J$2:$Q$2,0))</f>
        <v>91</v>
      </c>
      <c r="AR84">
        <f>L84*INDEX(Professions!$J$3:$Q$10,MATCH('Stat Growth'!$A$5,Professions!$A$3:$A$10,0),MATCH(AR$2,Professions!$J$2:$Q$2,0))</f>
        <v>87</v>
      </c>
      <c r="AT84">
        <f t="shared" si="20"/>
        <v>41.85</v>
      </c>
      <c r="AU84">
        <f t="shared" si="21"/>
        <v>52.6</v>
      </c>
      <c r="AW84">
        <f t="shared" si="22"/>
        <v>42</v>
      </c>
      <c r="AX84">
        <f t="shared" si="23"/>
        <v>53</v>
      </c>
    </row>
    <row r="85" spans="3:50">
      <c r="C85">
        <f>Experience!C83</f>
        <v>81</v>
      </c>
      <c r="E85">
        <f t="shared" ref="E85:E104" si="31">ROUND(AA85,0)</f>
        <v>77</v>
      </c>
      <c r="F85">
        <f t="shared" si="24"/>
        <v>82</v>
      </c>
      <c r="G85">
        <f t="shared" si="25"/>
        <v>92</v>
      </c>
      <c r="H85">
        <f t="shared" si="26"/>
        <v>87</v>
      </c>
      <c r="I85">
        <f t="shared" si="27"/>
        <v>92</v>
      </c>
      <c r="J85">
        <f t="shared" si="28"/>
        <v>96</v>
      </c>
      <c r="K85">
        <f t="shared" si="29"/>
        <v>92</v>
      </c>
      <c r="L85">
        <f t="shared" si="30"/>
        <v>87</v>
      </c>
      <c r="R85">
        <f>ROUND((E85-$E$3)/2+INDEX(Races!$C$3:$J$14,MATCH('Stat Growth'!$A$2,Races!$A$3:$A$14,0),MATCH('Stat Growth'!R$2,Races!$C$2:$J$2,0)),0)</f>
        <v>11</v>
      </c>
      <c r="S85">
        <f>ROUND((F85-$E$3)/2+INDEX(Races!$C$3:$J$14,MATCH('Stat Growth'!$A$2,Races!$A$3:$A$14,0),MATCH('Stat Growth'!S$2,Races!$C$2:$J$2,0)),0)</f>
        <v>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11</v>
      </c>
      <c r="V85">
        <f>ROUND((I85-$E$3)/2+INDEX(Races!$C$3:$J$14,MATCH('Stat Growth'!$A$2,Races!$A$3:$A$14,0),MATCH('Stat Growth'!V$2,Races!$C$2:$J$2,0)),0)</f>
        <v>13</v>
      </c>
      <c r="W85">
        <f>ROUND((J85-$E$3)/2+INDEX(Races!$C$3:$J$14,MATCH('Stat Growth'!$A$2,Races!$A$3:$A$14,0),MATCH('Stat Growth'!W$2,Races!$C$2:$J$2,0)),0)</f>
        <v>20</v>
      </c>
      <c r="X85">
        <f>ROUND((K85-$E$3)/2+INDEX(Races!$C$3:$J$14,MATCH('Stat Growth'!$A$2,Races!$A$3:$A$14,0),MATCH('Stat Growth'!X$2,Races!$C$2:$J$2,0)),0)</f>
        <v>18</v>
      </c>
      <c r="Y85">
        <f>ROUND((L85-$E$3)/2+INDEX(Races!$C$3:$J$14,MATCH('Stat Growth'!$A$2,Races!$A$3:$A$14,0),MATCH('Stat Growth'!Y$2,Races!$C$2:$J$2,0)),0)</f>
        <v>11</v>
      </c>
      <c r="AA85">
        <f>MIN(AA84+(1/(AA84/INDEX(Professions!$B$3:$I$10,MATCH('Stat Growth'!$A$5,Professions!$A$3:$A$10,0),MATCH('Stat Growth'!AA$2,Professions!$B$2:$I$2,0)))),100)</f>
        <v>77.314836032470851</v>
      </c>
      <c r="AB85">
        <f>MIN(AB84+(1/(AB84/INDEX(Professions!$B$3:$I$10,MATCH('Stat Growth'!$A$5,Professions!$A$3:$A$10,0),MATCH('Stat Growth'!AB$2,Professions!$B$2:$I$2,0)))),100)</f>
        <v>82.397409716413705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87.187027977632169</v>
      </c>
      <c r="AE85">
        <f>MIN(AE84+(1/(AE84/INDEX(Professions!$B$3:$I$10,MATCH('Stat Growth'!$A$5,Professions!$A$3:$A$10,0),MATCH('Stat Growth'!AE$2,Professions!$B$2:$I$2,0)))),100)</f>
        <v>91.729204809983372</v>
      </c>
      <c r="AF85">
        <f>MIN(AF84+(1/(AF84/INDEX(Professions!$B$3:$I$10,MATCH('Stat Growth'!$A$5,Professions!$A$3:$A$10,0),MATCH('Stat Growth'!AF$2,Professions!$B$2:$I$2,0)))),100)</f>
        <v>96.058766110040736</v>
      </c>
      <c r="AG85">
        <f>MIN(AG84+(1/(AG84/INDEX(Professions!$B$3:$I$10,MATCH('Stat Growth'!$A$5,Professions!$A$3:$A$10,0),MATCH('Stat Growth'!AG$2,Professions!$B$2:$I$2,0)))),100)</f>
        <v>91.729204809983372</v>
      </c>
      <c r="AH85">
        <f>MIN(AH84+(1/(AH84/INDEX(Professions!$B$3:$I$10,MATCH('Stat Growth'!$A$5,Professions!$A$3:$A$10,0),MATCH('Stat Growth'!AH$2,Professions!$B$2:$I$2,0)))),100)</f>
        <v>87.187027977632169</v>
      </c>
      <c r="AK85">
        <f>E85*INDEX(Professions!$J$3:$Q$10,MATCH('Stat Growth'!$A$5,Professions!$A$3:$A$10,0),MATCH(AK$2,Professions!$J$2:$Q$2,0))</f>
        <v>77</v>
      </c>
      <c r="AL85">
        <f>F85*INDEX(Professions!$J$3:$Q$10,MATCH('Stat Growth'!$A$5,Professions!$A$3:$A$10,0),MATCH(AL$2,Professions!$J$2:$Q$2,0))</f>
        <v>82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87</v>
      </c>
      <c r="AO85">
        <f>I85*INDEX(Professions!$J$3:$Q$10,MATCH('Stat Growth'!$A$5,Professions!$A$3:$A$10,0),MATCH(AO$2,Professions!$J$2:$Q$2,0))</f>
        <v>184</v>
      </c>
      <c r="AP85">
        <f>J85*INDEX(Professions!$J$3:$Q$10,MATCH('Stat Growth'!$A$5,Professions!$A$3:$A$10,0),MATCH(AP$2,Professions!$J$2:$Q$2,0))</f>
        <v>192</v>
      </c>
      <c r="AQ85">
        <f>K85*INDEX(Professions!$J$3:$Q$10,MATCH('Stat Growth'!$A$5,Professions!$A$3:$A$10,0),MATCH(AQ$2,Professions!$J$2:$Q$2,0))</f>
        <v>92</v>
      </c>
      <c r="AR85">
        <f>L85*INDEX(Professions!$J$3:$Q$10,MATCH('Stat Growth'!$A$5,Professions!$A$3:$A$10,0),MATCH(AR$2,Professions!$J$2:$Q$2,0))</f>
        <v>87</v>
      </c>
      <c r="AT85">
        <f t="shared" si="20"/>
        <v>41.9</v>
      </c>
      <c r="AU85">
        <f t="shared" si="21"/>
        <v>52.75</v>
      </c>
      <c r="AW85">
        <f t="shared" si="22"/>
        <v>42</v>
      </c>
      <c r="AX85">
        <f t="shared" si="23"/>
        <v>53</v>
      </c>
    </row>
    <row r="86" spans="3:50">
      <c r="C86">
        <f>Experience!C84</f>
        <v>82</v>
      </c>
      <c r="E86">
        <f t="shared" si="31"/>
        <v>77</v>
      </c>
      <c r="F86">
        <f t="shared" si="24"/>
        <v>83</v>
      </c>
      <c r="G86">
        <f t="shared" si="25"/>
        <v>92</v>
      </c>
      <c r="H86">
        <f t="shared" si="26"/>
        <v>87</v>
      </c>
      <c r="I86">
        <f t="shared" si="27"/>
        <v>92</v>
      </c>
      <c r="J86">
        <f t="shared" si="28"/>
        <v>96</v>
      </c>
      <c r="K86">
        <f t="shared" si="29"/>
        <v>92</v>
      </c>
      <c r="L86">
        <f t="shared" si="30"/>
        <v>87</v>
      </c>
      <c r="R86">
        <f>ROUND((E86-$E$3)/2+INDEX(Races!$C$3:$J$14,MATCH('Stat Growth'!$A$2,Races!$A$3:$A$14,0),MATCH('Stat Growth'!R$2,Races!$C$2:$J$2,0)),0)</f>
        <v>11</v>
      </c>
      <c r="S86">
        <f>ROUND((F86-$E$3)/2+INDEX(Races!$C$3:$J$14,MATCH('Stat Growth'!$A$2,Races!$A$3:$A$14,0),MATCH('Stat Growth'!S$2,Races!$C$2:$J$2,0)),0)</f>
        <v>9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11</v>
      </c>
      <c r="V86">
        <f>ROUND((I86-$E$3)/2+INDEX(Races!$C$3:$J$14,MATCH('Stat Growth'!$A$2,Races!$A$3:$A$14,0),MATCH('Stat Growth'!V$2,Races!$C$2:$J$2,0)),0)</f>
        <v>13</v>
      </c>
      <c r="W86">
        <f>ROUND((J86-$E$3)/2+INDEX(Races!$C$3:$J$14,MATCH('Stat Growth'!$A$2,Races!$A$3:$A$14,0),MATCH('Stat Growth'!W$2,Races!$C$2:$J$2,0)),0)</f>
        <v>20</v>
      </c>
      <c r="X86">
        <f>ROUND((K86-$E$3)/2+INDEX(Races!$C$3:$J$14,MATCH('Stat Growth'!$A$2,Races!$A$3:$A$14,0),MATCH('Stat Growth'!X$2,Races!$C$2:$J$2,0)),0)</f>
        <v>18</v>
      </c>
      <c r="Y86">
        <f>ROUND((L86-$E$3)/2+INDEX(Races!$C$3:$J$14,MATCH('Stat Growth'!$A$2,Races!$A$3:$A$14,0),MATCH('Stat Growth'!Y$2,Races!$C$2:$J$2,0)),0)</f>
        <v>11</v>
      </c>
      <c r="AA86">
        <f>MIN(AA85+(1/(AA85/INDEX(Professions!$B$3:$I$10,MATCH('Stat Growth'!$A$5,Professions!$A$3:$A$10,0),MATCH('Stat Growth'!AA$2,Professions!$B$2:$I$2,0)))),100)</f>
        <v>77.444177314340735</v>
      </c>
      <c r="AB86">
        <f>MIN(AB85+(1/(AB85/INDEX(Professions!$B$3:$I$10,MATCH('Stat Growth'!$A$5,Professions!$A$3:$A$10,0),MATCH('Stat Growth'!AB$2,Professions!$B$2:$I$2,0)))),100)</f>
        <v>82.579454274023291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87.416419900535317</v>
      </c>
      <c r="AE86">
        <f>MIN(AE85+(1/(AE85/INDEX(Professions!$B$3:$I$10,MATCH('Stat Growth'!$A$5,Professions!$A$3:$A$10,0),MATCH('Stat Growth'!AE$2,Professions!$B$2:$I$2,0)))),100)</f>
        <v>92.001746145665805</v>
      </c>
      <c r="AF86">
        <f>MIN(AF85+(1/(AF85/INDEX(Professions!$B$3:$I$10,MATCH('Stat Growth'!$A$5,Professions!$A$3:$A$10,0),MATCH('Stat Growth'!AF$2,Professions!$B$2:$I$2,0)))),100)</f>
        <v>96.371074931139205</v>
      </c>
      <c r="AG86">
        <f>MIN(AG85+(1/(AG85/INDEX(Professions!$B$3:$I$10,MATCH('Stat Growth'!$A$5,Professions!$A$3:$A$10,0),MATCH('Stat Growth'!AG$2,Professions!$B$2:$I$2,0)))),100)</f>
        <v>92.001746145665805</v>
      </c>
      <c r="AH86">
        <f>MIN(AH85+(1/(AH85/INDEX(Professions!$B$3:$I$10,MATCH('Stat Growth'!$A$5,Professions!$A$3:$A$10,0),MATCH('Stat Growth'!AH$2,Professions!$B$2:$I$2,0)))),100)</f>
        <v>87.416419900535317</v>
      </c>
      <c r="AK86">
        <f>E86*INDEX(Professions!$J$3:$Q$10,MATCH('Stat Growth'!$A$5,Professions!$A$3:$A$10,0),MATCH(AK$2,Professions!$J$2:$Q$2,0))</f>
        <v>77</v>
      </c>
      <c r="AL86">
        <f>F86*INDEX(Professions!$J$3:$Q$10,MATCH('Stat Growth'!$A$5,Professions!$A$3:$A$10,0),MATCH(AL$2,Professions!$J$2:$Q$2,0))</f>
        <v>83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87</v>
      </c>
      <c r="AO86">
        <f>I86*INDEX(Professions!$J$3:$Q$10,MATCH('Stat Growth'!$A$5,Professions!$A$3:$A$10,0),MATCH(AO$2,Professions!$J$2:$Q$2,0))</f>
        <v>184</v>
      </c>
      <c r="AP86">
        <f>J86*INDEX(Professions!$J$3:$Q$10,MATCH('Stat Growth'!$A$5,Professions!$A$3:$A$10,0),MATCH(AP$2,Professions!$J$2:$Q$2,0))</f>
        <v>192</v>
      </c>
      <c r="AQ86">
        <f>K86*INDEX(Professions!$J$3:$Q$10,MATCH('Stat Growth'!$A$5,Professions!$A$3:$A$10,0),MATCH(AQ$2,Professions!$J$2:$Q$2,0))</f>
        <v>92</v>
      </c>
      <c r="AR86">
        <f>L86*INDEX(Professions!$J$3:$Q$10,MATCH('Stat Growth'!$A$5,Professions!$A$3:$A$10,0),MATCH(AR$2,Professions!$J$2:$Q$2,0))</f>
        <v>87</v>
      </c>
      <c r="AT86">
        <f t="shared" si="20"/>
        <v>41.95</v>
      </c>
      <c r="AU86">
        <f t="shared" si="21"/>
        <v>52.75</v>
      </c>
      <c r="AW86">
        <f t="shared" si="22"/>
        <v>42</v>
      </c>
      <c r="AX86">
        <f t="shared" si="23"/>
        <v>53</v>
      </c>
    </row>
    <row r="87" spans="3:50">
      <c r="C87">
        <f>Experience!C85</f>
        <v>83</v>
      </c>
      <c r="E87">
        <f t="shared" si="31"/>
        <v>78</v>
      </c>
      <c r="F87">
        <f t="shared" si="24"/>
        <v>83</v>
      </c>
      <c r="G87">
        <f t="shared" si="25"/>
        <v>92</v>
      </c>
      <c r="H87">
        <f t="shared" si="26"/>
        <v>88</v>
      </c>
      <c r="I87">
        <f t="shared" si="27"/>
        <v>92</v>
      </c>
      <c r="J87">
        <f t="shared" si="28"/>
        <v>97</v>
      </c>
      <c r="K87">
        <f t="shared" si="29"/>
        <v>92</v>
      </c>
      <c r="L87">
        <f t="shared" si="30"/>
        <v>88</v>
      </c>
      <c r="R87">
        <f>ROUND((E87-$E$3)/2+INDEX(Races!$C$3:$J$14,MATCH('Stat Growth'!$A$2,Races!$A$3:$A$14,0),MATCH('Stat Growth'!R$2,Races!$C$2:$J$2,0)),0)</f>
        <v>11</v>
      </c>
      <c r="S87">
        <f>ROUND((F87-$E$3)/2+INDEX(Races!$C$3:$J$14,MATCH('Stat Growth'!$A$2,Races!$A$3:$A$14,0),MATCH('Stat Growth'!S$2,Races!$C$2:$J$2,0)),0)</f>
        <v>9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11</v>
      </c>
      <c r="V87">
        <f>ROUND((I87-$E$3)/2+INDEX(Races!$C$3:$J$14,MATCH('Stat Growth'!$A$2,Races!$A$3:$A$14,0),MATCH('Stat Growth'!V$2,Races!$C$2:$J$2,0)),0)</f>
        <v>13</v>
      </c>
      <c r="W87">
        <f>ROUND((J87-$E$3)/2+INDEX(Races!$C$3:$J$14,MATCH('Stat Growth'!$A$2,Races!$A$3:$A$14,0),MATCH('Stat Growth'!W$2,Races!$C$2:$J$2,0)),0)</f>
        <v>21</v>
      </c>
      <c r="X87">
        <f>ROUND((K87-$E$3)/2+INDEX(Races!$C$3:$J$14,MATCH('Stat Growth'!$A$2,Races!$A$3:$A$14,0),MATCH('Stat Growth'!X$2,Races!$C$2:$J$2,0)),0)</f>
        <v>18</v>
      </c>
      <c r="Y87">
        <f>ROUND((L87-$E$3)/2+INDEX(Races!$C$3:$J$14,MATCH('Stat Growth'!$A$2,Races!$A$3:$A$14,0),MATCH('Stat Growth'!Y$2,Races!$C$2:$J$2,0)),0)</f>
        <v>11</v>
      </c>
      <c r="AA87">
        <f>MIN(AA86+(1/(AA86/INDEX(Professions!$B$3:$I$10,MATCH('Stat Growth'!$A$5,Professions!$A$3:$A$10,0),MATCH('Stat Growth'!AA$2,Professions!$B$2:$I$2,0)))),100)</f>
        <v>77.573302580394127</v>
      </c>
      <c r="AB87">
        <f>MIN(AB86+(1/(AB86/INDEX(Professions!$B$3:$I$10,MATCH('Stat Growth'!$A$5,Professions!$A$3:$A$10,0),MATCH('Stat Growth'!AB$2,Professions!$B$2:$I$2,0)))),100)</f>
        <v>82.761097518482444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87.645209869545212</v>
      </c>
      <c r="AE87">
        <f>MIN(AE86+(1/(AE86/INDEX(Professions!$B$3:$I$10,MATCH('Stat Growth'!$A$5,Professions!$A$3:$A$10,0),MATCH('Stat Growth'!AE$2,Professions!$B$2:$I$2,0)))),100)</f>
        <v>92.273480118632122</v>
      </c>
      <c r="AF87">
        <f>MIN(AF86+(1/(AF86/INDEX(Professions!$B$3:$I$10,MATCH('Stat Growth'!$A$5,Professions!$A$3:$A$10,0),MATCH('Stat Growth'!AF$2,Professions!$B$2:$I$2,0)))),100)</f>
        <v>96.682371656027215</v>
      </c>
      <c r="AG87">
        <f>MIN(AG86+(1/(AG86/INDEX(Professions!$B$3:$I$10,MATCH('Stat Growth'!$A$5,Professions!$A$3:$A$10,0),MATCH('Stat Growth'!AG$2,Professions!$B$2:$I$2,0)))),100)</f>
        <v>92.273480118632122</v>
      </c>
      <c r="AH87">
        <f>MIN(AH86+(1/(AH86/INDEX(Professions!$B$3:$I$10,MATCH('Stat Growth'!$A$5,Professions!$A$3:$A$10,0),MATCH('Stat Growth'!AH$2,Professions!$B$2:$I$2,0)))),100)</f>
        <v>87.645209869545212</v>
      </c>
      <c r="AK87">
        <f>E87*INDEX(Professions!$J$3:$Q$10,MATCH('Stat Growth'!$A$5,Professions!$A$3:$A$10,0),MATCH(AK$2,Professions!$J$2:$Q$2,0))</f>
        <v>78</v>
      </c>
      <c r="AL87">
        <f>F87*INDEX(Professions!$J$3:$Q$10,MATCH('Stat Growth'!$A$5,Professions!$A$3:$A$10,0),MATCH(AL$2,Professions!$J$2:$Q$2,0))</f>
        <v>83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88</v>
      </c>
      <c r="AO87">
        <f>I87*INDEX(Professions!$J$3:$Q$10,MATCH('Stat Growth'!$A$5,Professions!$A$3:$A$10,0),MATCH(AO$2,Professions!$J$2:$Q$2,0))</f>
        <v>184</v>
      </c>
      <c r="AP87">
        <f>J87*INDEX(Professions!$J$3:$Q$10,MATCH('Stat Growth'!$A$5,Professions!$A$3:$A$10,0),MATCH(AP$2,Professions!$J$2:$Q$2,0))</f>
        <v>194</v>
      </c>
      <c r="AQ87">
        <f>K87*INDEX(Professions!$J$3:$Q$10,MATCH('Stat Growth'!$A$5,Professions!$A$3:$A$10,0),MATCH(AQ$2,Professions!$J$2:$Q$2,0))</f>
        <v>92</v>
      </c>
      <c r="AR87">
        <f>L87*INDEX(Professions!$J$3:$Q$10,MATCH('Stat Growth'!$A$5,Professions!$A$3:$A$10,0),MATCH(AR$2,Professions!$J$2:$Q$2,0))</f>
        <v>88</v>
      </c>
      <c r="AT87">
        <f t="shared" si="20"/>
        <v>42.05</v>
      </c>
      <c r="AU87">
        <f t="shared" si="21"/>
        <v>52.9</v>
      </c>
      <c r="AW87">
        <f t="shared" si="22"/>
        <v>42</v>
      </c>
      <c r="AX87">
        <f t="shared" si="23"/>
        <v>53</v>
      </c>
    </row>
    <row r="88" spans="3:50">
      <c r="C88">
        <f>Experience!C86</f>
        <v>84</v>
      </c>
      <c r="E88">
        <f t="shared" si="31"/>
        <v>78</v>
      </c>
      <c r="F88">
        <f t="shared" si="24"/>
        <v>83</v>
      </c>
      <c r="G88">
        <f t="shared" si="25"/>
        <v>93</v>
      </c>
      <c r="H88">
        <f t="shared" si="26"/>
        <v>88</v>
      </c>
      <c r="I88">
        <f t="shared" si="27"/>
        <v>93</v>
      </c>
      <c r="J88">
        <f t="shared" si="28"/>
        <v>97</v>
      </c>
      <c r="K88">
        <f t="shared" si="29"/>
        <v>93</v>
      </c>
      <c r="L88">
        <f t="shared" si="30"/>
        <v>88</v>
      </c>
      <c r="R88">
        <f>ROUND((E88-$E$3)/2+INDEX(Races!$C$3:$J$14,MATCH('Stat Growth'!$A$2,Races!$A$3:$A$14,0),MATCH('Stat Growth'!R$2,Races!$C$2:$J$2,0)),0)</f>
        <v>11</v>
      </c>
      <c r="S88">
        <f>ROUND((F88-$E$3)/2+INDEX(Races!$C$3:$J$14,MATCH('Stat Growth'!$A$2,Races!$A$3:$A$14,0),MATCH('Stat Growth'!S$2,Races!$C$2:$J$2,0)),0)</f>
        <v>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11</v>
      </c>
      <c r="V88">
        <f>ROUND((I88-$E$3)/2+INDEX(Races!$C$3:$J$14,MATCH('Stat Growth'!$A$2,Races!$A$3:$A$14,0),MATCH('Stat Growth'!V$2,Races!$C$2:$J$2,0)),0)</f>
        <v>14</v>
      </c>
      <c r="W88">
        <f>ROUND((J88-$E$3)/2+INDEX(Races!$C$3:$J$14,MATCH('Stat Growth'!$A$2,Races!$A$3:$A$14,0),MATCH('Stat Growth'!W$2,Races!$C$2:$J$2,0)),0)</f>
        <v>21</v>
      </c>
      <c r="X88">
        <f>ROUND((K88-$E$3)/2+INDEX(Races!$C$3:$J$14,MATCH('Stat Growth'!$A$2,Races!$A$3:$A$14,0),MATCH('Stat Growth'!X$2,Races!$C$2:$J$2,0)),0)</f>
        <v>19</v>
      </c>
      <c r="Y88">
        <f>ROUND((L88-$E$3)/2+INDEX(Races!$C$3:$J$14,MATCH('Stat Growth'!$A$2,Races!$A$3:$A$14,0),MATCH('Stat Growth'!Y$2,Races!$C$2:$J$2,0)),0)</f>
        <v>11</v>
      </c>
      <c r="AA88">
        <f>MIN(AA87+(1/(AA87/INDEX(Professions!$B$3:$I$10,MATCH('Stat Growth'!$A$5,Professions!$A$3:$A$10,0),MATCH('Stat Growth'!AA$2,Professions!$B$2:$I$2,0)))),100)</f>
        <v>77.702212909945146</v>
      </c>
      <c r="AB88">
        <f>MIN(AB87+(1/(AB87/INDEX(Professions!$B$3:$I$10,MATCH('Stat Growth'!$A$5,Professions!$A$3:$A$10,0),MATCH('Stat Growth'!AB$2,Professions!$B$2:$I$2,0)))),100)</f>
        <v>82.942342094131646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87.873402602836265</v>
      </c>
      <c r="AE88">
        <f>MIN(AE87+(1/(AE87/INDEX(Professions!$B$3:$I$10,MATCH('Stat Growth'!$A$5,Professions!$A$3:$A$10,0),MATCH('Stat Growth'!AE$2,Professions!$B$2:$I$2,0)))),100)</f>
        <v>92.544413868696154</v>
      </c>
      <c r="AF88">
        <f>MIN(AF87+(1/(AF87/INDEX(Professions!$B$3:$I$10,MATCH('Stat Growth'!$A$5,Professions!$A$3:$A$10,0),MATCH('Stat Growth'!AF$2,Professions!$B$2:$I$2,0)))),100)</f>
        <v>96.992666071504871</v>
      </c>
      <c r="AG88">
        <f>MIN(AG87+(1/(AG87/INDEX(Professions!$B$3:$I$10,MATCH('Stat Growth'!$A$5,Professions!$A$3:$A$10,0),MATCH('Stat Growth'!AG$2,Professions!$B$2:$I$2,0)))),100)</f>
        <v>92.544413868696154</v>
      </c>
      <c r="AH88">
        <f>MIN(AH87+(1/(AH87/INDEX(Professions!$B$3:$I$10,MATCH('Stat Growth'!$A$5,Professions!$A$3:$A$10,0),MATCH('Stat Growth'!AH$2,Professions!$B$2:$I$2,0)))),100)</f>
        <v>87.873402602836265</v>
      </c>
      <c r="AK88">
        <f>E88*INDEX(Professions!$J$3:$Q$10,MATCH('Stat Growth'!$A$5,Professions!$A$3:$A$10,0),MATCH(AK$2,Professions!$J$2:$Q$2,0))</f>
        <v>78</v>
      </c>
      <c r="AL88">
        <f>F88*INDEX(Professions!$J$3:$Q$10,MATCH('Stat Growth'!$A$5,Professions!$A$3:$A$10,0),MATCH(AL$2,Professions!$J$2:$Q$2,0))</f>
        <v>83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88</v>
      </c>
      <c r="AO88">
        <f>I88*INDEX(Professions!$J$3:$Q$10,MATCH('Stat Growth'!$A$5,Professions!$A$3:$A$10,0),MATCH(AO$2,Professions!$J$2:$Q$2,0))</f>
        <v>186</v>
      </c>
      <c r="AP88">
        <f>J88*INDEX(Professions!$J$3:$Q$10,MATCH('Stat Growth'!$A$5,Professions!$A$3:$A$10,0),MATCH(AP$2,Professions!$J$2:$Q$2,0))</f>
        <v>194</v>
      </c>
      <c r="AQ88">
        <f>K88*INDEX(Professions!$J$3:$Q$10,MATCH('Stat Growth'!$A$5,Professions!$A$3:$A$10,0),MATCH(AQ$2,Professions!$J$2:$Q$2,0))</f>
        <v>93</v>
      </c>
      <c r="AR88">
        <f>L88*INDEX(Professions!$J$3:$Q$10,MATCH('Stat Growth'!$A$5,Professions!$A$3:$A$10,0),MATCH(AR$2,Professions!$J$2:$Q$2,0))</f>
        <v>88</v>
      </c>
      <c r="AT88">
        <f t="shared" si="20"/>
        <v>42.1</v>
      </c>
      <c r="AU88">
        <f t="shared" si="21"/>
        <v>53.05</v>
      </c>
      <c r="AW88">
        <f t="shared" si="22"/>
        <v>42</v>
      </c>
      <c r="AX88">
        <f t="shared" si="23"/>
        <v>53</v>
      </c>
    </row>
    <row r="89" spans="3:50">
      <c r="C89">
        <f>Experience!C87</f>
        <v>85</v>
      </c>
      <c r="E89">
        <f t="shared" si="31"/>
        <v>78</v>
      </c>
      <c r="F89">
        <f t="shared" si="24"/>
        <v>83</v>
      </c>
      <c r="G89">
        <f t="shared" si="25"/>
        <v>93</v>
      </c>
      <c r="H89">
        <f t="shared" si="26"/>
        <v>88</v>
      </c>
      <c r="I89">
        <f t="shared" si="27"/>
        <v>93</v>
      </c>
      <c r="J89">
        <f t="shared" si="28"/>
        <v>97</v>
      </c>
      <c r="K89">
        <f t="shared" si="29"/>
        <v>93</v>
      </c>
      <c r="L89">
        <f t="shared" si="30"/>
        <v>88</v>
      </c>
      <c r="R89">
        <f>ROUND((E89-$E$3)/2+INDEX(Races!$C$3:$J$14,MATCH('Stat Growth'!$A$2,Races!$A$3:$A$14,0),MATCH('Stat Growth'!R$2,Races!$C$2:$J$2,0)),0)</f>
        <v>11</v>
      </c>
      <c r="S89">
        <f>ROUND((F89-$E$3)/2+INDEX(Races!$C$3:$J$14,MATCH('Stat Growth'!$A$2,Races!$A$3:$A$14,0),MATCH('Stat Growth'!S$2,Races!$C$2:$J$2,0)),0)</f>
        <v>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11</v>
      </c>
      <c r="V89">
        <f>ROUND((I89-$E$3)/2+INDEX(Races!$C$3:$J$14,MATCH('Stat Growth'!$A$2,Races!$A$3:$A$14,0),MATCH('Stat Growth'!V$2,Races!$C$2:$J$2,0)),0)</f>
        <v>14</v>
      </c>
      <c r="W89">
        <f>ROUND((J89-$E$3)/2+INDEX(Races!$C$3:$J$14,MATCH('Stat Growth'!$A$2,Races!$A$3:$A$14,0),MATCH('Stat Growth'!W$2,Races!$C$2:$J$2,0)),0)</f>
        <v>21</v>
      </c>
      <c r="X89">
        <f>ROUND((K89-$E$3)/2+INDEX(Races!$C$3:$J$14,MATCH('Stat Growth'!$A$2,Races!$A$3:$A$14,0),MATCH('Stat Growth'!X$2,Races!$C$2:$J$2,0)),0)</f>
        <v>19</v>
      </c>
      <c r="Y89">
        <f>ROUND((L89-$E$3)/2+INDEX(Races!$C$3:$J$14,MATCH('Stat Growth'!$A$2,Races!$A$3:$A$14,0),MATCH('Stat Growth'!Y$2,Races!$C$2:$J$2,0)),0)</f>
        <v>11</v>
      </c>
      <c r="AA89">
        <f>MIN(AA88+(1/(AA88/INDEX(Professions!$B$3:$I$10,MATCH('Stat Growth'!$A$5,Professions!$A$3:$A$10,0),MATCH('Stat Growth'!AA$2,Professions!$B$2:$I$2,0)))),100)</f>
        <v>77.830909373346898</v>
      </c>
      <c r="AB89">
        <f>MIN(AB88+(1/(AB88/INDEX(Professions!$B$3:$I$10,MATCH('Stat Growth'!$A$5,Professions!$A$3:$A$10,0),MATCH('Stat Growth'!AB$2,Professions!$B$2:$I$2,0)))),100)</f>
        <v>83.123190616385529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88.101002757235591</v>
      </c>
      <c r="AE89">
        <f>MIN(AE88+(1/(AE88/INDEX(Professions!$B$3:$I$10,MATCH('Stat Growth'!$A$5,Professions!$A$3:$A$10,0),MATCH('Stat Growth'!AE$2,Professions!$B$2:$I$2,0)))),100)</f>
        <v>92.814554430993851</v>
      </c>
      <c r="AF89">
        <f>MIN(AF88+(1/(AF88/INDEX(Professions!$B$3:$I$10,MATCH('Stat Growth'!$A$5,Professions!$A$3:$A$10,0),MATCH('Stat Growth'!AF$2,Professions!$B$2:$I$2,0)))),100)</f>
        <v>97.301967807554519</v>
      </c>
      <c r="AG89">
        <f>MIN(AG88+(1/(AG88/INDEX(Professions!$B$3:$I$10,MATCH('Stat Growth'!$A$5,Professions!$A$3:$A$10,0),MATCH('Stat Growth'!AG$2,Professions!$B$2:$I$2,0)))),100)</f>
        <v>92.814554430993851</v>
      </c>
      <c r="AH89">
        <f>MIN(AH88+(1/(AH88/INDEX(Professions!$B$3:$I$10,MATCH('Stat Growth'!$A$5,Professions!$A$3:$A$10,0),MATCH('Stat Growth'!AH$2,Professions!$B$2:$I$2,0)))),100)</f>
        <v>88.101002757235591</v>
      </c>
      <c r="AK89">
        <f>E89*INDEX(Professions!$J$3:$Q$10,MATCH('Stat Growth'!$A$5,Professions!$A$3:$A$10,0),MATCH(AK$2,Professions!$J$2:$Q$2,0))</f>
        <v>78</v>
      </c>
      <c r="AL89">
        <f>F89*INDEX(Professions!$J$3:$Q$10,MATCH('Stat Growth'!$A$5,Professions!$A$3:$A$10,0),MATCH(AL$2,Professions!$J$2:$Q$2,0))</f>
        <v>83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88</v>
      </c>
      <c r="AO89">
        <f>I89*INDEX(Professions!$J$3:$Q$10,MATCH('Stat Growth'!$A$5,Professions!$A$3:$A$10,0),MATCH(AO$2,Professions!$J$2:$Q$2,0))</f>
        <v>186</v>
      </c>
      <c r="AP89">
        <f>J89*INDEX(Professions!$J$3:$Q$10,MATCH('Stat Growth'!$A$5,Professions!$A$3:$A$10,0),MATCH(AP$2,Professions!$J$2:$Q$2,0))</f>
        <v>194</v>
      </c>
      <c r="AQ89">
        <f>K89*INDEX(Professions!$J$3:$Q$10,MATCH('Stat Growth'!$A$5,Professions!$A$3:$A$10,0),MATCH(AQ$2,Professions!$J$2:$Q$2,0))</f>
        <v>93</v>
      </c>
      <c r="AR89">
        <f>L89*INDEX(Professions!$J$3:$Q$10,MATCH('Stat Growth'!$A$5,Professions!$A$3:$A$10,0),MATCH(AR$2,Professions!$J$2:$Q$2,0))</f>
        <v>88</v>
      </c>
      <c r="AT89">
        <f t="shared" si="20"/>
        <v>42.1</v>
      </c>
      <c r="AU89">
        <f t="shared" si="21"/>
        <v>53.05</v>
      </c>
      <c r="AW89">
        <f t="shared" si="22"/>
        <v>42</v>
      </c>
      <c r="AX89">
        <f t="shared" si="23"/>
        <v>53</v>
      </c>
    </row>
    <row r="90" spans="3:50">
      <c r="C90">
        <f>Experience!C88</f>
        <v>86</v>
      </c>
      <c r="E90">
        <f t="shared" si="31"/>
        <v>78</v>
      </c>
      <c r="F90">
        <f t="shared" si="24"/>
        <v>83</v>
      </c>
      <c r="G90">
        <f t="shared" si="25"/>
        <v>93</v>
      </c>
      <c r="H90">
        <f t="shared" si="26"/>
        <v>88</v>
      </c>
      <c r="I90">
        <f t="shared" si="27"/>
        <v>93</v>
      </c>
      <c r="J90">
        <f t="shared" si="28"/>
        <v>98</v>
      </c>
      <c r="K90">
        <f t="shared" si="29"/>
        <v>93</v>
      </c>
      <c r="L90">
        <f t="shared" si="30"/>
        <v>88</v>
      </c>
      <c r="R90">
        <f>ROUND((E90-$E$3)/2+INDEX(Races!$C$3:$J$14,MATCH('Stat Growth'!$A$2,Races!$A$3:$A$14,0),MATCH('Stat Growth'!R$2,Races!$C$2:$J$2,0)),0)</f>
        <v>11</v>
      </c>
      <c r="S90">
        <f>ROUND((F90-$E$3)/2+INDEX(Races!$C$3:$J$14,MATCH('Stat Growth'!$A$2,Races!$A$3:$A$14,0),MATCH('Stat Growth'!S$2,Races!$C$2:$J$2,0)),0)</f>
        <v>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11</v>
      </c>
      <c r="V90">
        <f>ROUND((I90-$E$3)/2+INDEX(Races!$C$3:$J$14,MATCH('Stat Growth'!$A$2,Races!$A$3:$A$14,0),MATCH('Stat Growth'!V$2,Races!$C$2:$J$2,0)),0)</f>
        <v>14</v>
      </c>
      <c r="W90">
        <f>ROUND((J90-$E$3)/2+INDEX(Races!$C$3:$J$14,MATCH('Stat Growth'!$A$2,Races!$A$3:$A$14,0),MATCH('Stat Growth'!W$2,Races!$C$2:$J$2,0)),0)</f>
        <v>21</v>
      </c>
      <c r="X90">
        <f>ROUND((K90-$E$3)/2+INDEX(Races!$C$3:$J$14,MATCH('Stat Growth'!$A$2,Races!$A$3:$A$14,0),MATCH('Stat Growth'!X$2,Races!$C$2:$J$2,0)),0)</f>
        <v>19</v>
      </c>
      <c r="Y90">
        <f>ROUND((L90-$E$3)/2+INDEX(Races!$C$3:$J$14,MATCH('Stat Growth'!$A$2,Races!$A$3:$A$14,0),MATCH('Stat Growth'!Y$2,Races!$C$2:$J$2,0)),0)</f>
        <v>11</v>
      </c>
      <c r="AA90">
        <f>MIN(AA89+(1/(AA89/INDEX(Professions!$B$3:$I$10,MATCH('Stat Growth'!$A$5,Professions!$A$3:$A$10,0),MATCH('Stat Growth'!AA$2,Professions!$B$2:$I$2,0)))),100)</f>
        <v>77.959393032095264</v>
      </c>
      <c r="AB90">
        <f>MIN(AB89+(1/(AB89/INDEX(Professions!$B$3:$I$10,MATCH('Stat Growth'!$A$5,Professions!$A$3:$A$10,0),MATCH('Stat Growth'!AB$2,Professions!$B$2:$I$2,0)))),100)</f>
        <v>83.303645672174056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88.328014929334358</v>
      </c>
      <c r="AE90">
        <f>MIN(AE89+(1/(AE89/INDEX(Professions!$B$3:$I$10,MATCH('Stat Growth'!$A$5,Professions!$A$3:$A$10,0),MATCH('Stat Growth'!AE$2,Professions!$B$2:$I$2,0)))),100)</f>
        <v>93.083908738120186</v>
      </c>
      <c r="AF90">
        <f>MIN(AF89+(1/(AF89/INDEX(Professions!$B$3:$I$10,MATCH('Stat Growth'!$A$5,Professions!$A$3:$A$10,0),MATCH('Stat Growth'!AF$2,Professions!$B$2:$I$2,0)))),100)</f>
        <v>97.610286340837774</v>
      </c>
      <c r="AG90">
        <f>MIN(AG89+(1/(AG89/INDEX(Professions!$B$3:$I$10,MATCH('Stat Growth'!$A$5,Professions!$A$3:$A$10,0),MATCH('Stat Growth'!AG$2,Professions!$B$2:$I$2,0)))),100)</f>
        <v>93.083908738120186</v>
      </c>
      <c r="AH90">
        <f>MIN(AH89+(1/(AH89/INDEX(Professions!$B$3:$I$10,MATCH('Stat Growth'!$A$5,Professions!$A$3:$A$10,0),MATCH('Stat Growth'!AH$2,Professions!$B$2:$I$2,0)))),100)</f>
        <v>88.328014929334358</v>
      </c>
      <c r="AK90">
        <f>E90*INDEX(Professions!$J$3:$Q$10,MATCH('Stat Growth'!$A$5,Professions!$A$3:$A$10,0),MATCH(AK$2,Professions!$J$2:$Q$2,0))</f>
        <v>78</v>
      </c>
      <c r="AL90">
        <f>F90*INDEX(Professions!$J$3:$Q$10,MATCH('Stat Growth'!$A$5,Professions!$A$3:$A$10,0),MATCH(AL$2,Professions!$J$2:$Q$2,0))</f>
        <v>83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88</v>
      </c>
      <c r="AO90">
        <f>I90*INDEX(Professions!$J$3:$Q$10,MATCH('Stat Growth'!$A$5,Professions!$A$3:$A$10,0),MATCH(AO$2,Professions!$J$2:$Q$2,0))</f>
        <v>186</v>
      </c>
      <c r="AP90">
        <f>J90*INDEX(Professions!$J$3:$Q$10,MATCH('Stat Growth'!$A$5,Professions!$A$3:$A$10,0),MATCH(AP$2,Professions!$J$2:$Q$2,0))</f>
        <v>196</v>
      </c>
      <c r="AQ90">
        <f>K90*INDEX(Professions!$J$3:$Q$10,MATCH('Stat Growth'!$A$5,Professions!$A$3:$A$10,0),MATCH(AQ$2,Professions!$J$2:$Q$2,0))</f>
        <v>93</v>
      </c>
      <c r="AR90">
        <f>L90*INDEX(Professions!$J$3:$Q$10,MATCH('Stat Growth'!$A$5,Professions!$A$3:$A$10,0),MATCH(AR$2,Professions!$J$2:$Q$2,0))</f>
        <v>88</v>
      </c>
      <c r="AT90">
        <f t="shared" si="20"/>
        <v>42.1</v>
      </c>
      <c r="AU90">
        <f t="shared" si="21"/>
        <v>53.15</v>
      </c>
      <c r="AW90">
        <f t="shared" si="22"/>
        <v>42</v>
      </c>
      <c r="AX90">
        <f t="shared" si="23"/>
        <v>53</v>
      </c>
    </row>
    <row r="91" spans="3:50">
      <c r="C91">
        <f>Experience!C89</f>
        <v>87</v>
      </c>
      <c r="E91">
        <f t="shared" si="31"/>
        <v>78</v>
      </c>
      <c r="F91">
        <f t="shared" si="24"/>
        <v>83</v>
      </c>
      <c r="G91">
        <f t="shared" si="25"/>
        <v>93</v>
      </c>
      <c r="H91">
        <f t="shared" si="26"/>
        <v>89</v>
      </c>
      <c r="I91">
        <f t="shared" si="27"/>
        <v>93</v>
      </c>
      <c r="J91">
        <f t="shared" si="28"/>
        <v>98</v>
      </c>
      <c r="K91">
        <f t="shared" si="29"/>
        <v>93</v>
      </c>
      <c r="L91">
        <f t="shared" si="30"/>
        <v>89</v>
      </c>
      <c r="R91">
        <f>ROUND((E91-$E$3)/2+INDEX(Races!$C$3:$J$14,MATCH('Stat Growth'!$A$2,Races!$A$3:$A$14,0),MATCH('Stat Growth'!R$2,Races!$C$2:$J$2,0)),0)</f>
        <v>11</v>
      </c>
      <c r="S91">
        <f>ROUND((F91-$E$3)/2+INDEX(Races!$C$3:$J$14,MATCH('Stat Growth'!$A$2,Races!$A$3:$A$14,0),MATCH('Stat Growth'!S$2,Races!$C$2:$J$2,0)),0)</f>
        <v>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12</v>
      </c>
      <c r="V91">
        <f>ROUND((I91-$E$3)/2+INDEX(Races!$C$3:$J$14,MATCH('Stat Growth'!$A$2,Races!$A$3:$A$14,0),MATCH('Stat Growth'!V$2,Races!$C$2:$J$2,0)),0)</f>
        <v>14</v>
      </c>
      <c r="W91">
        <f>ROUND((J91-$E$3)/2+INDEX(Races!$C$3:$J$14,MATCH('Stat Growth'!$A$2,Races!$A$3:$A$14,0),MATCH('Stat Growth'!W$2,Races!$C$2:$J$2,0)),0)</f>
        <v>21</v>
      </c>
      <c r="X91">
        <f>ROUND((K91-$E$3)/2+INDEX(Races!$C$3:$J$14,MATCH('Stat Growth'!$A$2,Races!$A$3:$A$14,0),MATCH('Stat Growth'!X$2,Races!$C$2:$J$2,0)),0)</f>
        <v>19</v>
      </c>
      <c r="Y91">
        <f>ROUND((L91-$E$3)/2+INDEX(Races!$C$3:$J$14,MATCH('Stat Growth'!$A$2,Races!$A$3:$A$14,0),MATCH('Stat Growth'!Y$2,Races!$C$2:$J$2,0)),0)</f>
        <v>12</v>
      </c>
      <c r="AA91">
        <f>MIN(AA90+(1/(AA90/INDEX(Professions!$B$3:$I$10,MATCH('Stat Growth'!$A$5,Professions!$A$3:$A$10,0),MATCH('Stat Growth'!AA$2,Professions!$B$2:$I$2,0)))),100)</f>
        <v>78.087664938931212</v>
      </c>
      <c r="AB91">
        <f>MIN(AB90+(1/(AB90/INDEX(Professions!$B$3:$I$10,MATCH('Stat Growth'!$A$5,Professions!$A$3:$A$10,0),MATCH('Stat Growth'!AB$2,Professions!$B$2:$I$2,0)))),100)</f>
        <v>83.483709820375083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88.554443656573397</v>
      </c>
      <c r="AE91">
        <f>MIN(AE90+(1/(AE90/INDEX(Professions!$B$3:$I$10,MATCH('Stat Growth'!$A$5,Professions!$A$3:$A$10,0),MATCH('Stat Growth'!AE$2,Professions!$B$2:$I$2,0)))),100)</f>
        <v>93.352483622210343</v>
      </c>
      <c r="AF91">
        <f>MIN(AF90+(1/(AF90/INDEX(Professions!$B$3:$I$10,MATCH('Stat Growth'!$A$5,Professions!$A$3:$A$10,0),MATCH('Stat Growth'!AF$2,Professions!$B$2:$I$2,0)))),100)</f>
        <v>97.917630998092903</v>
      </c>
      <c r="AG91">
        <f>MIN(AG90+(1/(AG90/INDEX(Professions!$B$3:$I$10,MATCH('Stat Growth'!$A$5,Professions!$A$3:$A$10,0),MATCH('Stat Growth'!AG$2,Professions!$B$2:$I$2,0)))),100)</f>
        <v>93.352483622210343</v>
      </c>
      <c r="AH91">
        <f>MIN(AH90+(1/(AH90/INDEX(Professions!$B$3:$I$10,MATCH('Stat Growth'!$A$5,Professions!$A$3:$A$10,0),MATCH('Stat Growth'!AH$2,Professions!$B$2:$I$2,0)))),100)</f>
        <v>88.554443656573397</v>
      </c>
      <c r="AK91">
        <f>E91*INDEX(Professions!$J$3:$Q$10,MATCH('Stat Growth'!$A$5,Professions!$A$3:$A$10,0),MATCH(AK$2,Professions!$J$2:$Q$2,0))</f>
        <v>78</v>
      </c>
      <c r="AL91">
        <f>F91*INDEX(Professions!$J$3:$Q$10,MATCH('Stat Growth'!$A$5,Professions!$A$3:$A$10,0),MATCH(AL$2,Professions!$J$2:$Q$2,0))</f>
        <v>83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89</v>
      </c>
      <c r="AO91">
        <f>I91*INDEX(Professions!$J$3:$Q$10,MATCH('Stat Growth'!$A$5,Professions!$A$3:$A$10,0),MATCH(AO$2,Professions!$J$2:$Q$2,0))</f>
        <v>186</v>
      </c>
      <c r="AP91">
        <f>J91*INDEX(Professions!$J$3:$Q$10,MATCH('Stat Growth'!$A$5,Professions!$A$3:$A$10,0),MATCH(AP$2,Professions!$J$2:$Q$2,0))</f>
        <v>196</v>
      </c>
      <c r="AQ91">
        <f>K91*INDEX(Professions!$J$3:$Q$10,MATCH('Stat Growth'!$A$5,Professions!$A$3:$A$10,0),MATCH(AQ$2,Professions!$J$2:$Q$2,0))</f>
        <v>93</v>
      </c>
      <c r="AR91">
        <f>L91*INDEX(Professions!$J$3:$Q$10,MATCH('Stat Growth'!$A$5,Professions!$A$3:$A$10,0),MATCH(AR$2,Professions!$J$2:$Q$2,0))</f>
        <v>89</v>
      </c>
      <c r="AT91">
        <f t="shared" si="20"/>
        <v>42.15</v>
      </c>
      <c r="AU91">
        <f t="shared" si="21"/>
        <v>53.2</v>
      </c>
      <c r="AW91">
        <f t="shared" si="22"/>
        <v>42</v>
      </c>
      <c r="AX91">
        <f t="shared" si="23"/>
        <v>53</v>
      </c>
    </row>
    <row r="92" spans="3:50">
      <c r="C92">
        <f>Experience!C90</f>
        <v>88</v>
      </c>
      <c r="E92">
        <f t="shared" si="31"/>
        <v>78</v>
      </c>
      <c r="F92">
        <f t="shared" si="24"/>
        <v>84</v>
      </c>
      <c r="G92">
        <f t="shared" si="25"/>
        <v>94</v>
      </c>
      <c r="H92">
        <f t="shared" si="26"/>
        <v>89</v>
      </c>
      <c r="I92">
        <f t="shared" si="27"/>
        <v>94</v>
      </c>
      <c r="J92">
        <f t="shared" si="28"/>
        <v>98</v>
      </c>
      <c r="K92">
        <f t="shared" si="29"/>
        <v>94</v>
      </c>
      <c r="L92">
        <f t="shared" si="30"/>
        <v>89</v>
      </c>
      <c r="R92">
        <f>ROUND((E92-$E$3)/2+INDEX(Races!$C$3:$J$14,MATCH('Stat Growth'!$A$2,Races!$A$3:$A$14,0),MATCH('Stat Growth'!R$2,Races!$C$2:$J$2,0)),0)</f>
        <v>11</v>
      </c>
      <c r="S92">
        <f>ROUND((F92-$E$3)/2+INDEX(Races!$C$3:$J$14,MATCH('Stat Growth'!$A$2,Races!$A$3:$A$14,0),MATCH('Stat Growth'!S$2,Races!$C$2:$J$2,0)),0)</f>
        <v>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12</v>
      </c>
      <c r="V92">
        <f>ROUND((I92-$E$3)/2+INDEX(Races!$C$3:$J$14,MATCH('Stat Growth'!$A$2,Races!$A$3:$A$14,0),MATCH('Stat Growth'!V$2,Races!$C$2:$J$2,0)),0)</f>
        <v>14</v>
      </c>
      <c r="W92">
        <f>ROUND((J92-$E$3)/2+INDEX(Races!$C$3:$J$14,MATCH('Stat Growth'!$A$2,Races!$A$3:$A$14,0),MATCH('Stat Growth'!W$2,Races!$C$2:$J$2,0)),0)</f>
        <v>21</v>
      </c>
      <c r="X92">
        <f>ROUND((K92-$E$3)/2+INDEX(Races!$C$3:$J$14,MATCH('Stat Growth'!$A$2,Races!$A$3:$A$14,0),MATCH('Stat Growth'!X$2,Races!$C$2:$J$2,0)),0)</f>
        <v>19</v>
      </c>
      <c r="Y92">
        <f>ROUND((L92-$E$3)/2+INDEX(Races!$C$3:$J$14,MATCH('Stat Growth'!$A$2,Races!$A$3:$A$14,0),MATCH('Stat Growth'!Y$2,Races!$C$2:$J$2,0)),0)</f>
        <v>12</v>
      </c>
      <c r="AA92">
        <f>MIN(AA91+(1/(AA91/INDEX(Professions!$B$3:$I$10,MATCH('Stat Growth'!$A$5,Professions!$A$3:$A$10,0),MATCH('Stat Growth'!AA$2,Professions!$B$2:$I$2,0)))),100)</f>
        <v>78.215726137941587</v>
      </c>
      <c r="AB92">
        <f>MIN(AB91+(1/(AB91/INDEX(Professions!$B$3:$I$10,MATCH('Stat Growth'!$A$5,Professions!$A$3:$A$10,0),MATCH('Stat Growth'!AB$2,Professions!$B$2:$I$2,0)))),100)</f>
        <v>83.663385592238527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88.780293418303742</v>
      </c>
      <c r="AE92">
        <f>MIN(AE91+(1/(AE91/INDEX(Professions!$B$3:$I$10,MATCH('Stat Growth'!$A$5,Professions!$A$3:$A$10,0),MATCH('Stat Growth'!AE$2,Professions!$B$2:$I$2,0)))),100)</f>
        <v>93.620285816966856</v>
      </c>
      <c r="AF92">
        <f>MIN(AF91+(1/(AF91/INDEX(Professions!$B$3:$I$10,MATCH('Stat Growth'!$A$5,Professions!$A$3:$A$10,0),MATCH('Stat Growth'!AF$2,Professions!$B$2:$I$2,0)))),100)</f>
        <v>98.224010959435972</v>
      </c>
      <c r="AG92">
        <f>MIN(AG91+(1/(AG91/INDEX(Professions!$B$3:$I$10,MATCH('Stat Growth'!$A$5,Professions!$A$3:$A$10,0),MATCH('Stat Growth'!AG$2,Professions!$B$2:$I$2,0)))),100)</f>
        <v>93.620285816966856</v>
      </c>
      <c r="AH92">
        <f>MIN(AH91+(1/(AH91/INDEX(Professions!$B$3:$I$10,MATCH('Stat Growth'!$A$5,Professions!$A$3:$A$10,0),MATCH('Stat Growth'!AH$2,Professions!$B$2:$I$2,0)))),100)</f>
        <v>88.780293418303742</v>
      </c>
      <c r="AK92">
        <f>E92*INDEX(Professions!$J$3:$Q$10,MATCH('Stat Growth'!$A$5,Professions!$A$3:$A$10,0),MATCH(AK$2,Professions!$J$2:$Q$2,0))</f>
        <v>78</v>
      </c>
      <c r="AL92">
        <f>F92*INDEX(Professions!$J$3:$Q$10,MATCH('Stat Growth'!$A$5,Professions!$A$3:$A$10,0),MATCH(AL$2,Professions!$J$2:$Q$2,0))</f>
        <v>84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89</v>
      </c>
      <c r="AO92">
        <f>I92*INDEX(Professions!$J$3:$Q$10,MATCH('Stat Growth'!$A$5,Professions!$A$3:$A$10,0),MATCH(AO$2,Professions!$J$2:$Q$2,0))</f>
        <v>188</v>
      </c>
      <c r="AP92">
        <f>J92*INDEX(Professions!$J$3:$Q$10,MATCH('Stat Growth'!$A$5,Professions!$A$3:$A$10,0),MATCH(AP$2,Professions!$J$2:$Q$2,0))</f>
        <v>196</v>
      </c>
      <c r="AQ92">
        <f>K92*INDEX(Professions!$J$3:$Q$10,MATCH('Stat Growth'!$A$5,Professions!$A$3:$A$10,0),MATCH(AQ$2,Professions!$J$2:$Q$2,0))</f>
        <v>94</v>
      </c>
      <c r="AR92">
        <f>L92*INDEX(Professions!$J$3:$Q$10,MATCH('Stat Growth'!$A$5,Professions!$A$3:$A$10,0),MATCH(AR$2,Professions!$J$2:$Q$2,0))</f>
        <v>89</v>
      </c>
      <c r="AT92">
        <f t="shared" si="20"/>
        <v>42.25</v>
      </c>
      <c r="AU92">
        <f t="shared" si="21"/>
        <v>53.35</v>
      </c>
      <c r="AW92">
        <f t="shared" si="22"/>
        <v>42</v>
      </c>
      <c r="AX92">
        <f t="shared" si="23"/>
        <v>53</v>
      </c>
    </row>
    <row r="93" spans="3:50">
      <c r="C93">
        <f>Experience!C91</f>
        <v>89</v>
      </c>
      <c r="E93">
        <f t="shared" si="31"/>
        <v>78</v>
      </c>
      <c r="F93">
        <f t="shared" si="24"/>
        <v>84</v>
      </c>
      <c r="G93">
        <f t="shared" si="25"/>
        <v>94</v>
      </c>
      <c r="H93">
        <f t="shared" si="26"/>
        <v>89</v>
      </c>
      <c r="I93">
        <f t="shared" si="27"/>
        <v>94</v>
      </c>
      <c r="J93">
        <f t="shared" si="28"/>
        <v>99</v>
      </c>
      <c r="K93">
        <f t="shared" si="29"/>
        <v>94</v>
      </c>
      <c r="L93">
        <f t="shared" si="30"/>
        <v>89</v>
      </c>
      <c r="R93">
        <f>ROUND((E93-$E$3)/2+INDEX(Races!$C$3:$J$14,MATCH('Stat Growth'!$A$2,Races!$A$3:$A$14,0),MATCH('Stat Growth'!R$2,Races!$C$2:$J$2,0)),0)</f>
        <v>11</v>
      </c>
      <c r="S93">
        <f>ROUND((F93-$E$3)/2+INDEX(Races!$C$3:$J$14,MATCH('Stat Growth'!$A$2,Races!$A$3:$A$14,0),MATCH('Stat Growth'!S$2,Races!$C$2:$J$2,0)),0)</f>
        <v>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12</v>
      </c>
      <c r="V93">
        <f>ROUND((I93-$E$3)/2+INDEX(Races!$C$3:$J$14,MATCH('Stat Growth'!$A$2,Races!$A$3:$A$14,0),MATCH('Stat Growth'!V$2,Races!$C$2:$J$2,0)),0)</f>
        <v>14</v>
      </c>
      <c r="W93">
        <f>ROUND((J93-$E$3)/2+INDEX(Races!$C$3:$J$14,MATCH('Stat Growth'!$A$2,Races!$A$3:$A$14,0),MATCH('Stat Growth'!W$2,Races!$C$2:$J$2,0)),0)</f>
        <v>22</v>
      </c>
      <c r="X93">
        <f>ROUND((K93-$E$3)/2+INDEX(Races!$C$3:$J$14,MATCH('Stat Growth'!$A$2,Races!$A$3:$A$14,0),MATCH('Stat Growth'!X$2,Races!$C$2:$J$2,0)),0)</f>
        <v>19</v>
      </c>
      <c r="Y93">
        <f>ROUND((L93-$E$3)/2+INDEX(Races!$C$3:$J$14,MATCH('Stat Growth'!$A$2,Races!$A$3:$A$14,0),MATCH('Stat Growth'!Y$2,Races!$C$2:$J$2,0)),0)</f>
        <v>12</v>
      </c>
      <c r="AA93">
        <f>MIN(AA92+(1/(AA92/INDEX(Professions!$B$3:$I$10,MATCH('Stat Growth'!$A$5,Professions!$A$3:$A$10,0),MATCH('Stat Growth'!AA$2,Professions!$B$2:$I$2,0)))),100)</f>
        <v>78.343577664658397</v>
      </c>
      <c r="AB93">
        <f>MIN(AB92+(1/(AB92/INDEX(Professions!$B$3:$I$10,MATCH('Stat Growth'!$A$5,Professions!$A$3:$A$10,0),MATCH('Stat Growth'!AB$2,Professions!$B$2:$I$2,0)))),100)</f>
        <v>83.842675491802325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89.005568636822858</v>
      </c>
      <c r="AE93">
        <f>MIN(AE92+(1/(AE92/INDEX(Professions!$B$3:$I$10,MATCH('Stat Growth'!$A$5,Professions!$A$3:$A$10,0),MATCH('Stat Growth'!AE$2,Professions!$B$2:$I$2,0)))),100)</f>
        <v>93.887321959634448</v>
      </c>
      <c r="AF93">
        <f>MIN(AF92+(1/(AF92/INDEX(Professions!$B$3:$I$10,MATCH('Stat Growth'!$A$5,Professions!$A$3:$A$10,0),MATCH('Stat Growth'!AF$2,Professions!$B$2:$I$2,0)))),100)</f>
        <v>98.529435261569077</v>
      </c>
      <c r="AG93">
        <f>MIN(AG92+(1/(AG92/INDEX(Professions!$B$3:$I$10,MATCH('Stat Growth'!$A$5,Professions!$A$3:$A$10,0),MATCH('Stat Growth'!AG$2,Professions!$B$2:$I$2,0)))),100)</f>
        <v>93.887321959634448</v>
      </c>
      <c r="AH93">
        <f>MIN(AH92+(1/(AH92/INDEX(Professions!$B$3:$I$10,MATCH('Stat Growth'!$A$5,Professions!$A$3:$A$10,0),MATCH('Stat Growth'!AH$2,Professions!$B$2:$I$2,0)))),100)</f>
        <v>89.005568636822858</v>
      </c>
      <c r="AK93">
        <f>E93*INDEX(Professions!$J$3:$Q$10,MATCH('Stat Growth'!$A$5,Professions!$A$3:$A$10,0),MATCH(AK$2,Professions!$J$2:$Q$2,0))</f>
        <v>78</v>
      </c>
      <c r="AL93">
        <f>F93*INDEX(Professions!$J$3:$Q$10,MATCH('Stat Growth'!$A$5,Professions!$A$3:$A$10,0),MATCH(AL$2,Professions!$J$2:$Q$2,0))</f>
        <v>84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89</v>
      </c>
      <c r="AO93">
        <f>I93*INDEX(Professions!$J$3:$Q$10,MATCH('Stat Growth'!$A$5,Professions!$A$3:$A$10,0),MATCH(AO$2,Professions!$J$2:$Q$2,0))</f>
        <v>188</v>
      </c>
      <c r="AP93">
        <f>J93*INDEX(Professions!$J$3:$Q$10,MATCH('Stat Growth'!$A$5,Professions!$A$3:$A$10,0),MATCH(AP$2,Professions!$J$2:$Q$2,0))</f>
        <v>198</v>
      </c>
      <c r="AQ93">
        <f>K93*INDEX(Professions!$J$3:$Q$10,MATCH('Stat Growth'!$A$5,Professions!$A$3:$A$10,0),MATCH(AQ$2,Professions!$J$2:$Q$2,0))</f>
        <v>94</v>
      </c>
      <c r="AR93">
        <f>L93*INDEX(Professions!$J$3:$Q$10,MATCH('Stat Growth'!$A$5,Professions!$A$3:$A$10,0),MATCH(AR$2,Professions!$J$2:$Q$2,0))</f>
        <v>89</v>
      </c>
      <c r="AT93">
        <f t="shared" si="20"/>
        <v>42.25</v>
      </c>
      <c r="AU93">
        <f t="shared" si="21"/>
        <v>53.45</v>
      </c>
      <c r="AW93">
        <f t="shared" si="22"/>
        <v>42</v>
      </c>
      <c r="AX93">
        <f t="shared" si="23"/>
        <v>53</v>
      </c>
    </row>
    <row r="94" spans="3:50">
      <c r="C94">
        <f>Experience!C92</f>
        <v>90</v>
      </c>
      <c r="E94">
        <f t="shared" si="31"/>
        <v>78</v>
      </c>
      <c r="F94">
        <f t="shared" si="24"/>
        <v>84</v>
      </c>
      <c r="G94">
        <f t="shared" si="25"/>
        <v>94</v>
      </c>
      <c r="H94">
        <f t="shared" si="26"/>
        <v>89</v>
      </c>
      <c r="I94">
        <f t="shared" si="27"/>
        <v>94</v>
      </c>
      <c r="J94">
        <f t="shared" si="28"/>
        <v>99</v>
      </c>
      <c r="K94">
        <f t="shared" si="29"/>
        <v>94</v>
      </c>
      <c r="L94">
        <f t="shared" si="30"/>
        <v>89</v>
      </c>
      <c r="R94">
        <f>ROUND((E94-$E$3)/2+INDEX(Races!$C$3:$J$14,MATCH('Stat Growth'!$A$2,Races!$A$3:$A$14,0),MATCH('Stat Growth'!R$2,Races!$C$2:$J$2,0)),0)</f>
        <v>11</v>
      </c>
      <c r="S94">
        <f>ROUND((F94-$E$3)/2+INDEX(Races!$C$3:$J$14,MATCH('Stat Growth'!$A$2,Races!$A$3:$A$14,0),MATCH('Stat Growth'!S$2,Races!$C$2:$J$2,0)),0)</f>
        <v>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12</v>
      </c>
      <c r="V94">
        <f>ROUND((I94-$E$3)/2+INDEX(Races!$C$3:$J$14,MATCH('Stat Growth'!$A$2,Races!$A$3:$A$14,0),MATCH('Stat Growth'!V$2,Races!$C$2:$J$2,0)),0)</f>
        <v>14</v>
      </c>
      <c r="W94">
        <f>ROUND((J94-$E$3)/2+INDEX(Races!$C$3:$J$14,MATCH('Stat Growth'!$A$2,Races!$A$3:$A$14,0),MATCH('Stat Growth'!W$2,Races!$C$2:$J$2,0)),0)</f>
        <v>22</v>
      </c>
      <c r="X94">
        <f>ROUND((K94-$E$3)/2+INDEX(Races!$C$3:$J$14,MATCH('Stat Growth'!$A$2,Races!$A$3:$A$14,0),MATCH('Stat Growth'!X$2,Races!$C$2:$J$2,0)),0)</f>
        <v>19</v>
      </c>
      <c r="Y94">
        <f>ROUND((L94-$E$3)/2+INDEX(Races!$C$3:$J$14,MATCH('Stat Growth'!$A$2,Races!$A$3:$A$14,0),MATCH('Stat Growth'!Y$2,Races!$C$2:$J$2,0)),0)</f>
        <v>12</v>
      </c>
      <c r="AA94">
        <f>MIN(AA93+(1/(AA93/INDEX(Professions!$B$3:$I$10,MATCH('Stat Growth'!$A$5,Professions!$A$3:$A$10,0),MATCH('Stat Growth'!AA$2,Professions!$B$2:$I$2,0)))),100)</f>
        <v>78.471220546156658</v>
      </c>
      <c r="AB94">
        <f>MIN(AB93+(1/(AB93/INDEX(Professions!$B$3:$I$10,MATCH('Stat Growth'!$A$5,Professions!$A$3:$A$10,0),MATCH('Stat Growth'!AB$2,Professions!$B$2:$I$2,0)))),100)</f>
        <v>84.021581996300341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89.230273678387249</v>
      </c>
      <c r="AE94">
        <f>MIN(AE93+(1/(AE93/INDEX(Professions!$B$3:$I$10,MATCH('Stat Growth'!$A$5,Professions!$A$3:$A$10,0),MATCH('Stat Growth'!AE$2,Professions!$B$2:$I$2,0)))),100)</f>
        <v>94.153598592924169</v>
      </c>
      <c r="AF94">
        <f>MIN(AF93+(1/(AF93/INDEX(Professions!$B$3:$I$10,MATCH('Stat Growth'!$A$5,Professions!$A$3:$A$10,0),MATCH('Stat Growth'!AF$2,Professions!$B$2:$I$2,0)))),100)</f>
        <v>98.833912800898901</v>
      </c>
      <c r="AG94">
        <f>MIN(AG93+(1/(AG93/INDEX(Professions!$B$3:$I$10,MATCH('Stat Growth'!$A$5,Professions!$A$3:$A$10,0),MATCH('Stat Growth'!AG$2,Professions!$B$2:$I$2,0)))),100)</f>
        <v>94.153598592924169</v>
      </c>
      <c r="AH94">
        <f>MIN(AH93+(1/(AH93/INDEX(Professions!$B$3:$I$10,MATCH('Stat Growth'!$A$5,Professions!$A$3:$A$10,0),MATCH('Stat Growth'!AH$2,Professions!$B$2:$I$2,0)))),100)</f>
        <v>89.230273678387249</v>
      </c>
      <c r="AK94">
        <f>E94*INDEX(Professions!$J$3:$Q$10,MATCH('Stat Growth'!$A$5,Professions!$A$3:$A$10,0),MATCH(AK$2,Professions!$J$2:$Q$2,0))</f>
        <v>78</v>
      </c>
      <c r="AL94">
        <f>F94*INDEX(Professions!$J$3:$Q$10,MATCH('Stat Growth'!$A$5,Professions!$A$3:$A$10,0),MATCH(AL$2,Professions!$J$2:$Q$2,0))</f>
        <v>84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89</v>
      </c>
      <c r="AO94">
        <f>I94*INDEX(Professions!$J$3:$Q$10,MATCH('Stat Growth'!$A$5,Professions!$A$3:$A$10,0),MATCH(AO$2,Professions!$J$2:$Q$2,0))</f>
        <v>188</v>
      </c>
      <c r="AP94">
        <f>J94*INDEX(Professions!$J$3:$Q$10,MATCH('Stat Growth'!$A$5,Professions!$A$3:$A$10,0),MATCH(AP$2,Professions!$J$2:$Q$2,0))</f>
        <v>198</v>
      </c>
      <c r="AQ94">
        <f>K94*INDEX(Professions!$J$3:$Q$10,MATCH('Stat Growth'!$A$5,Professions!$A$3:$A$10,0),MATCH(AQ$2,Professions!$J$2:$Q$2,0))</f>
        <v>94</v>
      </c>
      <c r="AR94">
        <f>L94*INDEX(Professions!$J$3:$Q$10,MATCH('Stat Growth'!$A$5,Professions!$A$3:$A$10,0),MATCH(AR$2,Professions!$J$2:$Q$2,0))</f>
        <v>89</v>
      </c>
      <c r="AT94">
        <f t="shared" si="20"/>
        <v>42.25</v>
      </c>
      <c r="AU94">
        <f t="shared" si="21"/>
        <v>53.45</v>
      </c>
      <c r="AW94">
        <f t="shared" si="22"/>
        <v>42</v>
      </c>
      <c r="AX94">
        <f t="shared" si="23"/>
        <v>53</v>
      </c>
    </row>
    <row r="95" spans="3:50">
      <c r="C95">
        <f>Experience!C93</f>
        <v>91</v>
      </c>
      <c r="E95">
        <f t="shared" si="31"/>
        <v>79</v>
      </c>
      <c r="F95">
        <f t="shared" si="24"/>
        <v>84</v>
      </c>
      <c r="G95">
        <f t="shared" si="25"/>
        <v>94</v>
      </c>
      <c r="H95">
        <f t="shared" si="26"/>
        <v>89</v>
      </c>
      <c r="I95">
        <f t="shared" si="27"/>
        <v>94</v>
      </c>
      <c r="J95">
        <f t="shared" si="28"/>
        <v>99</v>
      </c>
      <c r="K95">
        <f t="shared" si="29"/>
        <v>94</v>
      </c>
      <c r="L95">
        <f t="shared" si="30"/>
        <v>89</v>
      </c>
      <c r="R95">
        <f>ROUND((E95-$E$3)/2+INDEX(Races!$C$3:$J$14,MATCH('Stat Growth'!$A$2,Races!$A$3:$A$14,0),MATCH('Stat Growth'!R$2,Races!$C$2:$J$2,0)),0)</f>
        <v>12</v>
      </c>
      <c r="S95">
        <f>ROUND((F95-$E$3)/2+INDEX(Races!$C$3:$J$14,MATCH('Stat Growth'!$A$2,Races!$A$3:$A$14,0),MATCH('Stat Growth'!S$2,Races!$C$2:$J$2,0)),0)</f>
        <v>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12</v>
      </c>
      <c r="V95">
        <f>ROUND((I95-$E$3)/2+INDEX(Races!$C$3:$J$14,MATCH('Stat Growth'!$A$2,Races!$A$3:$A$14,0),MATCH('Stat Growth'!V$2,Races!$C$2:$J$2,0)),0)</f>
        <v>14</v>
      </c>
      <c r="W95">
        <f>ROUND((J95-$E$3)/2+INDEX(Races!$C$3:$J$14,MATCH('Stat Growth'!$A$2,Races!$A$3:$A$14,0),MATCH('Stat Growth'!W$2,Races!$C$2:$J$2,0)),0)</f>
        <v>22</v>
      </c>
      <c r="X95">
        <f>ROUND((K95-$E$3)/2+INDEX(Races!$C$3:$J$14,MATCH('Stat Growth'!$A$2,Races!$A$3:$A$14,0),MATCH('Stat Growth'!X$2,Races!$C$2:$J$2,0)),0)</f>
        <v>19</v>
      </c>
      <c r="Y95">
        <f>ROUND((L95-$E$3)/2+INDEX(Races!$C$3:$J$14,MATCH('Stat Growth'!$A$2,Races!$A$3:$A$14,0),MATCH('Stat Growth'!Y$2,Races!$C$2:$J$2,0)),0)</f>
        <v>12</v>
      </c>
      <c r="AA95">
        <f>MIN(AA94+(1/(AA94/INDEX(Professions!$B$3:$I$10,MATCH('Stat Growth'!$A$5,Professions!$A$3:$A$10,0),MATCH('Stat Growth'!AA$2,Professions!$B$2:$I$2,0)))),100)</f>
        <v>78.598655801150784</v>
      </c>
      <c r="AB95">
        <f>MIN(AB94+(1/(AB94/INDEX(Professions!$B$3:$I$10,MATCH('Stat Growth'!$A$5,Professions!$A$3:$A$10,0),MATCH('Stat Growth'!AB$2,Professions!$B$2:$I$2,0)))),100)</f>
        <v>84.200107556562472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89.454412854202019</v>
      </c>
      <c r="AE95">
        <f>MIN(AE94+(1/(AE94/INDEX(Professions!$B$3:$I$10,MATCH('Stat Growth'!$A$5,Professions!$A$3:$A$10,0),MATCH('Stat Growth'!AE$2,Professions!$B$2:$I$2,0)))),100)</f>
        <v>94.419122166888542</v>
      </c>
      <c r="AF95">
        <f>MIN(AF94+(1/(AF94/INDEX(Professions!$B$3:$I$10,MATCH('Stat Growth'!$A$5,Professions!$A$3:$A$10,0),MATCH('Stat Growth'!AF$2,Professions!$B$2:$I$2,0)))),100)</f>
        <v>99.137452336568558</v>
      </c>
      <c r="AG95">
        <f>MIN(AG94+(1/(AG94/INDEX(Professions!$B$3:$I$10,MATCH('Stat Growth'!$A$5,Professions!$A$3:$A$10,0),MATCH('Stat Growth'!AG$2,Professions!$B$2:$I$2,0)))),100)</f>
        <v>94.419122166888542</v>
      </c>
      <c r="AH95">
        <f>MIN(AH94+(1/(AH94/INDEX(Professions!$B$3:$I$10,MATCH('Stat Growth'!$A$5,Professions!$A$3:$A$10,0),MATCH('Stat Growth'!AH$2,Professions!$B$2:$I$2,0)))),100)</f>
        <v>89.454412854202019</v>
      </c>
      <c r="AK95">
        <f>E95*INDEX(Professions!$J$3:$Q$10,MATCH('Stat Growth'!$A$5,Professions!$A$3:$A$10,0),MATCH(AK$2,Professions!$J$2:$Q$2,0))</f>
        <v>79</v>
      </c>
      <c r="AL95">
        <f>F95*INDEX(Professions!$J$3:$Q$10,MATCH('Stat Growth'!$A$5,Professions!$A$3:$A$10,0),MATCH(AL$2,Professions!$J$2:$Q$2,0))</f>
        <v>84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89</v>
      </c>
      <c r="AO95">
        <f>I95*INDEX(Professions!$J$3:$Q$10,MATCH('Stat Growth'!$A$5,Professions!$A$3:$A$10,0),MATCH(AO$2,Professions!$J$2:$Q$2,0))</f>
        <v>188</v>
      </c>
      <c r="AP95">
        <f>J95*INDEX(Professions!$J$3:$Q$10,MATCH('Stat Growth'!$A$5,Professions!$A$3:$A$10,0),MATCH(AP$2,Professions!$J$2:$Q$2,0))</f>
        <v>198</v>
      </c>
      <c r="AQ95">
        <f>K95*INDEX(Professions!$J$3:$Q$10,MATCH('Stat Growth'!$A$5,Professions!$A$3:$A$10,0),MATCH(AQ$2,Professions!$J$2:$Q$2,0))</f>
        <v>94</v>
      </c>
      <c r="AR95">
        <f>L95*INDEX(Professions!$J$3:$Q$10,MATCH('Stat Growth'!$A$5,Professions!$A$3:$A$10,0),MATCH(AR$2,Professions!$J$2:$Q$2,0))</f>
        <v>89</v>
      </c>
      <c r="AT95">
        <f t="shared" si="20"/>
        <v>42.3</v>
      </c>
      <c r="AU95">
        <f t="shared" si="21"/>
        <v>53.45</v>
      </c>
      <c r="AW95">
        <f t="shared" si="22"/>
        <v>42</v>
      </c>
      <c r="AX95">
        <f t="shared" si="23"/>
        <v>53</v>
      </c>
    </row>
    <row r="96" spans="3:50">
      <c r="C96">
        <f>Experience!C94</f>
        <v>92</v>
      </c>
      <c r="E96">
        <f t="shared" si="31"/>
        <v>79</v>
      </c>
      <c r="F96">
        <f t="shared" si="24"/>
        <v>84</v>
      </c>
      <c r="G96">
        <f t="shared" si="25"/>
        <v>95</v>
      </c>
      <c r="H96">
        <f t="shared" si="26"/>
        <v>90</v>
      </c>
      <c r="I96">
        <f t="shared" si="27"/>
        <v>95</v>
      </c>
      <c r="J96">
        <f t="shared" si="28"/>
        <v>99</v>
      </c>
      <c r="K96">
        <f t="shared" si="29"/>
        <v>95</v>
      </c>
      <c r="L96">
        <f t="shared" si="30"/>
        <v>90</v>
      </c>
      <c r="R96">
        <f>ROUND((E96-$E$3)/2+INDEX(Races!$C$3:$J$14,MATCH('Stat Growth'!$A$2,Races!$A$3:$A$14,0),MATCH('Stat Growth'!R$2,Races!$C$2:$J$2,0)),0)</f>
        <v>12</v>
      </c>
      <c r="S96">
        <f>ROUND((F96-$E$3)/2+INDEX(Races!$C$3:$J$14,MATCH('Stat Growth'!$A$2,Races!$A$3:$A$14,0),MATCH('Stat Growth'!S$2,Races!$C$2:$J$2,0)),0)</f>
        <v>9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12</v>
      </c>
      <c r="V96">
        <f>ROUND((I96-$E$3)/2+INDEX(Races!$C$3:$J$14,MATCH('Stat Growth'!$A$2,Races!$A$3:$A$14,0),MATCH('Stat Growth'!V$2,Races!$C$2:$J$2,0)),0)</f>
        <v>15</v>
      </c>
      <c r="W96">
        <f>ROUND((J96-$E$3)/2+INDEX(Races!$C$3:$J$14,MATCH('Stat Growth'!$A$2,Races!$A$3:$A$14,0),MATCH('Stat Growth'!W$2,Races!$C$2:$J$2,0)),0)</f>
        <v>22</v>
      </c>
      <c r="X96">
        <f>ROUND((K96-$E$3)/2+INDEX(Races!$C$3:$J$14,MATCH('Stat Growth'!$A$2,Races!$A$3:$A$14,0),MATCH('Stat Growth'!X$2,Races!$C$2:$J$2,0)),0)</f>
        <v>20</v>
      </c>
      <c r="Y96">
        <f>ROUND((L96-$E$3)/2+INDEX(Races!$C$3:$J$14,MATCH('Stat Growth'!$A$2,Races!$A$3:$A$14,0),MATCH('Stat Growth'!Y$2,Races!$C$2:$J$2,0)),0)</f>
        <v>12</v>
      </c>
      <c r="AA96">
        <f>MIN(AA95+(1/(AA95/INDEX(Professions!$B$3:$I$10,MATCH('Stat Growth'!$A$5,Professions!$A$3:$A$10,0),MATCH('Stat Growth'!AA$2,Professions!$B$2:$I$2,0)))),100)</f>
        <v>78.725884440089587</v>
      </c>
      <c r="AB96">
        <f>MIN(AB95+(1/(AB95/INDEX(Professions!$B$3:$I$10,MATCH('Stat Growth'!$A$5,Professions!$A$3:$A$10,0),MATCH('Stat Growth'!AB$2,Professions!$B$2:$I$2,0)))),100)</f>
        <v>84.378254597407093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89.677990421388074</v>
      </c>
      <c r="AE96">
        <f>MIN(AE95+(1/(AE95/INDEX(Professions!$B$3:$I$10,MATCH('Stat Growth'!$A$5,Professions!$A$3:$A$10,0),MATCH('Stat Growth'!AE$2,Professions!$B$2:$I$2,0)))),100)</f>
        <v>94.683899040749026</v>
      </c>
      <c r="AF96">
        <f>MIN(AF95+(1/(AF95/INDEX(Professions!$B$3:$I$10,MATCH('Stat Growth'!$A$5,Professions!$A$3:$A$10,0),MATCH('Stat Growth'!AF$2,Professions!$B$2:$I$2,0)))),100)</f>
        <v>99.440062493405662</v>
      </c>
      <c r="AG96">
        <f>MIN(AG95+(1/(AG95/INDEX(Professions!$B$3:$I$10,MATCH('Stat Growth'!$A$5,Professions!$A$3:$A$10,0),MATCH('Stat Growth'!AG$2,Professions!$B$2:$I$2,0)))),100)</f>
        <v>94.683899040749026</v>
      </c>
      <c r="AH96">
        <f>MIN(AH95+(1/(AH95/INDEX(Professions!$B$3:$I$10,MATCH('Stat Growth'!$A$5,Professions!$A$3:$A$10,0),MATCH('Stat Growth'!AH$2,Professions!$B$2:$I$2,0)))),100)</f>
        <v>89.677990421388074</v>
      </c>
      <c r="AK96">
        <f>E96*INDEX(Professions!$J$3:$Q$10,MATCH('Stat Growth'!$A$5,Professions!$A$3:$A$10,0),MATCH(AK$2,Professions!$J$2:$Q$2,0))</f>
        <v>79</v>
      </c>
      <c r="AL96">
        <f>F96*INDEX(Professions!$J$3:$Q$10,MATCH('Stat Growth'!$A$5,Professions!$A$3:$A$10,0),MATCH(AL$2,Professions!$J$2:$Q$2,0))</f>
        <v>84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90</v>
      </c>
      <c r="AO96">
        <f>I96*INDEX(Professions!$J$3:$Q$10,MATCH('Stat Growth'!$A$5,Professions!$A$3:$A$10,0),MATCH(AO$2,Professions!$J$2:$Q$2,0))</f>
        <v>190</v>
      </c>
      <c r="AP96">
        <f>J96*INDEX(Professions!$J$3:$Q$10,MATCH('Stat Growth'!$A$5,Professions!$A$3:$A$10,0),MATCH(AP$2,Professions!$J$2:$Q$2,0))</f>
        <v>198</v>
      </c>
      <c r="AQ96">
        <f>K96*INDEX(Professions!$J$3:$Q$10,MATCH('Stat Growth'!$A$5,Professions!$A$3:$A$10,0),MATCH(AQ$2,Professions!$J$2:$Q$2,0))</f>
        <v>95</v>
      </c>
      <c r="AR96">
        <f>L96*INDEX(Professions!$J$3:$Q$10,MATCH('Stat Growth'!$A$5,Professions!$A$3:$A$10,0),MATCH(AR$2,Professions!$J$2:$Q$2,0))</f>
        <v>90</v>
      </c>
      <c r="AT96">
        <f t="shared" si="20"/>
        <v>42.4</v>
      </c>
      <c r="AU96">
        <f t="shared" si="21"/>
        <v>53.65</v>
      </c>
      <c r="AW96">
        <f t="shared" si="22"/>
        <v>42</v>
      </c>
      <c r="AX96">
        <f t="shared" si="23"/>
        <v>54</v>
      </c>
    </row>
    <row r="97" spans="3:50">
      <c r="C97">
        <f>Experience!C95</f>
        <v>93</v>
      </c>
      <c r="E97">
        <f t="shared" si="31"/>
        <v>79</v>
      </c>
      <c r="F97">
        <f t="shared" si="24"/>
        <v>85</v>
      </c>
      <c r="G97">
        <f t="shared" si="25"/>
        <v>95</v>
      </c>
      <c r="H97">
        <f t="shared" si="26"/>
        <v>90</v>
      </c>
      <c r="I97">
        <f t="shared" si="27"/>
        <v>95</v>
      </c>
      <c r="J97">
        <f t="shared" si="28"/>
        <v>100</v>
      </c>
      <c r="K97">
        <f t="shared" si="29"/>
        <v>95</v>
      </c>
      <c r="L97">
        <f t="shared" si="30"/>
        <v>90</v>
      </c>
      <c r="R97">
        <f>ROUND((E97-$E$3)/2+INDEX(Races!$C$3:$J$14,MATCH('Stat Growth'!$A$2,Races!$A$3:$A$14,0),MATCH('Stat Growth'!R$2,Races!$C$2:$J$2,0)),0)</f>
        <v>12</v>
      </c>
      <c r="S97">
        <f>ROUND((F97-$E$3)/2+INDEX(Races!$C$3:$J$14,MATCH('Stat Growth'!$A$2,Races!$A$3:$A$14,0),MATCH('Stat Growth'!S$2,Races!$C$2:$J$2,0)),0)</f>
        <v>10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12</v>
      </c>
      <c r="V97">
        <f>ROUND((I97-$E$3)/2+INDEX(Races!$C$3:$J$14,MATCH('Stat Growth'!$A$2,Races!$A$3:$A$14,0),MATCH('Stat Growth'!V$2,Races!$C$2:$J$2,0)),0)</f>
        <v>15</v>
      </c>
      <c r="W97">
        <f>ROUND((J97-$E$3)/2+INDEX(Races!$C$3:$J$14,MATCH('Stat Growth'!$A$2,Races!$A$3:$A$14,0),MATCH('Stat Growth'!W$2,Races!$C$2:$J$2,0)),0)</f>
        <v>22</v>
      </c>
      <c r="X97">
        <f>ROUND((K97-$E$3)/2+INDEX(Races!$C$3:$J$14,MATCH('Stat Growth'!$A$2,Races!$A$3:$A$14,0),MATCH('Stat Growth'!X$2,Races!$C$2:$J$2,0)),0)</f>
        <v>20</v>
      </c>
      <c r="Y97">
        <f>ROUND((L97-$E$3)/2+INDEX(Races!$C$3:$J$14,MATCH('Stat Growth'!$A$2,Races!$A$3:$A$14,0),MATCH('Stat Growth'!Y$2,Races!$C$2:$J$2,0)),0)</f>
        <v>12</v>
      </c>
      <c r="AA97">
        <f>MIN(AA96+(1/(AA96/INDEX(Professions!$B$3:$I$10,MATCH('Stat Growth'!$A$5,Professions!$A$3:$A$10,0),MATCH('Stat Growth'!AA$2,Professions!$B$2:$I$2,0)))),100)</f>
        <v>78.852907465249885</v>
      </c>
      <c r="AB97">
        <f>MIN(AB96+(1/(AB96/INDEX(Professions!$B$3:$I$10,MATCH('Stat Growth'!$A$5,Professions!$A$3:$A$10,0),MATCH('Stat Growth'!AB$2,Professions!$B$2:$I$2,0)))),100)</f>
        <v>84.556025518026033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89.901010583927643</v>
      </c>
      <c r="AE97">
        <f>MIN(AE96+(1/(AE96/INDEX(Professions!$B$3:$I$10,MATCH('Stat Growth'!$A$5,Professions!$A$3:$A$10,0),MATCH('Stat Growth'!AE$2,Professions!$B$2:$I$2,0)))),100)</f>
        <v>94.947935484677473</v>
      </c>
      <c r="AF97">
        <f>MIN(AF96+(1/(AF96/INDEX(Professions!$B$3:$I$10,MATCH('Stat Growth'!$A$5,Professions!$A$3:$A$10,0),MATCH('Stat Growth'!AF$2,Professions!$B$2:$I$2,0)))),100)</f>
        <v>99.741751764789512</v>
      </c>
      <c r="AG97">
        <f>MIN(AG96+(1/(AG96/INDEX(Professions!$B$3:$I$10,MATCH('Stat Growth'!$A$5,Professions!$A$3:$A$10,0),MATCH('Stat Growth'!AG$2,Professions!$B$2:$I$2,0)))),100)</f>
        <v>94.947935484677473</v>
      </c>
      <c r="AH97">
        <f>MIN(AH96+(1/(AH96/INDEX(Professions!$B$3:$I$10,MATCH('Stat Growth'!$A$5,Professions!$A$3:$A$10,0),MATCH('Stat Growth'!AH$2,Professions!$B$2:$I$2,0)))),100)</f>
        <v>89.901010583927643</v>
      </c>
      <c r="AK97">
        <f>E97*INDEX(Professions!$J$3:$Q$10,MATCH('Stat Growth'!$A$5,Professions!$A$3:$A$10,0),MATCH(AK$2,Professions!$J$2:$Q$2,0))</f>
        <v>79</v>
      </c>
      <c r="AL97">
        <f>F97*INDEX(Professions!$J$3:$Q$10,MATCH('Stat Growth'!$A$5,Professions!$A$3:$A$10,0),MATCH(AL$2,Professions!$J$2:$Q$2,0))</f>
        <v>85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90</v>
      </c>
      <c r="AO97">
        <f>I97*INDEX(Professions!$J$3:$Q$10,MATCH('Stat Growth'!$A$5,Professions!$A$3:$A$10,0),MATCH(AO$2,Professions!$J$2:$Q$2,0))</f>
        <v>190</v>
      </c>
      <c r="AP97">
        <f>J97*INDEX(Professions!$J$3:$Q$10,MATCH('Stat Growth'!$A$5,Professions!$A$3:$A$10,0),MATCH(AP$2,Professions!$J$2:$Q$2,0))</f>
        <v>200</v>
      </c>
      <c r="AQ97">
        <f>K97*INDEX(Professions!$J$3:$Q$10,MATCH('Stat Growth'!$A$5,Professions!$A$3:$A$10,0),MATCH(AQ$2,Professions!$J$2:$Q$2,0))</f>
        <v>95</v>
      </c>
      <c r="AR97">
        <f>L97*INDEX(Professions!$J$3:$Q$10,MATCH('Stat Growth'!$A$5,Professions!$A$3:$A$10,0),MATCH(AR$2,Professions!$J$2:$Q$2,0))</f>
        <v>90</v>
      </c>
      <c r="AT97">
        <f t="shared" si="20"/>
        <v>42.45</v>
      </c>
      <c r="AU97">
        <f t="shared" si="21"/>
        <v>53.75</v>
      </c>
      <c r="AW97">
        <f t="shared" si="22"/>
        <v>42</v>
      </c>
      <c r="AX97">
        <f t="shared" si="23"/>
        <v>54</v>
      </c>
    </row>
    <row r="98" spans="3:50">
      <c r="C98">
        <f>Experience!C96</f>
        <v>94</v>
      </c>
      <c r="E98">
        <f t="shared" si="31"/>
        <v>79</v>
      </c>
      <c r="F98">
        <f t="shared" si="24"/>
        <v>85</v>
      </c>
      <c r="G98">
        <f t="shared" si="25"/>
        <v>95</v>
      </c>
      <c r="H98">
        <f t="shared" si="26"/>
        <v>90</v>
      </c>
      <c r="I98">
        <f t="shared" si="27"/>
        <v>95</v>
      </c>
      <c r="J98">
        <f t="shared" si="28"/>
        <v>100</v>
      </c>
      <c r="K98">
        <f t="shared" si="29"/>
        <v>95</v>
      </c>
      <c r="L98">
        <f t="shared" si="30"/>
        <v>90</v>
      </c>
      <c r="R98">
        <f>ROUND((E98-$E$3)/2+INDEX(Races!$C$3:$J$14,MATCH('Stat Growth'!$A$2,Races!$A$3:$A$14,0),MATCH('Stat Growth'!R$2,Races!$C$2:$J$2,0)),0)</f>
        <v>12</v>
      </c>
      <c r="S98">
        <f>ROUND((F98-$E$3)/2+INDEX(Races!$C$3:$J$14,MATCH('Stat Growth'!$A$2,Races!$A$3:$A$14,0),MATCH('Stat Growth'!S$2,Races!$C$2:$J$2,0)),0)</f>
        <v>10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12</v>
      </c>
      <c r="V98">
        <f>ROUND((I98-$E$3)/2+INDEX(Races!$C$3:$J$14,MATCH('Stat Growth'!$A$2,Races!$A$3:$A$14,0),MATCH('Stat Growth'!V$2,Races!$C$2:$J$2,0)),0)</f>
        <v>15</v>
      </c>
      <c r="W98">
        <f>ROUND((J98-$E$3)/2+INDEX(Races!$C$3:$J$14,MATCH('Stat Growth'!$A$2,Races!$A$3:$A$14,0),MATCH('Stat Growth'!W$2,Races!$C$2:$J$2,0)),0)</f>
        <v>22</v>
      </c>
      <c r="X98">
        <f>ROUND((K98-$E$3)/2+INDEX(Races!$C$3:$J$14,MATCH('Stat Growth'!$A$2,Races!$A$3:$A$14,0),MATCH('Stat Growth'!X$2,Races!$C$2:$J$2,0)),0)</f>
        <v>20</v>
      </c>
      <c r="Y98">
        <f>ROUND((L98-$E$3)/2+INDEX(Races!$C$3:$J$14,MATCH('Stat Growth'!$A$2,Races!$A$3:$A$14,0),MATCH('Stat Growth'!Y$2,Races!$C$2:$J$2,0)),0)</f>
        <v>12</v>
      </c>
      <c r="AA98">
        <f>MIN(AA97+(1/(AA97/INDEX(Professions!$B$3:$I$10,MATCH('Stat Growth'!$A$5,Professions!$A$3:$A$10,0),MATCH('Stat Growth'!AA$2,Professions!$B$2:$I$2,0)))),100)</f>
        <v>78.979725870828744</v>
      </c>
      <c r="AB98">
        <f>MIN(AB97+(1/(AB97/INDEX(Professions!$B$3:$I$10,MATCH('Stat Growth'!$A$5,Professions!$A$3:$A$10,0),MATCH('Stat Growth'!AB$2,Professions!$B$2:$I$2,0)))),100)</f>
        <v>84.733422692362268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90.123477493588567</v>
      </c>
      <c r="AE98">
        <f>MIN(AE97+(1/(AE97/INDEX(Professions!$B$3:$I$10,MATCH('Stat Growth'!$A$5,Professions!$A$3:$A$10,0),MATCH('Stat Growth'!AE$2,Professions!$B$2:$I$2,0)))),100)</f>
        <v>95.211237681532864</v>
      </c>
      <c r="AF98">
        <f>MIN(AF97+(1/(AF97/INDEX(Professions!$B$3:$I$10,MATCH('Stat Growth'!$A$5,Professions!$A$3:$A$10,0),MATCH('Stat Growth'!AF$2,Professions!$B$2:$I$2,0)))),100)</f>
        <v>100</v>
      </c>
      <c r="AG98">
        <f>MIN(AG97+(1/(AG97/INDEX(Professions!$B$3:$I$10,MATCH('Stat Growth'!$A$5,Professions!$A$3:$A$10,0),MATCH('Stat Growth'!AG$2,Professions!$B$2:$I$2,0)))),100)</f>
        <v>95.211237681532864</v>
      </c>
      <c r="AH98">
        <f>MIN(AH97+(1/(AH97/INDEX(Professions!$B$3:$I$10,MATCH('Stat Growth'!$A$5,Professions!$A$3:$A$10,0),MATCH('Stat Growth'!AH$2,Professions!$B$2:$I$2,0)))),100)</f>
        <v>90.123477493588567</v>
      </c>
      <c r="AK98">
        <f>E98*INDEX(Professions!$J$3:$Q$10,MATCH('Stat Growth'!$A$5,Professions!$A$3:$A$10,0),MATCH(AK$2,Professions!$J$2:$Q$2,0))</f>
        <v>79</v>
      </c>
      <c r="AL98">
        <f>F98*INDEX(Professions!$J$3:$Q$10,MATCH('Stat Growth'!$A$5,Professions!$A$3:$A$10,0),MATCH(AL$2,Professions!$J$2:$Q$2,0))</f>
        <v>85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90</v>
      </c>
      <c r="AO98">
        <f>I98*INDEX(Professions!$J$3:$Q$10,MATCH('Stat Growth'!$A$5,Professions!$A$3:$A$10,0),MATCH(AO$2,Professions!$J$2:$Q$2,0))</f>
        <v>190</v>
      </c>
      <c r="AP98">
        <f>J98*INDEX(Professions!$J$3:$Q$10,MATCH('Stat Growth'!$A$5,Professions!$A$3:$A$10,0),MATCH(AP$2,Professions!$J$2:$Q$2,0))</f>
        <v>200</v>
      </c>
      <c r="AQ98">
        <f>K98*INDEX(Professions!$J$3:$Q$10,MATCH('Stat Growth'!$A$5,Professions!$A$3:$A$10,0),MATCH(AQ$2,Professions!$J$2:$Q$2,0))</f>
        <v>95</v>
      </c>
      <c r="AR98">
        <f>L98*INDEX(Professions!$J$3:$Q$10,MATCH('Stat Growth'!$A$5,Professions!$A$3:$A$10,0),MATCH(AR$2,Professions!$J$2:$Q$2,0))</f>
        <v>90</v>
      </c>
      <c r="AT98">
        <f t="shared" si="20"/>
        <v>42.45</v>
      </c>
      <c r="AU98">
        <f t="shared" si="21"/>
        <v>53.75</v>
      </c>
      <c r="AW98">
        <f t="shared" si="22"/>
        <v>42</v>
      </c>
      <c r="AX98">
        <f t="shared" si="23"/>
        <v>54</v>
      </c>
    </row>
    <row r="99" spans="3:50">
      <c r="C99">
        <f>Experience!C97</f>
        <v>95</v>
      </c>
      <c r="E99">
        <f t="shared" si="31"/>
        <v>79</v>
      </c>
      <c r="F99">
        <f t="shared" si="24"/>
        <v>85</v>
      </c>
      <c r="G99">
        <f t="shared" si="25"/>
        <v>95</v>
      </c>
      <c r="H99">
        <f t="shared" si="26"/>
        <v>90</v>
      </c>
      <c r="I99">
        <f t="shared" si="27"/>
        <v>95</v>
      </c>
      <c r="J99">
        <f t="shared" si="28"/>
        <v>100</v>
      </c>
      <c r="K99">
        <f t="shared" si="29"/>
        <v>95</v>
      </c>
      <c r="L99">
        <f t="shared" si="30"/>
        <v>90</v>
      </c>
      <c r="R99">
        <f>ROUND((E99-$E$3)/2+INDEX(Races!$C$3:$J$14,MATCH('Stat Growth'!$A$2,Races!$A$3:$A$14,0),MATCH('Stat Growth'!R$2,Races!$C$2:$J$2,0)),0)</f>
        <v>12</v>
      </c>
      <c r="S99">
        <f>ROUND((F99-$E$3)/2+INDEX(Races!$C$3:$J$14,MATCH('Stat Growth'!$A$2,Races!$A$3:$A$14,0),MATCH('Stat Growth'!S$2,Races!$C$2:$J$2,0)),0)</f>
        <v>10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12</v>
      </c>
      <c r="V99">
        <f>ROUND((I99-$E$3)/2+INDEX(Races!$C$3:$J$14,MATCH('Stat Growth'!$A$2,Races!$A$3:$A$14,0),MATCH('Stat Growth'!V$2,Races!$C$2:$J$2,0)),0)</f>
        <v>15</v>
      </c>
      <c r="W99">
        <f>ROUND((J99-$E$3)/2+INDEX(Races!$C$3:$J$14,MATCH('Stat Growth'!$A$2,Races!$A$3:$A$14,0),MATCH('Stat Growth'!W$2,Races!$C$2:$J$2,0)),0)</f>
        <v>22</v>
      </c>
      <c r="X99">
        <f>ROUND((K99-$E$3)/2+INDEX(Races!$C$3:$J$14,MATCH('Stat Growth'!$A$2,Races!$A$3:$A$14,0),MATCH('Stat Growth'!X$2,Races!$C$2:$J$2,0)),0)</f>
        <v>20</v>
      </c>
      <c r="Y99">
        <f>ROUND((L99-$E$3)/2+INDEX(Races!$C$3:$J$14,MATCH('Stat Growth'!$A$2,Races!$A$3:$A$14,0),MATCH('Stat Growth'!Y$2,Races!$C$2:$J$2,0)),0)</f>
        <v>12</v>
      </c>
      <c r="AA99">
        <f>MIN(AA98+(1/(AA98/INDEX(Professions!$B$3:$I$10,MATCH('Stat Growth'!$A$5,Professions!$A$3:$A$10,0),MATCH('Stat Growth'!AA$2,Professions!$B$2:$I$2,0)))),100)</f>
        <v>79.1063406430344</v>
      </c>
      <c r="AB99">
        <f>MIN(AB98+(1/(AB98/INDEX(Professions!$B$3:$I$10,MATCH('Stat Growth'!$A$5,Professions!$A$3:$A$10,0),MATCH('Stat Growth'!AB$2,Professions!$B$2:$I$2,0)))),100)</f>
        <v>84.910448469480457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90.345395250828048</v>
      </c>
      <c r="AE99">
        <f>MIN(AE98+(1/(AE98/INDEX(Professions!$B$3:$I$10,MATCH('Stat Growth'!$A$5,Professions!$A$3:$A$10,0),MATCH('Stat Growth'!AE$2,Professions!$B$2:$I$2,0)))),100)</f>
        <v>95.473811728554722</v>
      </c>
      <c r="AF99">
        <f>MIN(AF98+(1/(AF98/INDEX(Professions!$B$3:$I$10,MATCH('Stat Growth'!$A$5,Professions!$A$3:$A$10,0),MATCH('Stat Growth'!AF$2,Professions!$B$2:$I$2,0)))),100)</f>
        <v>100</v>
      </c>
      <c r="AG99">
        <f>MIN(AG98+(1/(AG98/INDEX(Professions!$B$3:$I$10,MATCH('Stat Growth'!$A$5,Professions!$A$3:$A$10,0),MATCH('Stat Growth'!AG$2,Professions!$B$2:$I$2,0)))),100)</f>
        <v>95.473811728554722</v>
      </c>
      <c r="AH99">
        <f>MIN(AH98+(1/(AH98/INDEX(Professions!$B$3:$I$10,MATCH('Stat Growth'!$A$5,Professions!$A$3:$A$10,0),MATCH('Stat Growth'!AH$2,Professions!$B$2:$I$2,0)))),100)</f>
        <v>90.345395250828048</v>
      </c>
      <c r="AK99">
        <f>E99*INDEX(Professions!$J$3:$Q$10,MATCH('Stat Growth'!$A$5,Professions!$A$3:$A$10,0),MATCH(AK$2,Professions!$J$2:$Q$2,0))</f>
        <v>79</v>
      </c>
      <c r="AL99">
        <f>F99*INDEX(Professions!$J$3:$Q$10,MATCH('Stat Growth'!$A$5,Professions!$A$3:$A$10,0),MATCH(AL$2,Professions!$J$2:$Q$2,0))</f>
        <v>85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90</v>
      </c>
      <c r="AO99">
        <f>I99*INDEX(Professions!$J$3:$Q$10,MATCH('Stat Growth'!$A$5,Professions!$A$3:$A$10,0),MATCH(AO$2,Professions!$J$2:$Q$2,0))</f>
        <v>190</v>
      </c>
      <c r="AP99">
        <f>J99*INDEX(Professions!$J$3:$Q$10,MATCH('Stat Growth'!$A$5,Professions!$A$3:$A$10,0),MATCH(AP$2,Professions!$J$2:$Q$2,0))</f>
        <v>200</v>
      </c>
      <c r="AQ99">
        <f>K99*INDEX(Professions!$J$3:$Q$10,MATCH('Stat Growth'!$A$5,Professions!$A$3:$A$10,0),MATCH(AQ$2,Professions!$J$2:$Q$2,0))</f>
        <v>95</v>
      </c>
      <c r="AR99">
        <f>L99*INDEX(Professions!$J$3:$Q$10,MATCH('Stat Growth'!$A$5,Professions!$A$3:$A$10,0),MATCH(AR$2,Professions!$J$2:$Q$2,0))</f>
        <v>90</v>
      </c>
      <c r="AT99">
        <f t="shared" si="20"/>
        <v>42.45</v>
      </c>
      <c r="AU99">
        <f t="shared" si="21"/>
        <v>53.75</v>
      </c>
      <c r="AW99">
        <f t="shared" si="22"/>
        <v>42</v>
      </c>
      <c r="AX99">
        <f t="shared" si="23"/>
        <v>54</v>
      </c>
    </row>
    <row r="100" spans="3:50">
      <c r="C100">
        <f>Experience!C98</f>
        <v>96</v>
      </c>
      <c r="E100">
        <f t="shared" si="31"/>
        <v>79</v>
      </c>
      <c r="F100">
        <f t="shared" si="24"/>
        <v>85</v>
      </c>
      <c r="G100">
        <f t="shared" si="25"/>
        <v>96</v>
      </c>
      <c r="H100">
        <f t="shared" si="26"/>
        <v>91</v>
      </c>
      <c r="I100">
        <f t="shared" si="27"/>
        <v>96</v>
      </c>
      <c r="J100">
        <f t="shared" si="28"/>
        <v>100</v>
      </c>
      <c r="K100">
        <f t="shared" si="29"/>
        <v>96</v>
      </c>
      <c r="L100">
        <f t="shared" si="30"/>
        <v>91</v>
      </c>
      <c r="R100">
        <f>ROUND((E100-$E$3)/2+INDEX(Races!$C$3:$J$14,MATCH('Stat Growth'!$A$2,Races!$A$3:$A$14,0),MATCH('Stat Growth'!R$2,Races!$C$2:$J$2,0)),0)</f>
        <v>12</v>
      </c>
      <c r="S100">
        <f>ROUND((F100-$E$3)/2+INDEX(Races!$C$3:$J$14,MATCH('Stat Growth'!$A$2,Races!$A$3:$A$14,0),MATCH('Stat Growth'!S$2,Races!$C$2:$J$2,0)),0)</f>
        <v>10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13</v>
      </c>
      <c r="V100">
        <f>ROUND((I100-$E$3)/2+INDEX(Races!$C$3:$J$14,MATCH('Stat Growth'!$A$2,Races!$A$3:$A$14,0),MATCH('Stat Growth'!V$2,Races!$C$2:$J$2,0)),0)</f>
        <v>15</v>
      </c>
      <c r="W100">
        <f>ROUND((J100-$E$3)/2+INDEX(Races!$C$3:$J$14,MATCH('Stat Growth'!$A$2,Races!$A$3:$A$14,0),MATCH('Stat Growth'!W$2,Races!$C$2:$J$2,0)),0)</f>
        <v>22</v>
      </c>
      <c r="X100">
        <f>ROUND((K100-$E$3)/2+INDEX(Races!$C$3:$J$14,MATCH('Stat Growth'!$A$2,Races!$A$3:$A$14,0),MATCH('Stat Growth'!X$2,Races!$C$2:$J$2,0)),0)</f>
        <v>20</v>
      </c>
      <c r="Y100">
        <f>ROUND((L100-$E$3)/2+INDEX(Races!$C$3:$J$14,MATCH('Stat Growth'!$A$2,Races!$A$3:$A$14,0),MATCH('Stat Growth'!Y$2,Races!$C$2:$J$2,0)),0)</f>
        <v>13</v>
      </c>
      <c r="AA100">
        <f>MIN(AA99+(1/(AA99/INDEX(Professions!$B$3:$I$10,MATCH('Stat Growth'!$A$5,Professions!$A$3:$A$10,0),MATCH('Stat Growth'!AA$2,Professions!$B$2:$I$2,0)))),100)</f>
        <v>79.23275276017587</v>
      </c>
      <c r="AB100">
        <f>MIN(AB99+(1/(AB99/INDEX(Professions!$B$3:$I$10,MATCH('Stat Growth'!$A$5,Professions!$A$3:$A$10,0),MATCH('Stat Growth'!AB$2,Professions!$B$2:$I$2,0)))),100)</f>
        <v>85.087105173930581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90.5667679056764</v>
      </c>
      <c r="AE100">
        <f>MIN(AE99+(1/(AE99/INDEX(Professions!$B$3:$I$10,MATCH('Stat Growth'!$A$5,Professions!$A$3:$A$10,0),MATCH('Stat Growth'!AE$2,Professions!$B$2:$I$2,0)))),100)</f>
        <v>95.735663639014504</v>
      </c>
      <c r="AF100">
        <f>MIN(AF99+(1/(AF99/INDEX(Professions!$B$3:$I$10,MATCH('Stat Growth'!$A$5,Professions!$A$3:$A$10,0),MATCH('Stat Growth'!AF$2,Professions!$B$2:$I$2,0)))),100)</f>
        <v>100</v>
      </c>
      <c r="AG100">
        <f>MIN(AG99+(1/(AG99/INDEX(Professions!$B$3:$I$10,MATCH('Stat Growth'!$A$5,Professions!$A$3:$A$10,0),MATCH('Stat Growth'!AG$2,Professions!$B$2:$I$2,0)))),100)</f>
        <v>95.735663639014504</v>
      </c>
      <c r="AH100">
        <f>MIN(AH99+(1/(AH99/INDEX(Professions!$B$3:$I$10,MATCH('Stat Growth'!$A$5,Professions!$A$3:$A$10,0),MATCH('Stat Growth'!AH$2,Professions!$B$2:$I$2,0)))),100)</f>
        <v>90.5667679056764</v>
      </c>
      <c r="AK100">
        <f>E100*INDEX(Professions!$J$3:$Q$10,MATCH('Stat Growth'!$A$5,Professions!$A$3:$A$10,0),MATCH(AK$2,Professions!$J$2:$Q$2,0))</f>
        <v>79</v>
      </c>
      <c r="AL100">
        <f>F100*INDEX(Professions!$J$3:$Q$10,MATCH('Stat Growth'!$A$5,Professions!$A$3:$A$10,0),MATCH(AL$2,Professions!$J$2:$Q$2,0))</f>
        <v>85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91</v>
      </c>
      <c r="AO100">
        <f>I100*INDEX(Professions!$J$3:$Q$10,MATCH('Stat Growth'!$A$5,Professions!$A$3:$A$10,0),MATCH(AO$2,Professions!$J$2:$Q$2,0))</f>
        <v>192</v>
      </c>
      <c r="AP100">
        <f>J100*INDEX(Professions!$J$3:$Q$10,MATCH('Stat Growth'!$A$5,Professions!$A$3:$A$10,0),MATCH(AP$2,Professions!$J$2:$Q$2,0))</f>
        <v>200</v>
      </c>
      <c r="AQ100">
        <f>K100*INDEX(Professions!$J$3:$Q$10,MATCH('Stat Growth'!$A$5,Professions!$A$3:$A$10,0),MATCH(AQ$2,Professions!$J$2:$Q$2,0))</f>
        <v>96</v>
      </c>
      <c r="AR100">
        <f>L100*INDEX(Professions!$J$3:$Q$10,MATCH('Stat Growth'!$A$5,Professions!$A$3:$A$10,0),MATCH(AR$2,Professions!$J$2:$Q$2,0))</f>
        <v>91</v>
      </c>
      <c r="AT100">
        <f t="shared" si="20"/>
        <v>42.55</v>
      </c>
      <c r="AU100">
        <f t="shared" si="21"/>
        <v>53.95</v>
      </c>
      <c r="AW100">
        <f t="shared" si="22"/>
        <v>43</v>
      </c>
      <c r="AX100">
        <f t="shared" si="23"/>
        <v>54</v>
      </c>
    </row>
    <row r="101" spans="3:50">
      <c r="C101">
        <f>Experience!C99</f>
        <v>97</v>
      </c>
      <c r="E101">
        <f t="shared" si="31"/>
        <v>79</v>
      </c>
      <c r="F101">
        <f t="shared" si="24"/>
        <v>85</v>
      </c>
      <c r="G101">
        <f t="shared" si="25"/>
        <v>96</v>
      </c>
      <c r="H101">
        <f t="shared" si="26"/>
        <v>91</v>
      </c>
      <c r="I101">
        <f t="shared" si="27"/>
        <v>96</v>
      </c>
      <c r="J101">
        <f t="shared" si="28"/>
        <v>100</v>
      </c>
      <c r="K101">
        <f t="shared" si="29"/>
        <v>96</v>
      </c>
      <c r="L101">
        <f t="shared" si="30"/>
        <v>91</v>
      </c>
      <c r="R101">
        <f>ROUND((E101-$E$3)/2+INDEX(Races!$C$3:$J$14,MATCH('Stat Growth'!$A$2,Races!$A$3:$A$14,0),MATCH('Stat Growth'!R$2,Races!$C$2:$J$2,0)),0)</f>
        <v>12</v>
      </c>
      <c r="S101">
        <f>ROUND((F101-$E$3)/2+INDEX(Races!$C$3:$J$14,MATCH('Stat Growth'!$A$2,Races!$A$3:$A$14,0),MATCH('Stat Growth'!S$2,Races!$C$2:$J$2,0)),0)</f>
        <v>10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13</v>
      </c>
      <c r="V101">
        <f>ROUND((I101-$E$3)/2+INDEX(Races!$C$3:$J$14,MATCH('Stat Growth'!$A$2,Races!$A$3:$A$14,0),MATCH('Stat Growth'!V$2,Races!$C$2:$J$2,0)),0)</f>
        <v>15</v>
      </c>
      <c r="W101">
        <f>ROUND((J101-$E$3)/2+INDEX(Races!$C$3:$J$14,MATCH('Stat Growth'!$A$2,Races!$A$3:$A$14,0),MATCH('Stat Growth'!W$2,Races!$C$2:$J$2,0)),0)</f>
        <v>22</v>
      </c>
      <c r="X101">
        <f>ROUND((K101-$E$3)/2+INDEX(Races!$C$3:$J$14,MATCH('Stat Growth'!$A$2,Races!$A$3:$A$14,0),MATCH('Stat Growth'!X$2,Races!$C$2:$J$2,0)),0)</f>
        <v>20</v>
      </c>
      <c r="Y101">
        <f>ROUND((L101-$E$3)/2+INDEX(Races!$C$3:$J$14,MATCH('Stat Growth'!$A$2,Races!$A$3:$A$14,0),MATCH('Stat Growth'!Y$2,Races!$C$2:$J$2,0)),0)</f>
        <v>13</v>
      </c>
      <c r="AA101">
        <f>MIN(AA100+(1/(AA100/INDEX(Professions!$B$3:$I$10,MATCH('Stat Growth'!$A$5,Professions!$A$3:$A$10,0),MATCH('Stat Growth'!AA$2,Professions!$B$2:$I$2,0)))),100)</f>
        <v>79.358963192751247</v>
      </c>
      <c r="AB101">
        <f>MIN(AB100+(1/(AB100/INDEX(Professions!$B$3:$I$10,MATCH('Stat Growth'!$A$5,Professions!$A$3:$A$10,0),MATCH('Stat Growth'!AB$2,Professions!$B$2:$I$2,0)))),100)</f>
        <v>85.263395106104653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90.787599458601306</v>
      </c>
      <c r="AE101">
        <f>MIN(AE100+(1/(AE100/INDEX(Professions!$B$3:$I$10,MATCH('Stat Growth'!$A$5,Professions!$A$3:$A$10,0),MATCH('Stat Growth'!AE$2,Professions!$B$2:$I$2,0)))),100)</f>
        <v>95.996799343826311</v>
      </c>
      <c r="AF101">
        <f>MIN(AF100+(1/(AF100/INDEX(Professions!$B$3:$I$10,MATCH('Stat Growth'!$A$5,Professions!$A$3:$A$10,0),MATCH('Stat Growth'!AF$2,Professions!$B$2:$I$2,0)))),100)</f>
        <v>100</v>
      </c>
      <c r="AG101">
        <f>MIN(AG100+(1/(AG100/INDEX(Professions!$B$3:$I$10,MATCH('Stat Growth'!$A$5,Professions!$A$3:$A$10,0),MATCH('Stat Growth'!AG$2,Professions!$B$2:$I$2,0)))),100)</f>
        <v>95.996799343826311</v>
      </c>
      <c r="AH101">
        <f>MIN(AH100+(1/(AH100/INDEX(Professions!$B$3:$I$10,MATCH('Stat Growth'!$A$5,Professions!$A$3:$A$10,0),MATCH('Stat Growth'!AH$2,Professions!$B$2:$I$2,0)))),100)</f>
        <v>90.787599458601306</v>
      </c>
      <c r="AK101">
        <f>E101*INDEX(Professions!$J$3:$Q$10,MATCH('Stat Growth'!$A$5,Professions!$A$3:$A$10,0),MATCH(AK$2,Professions!$J$2:$Q$2,0))</f>
        <v>79</v>
      </c>
      <c r="AL101">
        <f>F101*INDEX(Professions!$J$3:$Q$10,MATCH('Stat Growth'!$A$5,Professions!$A$3:$A$10,0),MATCH(AL$2,Professions!$J$2:$Q$2,0))</f>
        <v>85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91</v>
      </c>
      <c r="AO101">
        <f>I101*INDEX(Professions!$J$3:$Q$10,MATCH('Stat Growth'!$A$5,Professions!$A$3:$A$10,0),MATCH(AO$2,Professions!$J$2:$Q$2,0))</f>
        <v>192</v>
      </c>
      <c r="AP101">
        <f>J101*INDEX(Professions!$J$3:$Q$10,MATCH('Stat Growth'!$A$5,Professions!$A$3:$A$10,0),MATCH(AP$2,Professions!$J$2:$Q$2,0))</f>
        <v>200</v>
      </c>
      <c r="AQ101">
        <f>K101*INDEX(Professions!$J$3:$Q$10,MATCH('Stat Growth'!$A$5,Professions!$A$3:$A$10,0),MATCH(AQ$2,Professions!$J$2:$Q$2,0))</f>
        <v>96</v>
      </c>
      <c r="AR101">
        <f>L101*INDEX(Professions!$J$3:$Q$10,MATCH('Stat Growth'!$A$5,Professions!$A$3:$A$10,0),MATCH(AR$2,Professions!$J$2:$Q$2,0))</f>
        <v>91</v>
      </c>
      <c r="AT101">
        <f t="shared" si="20"/>
        <v>42.55</v>
      </c>
      <c r="AU101">
        <f t="shared" si="21"/>
        <v>53.95</v>
      </c>
      <c r="AW101">
        <f t="shared" si="22"/>
        <v>43</v>
      </c>
      <c r="AX101">
        <f t="shared" si="23"/>
        <v>54</v>
      </c>
    </row>
    <row r="102" spans="3:50">
      <c r="C102">
        <f>Experience!C100</f>
        <v>98</v>
      </c>
      <c r="E102">
        <f t="shared" si="31"/>
        <v>79</v>
      </c>
      <c r="F102">
        <f t="shared" si="24"/>
        <v>85</v>
      </c>
      <c r="G102">
        <f t="shared" si="25"/>
        <v>96</v>
      </c>
      <c r="H102">
        <f t="shared" si="26"/>
        <v>91</v>
      </c>
      <c r="I102">
        <f t="shared" si="27"/>
        <v>96</v>
      </c>
      <c r="J102">
        <f t="shared" si="28"/>
        <v>100</v>
      </c>
      <c r="K102">
        <f t="shared" si="29"/>
        <v>96</v>
      </c>
      <c r="L102">
        <f t="shared" si="30"/>
        <v>91</v>
      </c>
      <c r="R102">
        <f>ROUND((E102-$E$3)/2+INDEX(Races!$C$3:$J$14,MATCH('Stat Growth'!$A$2,Races!$A$3:$A$14,0),MATCH('Stat Growth'!R$2,Races!$C$2:$J$2,0)),0)</f>
        <v>12</v>
      </c>
      <c r="S102">
        <f>ROUND((F102-$E$3)/2+INDEX(Races!$C$3:$J$14,MATCH('Stat Growth'!$A$2,Races!$A$3:$A$14,0),MATCH('Stat Growth'!S$2,Races!$C$2:$J$2,0)),0)</f>
        <v>10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13</v>
      </c>
      <c r="V102">
        <f>ROUND((I102-$E$3)/2+INDEX(Races!$C$3:$J$14,MATCH('Stat Growth'!$A$2,Races!$A$3:$A$14,0),MATCH('Stat Growth'!V$2,Races!$C$2:$J$2,0)),0)</f>
        <v>15</v>
      </c>
      <c r="W102">
        <f>ROUND((J102-$E$3)/2+INDEX(Races!$C$3:$J$14,MATCH('Stat Growth'!$A$2,Races!$A$3:$A$14,0),MATCH('Stat Growth'!W$2,Races!$C$2:$J$2,0)),0)</f>
        <v>22</v>
      </c>
      <c r="X102">
        <f>ROUND((K102-$E$3)/2+INDEX(Races!$C$3:$J$14,MATCH('Stat Growth'!$A$2,Races!$A$3:$A$14,0),MATCH('Stat Growth'!X$2,Races!$C$2:$J$2,0)),0)</f>
        <v>20</v>
      </c>
      <c r="Y102">
        <f>ROUND((L102-$E$3)/2+INDEX(Races!$C$3:$J$14,MATCH('Stat Growth'!$A$2,Races!$A$3:$A$14,0),MATCH('Stat Growth'!Y$2,Races!$C$2:$J$2,0)),0)</f>
        <v>13</v>
      </c>
      <c r="AA102">
        <f>MIN(AA101+(1/(AA101/INDEX(Professions!$B$3:$I$10,MATCH('Stat Growth'!$A$5,Professions!$A$3:$A$10,0),MATCH('Stat Growth'!AA$2,Professions!$B$2:$I$2,0)))),100)</f>
        <v>79.484972903534782</v>
      </c>
      <c r="AB102">
        <f>MIN(AB101+(1/(AB101/INDEX(Professions!$B$3:$I$10,MATCH('Stat Growth'!$A$5,Professions!$A$3:$A$10,0),MATCH('Stat Growth'!AB$2,Professions!$B$2:$I$2,0)))),100)</f>
        <v>85.439320542586898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91.007893861353082</v>
      </c>
      <c r="AE102">
        <f>MIN(AE101+(1/(AE101/INDEX(Professions!$B$3:$I$10,MATCH('Stat Growth'!$A$5,Professions!$A$3:$A$10,0),MATCH('Stat Growth'!AE$2,Professions!$B$2:$I$2,0)))),100)</f>
        <v>96.257224693118005</v>
      </c>
      <c r="AF102">
        <f>MIN(AF101+(1/(AF101/INDEX(Professions!$B$3:$I$10,MATCH('Stat Growth'!$A$5,Professions!$A$3:$A$10,0),MATCH('Stat Growth'!AF$2,Professions!$B$2:$I$2,0)))),100)</f>
        <v>100</v>
      </c>
      <c r="AG102">
        <f>MIN(AG101+(1/(AG101/INDEX(Professions!$B$3:$I$10,MATCH('Stat Growth'!$A$5,Professions!$A$3:$A$10,0),MATCH('Stat Growth'!AG$2,Professions!$B$2:$I$2,0)))),100)</f>
        <v>96.257224693118005</v>
      </c>
      <c r="AH102">
        <f>MIN(AH101+(1/(AH101/INDEX(Professions!$B$3:$I$10,MATCH('Stat Growth'!$A$5,Professions!$A$3:$A$10,0),MATCH('Stat Growth'!AH$2,Professions!$B$2:$I$2,0)))),100)</f>
        <v>91.007893861353082</v>
      </c>
      <c r="AK102">
        <f>E102*INDEX(Professions!$J$3:$Q$10,MATCH('Stat Growth'!$A$5,Professions!$A$3:$A$10,0),MATCH(AK$2,Professions!$J$2:$Q$2,0))</f>
        <v>79</v>
      </c>
      <c r="AL102">
        <f>F102*INDEX(Professions!$J$3:$Q$10,MATCH('Stat Growth'!$A$5,Professions!$A$3:$A$10,0),MATCH(AL$2,Professions!$J$2:$Q$2,0))</f>
        <v>85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91</v>
      </c>
      <c r="AO102">
        <f>I102*INDEX(Professions!$J$3:$Q$10,MATCH('Stat Growth'!$A$5,Professions!$A$3:$A$10,0),MATCH(AO$2,Professions!$J$2:$Q$2,0))</f>
        <v>192</v>
      </c>
      <c r="AP102">
        <f>J102*INDEX(Professions!$J$3:$Q$10,MATCH('Stat Growth'!$A$5,Professions!$A$3:$A$10,0),MATCH(AP$2,Professions!$J$2:$Q$2,0))</f>
        <v>200</v>
      </c>
      <c r="AQ102">
        <f>K102*INDEX(Professions!$J$3:$Q$10,MATCH('Stat Growth'!$A$5,Professions!$A$3:$A$10,0),MATCH(AQ$2,Professions!$J$2:$Q$2,0))</f>
        <v>96</v>
      </c>
      <c r="AR102">
        <f>L102*INDEX(Professions!$J$3:$Q$10,MATCH('Stat Growth'!$A$5,Professions!$A$3:$A$10,0),MATCH(AR$2,Professions!$J$2:$Q$2,0))</f>
        <v>91</v>
      </c>
      <c r="AT102">
        <f t="shared" si="20"/>
        <v>42.55</v>
      </c>
      <c r="AU102">
        <f t="shared" si="21"/>
        <v>53.95</v>
      </c>
      <c r="AW102">
        <f t="shared" si="22"/>
        <v>43</v>
      </c>
      <c r="AX102">
        <f t="shared" si="23"/>
        <v>54</v>
      </c>
    </row>
    <row r="103" spans="3:50">
      <c r="C103">
        <f>Experience!C101</f>
        <v>99</v>
      </c>
      <c r="E103">
        <f t="shared" si="31"/>
        <v>80</v>
      </c>
      <c r="F103">
        <f t="shared" si="24"/>
        <v>86</v>
      </c>
      <c r="G103">
        <f t="shared" si="25"/>
        <v>97</v>
      </c>
      <c r="H103">
        <f t="shared" si="26"/>
        <v>91</v>
      </c>
      <c r="I103">
        <f t="shared" si="27"/>
        <v>97</v>
      </c>
      <c r="J103">
        <f t="shared" si="28"/>
        <v>100</v>
      </c>
      <c r="K103">
        <f t="shared" si="29"/>
        <v>97</v>
      </c>
      <c r="L103">
        <f t="shared" si="30"/>
        <v>91</v>
      </c>
      <c r="R103">
        <f>ROUND((E103-$E$3)/2+INDEX(Races!$C$3:$J$14,MATCH('Stat Growth'!$A$2,Races!$A$3:$A$14,0),MATCH('Stat Growth'!R$2,Races!$C$2:$J$2,0)),0)</f>
        <v>12</v>
      </c>
      <c r="S103">
        <f>ROUND((F103-$E$3)/2+INDEX(Races!$C$3:$J$14,MATCH('Stat Growth'!$A$2,Races!$A$3:$A$14,0),MATCH('Stat Growth'!S$2,Races!$C$2:$J$2,0)),0)</f>
        <v>10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13</v>
      </c>
      <c r="V103">
        <f>ROUND((I103-$E$3)/2+INDEX(Races!$C$3:$J$14,MATCH('Stat Growth'!$A$2,Races!$A$3:$A$14,0),MATCH('Stat Growth'!V$2,Races!$C$2:$J$2,0)),0)</f>
        <v>16</v>
      </c>
      <c r="W103">
        <f>ROUND((J103-$E$3)/2+INDEX(Races!$C$3:$J$14,MATCH('Stat Growth'!$A$2,Races!$A$3:$A$14,0),MATCH('Stat Growth'!W$2,Races!$C$2:$J$2,0)),0)</f>
        <v>22</v>
      </c>
      <c r="X103">
        <f>ROUND((K103-$E$3)/2+INDEX(Races!$C$3:$J$14,MATCH('Stat Growth'!$A$2,Races!$A$3:$A$14,0),MATCH('Stat Growth'!X$2,Races!$C$2:$J$2,0)),0)</f>
        <v>21</v>
      </c>
      <c r="Y103">
        <f>ROUND((L103-$E$3)/2+INDEX(Races!$C$3:$J$14,MATCH('Stat Growth'!$A$2,Races!$A$3:$A$14,0),MATCH('Stat Growth'!Y$2,Races!$C$2:$J$2,0)),0)</f>
        <v>13</v>
      </c>
      <c r="AA103">
        <f>MIN(AA102+(1/(AA102/INDEX(Professions!$B$3:$I$10,MATCH('Stat Growth'!$A$5,Professions!$A$3:$A$10,0),MATCH('Stat Growth'!AA$2,Professions!$B$2:$I$2,0)))),100)</f>
        <v>79.610782847662662</v>
      </c>
      <c r="AB103">
        <f>MIN(AB102+(1/(AB102/INDEX(Professions!$B$3:$I$10,MATCH('Stat Growth'!$A$5,Professions!$A$3:$A$10,0),MATCH('Stat Growth'!AB$2,Professions!$B$2:$I$2,0)))),100)</f>
        <v>85.614883736497404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91.227655017791548</v>
      </c>
      <c r="AE103">
        <f>MIN(AE102+(1/(AE102/INDEX(Professions!$B$3:$I$10,MATCH('Stat Growth'!$A$5,Professions!$A$3:$A$10,0),MATCH('Stat Growth'!AE$2,Professions!$B$2:$I$2,0)))),100)</f>
        <v>96.516945457764024</v>
      </c>
      <c r="AF103">
        <f>MIN(AF102+(1/(AF102/INDEX(Professions!$B$3:$I$10,MATCH('Stat Growth'!$A$5,Professions!$A$3:$A$10,0),MATCH('Stat Growth'!AF$2,Professions!$B$2:$I$2,0)))),100)</f>
        <v>100</v>
      </c>
      <c r="AG103">
        <f>MIN(AG102+(1/(AG102/INDEX(Professions!$B$3:$I$10,MATCH('Stat Growth'!$A$5,Professions!$A$3:$A$10,0),MATCH('Stat Growth'!AG$2,Professions!$B$2:$I$2,0)))),100)</f>
        <v>96.516945457764024</v>
      </c>
      <c r="AH103">
        <f>MIN(AH102+(1/(AH102/INDEX(Professions!$B$3:$I$10,MATCH('Stat Growth'!$A$5,Professions!$A$3:$A$10,0),MATCH('Stat Growth'!AH$2,Professions!$B$2:$I$2,0)))),100)</f>
        <v>91.227655017791548</v>
      </c>
      <c r="AK103">
        <f>E103*INDEX(Professions!$J$3:$Q$10,MATCH('Stat Growth'!$A$5,Professions!$A$3:$A$10,0),MATCH(AK$2,Professions!$J$2:$Q$2,0))</f>
        <v>80</v>
      </c>
      <c r="AL103">
        <f>F103*INDEX(Professions!$J$3:$Q$10,MATCH('Stat Growth'!$A$5,Professions!$A$3:$A$10,0),MATCH(AL$2,Professions!$J$2:$Q$2,0))</f>
        <v>86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91</v>
      </c>
      <c r="AO103">
        <f>I103*INDEX(Professions!$J$3:$Q$10,MATCH('Stat Growth'!$A$5,Professions!$A$3:$A$10,0),MATCH(AO$2,Professions!$J$2:$Q$2,0))</f>
        <v>194</v>
      </c>
      <c r="AP103">
        <f>J103*INDEX(Professions!$J$3:$Q$10,MATCH('Stat Growth'!$A$5,Professions!$A$3:$A$10,0),MATCH(AP$2,Professions!$J$2:$Q$2,0))</f>
        <v>200</v>
      </c>
      <c r="AQ103">
        <f>K103*INDEX(Professions!$J$3:$Q$10,MATCH('Stat Growth'!$A$5,Professions!$A$3:$A$10,0),MATCH(AQ$2,Professions!$J$2:$Q$2,0))</f>
        <v>97</v>
      </c>
      <c r="AR103">
        <f>L103*INDEX(Professions!$J$3:$Q$10,MATCH('Stat Growth'!$A$5,Professions!$A$3:$A$10,0),MATCH(AR$2,Professions!$J$2:$Q$2,0))</f>
        <v>91</v>
      </c>
      <c r="AT103">
        <f t="shared" si="20"/>
        <v>42.7</v>
      </c>
      <c r="AU103">
        <f t="shared" si="21"/>
        <v>54.1</v>
      </c>
      <c r="AW103">
        <f t="shared" si="22"/>
        <v>43</v>
      </c>
      <c r="AX103">
        <f t="shared" si="23"/>
        <v>54</v>
      </c>
    </row>
    <row r="104" spans="3:50">
      <c r="C104">
        <f>Experience!C102</f>
        <v>100</v>
      </c>
      <c r="E104">
        <f t="shared" si="31"/>
        <v>80</v>
      </c>
      <c r="F104">
        <f t="shared" si="24"/>
        <v>86</v>
      </c>
      <c r="G104">
        <f t="shared" si="25"/>
        <v>97</v>
      </c>
      <c r="H104">
        <f t="shared" si="26"/>
        <v>91</v>
      </c>
      <c r="I104">
        <f t="shared" si="27"/>
        <v>97</v>
      </c>
      <c r="J104">
        <f t="shared" si="28"/>
        <v>100</v>
      </c>
      <c r="K104">
        <f t="shared" si="29"/>
        <v>97</v>
      </c>
      <c r="L104">
        <f t="shared" si="30"/>
        <v>91</v>
      </c>
      <c r="R104">
        <f>ROUND((E104-$E$3)/2+INDEX(Races!$C$3:$J$14,MATCH('Stat Growth'!$A$2,Races!$A$3:$A$14,0),MATCH('Stat Growth'!R$2,Races!$C$2:$J$2,0)),0)</f>
        <v>12</v>
      </c>
      <c r="S104">
        <f>ROUND((F104-$E$3)/2+INDEX(Races!$C$3:$J$14,MATCH('Stat Growth'!$A$2,Races!$A$3:$A$14,0),MATCH('Stat Growth'!S$2,Races!$C$2:$J$2,0)),0)</f>
        <v>10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13</v>
      </c>
      <c r="V104">
        <f>ROUND((I104-$E$3)/2+INDEX(Races!$C$3:$J$14,MATCH('Stat Growth'!$A$2,Races!$A$3:$A$14,0),MATCH('Stat Growth'!V$2,Races!$C$2:$J$2,0)),0)</f>
        <v>16</v>
      </c>
      <c r="W104">
        <f>ROUND((J104-$E$3)/2+INDEX(Races!$C$3:$J$14,MATCH('Stat Growth'!$A$2,Races!$A$3:$A$14,0),MATCH('Stat Growth'!W$2,Races!$C$2:$J$2,0)),0)</f>
        <v>22</v>
      </c>
      <c r="X104">
        <f>ROUND((K104-$E$3)/2+INDEX(Races!$C$3:$J$14,MATCH('Stat Growth'!$A$2,Races!$A$3:$A$14,0),MATCH('Stat Growth'!X$2,Races!$C$2:$J$2,0)),0)</f>
        <v>21</v>
      </c>
      <c r="Y104">
        <f>ROUND((L104-$E$3)/2+INDEX(Races!$C$3:$J$14,MATCH('Stat Growth'!$A$2,Races!$A$3:$A$14,0),MATCH('Stat Growth'!Y$2,Races!$C$2:$J$2,0)),0)</f>
        <v>13</v>
      </c>
      <c r="AA104">
        <f>MIN(AA103+(1/(AA103/INDEX(Professions!$B$3:$I$10,MATCH('Stat Growth'!$A$5,Professions!$A$3:$A$10,0),MATCH('Stat Growth'!AA$2,Professions!$B$2:$I$2,0)))),100)</f>
        <v>79.736393972717607</v>
      </c>
      <c r="AB104">
        <f>MIN(AB103+(1/(AB103/INDEX(Professions!$B$3:$I$10,MATCH('Stat Growth'!$A$5,Professions!$A$3:$A$10,0),MATCH('Stat Growth'!AB$2,Professions!$B$2:$I$2,0)))),100)</f>
        <v>85.790086917829356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91.446886784694897</v>
      </c>
      <c r="AE104">
        <f>MIN(AE103+(1/(AE103/INDEX(Professions!$B$3:$I$10,MATCH('Stat Growth'!$A$5,Professions!$A$3:$A$10,0),MATCH('Stat Growth'!AE$2,Professions!$B$2:$I$2,0)))),100)</f>
        <v>96.775967330881016</v>
      </c>
      <c r="AF104">
        <f>MIN(AF103+(1/(AF103/INDEX(Professions!$B$3:$I$10,MATCH('Stat Growth'!$A$5,Professions!$A$3:$A$10,0),MATCH('Stat Growth'!AF$2,Professions!$B$2:$I$2,0)))),100)</f>
        <v>100</v>
      </c>
      <c r="AG104">
        <f>MIN(AG103+(1/(AG103/INDEX(Professions!$B$3:$I$10,MATCH('Stat Growth'!$A$5,Professions!$A$3:$A$10,0),MATCH('Stat Growth'!AG$2,Professions!$B$2:$I$2,0)))),100)</f>
        <v>96.775967330881016</v>
      </c>
      <c r="AH104">
        <f>MIN(AH103+(1/(AH103/INDEX(Professions!$B$3:$I$10,MATCH('Stat Growth'!$A$5,Professions!$A$3:$A$10,0),MATCH('Stat Growth'!AH$2,Professions!$B$2:$I$2,0)))),100)</f>
        <v>91.446886784694897</v>
      </c>
      <c r="AK104">
        <f>E104*INDEX(Professions!$J$3:$Q$10,MATCH('Stat Growth'!$A$5,Professions!$A$3:$A$10,0),MATCH(AK$2,Professions!$J$2:$Q$2,0))</f>
        <v>80</v>
      </c>
      <c r="AL104">
        <f>F104*INDEX(Professions!$J$3:$Q$10,MATCH('Stat Growth'!$A$5,Professions!$A$3:$A$10,0),MATCH(AL$2,Professions!$J$2:$Q$2,0))</f>
        <v>86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91</v>
      </c>
      <c r="AO104">
        <f>I104*INDEX(Professions!$J$3:$Q$10,MATCH('Stat Growth'!$A$5,Professions!$A$3:$A$10,0),MATCH(AO$2,Professions!$J$2:$Q$2,0))</f>
        <v>194</v>
      </c>
      <c r="AP104">
        <f>J104*INDEX(Professions!$J$3:$Q$10,MATCH('Stat Growth'!$A$5,Professions!$A$3:$A$10,0),MATCH(AP$2,Professions!$J$2:$Q$2,0))</f>
        <v>200</v>
      </c>
      <c r="AQ104">
        <f>K104*INDEX(Professions!$J$3:$Q$10,MATCH('Stat Growth'!$A$5,Professions!$A$3:$A$10,0),MATCH(AQ$2,Professions!$J$2:$Q$2,0))</f>
        <v>97</v>
      </c>
      <c r="AR104">
        <f>L104*INDEX(Professions!$J$3:$Q$10,MATCH('Stat Growth'!$A$5,Professions!$A$3:$A$10,0),MATCH(AR$2,Professions!$J$2:$Q$2,0))</f>
        <v>91</v>
      </c>
      <c r="AT104">
        <f t="shared" si="20"/>
        <v>42.7</v>
      </c>
      <c r="AU104">
        <f t="shared" si="21"/>
        <v>54.1</v>
      </c>
      <c r="AW104">
        <f t="shared" si="22"/>
        <v>43</v>
      </c>
      <c r="AX104">
        <f t="shared" si="23"/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13" sqref="K13"/>
    </sheetView>
  </sheetViews>
  <sheetFormatPr baseColWidth="10" defaultColWidth="8.83203125" defaultRowHeight="14" x14ac:dyDescent="0"/>
  <sheetData>
    <row r="1" spans="1:13">
      <c r="A1" t="s">
        <v>142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L1" t="s">
        <v>124</v>
      </c>
      <c r="M1" t="s">
        <v>127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64</v>
      </c>
      <c r="J2" t="s">
        <v>17</v>
      </c>
      <c r="L2" t="s">
        <v>125</v>
      </c>
      <c r="M2" t="s">
        <v>128</v>
      </c>
    </row>
    <row r="3" spans="1:13">
      <c r="A3" s="4" t="s">
        <v>21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0</v>
      </c>
      <c r="L3">
        <v>6</v>
      </c>
      <c r="M3">
        <v>150</v>
      </c>
    </row>
    <row r="4" spans="1:13">
      <c r="A4" s="5" t="s">
        <v>219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v>5</v>
      </c>
      <c r="L4">
        <v>4</v>
      </c>
      <c r="M4">
        <v>100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  <row r="17" spans="2:2">
      <c r="B17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J11" sqref="J11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63</v>
      </c>
      <c r="B1" t="s">
        <v>36</v>
      </c>
      <c r="C1" t="s">
        <v>37</v>
      </c>
      <c r="D1" t="s">
        <v>38</v>
      </c>
      <c r="E1" t="s">
        <v>39</v>
      </c>
      <c r="F1" t="s">
        <v>133</v>
      </c>
      <c r="G1" t="s">
        <v>40</v>
      </c>
      <c r="H1" t="s">
        <v>66</v>
      </c>
      <c r="I1" t="s">
        <v>41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67</v>
      </c>
      <c r="Q1" t="s">
        <v>62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64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64</v>
      </c>
      <c r="Q2" t="s">
        <v>17</v>
      </c>
    </row>
    <row r="3" spans="1:17">
      <c r="A3" t="s">
        <v>47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</row>
    <row r="4" spans="1:17">
      <c r="A4" t="s">
        <v>48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</row>
    <row r="5" spans="1:17">
      <c r="A5" t="s">
        <v>51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49</v>
      </c>
      <c r="B6">
        <v>20</v>
      </c>
      <c r="C6">
        <v>20</v>
      </c>
      <c r="D6">
        <v>25</v>
      </c>
      <c r="E6">
        <v>30</v>
      </c>
      <c r="F6">
        <v>25</v>
      </c>
      <c r="G6">
        <v>25</v>
      </c>
      <c r="H6">
        <v>10</v>
      </c>
      <c r="I6">
        <v>15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P6">
        <v>1</v>
      </c>
      <c r="Q6">
        <v>1</v>
      </c>
    </row>
    <row r="7" spans="1:17">
      <c r="A7" t="s">
        <v>50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54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53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55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E19" sqref="E19"/>
    </sheetView>
  </sheetViews>
  <sheetFormatPr baseColWidth="10" defaultRowHeight="14" x14ac:dyDescent="0"/>
  <sheetData>
    <row r="2" spans="1:9">
      <c r="C2" s="8" t="s">
        <v>214</v>
      </c>
      <c r="D2" s="8"/>
      <c r="E2" s="8" t="s">
        <v>208</v>
      </c>
      <c r="F2" s="8" t="s">
        <v>209</v>
      </c>
      <c r="G2" s="8"/>
      <c r="H2" s="8" t="s">
        <v>212</v>
      </c>
      <c r="I2" s="8" t="s">
        <v>213</v>
      </c>
    </row>
    <row r="3" spans="1:9">
      <c r="A3" t="s">
        <v>51</v>
      </c>
      <c r="E3" t="s">
        <v>14</v>
      </c>
      <c r="F3" t="s">
        <v>210</v>
      </c>
      <c r="H3" t="s">
        <v>6</v>
      </c>
      <c r="I3" t="s">
        <v>5</v>
      </c>
    </row>
    <row r="4" spans="1:9">
      <c r="A4" t="s">
        <v>47</v>
      </c>
      <c r="E4" t="s">
        <v>210</v>
      </c>
      <c r="H4" t="s">
        <v>5</v>
      </c>
      <c r="I4" t="s">
        <v>12</v>
      </c>
    </row>
    <row r="5" spans="1:9">
      <c r="A5" t="s">
        <v>48</v>
      </c>
      <c r="E5" t="s">
        <v>210</v>
      </c>
      <c r="H5" t="s">
        <v>7</v>
      </c>
      <c r="I5" t="s">
        <v>76</v>
      </c>
    </row>
    <row r="6" spans="1:9">
      <c r="A6" t="s">
        <v>49</v>
      </c>
      <c r="E6" t="s">
        <v>211</v>
      </c>
      <c r="F6" t="s">
        <v>210</v>
      </c>
      <c r="H6" t="s">
        <v>12</v>
      </c>
      <c r="I6" t="s">
        <v>13</v>
      </c>
    </row>
    <row r="7" spans="1:9">
      <c r="A7" t="s">
        <v>54</v>
      </c>
      <c r="C7" t="s">
        <v>54</v>
      </c>
      <c r="E7" t="s">
        <v>14</v>
      </c>
      <c r="H7" t="s">
        <v>76</v>
      </c>
      <c r="I7" t="s">
        <v>7</v>
      </c>
    </row>
    <row r="8" spans="1:9">
      <c r="A8" t="s">
        <v>50</v>
      </c>
      <c r="C8" t="s">
        <v>50</v>
      </c>
      <c r="E8" t="s">
        <v>211</v>
      </c>
      <c r="H8" t="s">
        <v>13</v>
      </c>
      <c r="I8" t="s">
        <v>130</v>
      </c>
    </row>
    <row r="9" spans="1:9">
      <c r="A9" t="s">
        <v>53</v>
      </c>
      <c r="C9" t="s">
        <v>53</v>
      </c>
      <c r="E9" t="s">
        <v>14</v>
      </c>
      <c r="F9" t="s">
        <v>211</v>
      </c>
      <c r="H9" t="s">
        <v>130</v>
      </c>
      <c r="I9" t="s">
        <v>14</v>
      </c>
    </row>
    <row r="10" spans="1:9">
      <c r="A10" t="s">
        <v>55</v>
      </c>
      <c r="C10" t="s">
        <v>55</v>
      </c>
      <c r="E10" t="s">
        <v>14</v>
      </c>
      <c r="H10" t="s">
        <v>14</v>
      </c>
      <c r="I1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25.5" bestFit="1" customWidth="1"/>
    <col min="9" max="10" width="22.33203125" customWidth="1"/>
    <col min="11" max="11" width="30.33203125" customWidth="1"/>
    <col min="12" max="12" width="4.33203125" customWidth="1"/>
    <col min="13" max="13" width="27.6640625" bestFit="1" customWidth="1"/>
    <col min="14" max="14" width="4.33203125" customWidth="1"/>
    <col min="15" max="15" width="27.6640625" bestFit="1" customWidth="1"/>
    <col min="16" max="16" width="3.6640625" customWidth="1"/>
    <col min="17" max="17" width="18" bestFit="1" customWidth="1"/>
  </cols>
  <sheetData>
    <row r="1" spans="1:20">
      <c r="C1" t="s">
        <v>0</v>
      </c>
      <c r="E1" t="s">
        <v>22</v>
      </c>
      <c r="F1" t="s">
        <v>43</v>
      </c>
      <c r="H1" t="s">
        <v>206</v>
      </c>
      <c r="I1" t="s">
        <v>207</v>
      </c>
      <c r="K1" t="s">
        <v>78</v>
      </c>
      <c r="M1" t="s">
        <v>79</v>
      </c>
      <c r="O1" t="s">
        <v>80</v>
      </c>
      <c r="Q1" t="s">
        <v>81</v>
      </c>
      <c r="S1" t="s">
        <v>123</v>
      </c>
    </row>
    <row r="2" spans="1:20">
      <c r="A2" t="s">
        <v>97</v>
      </c>
      <c r="E2" s="7" t="s">
        <v>44</v>
      </c>
      <c r="F2" s="7" t="s">
        <v>104</v>
      </c>
      <c r="G2" s="7"/>
      <c r="H2" s="7" t="s">
        <v>215</v>
      </c>
      <c r="I2" s="7" t="s">
        <v>216</v>
      </c>
      <c r="J2" s="7"/>
      <c r="K2" t="s">
        <v>106</v>
      </c>
      <c r="M2" t="s">
        <v>108</v>
      </c>
      <c r="O2" t="s">
        <v>109</v>
      </c>
    </row>
    <row r="3" spans="1:20">
      <c r="A3" s="3">
        <v>2</v>
      </c>
      <c r="C3">
        <f>Experience!C2</f>
        <v>0</v>
      </c>
      <c r="E3">
        <f>'Stat Growth'!R4</f>
        <v>0</v>
      </c>
      <c r="F3">
        <f>E3+Skills_Bonus!$D$4*Attributes!$A$3+INDEX(Skills_Bonus!D3:D403,MATCH(C3*$A$3,Skills_Bonus!$B$3:$B$403))</f>
        <v>10</v>
      </c>
      <c r="H3">
        <f>C3*3+$A$30+'Stat Growth'!W4</f>
        <v>7</v>
      </c>
      <c r="K3">
        <f>'Stat Growth'!U4+'Stat Growth'!V4/4+$A$24*Skills_Bonus!$L$4+Attributes!C3*Attributes!$A$24</f>
        <v>10</v>
      </c>
      <c r="M3">
        <f>'Stat Growth'!R4/4+'Stat Growth'!T4/4+Skills_Bonus!$K$4*Attributes!$A$21+Attributes!$A$21*Attributes!C3</f>
        <v>10</v>
      </c>
      <c r="O3">
        <f>'Stat Growth'!R4/4+'Stat Growth'!T4/4+Skills_Bonus!$D$4*Attributes!$A$3+Attributes!C3*Attributes!$A$3</f>
        <v>10</v>
      </c>
      <c r="Q3">
        <f>K3+M3+O3</f>
        <v>30</v>
      </c>
      <c r="S3">
        <f>TRUNC(('Stat Growth'!E4+'Stat Growth'!F4)/10)</f>
        <v>13</v>
      </c>
    </row>
    <row r="4" spans="1:20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C4*3+$A$30+'Stat Growth'!W5</f>
        <v>10</v>
      </c>
      <c r="K4">
        <f>'Stat Growth'!U5+'Stat Growth'!V5/4+$A$24*Skills_Bonus!$L$4+Attributes!C4*Attributes!$A$24</f>
        <v>12</v>
      </c>
      <c r="M4">
        <f>'Stat Growth'!R5/4+'Stat Growth'!T5/4+Skills_Bonus!$K$4*Attributes!$A$21+Attributes!$A$21*Attributes!C4</f>
        <v>13.25</v>
      </c>
      <c r="O4">
        <f>'Stat Growth'!R5/4+'Stat Growth'!T5/4+Skills_Bonus!$D$4*Attributes!$A$3+Attributes!C4*Attributes!$A$3</f>
        <v>13.25</v>
      </c>
      <c r="Q4">
        <f t="shared" ref="Q4:Q67" si="0">K4+M4+O4</f>
        <v>38.5</v>
      </c>
      <c r="S4" s="10">
        <f>$S$3+($A$27*Skills_Bonus!$N$4+INDEX(Skills_Bonus!$N$3:$N$403,MATCH(Attributes!C4*$A$27,Skills_Bonus!$B$3:$B$403,0)))*(TRUNC('Stat Growth'!S5/10)+INDEX(Races!$L$3:$L$14,MATCH('Stat Growth'!$A$2,Races!$A$3:$A$14)))</f>
        <v>25</v>
      </c>
      <c r="T4" t="s">
        <v>144</v>
      </c>
    </row>
    <row r="5" spans="1:20">
      <c r="A5" t="s">
        <v>98</v>
      </c>
      <c r="C5">
        <f>Experience!C4</f>
        <v>2</v>
      </c>
      <c r="E5">
        <f>'Stat Growth'!R6</f>
        <v>5</v>
      </c>
      <c r="F5">
        <f>E5+Skills_Bonus!$D$4*Attributes!$A$3+INDEX(Skills_Bonus!D5:D405,MATCH(C5*$A$3,Skills_Bonus!$B$3:$B$403))</f>
        <v>49</v>
      </c>
      <c r="H5">
        <f>C5*3+$A$30+'Stat Growth'!W6</f>
        <v>14</v>
      </c>
      <c r="K5">
        <f>'Stat Growth'!U6+'Stat Growth'!V6/4+$A$24*Skills_Bonus!$L$4+Attributes!C5*Attributes!$A$24</f>
        <v>15.25</v>
      </c>
      <c r="M5">
        <f>'Stat Growth'!R6/4+'Stat Growth'!T6/4+Skills_Bonus!$K$4*Attributes!$A$21+Attributes!$A$21*Attributes!C5</f>
        <v>15.5</v>
      </c>
      <c r="O5">
        <f>'Stat Growth'!R6/4+'Stat Growth'!T6/4+Skills_Bonus!$D$4*Attributes!$A$3+Attributes!C5*Attributes!$A$3</f>
        <v>15.5</v>
      </c>
      <c r="Q5">
        <f t="shared" si="0"/>
        <v>46.25</v>
      </c>
      <c r="S5" s="10">
        <f>$S$3+($A$27*Skills_Bonus!$N$4+INDEX(Skills_Bonus!$N$3:$N$403,MATCH(Attributes!C5*$A$27,Skills_Bonus!$B$3:$B$403,0)))*(TRUNC('Stat Growth'!S6/10)+INDEX(Races!$L$3:$L$14,MATCH('Stat Growth'!$A$2,Races!$A$3:$A$14)))</f>
        <v>31</v>
      </c>
    </row>
    <row r="6" spans="1:20">
      <c r="A6" s="3">
        <v>1</v>
      </c>
      <c r="C6">
        <f>Experience!C5</f>
        <v>3</v>
      </c>
      <c r="E6">
        <f>'Stat Growth'!R7</f>
        <v>5</v>
      </c>
      <c r="F6">
        <f>E6+Skills_Bonus!$D$4*Attributes!$A$3+INDEX(Skills_Bonus!D6:D406,MATCH(C6*$A$3,Skills_Bonus!$B$3:$B$403))</f>
        <v>66</v>
      </c>
      <c r="H6">
        <f>C6*3+$A$30+'Stat Growth'!W7</f>
        <v>17</v>
      </c>
      <c r="K6">
        <f>'Stat Growth'!U7+'Stat Growth'!V7/4+$A$24*Skills_Bonus!$L$4+Attributes!C6*Attributes!$A$24</f>
        <v>17.25</v>
      </c>
      <c r="M6">
        <f>'Stat Growth'!R7/4+'Stat Growth'!T7/4+Skills_Bonus!$K$4*Attributes!$A$21+Attributes!$A$21*Attributes!C6</f>
        <v>17.5</v>
      </c>
      <c r="O6">
        <f>'Stat Growth'!R7/4+'Stat Growth'!T7/4+Skills_Bonus!$D$4*Attributes!$A$3+Attributes!C6*Attributes!$A$3</f>
        <v>17.5</v>
      </c>
      <c r="Q6">
        <f t="shared" si="0"/>
        <v>52.25</v>
      </c>
      <c r="S6" s="10">
        <f>$S$3+($A$27*Skills_Bonus!$N$4+INDEX(Skills_Bonus!$N$3:$N$403,MATCH(Attributes!C6*$A$27,Skills_Bonus!$B$3:$B$403,0)))*(TRUNC('Stat Growth'!S7/10)+INDEX(Races!$L$3:$L$14,MATCH('Stat Growth'!$A$2,Races!$A$3:$A$14)))</f>
        <v>37</v>
      </c>
    </row>
    <row r="7" spans="1:20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C7*3+$A$30+'Stat Growth'!W8</f>
        <v>20</v>
      </c>
      <c r="K7">
        <f>'Stat Growth'!U8+'Stat Growth'!V8/4+$A$24*Skills_Bonus!$L$4+Attributes!C7*Attributes!$A$24</f>
        <v>19.25</v>
      </c>
      <c r="M7">
        <f>'Stat Growth'!R8/4+'Stat Growth'!T8/4+Skills_Bonus!$K$4*Attributes!$A$21+Attributes!$A$21*Attributes!C7</f>
        <v>19.75</v>
      </c>
      <c r="O7">
        <f>'Stat Growth'!R8/4+'Stat Growth'!T8/4+Skills_Bonus!$D$4*Attributes!$A$3+Attributes!C7*Attributes!$A$3</f>
        <v>19.75</v>
      </c>
      <c r="Q7">
        <f t="shared" si="0"/>
        <v>58.75</v>
      </c>
      <c r="S7" s="10">
        <f>$S$3+($A$27*Skills_Bonus!$N$4+INDEX(Skills_Bonus!$N$3:$N$403,MATCH(Attributes!C7*$A$27,Skills_Bonus!$B$3:$B$403,0)))*(TRUNC('Stat Growth'!S8/10)+INDEX(Races!$L$3:$L$14,MATCH('Stat Growth'!$A$2,Races!$A$3:$A$14)))</f>
        <v>43</v>
      </c>
    </row>
    <row r="8" spans="1:20">
      <c r="A8" t="s">
        <v>99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C8*3+$A$30+'Stat Growth'!W9</f>
        <v>23</v>
      </c>
      <c r="K8">
        <f>'Stat Growth'!U9+'Stat Growth'!V9/4+$A$24*Skills_Bonus!$L$4+Attributes!C8*Attributes!$A$24</f>
        <v>21.25</v>
      </c>
      <c r="M8">
        <f>'Stat Growth'!R9/4+'Stat Growth'!T9/4+Skills_Bonus!$K$4*Attributes!$A$21+Attributes!$A$21*Attributes!C8</f>
        <v>21.75</v>
      </c>
      <c r="O8">
        <f>'Stat Growth'!R9/4+'Stat Growth'!T9/4+Skills_Bonus!$D$4*Attributes!$A$3+Attributes!C8*Attributes!$A$3</f>
        <v>21.75</v>
      </c>
      <c r="Q8">
        <f t="shared" si="0"/>
        <v>64.75</v>
      </c>
      <c r="S8" s="10">
        <f>$S$3+($A$27*Skills_Bonus!$N$4+INDEX(Skills_Bonus!$N$3:$N$403,MATCH(Attributes!C8*$A$27,Skills_Bonus!$B$3:$B$403,0)))*(TRUNC('Stat Growth'!S9/10)+INDEX(Races!$L$3:$L$14,MATCH('Stat Growth'!$A$2,Races!$A$3:$A$14)))</f>
        <v>49</v>
      </c>
    </row>
    <row r="9" spans="1:20">
      <c r="A9" s="3">
        <v>1</v>
      </c>
      <c r="C9">
        <f>Experience!C8</f>
        <v>6</v>
      </c>
      <c r="E9">
        <f>'Stat Growth'!R10</f>
        <v>6</v>
      </c>
      <c r="F9">
        <f>E9+Skills_Bonus!$D$4*Attributes!$A$3+INDEX(Skills_Bonus!D9:D409,MATCH(C9*$A$3,Skills_Bonus!$B$3:$B$403))</f>
        <v>113</v>
      </c>
      <c r="H9">
        <f>C9*3+$A$30+'Stat Growth'!W10</f>
        <v>27</v>
      </c>
      <c r="K9">
        <f>'Stat Growth'!U10+'Stat Growth'!V10/4+$A$24*Skills_Bonus!$L$4+Attributes!C9*Attributes!$A$24</f>
        <v>23.25</v>
      </c>
      <c r="M9">
        <f>'Stat Growth'!R10/4+'Stat Growth'!T10/4+Skills_Bonus!$K$4*Attributes!$A$21+Attributes!$A$21*Attributes!C9</f>
        <v>23.75</v>
      </c>
      <c r="O9">
        <f>'Stat Growth'!R10/4+'Stat Growth'!T10/4+Skills_Bonus!$D$4*Attributes!$A$3+Attributes!C9*Attributes!$A$3</f>
        <v>23.75</v>
      </c>
      <c r="Q9">
        <f t="shared" si="0"/>
        <v>70.75</v>
      </c>
      <c r="S9" s="10">
        <f>$S$3+($A$27*Skills_Bonus!$N$4+INDEX(Skills_Bonus!$N$3:$N$403,MATCH(Attributes!C9*$A$27,Skills_Bonus!$B$3:$B$403,0)))*(TRUNC('Stat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20">
      <c r="C10">
        <f>Experience!C9</f>
        <v>7</v>
      </c>
      <c r="E10">
        <f>'Stat Growth'!R11</f>
        <v>6</v>
      </c>
      <c r="F10">
        <f>E10+Skills_Bonus!$D$4*Attributes!$A$3+INDEX(Skills_Bonus!D10:D410,MATCH(C10*$A$3,Skills_Bonus!$B$3:$B$403))</f>
        <v>127</v>
      </c>
      <c r="H10">
        <f>C10*3+$A$30+'Stat Growth'!W11</f>
        <v>30</v>
      </c>
      <c r="K10">
        <f>'Stat Growth'!U11+'Stat Growth'!V11/4+$A$24*Skills_Bonus!$L$4+Attributes!C10*Attributes!$A$24</f>
        <v>25.5</v>
      </c>
      <c r="M10">
        <f>'Stat Growth'!R11/4+'Stat Growth'!T11/4+Skills_Bonus!$K$4*Attributes!$A$21+Attributes!$A$21*Attributes!C10</f>
        <v>26</v>
      </c>
      <c r="O10">
        <f>'Stat Growth'!R11/4+'Stat Growth'!T11/4+Skills_Bonus!$D$4*Attributes!$A$3+Attributes!C10*Attributes!$A$3</f>
        <v>26</v>
      </c>
      <c r="Q10">
        <f t="shared" si="0"/>
        <v>77.5</v>
      </c>
      <c r="S10" s="10">
        <f>$S$3+($A$27*Skills_Bonus!$N$4+INDEX(Skills_Bonus!$N$3:$N$403,MATCH(Attributes!C10*$A$27,Skills_Bonus!$B$3:$B$403,0)))*(TRUNC('Stat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20">
      <c r="A11" t="s">
        <v>100</v>
      </c>
      <c r="C11">
        <f>Experience!C10</f>
        <v>8</v>
      </c>
      <c r="E11">
        <f>'Stat Growth'!R12</f>
        <v>6</v>
      </c>
      <c r="F11">
        <f>E11+Skills_Bonus!$D$4*Attributes!$A$3+INDEX(Skills_Bonus!D11:D411,MATCH(C11*$A$3,Skills_Bonus!$B$3:$B$403))</f>
        <v>141</v>
      </c>
      <c r="H11">
        <f>C11*3+$A$30+'Stat Growth'!W12</f>
        <v>33</v>
      </c>
      <c r="K11">
        <f>'Stat Growth'!U12+'Stat Growth'!V12/4+$A$24*Skills_Bonus!$L$4+Attributes!C11*Attributes!$A$24</f>
        <v>27.5</v>
      </c>
      <c r="M11">
        <f>'Stat Growth'!R12/4+'Stat Growth'!T12/4+Skills_Bonus!$K$4*Attributes!$A$21+Attributes!$A$21*Attributes!C11</f>
        <v>28</v>
      </c>
      <c r="O11">
        <f>'Stat Growth'!R12/4+'Stat Growth'!T12/4+Skills_Bonus!$D$4*Attributes!$A$3+Attributes!C11*Attributes!$A$3</f>
        <v>28</v>
      </c>
      <c r="Q11">
        <f t="shared" si="0"/>
        <v>83.5</v>
      </c>
      <c r="S11" s="10">
        <f>$S$3+($A$27*Skills_Bonus!$N$4+INDEX(Skills_Bonus!$N$3:$N$403,MATCH(Attributes!C11*$A$27,Skills_Bonus!$B$3:$B$403,0)))*(TRUNC('Stat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20">
      <c r="A12" s="3">
        <v>1</v>
      </c>
      <c r="C12">
        <f>Experience!C11</f>
        <v>9</v>
      </c>
      <c r="E12">
        <f>'Stat Growth'!R13</f>
        <v>6</v>
      </c>
      <c r="F12">
        <f>E12+Skills_Bonus!$D$4*Attributes!$A$3+INDEX(Skills_Bonus!D12:D412,MATCH(C12*$A$3,Skills_Bonus!$B$3:$B$403))</f>
        <v>154</v>
      </c>
      <c r="H12">
        <f>C12*3+$A$30+'Stat Growth'!W13</f>
        <v>36</v>
      </c>
      <c r="K12">
        <f>'Stat Growth'!U13+'Stat Growth'!V13/4+$A$24*Skills_Bonus!$L$4+Attributes!C12*Attributes!$A$24</f>
        <v>30.5</v>
      </c>
      <c r="M12">
        <f>'Stat Growth'!R13/4+'Stat Growth'!T13/4+Skills_Bonus!$K$4*Attributes!$A$21+Attributes!$A$21*Attributes!C12</f>
        <v>30</v>
      </c>
      <c r="O12">
        <f>'Stat Growth'!R13/4+'Stat Growth'!T13/4+Skills_Bonus!$D$4*Attributes!$A$3+Attributes!C12*Attributes!$A$3</f>
        <v>30</v>
      </c>
      <c r="Q12">
        <f t="shared" si="0"/>
        <v>90.5</v>
      </c>
      <c r="S12" s="10">
        <f>$S$3+($A$27*Skills_Bonus!$N$4+INDEX(Skills_Bonus!$N$3:$N$403,MATCH(Attributes!C12*$A$27,Skills_Bonus!$B$3:$B$403,0)))*(TRUNC('Stat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20">
      <c r="C13">
        <f>Experience!C12</f>
        <v>10</v>
      </c>
      <c r="E13">
        <f>'Stat Growth'!R14</f>
        <v>6</v>
      </c>
      <c r="F13">
        <f>E13+Skills_Bonus!$D$4*Attributes!$A$3+INDEX(Skills_Bonus!D13:D413,MATCH(C13*$A$3,Skills_Bonus!$B$3:$B$403))</f>
        <v>167</v>
      </c>
      <c r="H13">
        <f>C13*3+$A$30+'Stat Growth'!W14</f>
        <v>39</v>
      </c>
      <c r="K13">
        <f>'Stat Growth'!U14+'Stat Growth'!V14/4+$A$24*Skills_Bonus!$L$4+Attributes!C13*Attributes!$A$24</f>
        <v>32.5</v>
      </c>
      <c r="M13">
        <f>'Stat Growth'!R14/4+'Stat Growth'!T14/4+Skills_Bonus!$K$4*Attributes!$A$21+Attributes!$A$21*Attributes!C13</f>
        <v>32</v>
      </c>
      <c r="O13">
        <f>'Stat Growth'!R14/4+'Stat Growth'!T14/4+Skills_Bonus!$D$4*Attributes!$A$3+Attributes!C13*Attributes!$A$3</f>
        <v>32</v>
      </c>
      <c r="Q13">
        <f t="shared" si="0"/>
        <v>96.5</v>
      </c>
      <c r="S13" s="10">
        <f>$S$3+($A$27*Skills_Bonus!$N$4+INDEX(Skills_Bonus!$N$3:$N$403,MATCH(Attributes!C13*$A$27,Skills_Bonus!$B$3:$B$403,0)))*(TRUNC('Stat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20">
      <c r="A14" t="s">
        <v>101</v>
      </c>
      <c r="C14">
        <f>Experience!C13</f>
        <v>11</v>
      </c>
      <c r="E14">
        <f>'Stat Growth'!R15</f>
        <v>6</v>
      </c>
      <c r="F14">
        <f>E14+Skills_Bonus!$D$4*Attributes!$A$3+INDEX(Skills_Bonus!D14:D414,MATCH(C14*$A$3,Skills_Bonus!$B$3:$B$403))</f>
        <v>179</v>
      </c>
      <c r="H14">
        <f>C14*3+$A$30+'Stat Growth'!W15</f>
        <v>43</v>
      </c>
      <c r="K14">
        <f>'Stat Growth'!U15+'Stat Growth'!V15/4+$A$24*Skills_Bonus!$L$4+Attributes!C14*Attributes!$A$24</f>
        <v>34.5</v>
      </c>
      <c r="M14">
        <f>'Stat Growth'!R15/4+'Stat Growth'!T15/4+Skills_Bonus!$K$4*Attributes!$A$21+Attributes!$A$21*Attributes!C14</f>
        <v>34</v>
      </c>
      <c r="O14">
        <f>'Stat Growth'!R15/4+'Stat Growth'!T15/4+Skills_Bonus!$D$4*Attributes!$A$3+Attributes!C14*Attributes!$A$3</f>
        <v>34</v>
      </c>
      <c r="Q14">
        <f t="shared" si="0"/>
        <v>102.5</v>
      </c>
      <c r="S14" s="10">
        <f>$S$3+($A$27*Skills_Bonus!$N$4+INDEX(Skills_Bonus!$N$3:$N$403,MATCH(Attributes!C14*$A$27,Skills_Bonus!$B$3:$B$403,0)))*(TRUNC('Stat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20">
      <c r="A15" s="3">
        <v>1</v>
      </c>
      <c r="C15">
        <f>Experience!C14</f>
        <v>12</v>
      </c>
      <c r="E15">
        <f>'Stat Growth'!R16</f>
        <v>6</v>
      </c>
      <c r="F15">
        <f>E15+Skills_Bonus!$D$4*Attributes!$A$3+INDEX(Skills_Bonus!D15:D415,MATCH(C15*$A$3,Skills_Bonus!$B$3:$B$403))</f>
        <v>191</v>
      </c>
      <c r="H15">
        <f>C15*3+$A$30+'Stat Growth'!W16</f>
        <v>46</v>
      </c>
      <c r="K15">
        <f>'Stat Growth'!U16+'Stat Growth'!V16/4+$A$24*Skills_Bonus!$L$4+Attributes!C15*Attributes!$A$24</f>
        <v>36.5</v>
      </c>
      <c r="M15">
        <f>'Stat Growth'!R16/4+'Stat Growth'!T16/4+Skills_Bonus!$K$4*Attributes!$A$21+Attributes!$A$21*Attributes!C15</f>
        <v>36</v>
      </c>
      <c r="O15">
        <f>'Stat Growth'!R16/4+'Stat Growth'!T16/4+Skills_Bonus!$D$4*Attributes!$A$3+Attributes!C15*Attributes!$A$3</f>
        <v>36</v>
      </c>
      <c r="Q15">
        <f t="shared" si="0"/>
        <v>108.5</v>
      </c>
      <c r="S15" s="10">
        <f>$S$3+($A$27*Skills_Bonus!$N$4+INDEX(Skills_Bonus!$N$3:$N$403,MATCH(Attributes!C15*$A$27,Skills_Bonus!$B$3:$B$403,0)))*(TRUNC('Stat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20">
      <c r="C16">
        <f>Experience!C15</f>
        <v>13</v>
      </c>
      <c r="E16">
        <f>'Stat Growth'!R17</f>
        <v>6</v>
      </c>
      <c r="F16">
        <f>E16+Skills_Bonus!$D$4*Attributes!$A$3+INDEX(Skills_Bonus!D16:D416,MATCH(C16*$A$3,Skills_Bonus!$B$3:$B$403))</f>
        <v>202</v>
      </c>
      <c r="H16">
        <f>C16*3+$A$30+'Stat Growth'!W17</f>
        <v>49</v>
      </c>
      <c r="K16">
        <f>'Stat Growth'!U17+'Stat Growth'!V17/4+$A$24*Skills_Bonus!$L$4+Attributes!C16*Attributes!$A$24</f>
        <v>38.75</v>
      </c>
      <c r="M16">
        <f>'Stat Growth'!R17/4+'Stat Growth'!T17/4+Skills_Bonus!$K$4*Attributes!$A$21+Attributes!$A$21*Attributes!C16</f>
        <v>38.25</v>
      </c>
      <c r="O16">
        <f>'Stat Growth'!R17/4+'Stat Growth'!T17/4+Skills_Bonus!$D$4*Attributes!$A$3+Attributes!C16*Attributes!$A$3</f>
        <v>38.25</v>
      </c>
      <c r="Q16">
        <f t="shared" si="0"/>
        <v>115.25</v>
      </c>
      <c r="S16" s="10">
        <f>$S$3+($A$27*Skills_Bonus!$N$4+INDEX(Skills_Bonus!$N$3:$N$403,MATCH(Attributes!C16*$A$27,Skills_Bonus!$B$3:$B$403,0)))*(TRUNC('Stat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9">
      <c r="A17" t="s">
        <v>102</v>
      </c>
      <c r="C17">
        <f>Experience!C16</f>
        <v>14</v>
      </c>
      <c r="E17">
        <f>'Stat Growth'!R18</f>
        <v>6</v>
      </c>
      <c r="F17">
        <f>E17+Skills_Bonus!$D$4*Attributes!$A$3+INDEX(Skills_Bonus!D17:D417,MATCH(C17*$A$3,Skills_Bonus!$B$3:$B$403))</f>
        <v>213</v>
      </c>
      <c r="H17">
        <f>C17*3+$A$30+'Stat Growth'!W18</f>
        <v>52</v>
      </c>
      <c r="K17">
        <f>'Stat Growth'!U18+'Stat Growth'!V18/4+$A$24*Skills_Bonus!$L$4+Attributes!C17*Attributes!$A$24</f>
        <v>40.75</v>
      </c>
      <c r="M17">
        <f>'Stat Growth'!R18/4+'Stat Growth'!T18/4+Skills_Bonus!$K$4*Attributes!$A$21+Attributes!$A$21*Attributes!C17</f>
        <v>40.25</v>
      </c>
      <c r="O17">
        <f>'Stat Growth'!R18/4+'Stat Growth'!T18/4+Skills_Bonus!$D$4*Attributes!$A$3+Attributes!C17*Attributes!$A$3</f>
        <v>40.25</v>
      </c>
      <c r="Q17">
        <f t="shared" si="0"/>
        <v>121.25</v>
      </c>
      <c r="S17" s="10">
        <f>$S$3+($A$27*Skills_Bonus!$N$4+INDEX(Skills_Bonus!$N$3:$N$403,MATCH(Attributes!C17*$A$27,Skills_Bonus!$B$3:$B$403,0)))*(TRUNC('Stat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9">
      <c r="A18" s="3">
        <v>1</v>
      </c>
      <c r="C18">
        <f>Experience!C17</f>
        <v>15</v>
      </c>
      <c r="E18">
        <f>'Stat Growth'!R19</f>
        <v>6</v>
      </c>
      <c r="F18">
        <f>E18+Skills_Bonus!$D$4*Attributes!$A$3+INDEX(Skills_Bonus!D18:D418,MATCH(C18*$A$3,Skills_Bonus!$B$3:$B$403))</f>
        <v>224</v>
      </c>
      <c r="H18">
        <f>C18*3+$A$30+'Stat Growth'!W19</f>
        <v>56</v>
      </c>
      <c r="K18">
        <f>'Stat Growth'!U19+'Stat Growth'!V19/4+$A$24*Skills_Bonus!$L$4+Attributes!C18*Attributes!$A$24</f>
        <v>42.75</v>
      </c>
      <c r="M18">
        <f>'Stat Growth'!R19/4+'Stat Growth'!T19/4+Skills_Bonus!$K$4*Attributes!$A$21+Attributes!$A$21*Attributes!C18</f>
        <v>42.25</v>
      </c>
      <c r="O18">
        <f>'Stat Growth'!R19/4+'Stat Growth'!T19/4+Skills_Bonus!$D$4*Attributes!$A$3+Attributes!C18*Attributes!$A$3</f>
        <v>42.25</v>
      </c>
      <c r="Q18">
        <f t="shared" si="0"/>
        <v>127.25</v>
      </c>
      <c r="S18" s="10">
        <f>$S$3+($A$27*Skills_Bonus!$N$4+INDEX(Skills_Bonus!$N$3:$N$403,MATCH(Attributes!C18*$A$27,Skills_Bonus!$B$3:$B$403,0)))*(TRUNC('Stat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9">
      <c r="C19">
        <f>Experience!C18</f>
        <v>16</v>
      </c>
      <c r="E19">
        <f>'Stat Growth'!R20</f>
        <v>6</v>
      </c>
      <c r="F19">
        <f>E19+Skills_Bonus!$D$4*Attributes!$A$3+INDEX(Skills_Bonus!D19:D419,MATCH(C19*$A$3,Skills_Bonus!$B$3:$B$403))</f>
        <v>234</v>
      </c>
      <c r="H19">
        <f>C19*3+$A$30+'Stat Growth'!W20</f>
        <v>59</v>
      </c>
      <c r="K19">
        <f>'Stat Growth'!U20+'Stat Growth'!V20/4+$A$24*Skills_Bonus!$L$4+Attributes!C19*Attributes!$A$24</f>
        <v>45.75</v>
      </c>
      <c r="M19">
        <f>'Stat Growth'!R20/4+'Stat Growth'!T20/4+Skills_Bonus!$K$4*Attributes!$A$21+Attributes!$A$21*Attributes!C19</f>
        <v>44.25</v>
      </c>
      <c r="O19">
        <f>'Stat Growth'!R20/4+'Stat Growth'!T20/4+Skills_Bonus!$D$4*Attributes!$A$3+Attributes!C19*Attributes!$A$3</f>
        <v>44.25</v>
      </c>
      <c r="Q19">
        <f t="shared" si="0"/>
        <v>134.25</v>
      </c>
      <c r="S19" s="10">
        <f>$S$3+($A$27*Skills_Bonus!$N$4+INDEX(Skills_Bonus!$N$3:$N$403,MATCH(Attributes!C19*$A$27,Skills_Bonus!$B$3:$B$403,0)))*(TRUNC('Stat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9">
      <c r="A20" t="s">
        <v>103</v>
      </c>
      <c r="C20">
        <f>Experience!C19</f>
        <v>17</v>
      </c>
      <c r="E20">
        <f>'Stat Growth'!R21</f>
        <v>7</v>
      </c>
      <c r="F20">
        <f>E20+Skills_Bonus!$D$4*Attributes!$A$3+INDEX(Skills_Bonus!D20:D420,MATCH(C20*$A$3,Skills_Bonus!$B$3:$B$403))</f>
        <v>245</v>
      </c>
      <c r="H20">
        <f>C20*3+$A$30+'Stat Growth'!W21</f>
        <v>62</v>
      </c>
      <c r="K20">
        <f>'Stat Growth'!U21+'Stat Growth'!V21/4+$A$24*Skills_Bonus!$L$4+Attributes!C20*Attributes!$A$24</f>
        <v>47.75</v>
      </c>
      <c r="M20">
        <f>'Stat Growth'!R21/4+'Stat Growth'!T21/4+Skills_Bonus!$K$4*Attributes!$A$21+Attributes!$A$21*Attributes!C20</f>
        <v>46.5</v>
      </c>
      <c r="O20">
        <f>'Stat Growth'!R21/4+'Stat Growth'!T21/4+Skills_Bonus!$D$4*Attributes!$A$3+Attributes!C20*Attributes!$A$3</f>
        <v>46.5</v>
      </c>
      <c r="Q20">
        <f t="shared" si="0"/>
        <v>140.75</v>
      </c>
      <c r="S20" s="10">
        <f>$S$3+($A$27*Skills_Bonus!$N$4+INDEX(Skills_Bonus!$N$3:$N$403,MATCH(Attributes!C20*$A$27,Skills_Bonus!$B$3:$B$403,0)))*(TRUNC('Stat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9">
      <c r="A21" s="3">
        <v>2</v>
      </c>
      <c r="C21">
        <f>Experience!C20</f>
        <v>18</v>
      </c>
      <c r="E21">
        <f>'Stat Growth'!R22</f>
        <v>7</v>
      </c>
      <c r="F21">
        <f>E21+Skills_Bonus!$D$4*Attributes!$A$3+INDEX(Skills_Bonus!D21:D421,MATCH(C21*$A$3,Skills_Bonus!$B$3:$B$403))</f>
        <v>255</v>
      </c>
      <c r="H21">
        <f>C21*3+$A$30+'Stat Growth'!W22</f>
        <v>65</v>
      </c>
      <c r="K21">
        <f>'Stat Growth'!U22+'Stat Growth'!V22/4+$A$24*Skills_Bonus!$L$4+Attributes!C21*Attributes!$A$24</f>
        <v>50</v>
      </c>
      <c r="M21">
        <f>'Stat Growth'!R22/4+'Stat Growth'!T22/4+Skills_Bonus!$K$4*Attributes!$A$21+Attributes!$A$21*Attributes!C21</f>
        <v>48.75</v>
      </c>
      <c r="O21">
        <f>'Stat Growth'!R22/4+'Stat Growth'!T22/4+Skills_Bonus!$D$4*Attributes!$A$3+Attributes!C21*Attributes!$A$3</f>
        <v>48.75</v>
      </c>
      <c r="Q21">
        <f t="shared" si="0"/>
        <v>147.5</v>
      </c>
      <c r="S21" s="10">
        <f>$S$3+($A$27*Skills_Bonus!$N$4+INDEX(Skills_Bonus!$N$3:$N$403,MATCH(Attributes!C21*$A$27,Skills_Bonus!$B$3:$B$403,0)))*(TRUNC('Stat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9">
      <c r="C22">
        <f>Experience!C21</f>
        <v>19</v>
      </c>
      <c r="E22">
        <f>'Stat Growth'!R23</f>
        <v>7</v>
      </c>
      <c r="F22">
        <f>E22+Skills_Bonus!$D$4*Attributes!$A$3+INDEX(Skills_Bonus!D22:D422,MATCH(C22*$A$3,Skills_Bonus!$B$3:$B$403))</f>
        <v>264</v>
      </c>
      <c r="H22">
        <f>C22*3+$A$30+'Stat Growth'!W23</f>
        <v>68</v>
      </c>
      <c r="K22">
        <f>'Stat Growth'!U23+'Stat Growth'!V23/4+$A$24*Skills_Bonus!$L$4+Attributes!C22*Attributes!$A$24</f>
        <v>52</v>
      </c>
      <c r="M22">
        <f>'Stat Growth'!R23/4+'Stat Growth'!T23/4+Skills_Bonus!$K$4*Attributes!$A$21+Attributes!$A$21*Attributes!C22</f>
        <v>50.75</v>
      </c>
      <c r="O22">
        <f>'Stat Growth'!R23/4+'Stat Growth'!T23/4+Skills_Bonus!$D$4*Attributes!$A$3+Attributes!C22*Attributes!$A$3</f>
        <v>50.75</v>
      </c>
      <c r="Q22">
        <f t="shared" si="0"/>
        <v>153.5</v>
      </c>
      <c r="S22" s="10">
        <f>$S$3+($A$27*Skills_Bonus!$N$4+INDEX(Skills_Bonus!$N$3:$N$403,MATCH(Attributes!C22*$A$27,Skills_Bonus!$B$3:$B$403,0)))*(TRUNC('Stat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9">
      <c r="A23" t="s">
        <v>107</v>
      </c>
      <c r="C23">
        <f>Experience!C22</f>
        <v>20</v>
      </c>
      <c r="E23">
        <f>'Stat Growth'!R24</f>
        <v>7</v>
      </c>
      <c r="F23">
        <f>E23+Skills_Bonus!$D$4*Attributes!$A$3+INDEX(Skills_Bonus!D23:D423,MATCH(C23*$A$3,Skills_Bonus!$B$3:$B$403))</f>
        <v>273</v>
      </c>
      <c r="H23">
        <f>C23*3+$A$30+'Stat Growth'!W24</f>
        <v>72</v>
      </c>
      <c r="K23">
        <f>'Stat Growth'!U24+'Stat Growth'!V24/4+$A$24*Skills_Bonus!$L$4+Attributes!C23*Attributes!$A$24</f>
        <v>54</v>
      </c>
      <c r="M23">
        <f>'Stat Growth'!R24/4+'Stat Growth'!T24/4+Skills_Bonus!$K$4*Attributes!$A$21+Attributes!$A$21*Attributes!C23</f>
        <v>52.75</v>
      </c>
      <c r="O23">
        <f>'Stat Growth'!R24/4+'Stat Growth'!T24/4+Skills_Bonus!$D$4*Attributes!$A$3+Attributes!C23*Attributes!$A$3</f>
        <v>52.75</v>
      </c>
      <c r="Q23">
        <f t="shared" si="0"/>
        <v>159.5</v>
      </c>
      <c r="S23" s="10">
        <f>$S$3+($A$27*Skills_Bonus!$N$4+INDEX(Skills_Bonus!$N$3:$N$403,MATCH(Attributes!C23*$A$27,Skills_Bonus!$B$3:$B$403,0)))*(TRUNC('Stat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9">
      <c r="A24" s="3">
        <v>2</v>
      </c>
      <c r="C24">
        <f>Experience!C23</f>
        <v>21</v>
      </c>
      <c r="E24">
        <f>'Stat Growth'!R25</f>
        <v>7</v>
      </c>
      <c r="F24">
        <f>E24+Skills_Bonus!$D$4*Attributes!$A$3+INDEX(Skills_Bonus!D24:D424,MATCH(C24*$A$3,Skills_Bonus!$B$3:$B$403))</f>
        <v>282</v>
      </c>
      <c r="H24">
        <f>C24*3+$A$30+'Stat Growth'!W25</f>
        <v>75</v>
      </c>
      <c r="K24">
        <f>'Stat Growth'!U25+'Stat Growth'!V25/4+$A$24*Skills_Bonus!$L$4+Attributes!C24*Attributes!$A$24</f>
        <v>56</v>
      </c>
      <c r="M24">
        <f>'Stat Growth'!R25/4+'Stat Growth'!T25/4+Skills_Bonus!$K$4*Attributes!$A$21+Attributes!$A$21*Attributes!C24</f>
        <v>54.75</v>
      </c>
      <c r="O24">
        <f>'Stat Growth'!R25/4+'Stat Growth'!T25/4+Skills_Bonus!$D$4*Attributes!$A$3+Attributes!C24*Attributes!$A$3</f>
        <v>54.75</v>
      </c>
      <c r="Q24">
        <f t="shared" si="0"/>
        <v>165.5</v>
      </c>
      <c r="S24" s="10">
        <f>$S$3+($A$27*Skills_Bonus!$N$4+INDEX(Skills_Bonus!$N$3:$N$403,MATCH(Attributes!C24*$A$27,Skills_Bonus!$B$3:$B$403,0)))*(TRUNC('Stat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9">
      <c r="C25">
        <f>Experience!C24</f>
        <v>22</v>
      </c>
      <c r="E25">
        <f>'Stat Growth'!R26</f>
        <v>7</v>
      </c>
      <c r="F25">
        <f>E25+Skills_Bonus!$D$4*Attributes!$A$3+INDEX(Skills_Bonus!D25:D425,MATCH(C25*$A$3,Skills_Bonus!$B$3:$B$403))</f>
        <v>290</v>
      </c>
      <c r="H25">
        <f>C25*3+$A$30+'Stat Growth'!W26</f>
        <v>78</v>
      </c>
      <c r="K25">
        <f>'Stat Growth'!U26+'Stat Growth'!V26/4+$A$24*Skills_Bonus!$L$4+Attributes!C25*Attributes!$A$24</f>
        <v>58</v>
      </c>
      <c r="M25">
        <f>'Stat Growth'!R26/4+'Stat Growth'!T26/4+Skills_Bonus!$K$4*Attributes!$A$21+Attributes!$A$21*Attributes!C25</f>
        <v>56.75</v>
      </c>
      <c r="O25">
        <f>'Stat Growth'!R26/4+'Stat Growth'!T26/4+Skills_Bonus!$D$4*Attributes!$A$3+Attributes!C25*Attributes!$A$3</f>
        <v>56.75</v>
      </c>
      <c r="Q25">
        <f t="shared" si="0"/>
        <v>171.5</v>
      </c>
      <c r="S25" s="10">
        <f>$S$3+($A$27*Skills_Bonus!$N$4+INDEX(Skills_Bonus!$N$3:$N$403,MATCH(Attributes!C25*$A$27,Skills_Bonus!$B$3:$B$403,0)))*(TRUNC('Stat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9">
      <c r="A26" t="s">
        <v>126</v>
      </c>
      <c r="C26">
        <f>Experience!C25</f>
        <v>23</v>
      </c>
      <c r="E26">
        <f>'Stat Growth'!R27</f>
        <v>7</v>
      </c>
      <c r="F26">
        <f>E26+Skills_Bonus!$D$4*Attributes!$A$3+INDEX(Skills_Bonus!D26:D426,MATCH(C26*$A$3,Skills_Bonus!$B$3:$B$403))</f>
        <v>298</v>
      </c>
      <c r="H26">
        <f>C26*3+$A$30+'Stat Growth'!W27</f>
        <v>81</v>
      </c>
      <c r="K26">
        <f>'Stat Growth'!U27+'Stat Growth'!V27/4+$A$24*Skills_Bonus!$L$4+Attributes!C26*Attributes!$A$24</f>
        <v>61</v>
      </c>
      <c r="M26">
        <f>'Stat Growth'!R27/4+'Stat Growth'!T27/4+Skills_Bonus!$K$4*Attributes!$A$21+Attributes!$A$21*Attributes!C26</f>
        <v>58.75</v>
      </c>
      <c r="O26">
        <f>'Stat Growth'!R27/4+'Stat Growth'!T27/4+Skills_Bonus!$D$4*Attributes!$A$3+Attributes!C26*Attributes!$A$3</f>
        <v>58.75</v>
      </c>
      <c r="Q26">
        <f t="shared" si="0"/>
        <v>178.5</v>
      </c>
      <c r="S26" s="10">
        <f>$S$3+($A$27*Skills_Bonus!$N$4+INDEX(Skills_Bonus!$N$3:$N$403,MATCH(Attributes!C26*$A$27,Skills_Bonus!$B$3:$B$403,0)))*(TRUNC('Stat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9">
      <c r="A27" s="3">
        <v>1</v>
      </c>
      <c r="C27">
        <f>Experience!C26</f>
        <v>24</v>
      </c>
      <c r="E27">
        <f>'Stat Growth'!R28</f>
        <v>7</v>
      </c>
      <c r="F27">
        <f>E27+Skills_Bonus!$D$4*Attributes!$A$3+INDEX(Skills_Bonus!D27:D427,MATCH(C27*$A$3,Skills_Bonus!$B$3:$B$403))</f>
        <v>306</v>
      </c>
      <c r="H27">
        <f>C27*3+$A$30+'Stat Growth'!W28</f>
        <v>84</v>
      </c>
      <c r="K27">
        <f>'Stat Growth'!U28+'Stat Growth'!V28/4+$A$24*Skills_Bonus!$L$4+Attributes!C27*Attributes!$A$24</f>
        <v>63.25</v>
      </c>
      <c r="M27">
        <f>'Stat Growth'!R28/4+'Stat Growth'!T28/4+Skills_Bonus!$K$4*Attributes!$A$21+Attributes!$A$21*Attributes!C27</f>
        <v>61</v>
      </c>
      <c r="O27">
        <f>'Stat Growth'!R28/4+'Stat Growth'!T28/4+Skills_Bonus!$D$4*Attributes!$A$3+Attributes!C27*Attributes!$A$3</f>
        <v>61</v>
      </c>
      <c r="Q27">
        <f t="shared" si="0"/>
        <v>185.25</v>
      </c>
      <c r="S27" s="10">
        <f>$S$3+($A$27*Skills_Bonus!$N$4+INDEX(Skills_Bonus!$N$3:$N$403,MATCH(Attributes!C27*$A$27,Skills_Bonus!$B$3:$B$403,0)))*(TRUNC('Stat Growth'!S28/10)+INDEX(Races!$L$3:$L$14,MATCH('Stat Growth'!$A$2,Races!$A$3:$A$14)))</f>
        <v>163</v>
      </c>
    </row>
    <row r="28" spans="1:19">
      <c r="C28">
        <f>Experience!C27</f>
        <v>25</v>
      </c>
      <c r="E28">
        <f>'Stat Growth'!R29</f>
        <v>7</v>
      </c>
      <c r="F28">
        <f>E28+Skills_Bonus!$D$4*Attributes!$A$3+INDEX(Skills_Bonus!D28:D428,MATCH(C28*$A$3,Skills_Bonus!$B$3:$B$403))</f>
        <v>313</v>
      </c>
      <c r="H28">
        <f>C28*3+$A$30+'Stat Growth'!W29</f>
        <v>88</v>
      </c>
      <c r="K28">
        <f>'Stat Growth'!U29+'Stat Growth'!V29/4+$A$24*Skills_Bonus!$L$4+Attributes!C28*Attributes!$A$24</f>
        <v>65.25</v>
      </c>
      <c r="M28">
        <f>'Stat Growth'!R29/4+'Stat Growth'!T29/4+Skills_Bonus!$K$4*Attributes!$A$21+Attributes!$A$21*Attributes!C28</f>
        <v>63</v>
      </c>
      <c r="O28">
        <f>'Stat Growth'!R29/4+'Stat Growth'!T29/4+Skills_Bonus!$D$4*Attributes!$A$3+Attributes!C28*Attributes!$A$3</f>
        <v>63</v>
      </c>
      <c r="Q28">
        <f t="shared" si="0"/>
        <v>191.25</v>
      </c>
      <c r="S28" s="10">
        <f>$S$3+($A$27*Skills_Bonus!$N$4+INDEX(Skills_Bonus!$N$3:$N$403,MATCH(Attributes!C28*$A$27,Skills_Bonus!$B$3:$B$403,0)))*(TRUNC('Stat Growth'!S29/10)+INDEX(Races!$L$3:$L$14,MATCH('Stat Growth'!$A$2,Races!$A$3:$A$14)))</f>
        <v>169</v>
      </c>
    </row>
    <row r="29" spans="1:19">
      <c r="A29" t="s">
        <v>217</v>
      </c>
      <c r="C29">
        <f>Experience!C28</f>
        <v>26</v>
      </c>
      <c r="E29">
        <f>'Stat Growth'!R30</f>
        <v>7</v>
      </c>
      <c r="F29">
        <f>E29+Skills_Bonus!$D$4*Attributes!$A$3+INDEX(Skills_Bonus!D29:D429,MATCH(C29*$A$3,Skills_Bonus!$B$3:$B$403))</f>
        <v>320</v>
      </c>
      <c r="H29">
        <f>C29*3+$A$30+'Stat Growth'!W30</f>
        <v>91</v>
      </c>
      <c r="K29">
        <f>'Stat Growth'!U30+'Stat Growth'!V30/4+$A$24*Skills_Bonus!$L$4+Attributes!C29*Attributes!$A$24</f>
        <v>67.25</v>
      </c>
      <c r="M29">
        <f>'Stat Growth'!R30/4+'Stat Growth'!T30/4+Skills_Bonus!$K$4*Attributes!$A$21+Attributes!$A$21*Attributes!C29</f>
        <v>65</v>
      </c>
      <c r="O29">
        <f>'Stat Growth'!R30/4+'Stat Growth'!T30/4+Skills_Bonus!$D$4*Attributes!$A$3+Attributes!C29*Attributes!$A$3</f>
        <v>65</v>
      </c>
      <c r="Q29">
        <f t="shared" si="0"/>
        <v>197.25</v>
      </c>
      <c r="S29" s="10">
        <f>$S$3+($A$27*Skills_Bonus!$N$4+INDEX(Skills_Bonus!$N$3:$N$403,MATCH(Attributes!C29*$A$27,Skills_Bonus!$B$3:$B$403,0)))*(TRUNC('Stat Growth'!S30/10)+INDEX(Races!$L$3:$L$14,MATCH('Stat Growth'!$A$2,Races!$A$3:$A$14)))</f>
        <v>175</v>
      </c>
    </row>
    <row r="30" spans="1:19">
      <c r="A30" s="3">
        <v>2</v>
      </c>
      <c r="C30">
        <f>Experience!C29</f>
        <v>27</v>
      </c>
      <c r="E30">
        <f>'Stat Growth'!R31</f>
        <v>7</v>
      </c>
      <c r="F30">
        <f>E30+Skills_Bonus!$D$4*Attributes!$A$3+INDEX(Skills_Bonus!D30:D430,MATCH(C30*$A$3,Skills_Bonus!$B$3:$B$403))</f>
        <v>327</v>
      </c>
      <c r="H30">
        <f>C30*3+$A$30+'Stat Growth'!W31</f>
        <v>94</v>
      </c>
      <c r="K30">
        <f>'Stat Growth'!U31+'Stat Growth'!V31/4+$A$24*Skills_Bonus!$L$4+Attributes!C30*Attributes!$A$24</f>
        <v>69.25</v>
      </c>
      <c r="M30">
        <f>'Stat Growth'!R31/4+'Stat Growth'!T31/4+Skills_Bonus!$K$4*Attributes!$A$21+Attributes!$A$21*Attributes!C30</f>
        <v>67</v>
      </c>
      <c r="O30">
        <f>'Stat Growth'!R31/4+'Stat Growth'!T31/4+Skills_Bonus!$D$4*Attributes!$A$3+Attributes!C30*Attributes!$A$3</f>
        <v>67</v>
      </c>
      <c r="Q30">
        <f t="shared" si="0"/>
        <v>203.25</v>
      </c>
      <c r="S30" s="10">
        <f>$S$3+($A$27*Skills_Bonus!$N$4+INDEX(Skills_Bonus!$N$3:$N$403,MATCH(Attributes!C30*$A$27,Skills_Bonus!$B$3:$B$403,0)))*(TRUNC('Stat Growth'!S31/10)+INDEX(Races!$L$3:$L$14,MATCH('Stat Growth'!$A$2,Races!$A$3:$A$14)))</f>
        <v>181</v>
      </c>
    </row>
    <row r="31" spans="1:19">
      <c r="C31">
        <f>Experience!C30</f>
        <v>28</v>
      </c>
      <c r="E31">
        <f>'Stat Growth'!R32</f>
        <v>7</v>
      </c>
      <c r="F31">
        <f>E31+Skills_Bonus!$D$4*Attributes!$A$3+INDEX(Skills_Bonus!D31:D431,MATCH(C31*$A$3,Skills_Bonus!$B$3:$B$403))</f>
        <v>334</v>
      </c>
      <c r="H31">
        <f>C31*3+$A$30+'Stat Growth'!W32</f>
        <v>97</v>
      </c>
      <c r="K31">
        <f>'Stat Growth'!U32+'Stat Growth'!V32/4+$A$24*Skills_Bonus!$L$4+Attributes!C31*Attributes!$A$24</f>
        <v>71.25</v>
      </c>
      <c r="M31">
        <f>'Stat Growth'!R32/4+'Stat Growth'!T32/4+Skills_Bonus!$K$4*Attributes!$A$21+Attributes!$A$21*Attributes!C31</f>
        <v>69</v>
      </c>
      <c r="O31">
        <f>'Stat Growth'!R32/4+'Stat Growth'!T32/4+Skills_Bonus!$D$4*Attributes!$A$3+Attributes!C31*Attributes!$A$3</f>
        <v>69</v>
      </c>
      <c r="Q31">
        <f t="shared" si="0"/>
        <v>209.25</v>
      </c>
      <c r="S31" s="10">
        <f>$S$3+($A$27*Skills_Bonus!$N$4+INDEX(Skills_Bonus!$N$3:$N$403,MATCH(Attributes!C31*$A$27,Skills_Bonus!$B$3:$B$403,0)))*(TRUNC('Stat Growth'!S32/10)+INDEX(Races!$L$3:$L$14,MATCH('Stat Growth'!$A$2,Races!$A$3:$A$14)))</f>
        <v>187</v>
      </c>
    </row>
    <row r="32" spans="1:19">
      <c r="C32">
        <f>Experience!C31</f>
        <v>29</v>
      </c>
      <c r="E32">
        <f>'Stat Growth'!R33</f>
        <v>7</v>
      </c>
      <c r="F32">
        <f>E32+Skills_Bonus!$D$4*Attributes!$A$3+INDEX(Skills_Bonus!D32:D432,MATCH(C32*$A$3,Skills_Bonus!$B$3:$B$403))</f>
        <v>340</v>
      </c>
      <c r="H32">
        <f>C32*3+$A$30+'Stat Growth'!W33</f>
        <v>100</v>
      </c>
      <c r="K32">
        <f>'Stat Growth'!U33+'Stat Growth'!V33/4+$A$24*Skills_Bonus!$L$4+Attributes!C32*Attributes!$A$24</f>
        <v>73.25</v>
      </c>
      <c r="M32">
        <f>'Stat Growth'!R33/4+'Stat Growth'!T33/4+Skills_Bonus!$K$4*Attributes!$A$21+Attributes!$A$21*Attributes!C32</f>
        <v>71</v>
      </c>
      <c r="O32">
        <f>'Stat Growth'!R33/4+'Stat Growth'!T33/4+Skills_Bonus!$D$4*Attributes!$A$3+Attributes!C32*Attributes!$A$3</f>
        <v>71</v>
      </c>
      <c r="Q32">
        <f t="shared" si="0"/>
        <v>215.25</v>
      </c>
      <c r="S32" s="10">
        <f>$S$3+($A$27*Skills_Bonus!$N$4+INDEX(Skills_Bonus!$N$3:$N$403,MATCH(Attributes!C32*$A$27,Skills_Bonus!$B$3:$B$403,0)))*(TRUNC('Stat Growth'!S33/10)+INDEX(Races!$L$3:$L$14,MATCH('Stat Growth'!$A$2,Races!$A$3:$A$14)))</f>
        <v>193</v>
      </c>
    </row>
    <row r="33" spans="1:19">
      <c r="A33">
        <v>0</v>
      </c>
      <c r="C33">
        <f>Experience!C32</f>
        <v>30</v>
      </c>
      <c r="E33">
        <f>'Stat Growth'!R34</f>
        <v>7</v>
      </c>
      <c r="F33">
        <f>E33+Skills_Bonus!$D$4*Attributes!$A$3+INDEX(Skills_Bonus!D33:D433,MATCH(C33*$A$3,Skills_Bonus!$B$3:$B$403))</f>
        <v>347</v>
      </c>
      <c r="H33">
        <f>C33*3+$A$30+'Stat Growth'!W34</f>
        <v>103</v>
      </c>
      <c r="K33">
        <f>'Stat Growth'!U34+'Stat Growth'!V34/4+$A$24*Skills_Bonus!$L$4+Attributes!C33*Attributes!$A$24</f>
        <v>76.5</v>
      </c>
      <c r="M33">
        <f>'Stat Growth'!R34/4+'Stat Growth'!T34/4+Skills_Bonus!$K$4*Attributes!$A$21+Attributes!$A$21*Attributes!C33</f>
        <v>73.25</v>
      </c>
      <c r="O33">
        <f>'Stat Growth'!R34/4+'Stat Growth'!T34/4+Skills_Bonus!$D$4*Attributes!$A$3+Attributes!C33*Attributes!$A$3</f>
        <v>73.25</v>
      </c>
      <c r="Q33">
        <f t="shared" si="0"/>
        <v>223</v>
      </c>
      <c r="S33" s="10">
        <f>$S$3+($A$27*Skills_Bonus!$N$4+INDEX(Skills_Bonus!$N$3:$N$403,MATCH(Attributes!C33*$A$27,Skills_Bonus!$B$3:$B$403,0)))*(TRUNC('Stat Growth'!S34/10)+INDEX(Races!$L$3:$L$14,MATCH('Stat Growth'!$A$2,Races!$A$3:$A$14)))</f>
        <v>199</v>
      </c>
    </row>
    <row r="34" spans="1:19">
      <c r="A34">
        <v>1</v>
      </c>
      <c r="C34">
        <f>Experience!C33</f>
        <v>31</v>
      </c>
      <c r="E34">
        <f>'Stat Growth'!R35</f>
        <v>8</v>
      </c>
      <c r="F34">
        <f>E34+Skills_Bonus!$D$4*Attributes!$A$3+INDEX(Skills_Bonus!D34:D434,MATCH(C34*$A$3,Skills_Bonus!$B$3:$B$403))</f>
        <v>354</v>
      </c>
      <c r="H34">
        <f>C34*3+$A$30+'Stat Growth'!W35</f>
        <v>107</v>
      </c>
      <c r="K34">
        <f>'Stat Growth'!U35+'Stat Growth'!V35/4+$A$24*Skills_Bonus!$L$4+Attributes!C34*Attributes!$A$24</f>
        <v>78.5</v>
      </c>
      <c r="M34">
        <f>'Stat Growth'!R35/4+'Stat Growth'!T35/4+Skills_Bonus!$K$4*Attributes!$A$21+Attributes!$A$21*Attributes!C34</f>
        <v>75.5</v>
      </c>
      <c r="O34">
        <f>'Stat Growth'!R35/4+'Stat Growth'!T35/4+Skills_Bonus!$D$4*Attributes!$A$3+Attributes!C34*Attributes!$A$3</f>
        <v>75.5</v>
      </c>
      <c r="Q34">
        <f t="shared" si="0"/>
        <v>229.5</v>
      </c>
      <c r="S34" s="10">
        <f>$S$3+($A$27*Skills_Bonus!$N$4+INDEX(Skills_Bonus!$N$3:$N$403,MATCH(Attributes!C34*$A$27,Skills_Bonus!$B$3:$B$403,0)))*(TRUNC('Stat Growth'!S35/10)+INDEX(Races!$L$3:$L$14,MATCH('Stat Growth'!$A$2,Races!$A$3:$A$14)))</f>
        <v>205</v>
      </c>
    </row>
    <row r="35" spans="1:19">
      <c r="A35">
        <v>2</v>
      </c>
      <c r="C35">
        <f>Experience!C34</f>
        <v>32</v>
      </c>
      <c r="E35">
        <f>'Stat Growth'!R36</f>
        <v>8</v>
      </c>
      <c r="F35">
        <f>E35+Skills_Bonus!$D$4*Attributes!$A$3+INDEX(Skills_Bonus!D35:D435,MATCH(C35*$A$3,Skills_Bonus!$B$3:$B$403))</f>
        <v>359</v>
      </c>
      <c r="H35">
        <f>C35*3+$A$30+'Stat Growth'!W36</f>
        <v>110</v>
      </c>
      <c r="K35">
        <f>'Stat Growth'!U36+'Stat Growth'!V36/4+$A$24*Skills_Bonus!$L$4+Attributes!C35*Attributes!$A$24</f>
        <v>80.5</v>
      </c>
      <c r="M35">
        <f>'Stat Growth'!R36/4+'Stat Growth'!T36/4+Skills_Bonus!$K$4*Attributes!$A$21+Attributes!$A$21*Attributes!C35</f>
        <v>77.5</v>
      </c>
      <c r="O35">
        <f>'Stat Growth'!R36/4+'Stat Growth'!T36/4+Skills_Bonus!$D$4*Attributes!$A$3+Attributes!C35*Attributes!$A$3</f>
        <v>77.5</v>
      </c>
      <c r="Q35">
        <f t="shared" si="0"/>
        <v>235.5</v>
      </c>
      <c r="S35" s="10">
        <f>$S$3+($A$27*Skills_Bonus!$N$4+INDEX(Skills_Bonus!$N$3:$N$403,MATCH(Attributes!C35*$A$27,Skills_Bonus!$B$3:$B$403,0)))*(TRUNC('Stat Growth'!S36/10)+INDEX(Races!$L$3:$L$14,MATCH('Stat Growth'!$A$2,Races!$A$3:$A$14)))</f>
        <v>211</v>
      </c>
    </row>
    <row r="36" spans="1:19">
      <c r="A36">
        <v>3</v>
      </c>
      <c r="C36">
        <f>Experience!C35</f>
        <v>33</v>
      </c>
      <c r="E36">
        <f>'Stat Growth'!R37</f>
        <v>8</v>
      </c>
      <c r="F36">
        <f>E36+Skills_Bonus!$D$4*Attributes!$A$3+INDEX(Skills_Bonus!D36:D436,MATCH(C36*$A$3,Skills_Bonus!$B$3:$B$403))</f>
        <v>365</v>
      </c>
      <c r="H36">
        <f>C36*3+$A$30+'Stat Growth'!W37</f>
        <v>113</v>
      </c>
      <c r="K36">
        <f>'Stat Growth'!U37+'Stat Growth'!V37/4+$A$24*Skills_Bonus!$L$4+Attributes!C36*Attributes!$A$24</f>
        <v>82.5</v>
      </c>
      <c r="M36">
        <f>'Stat Growth'!R37/4+'Stat Growth'!T37/4+Skills_Bonus!$K$4*Attributes!$A$21+Attributes!$A$21*Attributes!C36</f>
        <v>79.5</v>
      </c>
      <c r="O36">
        <f>'Stat Growth'!R37/4+'Stat Growth'!T37/4+Skills_Bonus!$D$4*Attributes!$A$3+Attributes!C36*Attributes!$A$3</f>
        <v>79.5</v>
      </c>
      <c r="Q36">
        <f t="shared" si="0"/>
        <v>241.5</v>
      </c>
      <c r="S36" s="10">
        <f>$S$3+($A$27*Skills_Bonus!$N$4+INDEX(Skills_Bonus!$N$3:$N$403,MATCH(Attributes!C36*$A$27,Skills_Bonus!$B$3:$B$403,0)))*(TRUNC('Stat Growth'!S37/10)+INDEX(Races!$L$3:$L$14,MATCH('Stat Growth'!$A$2,Races!$A$3:$A$14)))</f>
        <v>217</v>
      </c>
    </row>
    <row r="37" spans="1:19">
      <c r="C37">
        <f>Experience!C36</f>
        <v>34</v>
      </c>
      <c r="E37">
        <f>'Stat Growth'!R38</f>
        <v>8</v>
      </c>
      <c r="F37">
        <f>E37+Skills_Bonus!$D$4*Attributes!$A$3+INDEX(Skills_Bonus!D37:D437,MATCH(C37*$A$3,Skills_Bonus!$B$3:$B$403))</f>
        <v>370</v>
      </c>
      <c r="H37">
        <f>C37*3+$A$30+'Stat Growth'!W38</f>
        <v>116</v>
      </c>
      <c r="K37">
        <f>'Stat Growth'!U38+'Stat Growth'!V38/4+$A$24*Skills_Bonus!$L$4+Attributes!C37*Attributes!$A$24</f>
        <v>84.5</v>
      </c>
      <c r="M37">
        <f>'Stat Growth'!R38/4+'Stat Growth'!T38/4+Skills_Bonus!$K$4*Attributes!$A$21+Attributes!$A$21*Attributes!C37</f>
        <v>81.5</v>
      </c>
      <c r="O37">
        <f>'Stat Growth'!R38/4+'Stat Growth'!T38/4+Skills_Bonus!$D$4*Attributes!$A$3+Attributes!C37*Attributes!$A$3</f>
        <v>81.5</v>
      </c>
      <c r="Q37">
        <f t="shared" si="0"/>
        <v>247.5</v>
      </c>
      <c r="S37" s="10">
        <f>$S$3+($A$27*Skills_Bonus!$N$4+INDEX(Skills_Bonus!$N$3:$N$403,MATCH(Attributes!C37*$A$27,Skills_Bonus!$B$3:$B$403,0)))*(TRUNC('Stat Growth'!S38/10)+INDEX(Races!$L$3:$L$14,MATCH('Stat Growth'!$A$2,Races!$A$3:$A$14)))</f>
        <v>223</v>
      </c>
    </row>
    <row r="38" spans="1:19">
      <c r="C38">
        <f>Experience!C37</f>
        <v>35</v>
      </c>
      <c r="E38">
        <f>'Stat Growth'!R39</f>
        <v>8</v>
      </c>
      <c r="F38">
        <f>E38+Skills_Bonus!$D$4*Attributes!$A$3+INDEX(Skills_Bonus!D38:D438,MATCH(C38*$A$3,Skills_Bonus!$B$3:$B$403))</f>
        <v>376</v>
      </c>
      <c r="H38">
        <f>C38*3+$A$30+'Stat Growth'!W39</f>
        <v>119</v>
      </c>
      <c r="K38">
        <f>'Stat Growth'!U39+'Stat Growth'!V39/4+$A$24*Skills_Bonus!$L$4+Attributes!C38*Attributes!$A$24</f>
        <v>86.5</v>
      </c>
      <c r="M38">
        <f>'Stat Growth'!R39/4+'Stat Growth'!T39/4+Skills_Bonus!$K$4*Attributes!$A$21+Attributes!$A$21*Attributes!C38</f>
        <v>83.5</v>
      </c>
      <c r="O38">
        <f>'Stat Growth'!R39/4+'Stat Growth'!T39/4+Skills_Bonus!$D$4*Attributes!$A$3+Attributes!C38*Attributes!$A$3</f>
        <v>83.5</v>
      </c>
      <c r="Q38">
        <f t="shared" si="0"/>
        <v>253.5</v>
      </c>
      <c r="S38" s="10">
        <f>$S$3+($A$27*Skills_Bonus!$N$4+INDEX(Skills_Bonus!$N$3:$N$403,MATCH(Attributes!C38*$A$27,Skills_Bonus!$B$3:$B$403,0)))*(TRUNC('Stat Growth'!S39/10)+INDEX(Races!$L$3:$L$14,MATCH('Stat Growth'!$A$2,Races!$A$3:$A$14)))</f>
        <v>229</v>
      </c>
    </row>
    <row r="39" spans="1:19">
      <c r="C39">
        <f>Experience!C38</f>
        <v>36</v>
      </c>
      <c r="E39">
        <f>'Stat Growth'!R40</f>
        <v>8</v>
      </c>
      <c r="F39">
        <f>E39+Skills_Bonus!$D$4*Attributes!$A$3+INDEX(Skills_Bonus!D39:D439,MATCH(C39*$A$3,Skills_Bonus!$B$3:$B$403))</f>
        <v>381</v>
      </c>
      <c r="H39">
        <f>C39*3+$A$30+'Stat Growth'!W40</f>
        <v>123</v>
      </c>
      <c r="K39">
        <f>'Stat Growth'!U40+'Stat Growth'!V40/4+$A$24*Skills_Bonus!$L$4+Attributes!C39*Attributes!$A$24</f>
        <v>88.5</v>
      </c>
      <c r="M39">
        <f>'Stat Growth'!R40/4+'Stat Growth'!T40/4+Skills_Bonus!$K$4*Attributes!$A$21+Attributes!$A$21*Attributes!C39</f>
        <v>85.5</v>
      </c>
      <c r="O39">
        <f>'Stat Growth'!R40/4+'Stat Growth'!T40/4+Skills_Bonus!$D$4*Attributes!$A$3+Attributes!C39*Attributes!$A$3</f>
        <v>85.5</v>
      </c>
      <c r="Q39">
        <f t="shared" si="0"/>
        <v>259.5</v>
      </c>
      <c r="S39" s="10">
        <f>$S$3+($A$27*Skills_Bonus!$N$4+INDEX(Skills_Bonus!$N$3:$N$403,MATCH(Attributes!C39*$A$27,Skills_Bonus!$B$3:$B$403,0)))*(TRUNC('Stat Growth'!S40/10)+INDEX(Races!$L$3:$L$14,MATCH('Stat Growth'!$A$2,Races!$A$3:$A$14)))</f>
        <v>235</v>
      </c>
    </row>
    <row r="40" spans="1:19">
      <c r="C40">
        <f>Experience!C39</f>
        <v>37</v>
      </c>
      <c r="E40">
        <f>'Stat Growth'!R41</f>
        <v>8</v>
      </c>
      <c r="F40">
        <f>E40+Skills_Bonus!$D$4*Attributes!$A$3+INDEX(Skills_Bonus!D40:D440,MATCH(C40*$A$3,Skills_Bonus!$B$3:$B$403))</f>
        <v>386</v>
      </c>
      <c r="H40">
        <f>C40*3+$A$30+'Stat Growth'!W41</f>
        <v>126</v>
      </c>
      <c r="K40">
        <f>'Stat Growth'!U41+'Stat Growth'!V41/4+$A$24*Skills_Bonus!$L$4+Attributes!C40*Attributes!$A$24</f>
        <v>90.75</v>
      </c>
      <c r="M40">
        <f>'Stat Growth'!R41/4+'Stat Growth'!T41/4+Skills_Bonus!$K$4*Attributes!$A$21+Attributes!$A$21*Attributes!C40</f>
        <v>87.75</v>
      </c>
      <c r="O40">
        <f>'Stat Growth'!R41/4+'Stat Growth'!T41/4+Skills_Bonus!$D$4*Attributes!$A$3+Attributes!C40*Attributes!$A$3</f>
        <v>87.75</v>
      </c>
      <c r="Q40">
        <f t="shared" si="0"/>
        <v>266.25</v>
      </c>
      <c r="S40" s="10">
        <f>$S$3+($A$27*Skills_Bonus!$N$4+INDEX(Skills_Bonus!$N$3:$N$403,MATCH(Attributes!C40*$A$27,Skills_Bonus!$B$3:$B$403,0)))*(TRUNC('Stat Growth'!S41/10)+INDEX(Races!$L$3:$L$14,MATCH('Stat Growth'!$A$2,Races!$A$3:$A$14)))</f>
        <v>241</v>
      </c>
    </row>
    <row r="41" spans="1:19">
      <c r="C41">
        <f>Experience!C40</f>
        <v>38</v>
      </c>
      <c r="E41">
        <f>'Stat Growth'!R42</f>
        <v>8</v>
      </c>
      <c r="F41">
        <f>E41+Skills_Bonus!$D$4*Attributes!$A$3+INDEX(Skills_Bonus!D41:D441,MATCH(C41*$A$3,Skills_Bonus!$B$3:$B$403))</f>
        <v>390</v>
      </c>
      <c r="H41">
        <f>C41*3+$A$30+'Stat Growth'!W42</f>
        <v>129</v>
      </c>
      <c r="K41">
        <f>'Stat Growth'!U42+'Stat Growth'!V42/4+$A$24*Skills_Bonus!$L$4+Attributes!C41*Attributes!$A$24</f>
        <v>93.75</v>
      </c>
      <c r="M41">
        <f>'Stat Growth'!R42/4+'Stat Growth'!T42/4+Skills_Bonus!$K$4*Attributes!$A$21+Attributes!$A$21*Attributes!C41</f>
        <v>89.75</v>
      </c>
      <c r="O41">
        <f>'Stat Growth'!R42/4+'Stat Growth'!T42/4+Skills_Bonus!$D$4*Attributes!$A$3+Attributes!C41*Attributes!$A$3</f>
        <v>89.75</v>
      </c>
      <c r="Q41">
        <f t="shared" si="0"/>
        <v>273.25</v>
      </c>
      <c r="S41" s="10">
        <f>$S$3+($A$27*Skills_Bonus!$N$4+INDEX(Skills_Bonus!$N$3:$N$403,MATCH(Attributes!C41*$A$27,Skills_Bonus!$B$3:$B$403,0)))*(TRUNC('Stat Growth'!S42/10)+INDEX(Races!$L$3:$L$14,MATCH('Stat Growth'!$A$2,Races!$A$3:$A$14)))</f>
        <v>247</v>
      </c>
    </row>
    <row r="42" spans="1:19">
      <c r="C42">
        <f>Experience!C41</f>
        <v>39</v>
      </c>
      <c r="E42">
        <f>'Stat Growth'!R43</f>
        <v>8</v>
      </c>
      <c r="F42">
        <f>E42+Skills_Bonus!$D$4*Attributes!$A$3+INDEX(Skills_Bonus!D42:D442,MATCH(C42*$A$3,Skills_Bonus!$B$3:$B$403))</f>
        <v>395</v>
      </c>
      <c r="H42">
        <f>C42*3+$A$30+'Stat Growth'!W43</f>
        <v>132</v>
      </c>
      <c r="K42">
        <f>'Stat Growth'!U43+'Stat Growth'!V43/4+$A$24*Skills_Bonus!$L$4+Attributes!C42*Attributes!$A$24</f>
        <v>95.75</v>
      </c>
      <c r="M42">
        <f>'Stat Growth'!R43/4+'Stat Growth'!T43/4+Skills_Bonus!$K$4*Attributes!$A$21+Attributes!$A$21*Attributes!C42</f>
        <v>91.75</v>
      </c>
      <c r="O42">
        <f>'Stat Growth'!R43/4+'Stat Growth'!T43/4+Skills_Bonus!$D$4*Attributes!$A$3+Attributes!C42*Attributes!$A$3</f>
        <v>91.75</v>
      </c>
      <c r="Q42">
        <f t="shared" si="0"/>
        <v>279.25</v>
      </c>
      <c r="S42" s="10">
        <f>$S$3+($A$27*Skills_Bonus!$N$4+INDEX(Skills_Bonus!$N$3:$N$403,MATCH(Attributes!C42*$A$27,Skills_Bonus!$B$3:$B$403,0)))*(TRUNC('Stat Growth'!S43/10)+INDEX(Races!$L$3:$L$14,MATCH('Stat Growth'!$A$2,Races!$A$3:$A$14)))</f>
        <v>253</v>
      </c>
    </row>
    <row r="43" spans="1:19">
      <c r="C43">
        <f>Experience!C42</f>
        <v>40</v>
      </c>
      <c r="E43">
        <f>'Stat Growth'!R44</f>
        <v>8</v>
      </c>
      <c r="F43">
        <f>E43+Skills_Bonus!$D$4*Attributes!$A$3+INDEX(Skills_Bonus!D43:D443,MATCH(C43*$A$3,Skills_Bonus!$B$3:$B$403))</f>
        <v>399</v>
      </c>
      <c r="H43">
        <f>C43*3+$A$30+'Stat Growth'!W44</f>
        <v>135</v>
      </c>
      <c r="K43">
        <f>'Stat Growth'!U44+'Stat Growth'!V44/4+$A$24*Skills_Bonus!$L$4+Attributes!C43*Attributes!$A$24</f>
        <v>97.75</v>
      </c>
      <c r="M43">
        <f>'Stat Growth'!R44/4+'Stat Growth'!T44/4+Skills_Bonus!$K$4*Attributes!$A$21+Attributes!$A$21*Attributes!C43</f>
        <v>93.75</v>
      </c>
      <c r="O43">
        <f>'Stat Growth'!R44/4+'Stat Growth'!T44/4+Skills_Bonus!$D$4*Attributes!$A$3+Attributes!C43*Attributes!$A$3</f>
        <v>93.75</v>
      </c>
      <c r="Q43">
        <f t="shared" si="0"/>
        <v>285.25</v>
      </c>
      <c r="S43" s="10">
        <f>$S$3+($A$27*Skills_Bonus!$N$4+INDEX(Skills_Bonus!$N$3:$N$403,MATCH(Attributes!C43*$A$27,Skills_Bonus!$B$3:$B$403,0)))*(TRUNC('Stat Growth'!S44/10)+INDEX(Races!$L$3:$L$14,MATCH('Stat Growth'!$A$2,Races!$A$3:$A$14)))</f>
        <v>259</v>
      </c>
    </row>
    <row r="44" spans="1:19">
      <c r="C44">
        <f>Experience!C43</f>
        <v>41</v>
      </c>
      <c r="E44">
        <f>'Stat Growth'!R45</f>
        <v>8</v>
      </c>
      <c r="F44">
        <f>E44+Skills_Bonus!$D$4*Attributes!$A$3+INDEX(Skills_Bonus!D44:D444,MATCH(C44*$A$3,Skills_Bonus!$B$3:$B$403))</f>
        <v>403</v>
      </c>
      <c r="H44">
        <f>C44*3+$A$30+'Stat Growth'!W45</f>
        <v>139</v>
      </c>
      <c r="K44">
        <f>'Stat Growth'!U45+'Stat Growth'!V45/4+$A$24*Skills_Bonus!$L$4+Attributes!C44*Attributes!$A$24</f>
        <v>99.75</v>
      </c>
      <c r="M44">
        <f>'Stat Growth'!R45/4+'Stat Growth'!T45/4+Skills_Bonus!$K$4*Attributes!$A$21+Attributes!$A$21*Attributes!C44</f>
        <v>95.75</v>
      </c>
      <c r="O44">
        <f>'Stat Growth'!R45/4+'Stat Growth'!T45/4+Skills_Bonus!$D$4*Attributes!$A$3+Attributes!C44*Attributes!$A$3</f>
        <v>95.75</v>
      </c>
      <c r="Q44">
        <f t="shared" si="0"/>
        <v>291.25</v>
      </c>
      <c r="S44" s="10">
        <f>$S$3+($A$27*Skills_Bonus!$N$4+INDEX(Skills_Bonus!$N$3:$N$403,MATCH(Attributes!C44*$A$27,Skills_Bonus!$B$3:$B$403,0)))*(TRUNC('Stat Growth'!S45/10)+INDEX(Races!$L$3:$L$14,MATCH('Stat Growth'!$A$2,Races!$A$3:$A$14)))</f>
        <v>265</v>
      </c>
    </row>
    <row r="45" spans="1:19">
      <c r="C45">
        <f>Experience!C44</f>
        <v>42</v>
      </c>
      <c r="E45">
        <f>'Stat Growth'!R46</f>
        <v>8</v>
      </c>
      <c r="F45">
        <f>E45+Skills_Bonus!$D$4*Attributes!$A$3+INDEX(Skills_Bonus!D45:D445,MATCH(C45*$A$3,Skills_Bonus!$B$3:$B$403))</f>
        <v>407</v>
      </c>
      <c r="H45">
        <f>C45*3+$A$30+'Stat Growth'!W46</f>
        <v>142</v>
      </c>
      <c r="K45">
        <f>'Stat Growth'!U46+'Stat Growth'!V46/4+$A$24*Skills_Bonus!$L$4+Attributes!C45*Attributes!$A$24</f>
        <v>101.75</v>
      </c>
      <c r="M45">
        <f>'Stat Growth'!R46/4+'Stat Growth'!T46/4+Skills_Bonus!$K$4*Attributes!$A$21+Attributes!$A$21*Attributes!C45</f>
        <v>97.75</v>
      </c>
      <c r="O45">
        <f>'Stat Growth'!R46/4+'Stat Growth'!T46/4+Skills_Bonus!$D$4*Attributes!$A$3+Attributes!C45*Attributes!$A$3</f>
        <v>97.75</v>
      </c>
      <c r="Q45">
        <f t="shared" si="0"/>
        <v>297.25</v>
      </c>
      <c r="S45" s="10">
        <f>$S$3+($A$27*Skills_Bonus!$N$4+INDEX(Skills_Bonus!$N$3:$N$403,MATCH(Attributes!C45*$A$27,Skills_Bonus!$B$3:$B$403,0)))*(TRUNC('Stat Growth'!S46/10)+INDEX(Races!$L$3:$L$14,MATCH('Stat Growth'!$A$2,Races!$A$3:$A$14)))</f>
        <v>271</v>
      </c>
    </row>
    <row r="46" spans="1:19">
      <c r="C46">
        <f>Experience!C45</f>
        <v>43</v>
      </c>
      <c r="E46">
        <f>'Stat Growth'!R47</f>
        <v>8</v>
      </c>
      <c r="F46">
        <f>E46+Skills_Bonus!$D$4*Attributes!$A$3+INDEX(Skills_Bonus!D46:D446,MATCH(C46*$A$3,Skills_Bonus!$B$3:$B$403))</f>
        <v>411</v>
      </c>
      <c r="H46">
        <f>C46*3+$A$30+'Stat Growth'!W47</f>
        <v>145</v>
      </c>
      <c r="K46">
        <f>'Stat Growth'!U47+'Stat Growth'!V47/4+$A$24*Skills_Bonus!$L$4+Attributes!C46*Attributes!$A$24</f>
        <v>104</v>
      </c>
      <c r="M46">
        <f>'Stat Growth'!R47/4+'Stat Growth'!T47/4+Skills_Bonus!$K$4*Attributes!$A$21+Attributes!$A$21*Attributes!C46</f>
        <v>100</v>
      </c>
      <c r="O46">
        <f>'Stat Growth'!R47/4+'Stat Growth'!T47/4+Skills_Bonus!$D$4*Attributes!$A$3+Attributes!C46*Attributes!$A$3</f>
        <v>100</v>
      </c>
      <c r="Q46">
        <f t="shared" si="0"/>
        <v>304</v>
      </c>
      <c r="S46" s="10">
        <f>$S$3+($A$27*Skills_Bonus!$N$4+INDEX(Skills_Bonus!$N$3:$N$403,MATCH(Attributes!C46*$A$27,Skills_Bonus!$B$3:$B$403,0)))*(TRUNC('Stat Growth'!S47/10)+INDEX(Races!$L$3:$L$14,MATCH('Stat Growth'!$A$2,Races!$A$3:$A$14)))</f>
        <v>277</v>
      </c>
    </row>
    <row r="47" spans="1:19">
      <c r="C47">
        <f>Experience!C46</f>
        <v>44</v>
      </c>
      <c r="E47">
        <f>'Stat Growth'!R48</f>
        <v>8</v>
      </c>
      <c r="F47">
        <f>E47+Skills_Bonus!$D$4*Attributes!$A$3+INDEX(Skills_Bonus!D47:D447,MATCH(C47*$A$3,Skills_Bonus!$B$3:$B$403))</f>
        <v>415</v>
      </c>
      <c r="H47">
        <f>C47*3+$A$30+'Stat Growth'!W48</f>
        <v>148</v>
      </c>
      <c r="K47">
        <f>'Stat Growth'!U48+'Stat Growth'!V48/4+$A$24*Skills_Bonus!$L$4+Attributes!C47*Attributes!$A$24</f>
        <v>106</v>
      </c>
      <c r="M47">
        <f>'Stat Growth'!R48/4+'Stat Growth'!T48/4+Skills_Bonus!$K$4*Attributes!$A$21+Attributes!$A$21*Attributes!C47</f>
        <v>102</v>
      </c>
      <c r="O47">
        <f>'Stat Growth'!R48/4+'Stat Growth'!T48/4+Skills_Bonus!$D$4*Attributes!$A$3+Attributes!C47*Attributes!$A$3</f>
        <v>102</v>
      </c>
      <c r="Q47">
        <f t="shared" si="0"/>
        <v>310</v>
      </c>
      <c r="S47" s="10">
        <f>$S$3+($A$27*Skills_Bonus!$N$4+INDEX(Skills_Bonus!$N$3:$N$403,MATCH(Attributes!C47*$A$27,Skills_Bonus!$B$3:$B$403,0)))*(TRUNC('Stat Growth'!S48/10)+INDEX(Races!$L$3:$L$14,MATCH('Stat Growth'!$A$2,Races!$A$3:$A$14)))</f>
        <v>283</v>
      </c>
    </row>
    <row r="48" spans="1:19">
      <c r="C48">
        <f>Experience!C47</f>
        <v>45</v>
      </c>
      <c r="E48">
        <f>'Stat Growth'!R49</f>
        <v>9</v>
      </c>
      <c r="F48">
        <f>E48+Skills_Bonus!$D$4*Attributes!$A$3+INDEX(Skills_Bonus!D48:D448,MATCH(C48*$A$3,Skills_Bonus!$B$3:$B$403))</f>
        <v>420</v>
      </c>
      <c r="H48">
        <f>C48*3+$A$30+'Stat Growth'!W49</f>
        <v>151</v>
      </c>
      <c r="K48">
        <f>'Stat Growth'!U49+'Stat Growth'!V49/4+$A$24*Skills_Bonus!$L$4+Attributes!C48*Attributes!$A$24</f>
        <v>108</v>
      </c>
      <c r="M48">
        <f>'Stat Growth'!R49/4+'Stat Growth'!T49/4+Skills_Bonus!$K$4*Attributes!$A$21+Attributes!$A$21*Attributes!C48</f>
        <v>104.25</v>
      </c>
      <c r="O48">
        <f>'Stat Growth'!R49/4+'Stat Growth'!T49/4+Skills_Bonus!$D$4*Attributes!$A$3+Attributes!C48*Attributes!$A$3</f>
        <v>104.25</v>
      </c>
      <c r="Q48">
        <f t="shared" si="0"/>
        <v>316.5</v>
      </c>
      <c r="S48" s="10">
        <f>$S$3+($A$27*Skills_Bonus!$N$4+INDEX(Skills_Bonus!$N$3:$N$403,MATCH(Attributes!C48*$A$27,Skills_Bonus!$B$3:$B$403,0)))*(TRUNC('Stat Growth'!S49/10)+INDEX(Races!$L$3:$L$14,MATCH('Stat Growth'!$A$2,Races!$A$3:$A$14)))</f>
        <v>289</v>
      </c>
    </row>
    <row r="49" spans="3:19">
      <c r="C49">
        <f>Experience!C48</f>
        <v>46</v>
      </c>
      <c r="E49">
        <f>'Stat Growth'!R50</f>
        <v>9</v>
      </c>
      <c r="F49">
        <f>E49+Skills_Bonus!$D$4*Attributes!$A$3+INDEX(Skills_Bonus!D49:D449,MATCH(C49*$A$3,Skills_Bonus!$B$3:$B$403))</f>
        <v>423</v>
      </c>
      <c r="H49">
        <f>C49*3+$A$30+'Stat Growth'!W50</f>
        <v>154</v>
      </c>
      <c r="K49">
        <f>'Stat Growth'!U50+'Stat Growth'!V50/4+$A$24*Skills_Bonus!$L$4+Attributes!C49*Attributes!$A$24</f>
        <v>111</v>
      </c>
      <c r="M49">
        <f>'Stat Growth'!R50/4+'Stat Growth'!T50/4+Skills_Bonus!$K$4*Attributes!$A$21+Attributes!$A$21*Attributes!C49</f>
        <v>106.25</v>
      </c>
      <c r="O49">
        <f>'Stat Growth'!R50/4+'Stat Growth'!T50/4+Skills_Bonus!$D$4*Attributes!$A$3+Attributes!C49*Attributes!$A$3</f>
        <v>106.25</v>
      </c>
      <c r="Q49">
        <f t="shared" si="0"/>
        <v>323.5</v>
      </c>
      <c r="S49" s="10">
        <f>$S$3+($A$27*Skills_Bonus!$N$4+INDEX(Skills_Bonus!$N$3:$N$403,MATCH(Attributes!C49*$A$27,Skills_Bonus!$B$3:$B$403,0)))*(TRUNC('Stat Growth'!S50/10)+INDEX(Races!$L$3:$L$14,MATCH('Stat Growth'!$A$2,Races!$A$3:$A$14)))</f>
        <v>295</v>
      </c>
    </row>
    <row r="50" spans="3:19">
      <c r="C50">
        <f>Experience!C49</f>
        <v>47</v>
      </c>
      <c r="E50">
        <f>'Stat Growth'!R51</f>
        <v>9</v>
      </c>
      <c r="F50">
        <f>E50+Skills_Bonus!$D$4*Attributes!$A$3+INDEX(Skills_Bonus!D50:D450,MATCH(C50*$A$3,Skills_Bonus!$B$3:$B$403))</f>
        <v>426</v>
      </c>
      <c r="H50">
        <f>C50*3+$A$30+'Stat Growth'!W51</f>
        <v>158</v>
      </c>
      <c r="K50">
        <f>'Stat Growth'!U51+'Stat Growth'!V51/4+$A$24*Skills_Bonus!$L$4+Attributes!C50*Attributes!$A$24</f>
        <v>113</v>
      </c>
      <c r="M50">
        <f>'Stat Growth'!R51/4+'Stat Growth'!T51/4+Skills_Bonus!$K$4*Attributes!$A$21+Attributes!$A$21*Attributes!C50</f>
        <v>108.25</v>
      </c>
      <c r="O50">
        <f>'Stat Growth'!R51/4+'Stat Growth'!T51/4+Skills_Bonus!$D$4*Attributes!$A$3+Attributes!C50*Attributes!$A$3</f>
        <v>108.25</v>
      </c>
      <c r="Q50">
        <f t="shared" si="0"/>
        <v>329.5</v>
      </c>
      <c r="S50" s="10">
        <f>$S$3+($A$27*Skills_Bonus!$N$4+INDEX(Skills_Bonus!$N$3:$N$403,MATCH(Attributes!C50*$A$27,Skills_Bonus!$B$3:$B$403,0)))*(TRUNC('Stat Growth'!S51/10)+INDEX(Races!$L$3:$L$14,MATCH('Stat Growth'!$A$2,Races!$A$3:$A$14)))</f>
        <v>301</v>
      </c>
    </row>
    <row r="51" spans="3:19">
      <c r="C51">
        <f>Experience!C50</f>
        <v>48</v>
      </c>
      <c r="E51">
        <f>'Stat Growth'!R52</f>
        <v>9</v>
      </c>
      <c r="F51">
        <f>E51+Skills_Bonus!$D$4*Attributes!$A$3+INDEX(Skills_Bonus!D51:D451,MATCH(C51*$A$3,Skills_Bonus!$B$3:$B$403))</f>
        <v>430</v>
      </c>
      <c r="H51">
        <f>C51*3+$A$30+'Stat Growth'!W52</f>
        <v>161</v>
      </c>
      <c r="K51">
        <f>'Stat Growth'!U52+'Stat Growth'!V52/4+$A$24*Skills_Bonus!$L$4+Attributes!C51*Attributes!$A$24</f>
        <v>115</v>
      </c>
      <c r="M51">
        <f>'Stat Growth'!R52/4+'Stat Growth'!T52/4+Skills_Bonus!$K$4*Attributes!$A$21+Attributes!$A$21*Attributes!C51</f>
        <v>110.25</v>
      </c>
      <c r="O51">
        <f>'Stat Growth'!R52/4+'Stat Growth'!T52/4+Skills_Bonus!$D$4*Attributes!$A$3+Attributes!C51*Attributes!$A$3</f>
        <v>110.25</v>
      </c>
      <c r="Q51">
        <f t="shared" si="0"/>
        <v>335.5</v>
      </c>
      <c r="S51" s="10">
        <f>$S$3+($A$27*Skills_Bonus!$N$4+INDEX(Skills_Bonus!$N$3:$N$403,MATCH(Attributes!C51*$A$27,Skills_Bonus!$B$3:$B$403,0)))*(TRUNC('Stat Growth'!S52/10)+INDEX(Races!$L$3:$L$14,MATCH('Stat Growth'!$A$2,Races!$A$3:$A$14)))</f>
        <v>307</v>
      </c>
    </row>
    <row r="52" spans="3:19">
      <c r="C52">
        <f>Experience!C51</f>
        <v>49</v>
      </c>
      <c r="E52">
        <f>'Stat Growth'!R53</f>
        <v>9</v>
      </c>
      <c r="F52">
        <f>E52+Skills_Bonus!$D$4*Attributes!$A$3+INDEX(Skills_Bonus!D52:D452,MATCH(C52*$A$3,Skills_Bonus!$B$3:$B$403))</f>
        <v>433</v>
      </c>
      <c r="H52">
        <f>C52*3+$A$30+'Stat Growth'!W53</f>
        <v>164</v>
      </c>
      <c r="K52">
        <f>'Stat Growth'!U53+'Stat Growth'!V53/4+$A$24*Skills_Bonus!$L$4+Attributes!C52*Attributes!$A$24</f>
        <v>117.25</v>
      </c>
      <c r="M52">
        <f>'Stat Growth'!R53/4+'Stat Growth'!T53/4+Skills_Bonus!$K$4*Attributes!$A$21+Attributes!$A$21*Attributes!C52</f>
        <v>112.5</v>
      </c>
      <c r="O52">
        <f>'Stat Growth'!R53/4+'Stat Growth'!T53/4+Skills_Bonus!$D$4*Attributes!$A$3+Attributes!C52*Attributes!$A$3</f>
        <v>112.5</v>
      </c>
      <c r="Q52">
        <f t="shared" si="0"/>
        <v>342.25</v>
      </c>
      <c r="S52" s="10">
        <f>$S$3+($A$27*Skills_Bonus!$N$4+INDEX(Skills_Bonus!$N$3:$N$403,MATCH(Attributes!C52*$A$27,Skills_Bonus!$B$3:$B$403,0)))*(TRUNC('Stat Growth'!S53/10)+INDEX(Races!$L$3:$L$14,MATCH('Stat Growth'!$A$2,Races!$A$3:$A$14)))</f>
        <v>313</v>
      </c>
    </row>
    <row r="53" spans="3:19">
      <c r="C53">
        <f>Experience!C52</f>
        <v>50</v>
      </c>
      <c r="E53">
        <f>'Stat Growth'!R54</f>
        <v>9</v>
      </c>
      <c r="F53">
        <f>E53+Skills_Bonus!$D$4*Attributes!$A$3+INDEX(Skills_Bonus!D53:D453,MATCH(C53*$A$3,Skills_Bonus!$B$3:$B$403))</f>
        <v>436</v>
      </c>
      <c r="H53">
        <f>C53*3+$A$30+'Stat Growth'!W54</f>
        <v>167</v>
      </c>
      <c r="K53">
        <f>'Stat Growth'!U54+'Stat Growth'!V54/4+$A$24*Skills_Bonus!$L$4+Attributes!C53*Attributes!$A$24</f>
        <v>119.25</v>
      </c>
      <c r="M53">
        <f>'Stat Growth'!R54/4+'Stat Growth'!T54/4+Skills_Bonus!$K$4*Attributes!$A$21+Attributes!$A$21*Attributes!C53</f>
        <v>114.5</v>
      </c>
      <c r="O53">
        <f>'Stat Growth'!R54/4+'Stat Growth'!T54/4+Skills_Bonus!$D$4*Attributes!$A$3+Attributes!C53*Attributes!$A$3</f>
        <v>114.5</v>
      </c>
      <c r="Q53">
        <f t="shared" si="0"/>
        <v>348.25</v>
      </c>
      <c r="S53" s="10">
        <f>$S$3+($A$27*Skills_Bonus!$N$4+INDEX(Skills_Bonus!$N$3:$N$403,MATCH(Attributes!C53*$A$27,Skills_Bonus!$B$3:$B$403,0)))*(TRUNC('Stat Growth'!S54/10)+INDEX(Races!$L$3:$L$14,MATCH('Stat Growth'!$A$2,Races!$A$3:$A$14)))</f>
        <v>319</v>
      </c>
    </row>
    <row r="54" spans="3:19">
      <c r="C54">
        <f>Experience!C53</f>
        <v>51</v>
      </c>
      <c r="E54">
        <f>'Stat Growth'!R55</f>
        <v>9</v>
      </c>
      <c r="F54">
        <f>E54+Skills_Bonus!$D$4*Attributes!$A$3+INDEX(Skills_Bonus!D54:D454,MATCH(C54*$A$3,Skills_Bonus!$B$3:$B$403))</f>
        <v>439</v>
      </c>
      <c r="H54">
        <f>C54*3+$A$30+'Stat Growth'!W55</f>
        <v>170</v>
      </c>
      <c r="K54">
        <f>'Stat Growth'!U55+'Stat Growth'!V55/4+$A$24*Skills_Bonus!$L$4+Attributes!C54*Attributes!$A$24</f>
        <v>121.25</v>
      </c>
      <c r="M54">
        <f>'Stat Growth'!R55/4+'Stat Growth'!T55/4+Skills_Bonus!$K$4*Attributes!$A$21+Attributes!$A$21*Attributes!C54</f>
        <v>116.5</v>
      </c>
      <c r="O54">
        <f>'Stat Growth'!R55/4+'Stat Growth'!T55/4+Skills_Bonus!$D$4*Attributes!$A$3+Attributes!C54*Attributes!$A$3</f>
        <v>116.5</v>
      </c>
      <c r="Q54">
        <f t="shared" si="0"/>
        <v>354.25</v>
      </c>
      <c r="S54" s="10">
        <f>$S$3+($A$27*Skills_Bonus!$N$4+INDEX(Skills_Bonus!$N$3:$N$403,MATCH(Attributes!C54*$A$27,Skills_Bonus!$B$3:$B$403,0)))*(TRUNC('Stat Growth'!S55/10)+INDEX(Races!$L$3:$L$14,MATCH('Stat Growth'!$A$2,Races!$A$3:$A$14)))</f>
        <v>325</v>
      </c>
    </row>
    <row r="55" spans="3:19">
      <c r="C55">
        <f>Experience!C54</f>
        <v>52</v>
      </c>
      <c r="E55">
        <f>'Stat Growth'!R56</f>
        <v>9</v>
      </c>
      <c r="F55">
        <f>E55+Skills_Bonus!$D$4*Attributes!$A$3+INDEX(Skills_Bonus!D55:D455,MATCH(C55*$A$3,Skills_Bonus!$B$3:$B$403))</f>
        <v>442</v>
      </c>
      <c r="H55">
        <f>C55*3+$A$30+'Stat Growth'!W56</f>
        <v>174</v>
      </c>
      <c r="K55">
        <f>'Stat Growth'!U56+'Stat Growth'!V56/4+$A$24*Skills_Bonus!$L$4+Attributes!C55*Attributes!$A$24</f>
        <v>123.25</v>
      </c>
      <c r="M55">
        <f>'Stat Growth'!R56/4+'Stat Growth'!T56/4+Skills_Bonus!$K$4*Attributes!$A$21+Attributes!$A$21*Attributes!C55</f>
        <v>118.5</v>
      </c>
      <c r="O55">
        <f>'Stat Growth'!R56/4+'Stat Growth'!T56/4+Skills_Bonus!$D$4*Attributes!$A$3+Attributes!C55*Attributes!$A$3</f>
        <v>118.5</v>
      </c>
      <c r="Q55">
        <f t="shared" si="0"/>
        <v>360.25</v>
      </c>
      <c r="S55" s="10">
        <f>$S$3+($A$27*Skills_Bonus!$N$4+INDEX(Skills_Bonus!$N$3:$N$403,MATCH(Attributes!C55*$A$27,Skills_Bonus!$B$3:$B$403,0)))*(TRUNC('Stat Growth'!S56/10)+INDEX(Races!$L$3:$L$14,MATCH('Stat Growth'!$A$2,Races!$A$3:$A$14)))</f>
        <v>331</v>
      </c>
    </row>
    <row r="56" spans="3:19">
      <c r="C56">
        <f>Experience!C55</f>
        <v>53</v>
      </c>
      <c r="E56">
        <f>'Stat Growth'!R57</f>
        <v>9</v>
      </c>
      <c r="F56">
        <f>E56+Skills_Bonus!$D$4*Attributes!$A$3+INDEX(Skills_Bonus!D56:D456,MATCH(C56*$A$3,Skills_Bonus!$B$3:$B$403))</f>
        <v>444</v>
      </c>
      <c r="H56">
        <f>C56*3+$A$30+'Stat Growth'!W57</f>
        <v>177</v>
      </c>
      <c r="K56">
        <f>'Stat Growth'!U57+'Stat Growth'!V57/4+$A$24*Skills_Bonus!$L$4+Attributes!C56*Attributes!$A$24</f>
        <v>125.25</v>
      </c>
      <c r="M56">
        <f>'Stat Growth'!R57/4+'Stat Growth'!T57/4+Skills_Bonus!$K$4*Attributes!$A$21+Attributes!$A$21*Attributes!C56</f>
        <v>120.5</v>
      </c>
      <c r="O56">
        <f>'Stat Growth'!R57/4+'Stat Growth'!T57/4+Skills_Bonus!$D$4*Attributes!$A$3+Attributes!C56*Attributes!$A$3</f>
        <v>120.5</v>
      </c>
      <c r="Q56">
        <f t="shared" si="0"/>
        <v>366.25</v>
      </c>
      <c r="S56" s="10">
        <f>$S$3+($A$27*Skills_Bonus!$N$4+INDEX(Skills_Bonus!$N$3:$N$403,MATCH(Attributes!C56*$A$27,Skills_Bonus!$B$3:$B$403,0)))*(TRUNC('Stat Growth'!S57/10)+INDEX(Races!$L$3:$L$14,MATCH('Stat Growth'!$A$2,Races!$A$3:$A$14)))</f>
        <v>337</v>
      </c>
    </row>
    <row r="57" spans="3:19">
      <c r="C57">
        <f>Experience!C56</f>
        <v>54</v>
      </c>
      <c r="E57">
        <f>'Stat Growth'!R58</f>
        <v>9</v>
      </c>
      <c r="F57">
        <f>E57+Skills_Bonus!$D$4*Attributes!$A$3+INDEX(Skills_Bonus!D57:D457,MATCH(C57*$A$3,Skills_Bonus!$B$3:$B$403))</f>
        <v>447</v>
      </c>
      <c r="H57">
        <f>C57*3+$A$30+'Stat Growth'!W58</f>
        <v>180</v>
      </c>
      <c r="K57">
        <f>'Stat Growth'!U58+'Stat Growth'!V58/4+$A$24*Skills_Bonus!$L$4+Attributes!C57*Attributes!$A$24</f>
        <v>128.25</v>
      </c>
      <c r="M57">
        <f>'Stat Growth'!R58/4+'Stat Growth'!T58/4+Skills_Bonus!$K$4*Attributes!$A$21+Attributes!$A$21*Attributes!C57</f>
        <v>122.5</v>
      </c>
      <c r="O57">
        <f>'Stat Growth'!R58/4+'Stat Growth'!T58/4+Skills_Bonus!$D$4*Attributes!$A$3+Attributes!C57*Attributes!$A$3</f>
        <v>122.5</v>
      </c>
      <c r="Q57">
        <f t="shared" si="0"/>
        <v>373.25</v>
      </c>
      <c r="S57" s="10">
        <f>$S$3+($A$27*Skills_Bonus!$N$4+INDEX(Skills_Bonus!$N$3:$N$403,MATCH(Attributes!C57*$A$27,Skills_Bonus!$B$3:$B$403,0)))*(TRUNC('Stat Growth'!S58/10)+INDEX(Races!$L$3:$L$14,MATCH('Stat Growth'!$A$2,Races!$A$3:$A$14)))</f>
        <v>343</v>
      </c>
    </row>
    <row r="58" spans="3:19">
      <c r="C58">
        <f>Experience!C57</f>
        <v>55</v>
      </c>
      <c r="E58">
        <f>'Stat Growth'!R59</f>
        <v>9</v>
      </c>
      <c r="F58">
        <f>E58+Skills_Bonus!$D$4*Attributes!$A$3+INDEX(Skills_Bonus!D58:D458,MATCH(C58*$A$3,Skills_Bonus!$B$3:$B$403))</f>
        <v>449</v>
      </c>
      <c r="H58">
        <f>C58*3+$A$30+'Stat Growth'!W59</f>
        <v>183</v>
      </c>
      <c r="K58">
        <f>'Stat Growth'!U59+'Stat Growth'!V59/4+$A$24*Skills_Bonus!$L$4+Attributes!C58*Attributes!$A$24</f>
        <v>130.25</v>
      </c>
      <c r="M58">
        <f>'Stat Growth'!R59/4+'Stat Growth'!T59/4+Skills_Bonus!$K$4*Attributes!$A$21+Attributes!$A$21*Attributes!C58</f>
        <v>124.5</v>
      </c>
      <c r="O58">
        <f>'Stat Growth'!R59/4+'Stat Growth'!T59/4+Skills_Bonus!$D$4*Attributes!$A$3+Attributes!C58*Attributes!$A$3</f>
        <v>124.5</v>
      </c>
      <c r="Q58">
        <f t="shared" si="0"/>
        <v>379.25</v>
      </c>
      <c r="S58" s="10">
        <f>$S$3+($A$27*Skills_Bonus!$N$4+INDEX(Skills_Bonus!$N$3:$N$403,MATCH(Attributes!C58*$A$27,Skills_Bonus!$B$3:$B$403,0)))*(TRUNC('Stat Growth'!S59/10)+INDEX(Races!$L$3:$L$14,MATCH('Stat Growth'!$A$2,Races!$A$3:$A$14)))</f>
        <v>349</v>
      </c>
    </row>
    <row r="59" spans="3:19">
      <c r="C59">
        <f>Experience!C58</f>
        <v>56</v>
      </c>
      <c r="E59">
        <f>'Stat Growth'!R60</f>
        <v>9</v>
      </c>
      <c r="F59">
        <f>E59+Skills_Bonus!$D$4*Attributes!$A$3+INDEX(Skills_Bonus!D59:D459,MATCH(C59*$A$3,Skills_Bonus!$B$3:$B$403))</f>
        <v>452</v>
      </c>
      <c r="H59">
        <f>C59*3+$A$30+'Stat Growth'!W60</f>
        <v>186</v>
      </c>
      <c r="K59">
        <f>'Stat Growth'!U60+'Stat Growth'!V60/4+$A$24*Skills_Bonus!$L$4+Attributes!C59*Attributes!$A$24</f>
        <v>132.5</v>
      </c>
      <c r="M59">
        <f>'Stat Growth'!R60/4+'Stat Growth'!T60/4+Skills_Bonus!$K$4*Attributes!$A$21+Attributes!$A$21*Attributes!C59</f>
        <v>126.75</v>
      </c>
      <c r="O59">
        <f>'Stat Growth'!R60/4+'Stat Growth'!T60/4+Skills_Bonus!$D$4*Attributes!$A$3+Attributes!C59*Attributes!$A$3</f>
        <v>126.75</v>
      </c>
      <c r="Q59">
        <f t="shared" si="0"/>
        <v>386</v>
      </c>
      <c r="S59" s="10">
        <f>$S$3+($A$27*Skills_Bonus!$N$4+INDEX(Skills_Bonus!$N$3:$N$403,MATCH(Attributes!C59*$A$27,Skills_Bonus!$B$3:$B$403,0)))*(TRUNC('Stat Growth'!S60/10)+INDEX(Races!$L$3:$L$14,MATCH('Stat Growth'!$A$2,Races!$A$3:$A$14)))</f>
        <v>355</v>
      </c>
    </row>
    <row r="60" spans="3:19">
      <c r="C60">
        <f>Experience!C59</f>
        <v>57</v>
      </c>
      <c r="E60">
        <f>'Stat Growth'!R61</f>
        <v>9</v>
      </c>
      <c r="F60">
        <f>E60+Skills_Bonus!$D$4*Attributes!$A$3+INDEX(Skills_Bonus!D60:D460,MATCH(C60*$A$3,Skills_Bonus!$B$3:$B$403))</f>
        <v>454</v>
      </c>
      <c r="H60">
        <f>C60*3+$A$30+'Stat Growth'!W61</f>
        <v>189</v>
      </c>
      <c r="K60">
        <f>'Stat Growth'!U61+'Stat Growth'!V61/4+$A$24*Skills_Bonus!$L$4+Attributes!C60*Attributes!$A$24</f>
        <v>134.5</v>
      </c>
      <c r="M60">
        <f>'Stat Growth'!R61/4+'Stat Growth'!T61/4+Skills_Bonus!$K$4*Attributes!$A$21+Attributes!$A$21*Attributes!C60</f>
        <v>128.75</v>
      </c>
      <c r="O60">
        <f>'Stat Growth'!R61/4+'Stat Growth'!T61/4+Skills_Bonus!$D$4*Attributes!$A$3+Attributes!C60*Attributes!$A$3</f>
        <v>128.75</v>
      </c>
      <c r="Q60">
        <f t="shared" si="0"/>
        <v>392</v>
      </c>
      <c r="S60" s="10">
        <f>$S$3+($A$27*Skills_Bonus!$N$4+INDEX(Skills_Bonus!$N$3:$N$403,MATCH(Attributes!C60*$A$27,Skills_Bonus!$B$3:$B$403,0)))*(TRUNC('Stat Growth'!S61/10)+INDEX(Races!$L$3:$L$14,MATCH('Stat Growth'!$A$2,Races!$A$3:$A$14)))</f>
        <v>361</v>
      </c>
    </row>
    <row r="61" spans="3:19">
      <c r="C61">
        <f>Experience!C60</f>
        <v>58</v>
      </c>
      <c r="E61">
        <f>'Stat Growth'!R62</f>
        <v>9</v>
      </c>
      <c r="F61">
        <f>E61+Skills_Bonus!$D$4*Attributes!$A$3+INDEX(Skills_Bonus!D61:D461,MATCH(C61*$A$3,Skills_Bonus!$B$3:$B$403))</f>
        <v>457</v>
      </c>
      <c r="H61">
        <f>C61*3+$A$30+'Stat Growth'!W62</f>
        <v>193</v>
      </c>
      <c r="K61">
        <f>'Stat Growth'!U62+'Stat Growth'!V62/4+$A$24*Skills_Bonus!$L$4+Attributes!C61*Attributes!$A$24</f>
        <v>136.5</v>
      </c>
      <c r="M61">
        <f>'Stat Growth'!R62/4+'Stat Growth'!T62/4+Skills_Bonus!$K$4*Attributes!$A$21+Attributes!$A$21*Attributes!C61</f>
        <v>130.75</v>
      </c>
      <c r="O61">
        <f>'Stat Growth'!R62/4+'Stat Growth'!T62/4+Skills_Bonus!$D$4*Attributes!$A$3+Attributes!C61*Attributes!$A$3</f>
        <v>130.75</v>
      </c>
      <c r="Q61">
        <f t="shared" si="0"/>
        <v>398</v>
      </c>
      <c r="S61" s="10">
        <f>$S$3+($A$27*Skills_Bonus!$N$4+INDEX(Skills_Bonus!$N$3:$N$403,MATCH(Attributes!C61*$A$27,Skills_Bonus!$B$3:$B$403,0)))*(TRUNC('Stat Growth'!S62/10)+INDEX(Races!$L$3:$L$14,MATCH('Stat Growth'!$A$2,Races!$A$3:$A$14)))</f>
        <v>367</v>
      </c>
    </row>
    <row r="62" spans="3:19">
      <c r="C62">
        <f>Experience!C61</f>
        <v>59</v>
      </c>
      <c r="E62">
        <f>'Stat Growth'!R63</f>
        <v>9</v>
      </c>
      <c r="F62">
        <f>E62+Skills_Bonus!$D$4*Attributes!$A$3+INDEX(Skills_Bonus!D62:D462,MATCH(C62*$A$3,Skills_Bonus!$B$3:$B$403))</f>
        <v>459</v>
      </c>
      <c r="H62">
        <f>C62*3+$A$30+'Stat Growth'!W63</f>
        <v>196</v>
      </c>
      <c r="K62">
        <f>'Stat Growth'!U63+'Stat Growth'!V63/4+$A$24*Skills_Bonus!$L$4+Attributes!C62*Attributes!$A$24</f>
        <v>138.5</v>
      </c>
      <c r="M62">
        <f>'Stat Growth'!R63/4+'Stat Growth'!T63/4+Skills_Bonus!$K$4*Attributes!$A$21+Attributes!$A$21*Attributes!C62</f>
        <v>132.75</v>
      </c>
      <c r="O62">
        <f>'Stat Growth'!R63/4+'Stat Growth'!T63/4+Skills_Bonus!$D$4*Attributes!$A$3+Attributes!C62*Attributes!$A$3</f>
        <v>132.75</v>
      </c>
      <c r="Q62">
        <f t="shared" si="0"/>
        <v>404</v>
      </c>
      <c r="S62" s="10">
        <f>$S$3+($A$27*Skills_Bonus!$N$4+INDEX(Skills_Bonus!$N$3:$N$403,MATCH(Attributes!C62*$A$27,Skills_Bonus!$B$3:$B$403,0)))*(TRUNC('Stat Growth'!S63/10)+INDEX(Races!$L$3:$L$14,MATCH('Stat Growth'!$A$2,Races!$A$3:$A$14)))</f>
        <v>373</v>
      </c>
    </row>
    <row r="63" spans="3:19">
      <c r="C63">
        <f>Experience!C62</f>
        <v>60</v>
      </c>
      <c r="E63">
        <f>'Stat Growth'!R64</f>
        <v>10</v>
      </c>
      <c r="F63">
        <f>E63+Skills_Bonus!$D$4*Attributes!$A$3+INDEX(Skills_Bonus!D63:D463,MATCH(C63*$A$3,Skills_Bonus!$B$3:$B$403))</f>
        <v>462</v>
      </c>
      <c r="H63">
        <f>C63*3+$A$30+'Stat Growth'!W64</f>
        <v>199</v>
      </c>
      <c r="K63">
        <f>'Stat Growth'!U64+'Stat Growth'!V64/4+$A$24*Skills_Bonus!$L$4+Attributes!C63*Attributes!$A$24</f>
        <v>140.5</v>
      </c>
      <c r="M63">
        <f>'Stat Growth'!R64/4+'Stat Growth'!T64/4+Skills_Bonus!$K$4*Attributes!$A$21+Attributes!$A$21*Attributes!C63</f>
        <v>135</v>
      </c>
      <c r="O63">
        <f>'Stat Growth'!R64/4+'Stat Growth'!T64/4+Skills_Bonus!$D$4*Attributes!$A$3+Attributes!C63*Attributes!$A$3</f>
        <v>135</v>
      </c>
      <c r="Q63">
        <f t="shared" si="0"/>
        <v>410.5</v>
      </c>
      <c r="S63" s="10">
        <f>$S$3+($A$27*Skills_Bonus!$N$4+INDEX(Skills_Bonus!$N$3:$N$403,MATCH(Attributes!C63*$A$27,Skills_Bonus!$B$3:$B$403,0)))*(TRUNC('Stat Growth'!S64/10)+INDEX(Races!$L$3:$L$14,MATCH('Stat Growth'!$A$2,Races!$A$3:$A$14)))</f>
        <v>379</v>
      </c>
    </row>
    <row r="64" spans="3:19">
      <c r="C64">
        <f>Experience!C63</f>
        <v>61</v>
      </c>
      <c r="E64">
        <f>'Stat Growth'!R65</f>
        <v>10</v>
      </c>
      <c r="F64">
        <f>E64+Skills_Bonus!$D$4*Attributes!$A$3+INDEX(Skills_Bonus!D64:D464,MATCH(C64*$A$3,Skills_Bonus!$B$3:$B$403))</f>
        <v>464</v>
      </c>
      <c r="H64">
        <f>C64*3+$A$30+'Stat Growth'!W65</f>
        <v>202</v>
      </c>
      <c r="K64">
        <f>'Stat Growth'!U65+'Stat Growth'!V65/4+$A$24*Skills_Bonus!$L$4+Attributes!C64*Attributes!$A$24</f>
        <v>142.5</v>
      </c>
      <c r="M64">
        <f>'Stat Growth'!R65/4+'Stat Growth'!T65/4+Skills_Bonus!$K$4*Attributes!$A$21+Attributes!$A$21*Attributes!C64</f>
        <v>137</v>
      </c>
      <c r="O64">
        <f>'Stat Growth'!R65/4+'Stat Growth'!T65/4+Skills_Bonus!$D$4*Attributes!$A$3+Attributes!C64*Attributes!$A$3</f>
        <v>137</v>
      </c>
      <c r="Q64">
        <f t="shared" si="0"/>
        <v>416.5</v>
      </c>
      <c r="S64" s="10">
        <f>$S$3+($A$27*Skills_Bonus!$N$4+INDEX(Skills_Bonus!$N$3:$N$403,MATCH(Attributes!C64*$A$27,Skills_Bonus!$B$3:$B$403,0)))*(TRUNC('Stat Growth'!S65/10)+INDEX(Races!$L$3:$L$14,MATCH('Stat Growth'!$A$2,Races!$A$3:$A$14)))</f>
        <v>385</v>
      </c>
    </row>
    <row r="65" spans="3:19">
      <c r="C65">
        <f>Experience!C64</f>
        <v>62</v>
      </c>
      <c r="E65">
        <f>'Stat Growth'!R66</f>
        <v>10</v>
      </c>
      <c r="F65">
        <f>E65+Skills_Bonus!$D$4*Attributes!$A$3+INDEX(Skills_Bonus!D65:D465,MATCH(C65*$A$3,Skills_Bonus!$B$3:$B$403))</f>
        <v>466</v>
      </c>
      <c r="H65">
        <f>C65*3+$A$30+'Stat Growth'!W66</f>
        <v>205</v>
      </c>
      <c r="K65">
        <f>'Stat Growth'!U66+'Stat Growth'!V66/4+$A$24*Skills_Bonus!$L$4+Attributes!C65*Attributes!$A$24</f>
        <v>145.5</v>
      </c>
      <c r="M65">
        <f>'Stat Growth'!R66/4+'Stat Growth'!T66/4+Skills_Bonus!$K$4*Attributes!$A$21+Attributes!$A$21*Attributes!C65</f>
        <v>139</v>
      </c>
      <c r="O65">
        <f>'Stat Growth'!R66/4+'Stat Growth'!T66/4+Skills_Bonus!$D$4*Attributes!$A$3+Attributes!C65*Attributes!$A$3</f>
        <v>139</v>
      </c>
      <c r="Q65">
        <f t="shared" si="0"/>
        <v>423.5</v>
      </c>
      <c r="S65" s="10">
        <f>$S$3+($A$27*Skills_Bonus!$N$4+INDEX(Skills_Bonus!$N$3:$N$403,MATCH(Attributes!C65*$A$27,Skills_Bonus!$B$3:$B$403,0)))*(TRUNC('Stat Growth'!S66/10)+INDEX(Races!$L$3:$L$14,MATCH('Stat Growth'!$A$2,Races!$A$3:$A$14)))</f>
        <v>391</v>
      </c>
    </row>
    <row r="66" spans="3:19">
      <c r="C66">
        <f>Experience!C65</f>
        <v>63</v>
      </c>
      <c r="E66">
        <f>'Stat Growth'!R67</f>
        <v>10</v>
      </c>
      <c r="F66">
        <f>E66+Skills_Bonus!$D$4*Attributes!$A$3+INDEX(Skills_Bonus!D66:D466,MATCH(C66*$A$3,Skills_Bonus!$B$3:$B$403))</f>
        <v>468</v>
      </c>
      <c r="H66">
        <f>C66*3+$A$30+'Stat Growth'!W67</f>
        <v>208</v>
      </c>
      <c r="K66">
        <f>'Stat Growth'!U67+'Stat Growth'!V67/4+$A$24*Skills_Bonus!$L$4+Attributes!C66*Attributes!$A$24</f>
        <v>147.75</v>
      </c>
      <c r="M66">
        <f>'Stat Growth'!R67/4+'Stat Growth'!T67/4+Skills_Bonus!$K$4*Attributes!$A$21+Attributes!$A$21*Attributes!C66</f>
        <v>141.25</v>
      </c>
      <c r="O66">
        <f>'Stat Growth'!R67/4+'Stat Growth'!T67/4+Skills_Bonus!$D$4*Attributes!$A$3+Attributes!C66*Attributes!$A$3</f>
        <v>141.25</v>
      </c>
      <c r="Q66">
        <f t="shared" si="0"/>
        <v>430.25</v>
      </c>
      <c r="S66" s="10">
        <f>$S$3+($A$27*Skills_Bonus!$N$4+INDEX(Skills_Bonus!$N$3:$N$403,MATCH(Attributes!C66*$A$27,Skills_Bonus!$B$3:$B$403,0)))*(TRUNC('Stat Growth'!S67/10)+INDEX(Races!$L$3:$L$14,MATCH('Stat Growth'!$A$2,Races!$A$3:$A$14)))</f>
        <v>397</v>
      </c>
    </row>
    <row r="67" spans="3:19">
      <c r="C67">
        <f>Experience!C66</f>
        <v>64</v>
      </c>
      <c r="E67">
        <f>'Stat Growth'!R68</f>
        <v>10</v>
      </c>
      <c r="F67">
        <f>E67+Skills_Bonus!$D$4*Attributes!$A$3+INDEX(Skills_Bonus!D67:D467,MATCH(C67*$A$3,Skills_Bonus!$B$3:$B$403))</f>
        <v>470</v>
      </c>
      <c r="H67">
        <f>C67*3+$A$30+'Stat Growth'!W68</f>
        <v>212</v>
      </c>
      <c r="K67">
        <f>'Stat Growth'!U68+'Stat Growth'!V68/4+$A$24*Skills_Bonus!$L$4+Attributes!C67*Attributes!$A$24</f>
        <v>149.75</v>
      </c>
      <c r="M67">
        <f>'Stat Growth'!R68/4+'Stat Growth'!T68/4+Skills_Bonus!$K$4*Attributes!$A$21+Attributes!$A$21*Attributes!C67</f>
        <v>143.25</v>
      </c>
      <c r="O67">
        <f>'Stat Growth'!R68/4+'Stat Growth'!T68/4+Skills_Bonus!$D$4*Attributes!$A$3+Attributes!C67*Attributes!$A$3</f>
        <v>143.25</v>
      </c>
      <c r="Q67">
        <f t="shared" si="0"/>
        <v>436.25</v>
      </c>
      <c r="S67" s="10">
        <f>$S$3+($A$27*Skills_Bonus!$N$4+INDEX(Skills_Bonus!$N$3:$N$403,MATCH(Attributes!C67*$A$27,Skills_Bonus!$B$3:$B$403,0)))*(TRUNC('Stat Growth'!S68/10)+INDEX(Races!$L$3:$L$14,MATCH('Stat Growth'!$A$2,Races!$A$3:$A$14)))</f>
        <v>403</v>
      </c>
    </row>
    <row r="68" spans="3:19">
      <c r="C68">
        <f>Experience!C67</f>
        <v>65</v>
      </c>
      <c r="E68">
        <f>'Stat Growth'!R69</f>
        <v>10</v>
      </c>
      <c r="F68">
        <f>E68+Skills_Bonus!$D$4*Attributes!$A$3+INDEX(Skills_Bonus!D68:D468,MATCH(C68*$A$3,Skills_Bonus!$B$3:$B$403))</f>
        <v>471</v>
      </c>
      <c r="H68">
        <f>C68*3+$A$30+'Stat Growth'!W69</f>
        <v>215</v>
      </c>
      <c r="K68">
        <f>'Stat Growth'!U69+'Stat Growth'!V69/4+$A$24*Skills_Bonus!$L$4+Attributes!C68*Attributes!$A$24</f>
        <v>151.75</v>
      </c>
      <c r="M68">
        <f>'Stat Growth'!R69/4+'Stat Growth'!T69/4+Skills_Bonus!$K$4*Attributes!$A$21+Attributes!$A$21*Attributes!C68</f>
        <v>145.25</v>
      </c>
      <c r="O68">
        <f>'Stat Growth'!R69/4+'Stat Growth'!T69/4+Skills_Bonus!$D$4*Attributes!$A$3+Attributes!C68*Attributes!$A$3</f>
        <v>145.25</v>
      </c>
      <c r="Q68">
        <f t="shared" ref="Q68:Q103" si="1">K68+M68+O68</f>
        <v>442.25</v>
      </c>
      <c r="S68" s="10">
        <f>$S$3+($A$27*Skills_Bonus!$N$4+INDEX(Skills_Bonus!$N$3:$N$403,MATCH(Attributes!C68*$A$27,Skills_Bonus!$B$3:$B$403,0)))*(TRUNC('Stat Growth'!S69/10)+INDEX(Races!$L$3:$L$14,MATCH('Stat Growth'!$A$2,Races!$A$3:$A$14)))</f>
        <v>409</v>
      </c>
    </row>
    <row r="69" spans="3:19">
      <c r="C69">
        <f>Experience!C68</f>
        <v>66</v>
      </c>
      <c r="E69">
        <f>'Stat Growth'!R70</f>
        <v>10</v>
      </c>
      <c r="F69">
        <f>E69+Skills_Bonus!$D$4*Attributes!$A$3+INDEX(Skills_Bonus!D69:D469,MATCH(C69*$A$3,Skills_Bonus!$B$3:$B$403))</f>
        <v>473</v>
      </c>
      <c r="H69">
        <f>C69*3+$A$30+'Stat Growth'!W70</f>
        <v>218</v>
      </c>
      <c r="K69">
        <f>'Stat Growth'!U70+'Stat Growth'!V70/4+$A$24*Skills_Bonus!$L$4+Attributes!C69*Attributes!$A$24</f>
        <v>153.75</v>
      </c>
      <c r="M69">
        <f>'Stat Growth'!R70/4+'Stat Growth'!T70/4+Skills_Bonus!$K$4*Attributes!$A$21+Attributes!$A$21*Attributes!C69</f>
        <v>147.25</v>
      </c>
      <c r="O69">
        <f>'Stat Growth'!R70/4+'Stat Growth'!T70/4+Skills_Bonus!$D$4*Attributes!$A$3+Attributes!C69*Attributes!$A$3</f>
        <v>147.25</v>
      </c>
      <c r="Q69">
        <f t="shared" si="1"/>
        <v>448.25</v>
      </c>
      <c r="S69" s="10">
        <f>$S$3+($A$27*Skills_Bonus!$N$4+INDEX(Skills_Bonus!$N$3:$N$403,MATCH(Attributes!C69*$A$27,Skills_Bonus!$B$3:$B$403,0)))*(TRUNC('Stat Growth'!S70/10)+INDEX(Races!$L$3:$L$14,MATCH('Stat Growth'!$A$2,Races!$A$3:$A$14)))</f>
        <v>415</v>
      </c>
    </row>
    <row r="70" spans="3:19">
      <c r="C70">
        <f>Experience!C69</f>
        <v>67</v>
      </c>
      <c r="E70">
        <f>'Stat Growth'!R71</f>
        <v>10</v>
      </c>
      <c r="F70">
        <f>E70+Skills_Bonus!$D$4*Attributes!$A$3+INDEX(Skills_Bonus!D70:D470,MATCH(C70*$A$3,Skills_Bonus!$B$3:$B$403))</f>
        <v>475</v>
      </c>
      <c r="H70">
        <f>C70*3+$A$30+'Stat Growth'!W71</f>
        <v>221</v>
      </c>
      <c r="K70">
        <f>'Stat Growth'!U71+'Stat Growth'!V71/4+$A$24*Skills_Bonus!$L$4+Attributes!C70*Attributes!$A$24</f>
        <v>155.75</v>
      </c>
      <c r="M70">
        <f>'Stat Growth'!R71/4+'Stat Growth'!T71/4+Skills_Bonus!$K$4*Attributes!$A$21+Attributes!$A$21*Attributes!C70</f>
        <v>149.25</v>
      </c>
      <c r="O70">
        <f>'Stat Growth'!R71/4+'Stat Growth'!T71/4+Skills_Bonus!$D$4*Attributes!$A$3+Attributes!C70*Attributes!$A$3</f>
        <v>149.25</v>
      </c>
      <c r="Q70">
        <f t="shared" si="1"/>
        <v>454.25</v>
      </c>
      <c r="S70" s="10">
        <f>$S$3+($A$27*Skills_Bonus!$N$4+INDEX(Skills_Bonus!$N$3:$N$403,MATCH(Attributes!C70*$A$27,Skills_Bonus!$B$3:$B$403,0)))*(TRUNC('Stat Growth'!S71/10)+INDEX(Races!$L$3:$L$14,MATCH('Stat Growth'!$A$2,Races!$A$3:$A$14)))</f>
        <v>421</v>
      </c>
    </row>
    <row r="71" spans="3:19">
      <c r="C71">
        <f>Experience!C70</f>
        <v>68</v>
      </c>
      <c r="E71">
        <f>'Stat Growth'!R72</f>
        <v>10</v>
      </c>
      <c r="F71">
        <f>E71+Skills_Bonus!$D$4*Attributes!$A$3+INDEX(Skills_Bonus!D71:D471,MATCH(C71*$A$3,Skills_Bonus!$B$3:$B$403))</f>
        <v>476</v>
      </c>
      <c r="H71">
        <f>C71*3+$A$30+'Stat Growth'!W72</f>
        <v>224</v>
      </c>
      <c r="K71">
        <f>'Stat Growth'!U72+'Stat Growth'!V72/4+$A$24*Skills_Bonus!$L$4+Attributes!C71*Attributes!$A$24</f>
        <v>157.75</v>
      </c>
      <c r="M71">
        <f>'Stat Growth'!R72/4+'Stat Growth'!T72/4+Skills_Bonus!$K$4*Attributes!$A$21+Attributes!$A$21*Attributes!C71</f>
        <v>151.25</v>
      </c>
      <c r="O71">
        <f>'Stat Growth'!R72/4+'Stat Growth'!T72/4+Skills_Bonus!$D$4*Attributes!$A$3+Attributes!C71*Attributes!$A$3</f>
        <v>151.25</v>
      </c>
      <c r="Q71">
        <f t="shared" si="1"/>
        <v>460.25</v>
      </c>
      <c r="S71" s="10">
        <f>$S$3+($A$27*Skills_Bonus!$N$4+INDEX(Skills_Bonus!$N$3:$N$403,MATCH(Attributes!C71*$A$27,Skills_Bonus!$B$3:$B$403,0)))*(TRUNC('Stat Growth'!S72/10)+INDEX(Races!$L$3:$L$14,MATCH('Stat Growth'!$A$2,Races!$A$3:$A$14)))</f>
        <v>427</v>
      </c>
    </row>
    <row r="72" spans="3:19">
      <c r="C72">
        <f>Experience!C71</f>
        <v>69</v>
      </c>
      <c r="E72">
        <f>'Stat Growth'!R73</f>
        <v>10</v>
      </c>
      <c r="F72">
        <f>E72+Skills_Bonus!$D$4*Attributes!$A$3+INDEX(Skills_Bonus!D72:D472,MATCH(C72*$A$3,Skills_Bonus!$B$3:$B$403))</f>
        <v>478</v>
      </c>
      <c r="H72">
        <f>C72*3+$A$30+'Stat Growth'!W73</f>
        <v>227</v>
      </c>
      <c r="K72">
        <f>'Stat Growth'!U73+'Stat Growth'!V73/4+$A$24*Skills_Bonus!$L$4+Attributes!C72*Attributes!$A$24</f>
        <v>159.75</v>
      </c>
      <c r="M72">
        <f>'Stat Growth'!R73/4+'Stat Growth'!T73/4+Skills_Bonus!$K$4*Attributes!$A$21+Attributes!$A$21*Attributes!C72</f>
        <v>153.25</v>
      </c>
      <c r="O72">
        <f>'Stat Growth'!R73/4+'Stat Growth'!T73/4+Skills_Bonus!$D$4*Attributes!$A$3+Attributes!C72*Attributes!$A$3</f>
        <v>153.25</v>
      </c>
      <c r="Q72">
        <f t="shared" si="1"/>
        <v>466.25</v>
      </c>
      <c r="S72" s="10">
        <f>$S$3+($A$27*Skills_Bonus!$N$4+INDEX(Skills_Bonus!$N$3:$N$403,MATCH(Attributes!C72*$A$27,Skills_Bonus!$B$3:$B$403,0)))*(TRUNC('Stat Growth'!S73/10)+INDEX(Races!$L$3:$L$14,MATCH('Stat Growth'!$A$2,Races!$A$3:$A$14)))</f>
        <v>433</v>
      </c>
    </row>
    <row r="73" spans="3:19">
      <c r="C73">
        <f>Experience!C72</f>
        <v>70</v>
      </c>
      <c r="E73">
        <f>'Stat Growth'!R74</f>
        <v>10</v>
      </c>
      <c r="F73">
        <f>E73+Skills_Bonus!$D$4*Attributes!$A$3+INDEX(Skills_Bonus!D73:D473,MATCH(C73*$A$3,Skills_Bonus!$B$3:$B$403))</f>
        <v>479</v>
      </c>
      <c r="H73">
        <f>C73*3+$A$30+'Stat Growth'!W74</f>
        <v>231</v>
      </c>
      <c r="K73">
        <f>'Stat Growth'!U74+'Stat Growth'!V74/4+$A$24*Skills_Bonus!$L$4+Attributes!C73*Attributes!$A$24</f>
        <v>163</v>
      </c>
      <c r="M73">
        <f>'Stat Growth'!R74/4+'Stat Growth'!T74/4+Skills_Bonus!$K$4*Attributes!$A$21+Attributes!$A$21*Attributes!C73</f>
        <v>155.5</v>
      </c>
      <c r="O73">
        <f>'Stat Growth'!R74/4+'Stat Growth'!T74/4+Skills_Bonus!$D$4*Attributes!$A$3+Attributes!C73*Attributes!$A$3</f>
        <v>155.5</v>
      </c>
      <c r="Q73">
        <f t="shared" si="1"/>
        <v>474</v>
      </c>
      <c r="S73" s="10">
        <f>$S$3+($A$27*Skills_Bonus!$N$4+INDEX(Skills_Bonus!$N$3:$N$403,MATCH(Attributes!C73*$A$27,Skills_Bonus!$B$3:$B$403,0)))*(TRUNC('Stat Growth'!S74/10)+INDEX(Races!$L$3:$L$14,MATCH('Stat Growth'!$A$2,Races!$A$3:$A$14)))</f>
        <v>439</v>
      </c>
    </row>
    <row r="74" spans="3:19">
      <c r="C74">
        <f>Experience!C73</f>
        <v>71</v>
      </c>
      <c r="E74">
        <f>'Stat Growth'!R75</f>
        <v>10</v>
      </c>
      <c r="F74">
        <f>E74+Skills_Bonus!$D$4*Attributes!$A$3+INDEX(Skills_Bonus!D74:D474,MATCH(C74*$A$3,Skills_Bonus!$B$3:$B$403))</f>
        <v>481</v>
      </c>
      <c r="H74">
        <f>C74*3+$A$30+'Stat Growth'!W75</f>
        <v>234</v>
      </c>
      <c r="K74">
        <f>'Stat Growth'!U75+'Stat Growth'!V75/4+$A$24*Skills_Bonus!$L$4+Attributes!C74*Attributes!$A$24</f>
        <v>165</v>
      </c>
      <c r="M74">
        <f>'Stat Growth'!R75/4+'Stat Growth'!T75/4+Skills_Bonus!$K$4*Attributes!$A$21+Attributes!$A$21*Attributes!C74</f>
        <v>157.5</v>
      </c>
      <c r="O74">
        <f>'Stat Growth'!R75/4+'Stat Growth'!T75/4+Skills_Bonus!$D$4*Attributes!$A$3+Attributes!C74*Attributes!$A$3</f>
        <v>157.5</v>
      </c>
      <c r="Q74">
        <f t="shared" si="1"/>
        <v>480</v>
      </c>
      <c r="S74" s="10">
        <f>$S$3+($A$27*Skills_Bonus!$N$4+INDEX(Skills_Bonus!$N$3:$N$403,MATCH(Attributes!C74*$A$27,Skills_Bonus!$B$3:$B$403,0)))*(TRUNC('Stat Growth'!S75/10)+INDEX(Races!$L$3:$L$14,MATCH('Stat Growth'!$A$2,Races!$A$3:$A$14)))</f>
        <v>445</v>
      </c>
    </row>
    <row r="75" spans="3:19">
      <c r="C75">
        <f>Experience!C74</f>
        <v>72</v>
      </c>
      <c r="E75">
        <f>'Stat Growth'!R76</f>
        <v>10</v>
      </c>
      <c r="F75">
        <f>E75+Skills_Bonus!$D$4*Attributes!$A$3+INDEX(Skills_Bonus!D75:D475,MATCH(C75*$A$3,Skills_Bonus!$B$3:$B$403))</f>
        <v>482</v>
      </c>
      <c r="H75">
        <f>C75*3+$A$30+'Stat Growth'!W76</f>
        <v>237</v>
      </c>
      <c r="K75">
        <f>'Stat Growth'!U76+'Stat Growth'!V76/4+$A$24*Skills_Bonus!$L$4+Attributes!C75*Attributes!$A$24</f>
        <v>167</v>
      </c>
      <c r="M75">
        <f>'Stat Growth'!R76/4+'Stat Growth'!T76/4+Skills_Bonus!$K$4*Attributes!$A$21+Attributes!$A$21*Attributes!C75</f>
        <v>159.5</v>
      </c>
      <c r="O75">
        <f>'Stat Growth'!R76/4+'Stat Growth'!T76/4+Skills_Bonus!$D$4*Attributes!$A$3+Attributes!C75*Attributes!$A$3</f>
        <v>159.5</v>
      </c>
      <c r="Q75">
        <f t="shared" si="1"/>
        <v>486</v>
      </c>
      <c r="S75" s="10">
        <f>$S$3+($A$27*Skills_Bonus!$N$4+INDEX(Skills_Bonus!$N$3:$N$403,MATCH(Attributes!C75*$A$27,Skills_Bonus!$B$3:$B$403,0)))*(TRUNC('Stat Growth'!S76/10)+INDEX(Races!$L$3:$L$14,MATCH('Stat Growth'!$A$2,Races!$A$3:$A$14)))</f>
        <v>451</v>
      </c>
    </row>
    <row r="76" spans="3:19">
      <c r="C76">
        <f>Experience!C75</f>
        <v>73</v>
      </c>
      <c r="E76">
        <f>'Stat Growth'!R77</f>
        <v>10</v>
      </c>
      <c r="F76">
        <f>E76+Skills_Bonus!$D$4*Attributes!$A$3+INDEX(Skills_Bonus!D76:D476,MATCH(C76*$A$3,Skills_Bonus!$B$3:$B$403))</f>
        <v>483</v>
      </c>
      <c r="H76">
        <f>C76*3+$A$30+'Stat Growth'!W77</f>
        <v>240</v>
      </c>
      <c r="K76">
        <f>'Stat Growth'!U77+'Stat Growth'!V77/4+$A$24*Skills_Bonus!$L$4+Attributes!C76*Attributes!$A$24</f>
        <v>169</v>
      </c>
      <c r="M76">
        <f>'Stat Growth'!R77/4+'Stat Growth'!T77/4+Skills_Bonus!$K$4*Attributes!$A$21+Attributes!$A$21*Attributes!C76</f>
        <v>161.5</v>
      </c>
      <c r="O76">
        <f>'Stat Growth'!R77/4+'Stat Growth'!T77/4+Skills_Bonus!$D$4*Attributes!$A$3+Attributes!C76*Attributes!$A$3</f>
        <v>161.5</v>
      </c>
      <c r="Q76">
        <f t="shared" si="1"/>
        <v>492</v>
      </c>
      <c r="S76" s="10">
        <f>$S$3+($A$27*Skills_Bonus!$N$4+INDEX(Skills_Bonus!$N$3:$N$403,MATCH(Attributes!C76*$A$27,Skills_Bonus!$B$3:$B$403,0)))*(TRUNC('Stat Growth'!S77/10)+INDEX(Races!$L$3:$L$14,MATCH('Stat Growth'!$A$2,Races!$A$3:$A$14)))</f>
        <v>457</v>
      </c>
    </row>
    <row r="77" spans="3:19">
      <c r="C77">
        <f>Experience!C76</f>
        <v>74</v>
      </c>
      <c r="E77">
        <f>'Stat Growth'!R78</f>
        <v>10</v>
      </c>
      <c r="F77">
        <f>E77+Skills_Bonus!$D$4*Attributes!$A$3+INDEX(Skills_Bonus!D77:D477,MATCH(C77*$A$3,Skills_Bonus!$B$3:$B$403))</f>
        <v>485</v>
      </c>
      <c r="H77">
        <f>C77*3+$A$30+'Stat Growth'!W78</f>
        <v>243</v>
      </c>
      <c r="K77">
        <f>'Stat Growth'!U78+'Stat Growth'!V78/4+$A$24*Skills_Bonus!$L$4+Attributes!C77*Attributes!$A$24</f>
        <v>171</v>
      </c>
      <c r="M77">
        <f>'Stat Growth'!R78/4+'Stat Growth'!T78/4+Skills_Bonus!$K$4*Attributes!$A$21+Attributes!$A$21*Attributes!C77</f>
        <v>163.5</v>
      </c>
      <c r="O77">
        <f>'Stat Growth'!R78/4+'Stat Growth'!T78/4+Skills_Bonus!$D$4*Attributes!$A$3+Attributes!C77*Attributes!$A$3</f>
        <v>163.5</v>
      </c>
      <c r="Q77">
        <f t="shared" si="1"/>
        <v>498</v>
      </c>
      <c r="S77" s="10">
        <f>$S$3+($A$27*Skills_Bonus!$N$4+INDEX(Skills_Bonus!$N$3:$N$403,MATCH(Attributes!C77*$A$27,Skills_Bonus!$B$3:$B$403,0)))*(TRUNC('Stat Growth'!S78/10)+INDEX(Races!$L$3:$L$14,MATCH('Stat Growth'!$A$2,Races!$A$3:$A$14)))</f>
        <v>463</v>
      </c>
    </row>
    <row r="78" spans="3:19">
      <c r="C78">
        <f>Experience!C77</f>
        <v>75</v>
      </c>
      <c r="E78">
        <f>'Stat Growth'!R79</f>
        <v>11</v>
      </c>
      <c r="F78">
        <f>E78+Skills_Bonus!$D$4*Attributes!$A$3+INDEX(Skills_Bonus!D78:D478,MATCH(C78*$A$3,Skills_Bonus!$B$3:$B$403))</f>
        <v>487</v>
      </c>
      <c r="H78">
        <f>C78*3+$A$30+'Stat Growth'!W79</f>
        <v>246</v>
      </c>
      <c r="K78">
        <f>'Stat Growth'!U79+'Stat Growth'!V79/4+$A$24*Skills_Bonus!$L$4+Attributes!C78*Attributes!$A$24</f>
        <v>173</v>
      </c>
      <c r="M78">
        <f>'Stat Growth'!R79/4+'Stat Growth'!T79/4+Skills_Bonus!$K$4*Attributes!$A$21+Attributes!$A$21*Attributes!C78</f>
        <v>165.75</v>
      </c>
      <c r="O78">
        <f>'Stat Growth'!R79/4+'Stat Growth'!T79/4+Skills_Bonus!$D$4*Attributes!$A$3+Attributes!C78*Attributes!$A$3</f>
        <v>165.75</v>
      </c>
      <c r="Q78">
        <f t="shared" si="1"/>
        <v>504.5</v>
      </c>
      <c r="S78" s="10">
        <f>$S$3+($A$27*Skills_Bonus!$N$4+INDEX(Skills_Bonus!$N$3:$N$403,MATCH(Attributes!C78*$A$27,Skills_Bonus!$B$3:$B$403,0)))*(TRUNC('Stat Growth'!S79/10)+INDEX(Races!$L$3:$L$14,MATCH('Stat Growth'!$A$2,Races!$A$3:$A$14)))</f>
        <v>469</v>
      </c>
    </row>
    <row r="79" spans="3:19">
      <c r="C79">
        <f>Experience!C78</f>
        <v>76</v>
      </c>
      <c r="E79">
        <f>'Stat Growth'!R80</f>
        <v>11</v>
      </c>
      <c r="F79">
        <f>E79+Skills_Bonus!$D$4*Attributes!$A$3+INDEX(Skills_Bonus!D79:D479,MATCH(C79*$A$3,Skills_Bonus!$B$3:$B$403))</f>
        <v>488</v>
      </c>
      <c r="H79">
        <f>C79*3+$A$30+'Stat Growth'!W80</f>
        <v>249</v>
      </c>
      <c r="K79">
        <f>'Stat Growth'!U80+'Stat Growth'!V80/4+$A$24*Skills_Bonus!$L$4+Attributes!C79*Attributes!$A$24</f>
        <v>175</v>
      </c>
      <c r="M79">
        <f>'Stat Growth'!R80/4+'Stat Growth'!T80/4+Skills_Bonus!$K$4*Attributes!$A$21+Attributes!$A$21*Attributes!C79</f>
        <v>167.75</v>
      </c>
      <c r="O79">
        <f>'Stat Growth'!R80/4+'Stat Growth'!T80/4+Skills_Bonus!$D$4*Attributes!$A$3+Attributes!C79*Attributes!$A$3</f>
        <v>167.75</v>
      </c>
      <c r="Q79">
        <f t="shared" si="1"/>
        <v>510.5</v>
      </c>
      <c r="S79" s="10">
        <f>$S$3+($A$27*Skills_Bonus!$N$4+INDEX(Skills_Bonus!$N$3:$N$403,MATCH(Attributes!C79*$A$27,Skills_Bonus!$B$3:$B$403,0)))*(TRUNC('Stat Growth'!S80/10)+INDEX(Races!$L$3:$L$14,MATCH('Stat Growth'!$A$2,Races!$A$3:$A$14)))</f>
        <v>475</v>
      </c>
    </row>
    <row r="80" spans="3:19">
      <c r="C80">
        <f>Experience!C79</f>
        <v>77</v>
      </c>
      <c r="E80">
        <f>'Stat Growth'!R81</f>
        <v>11</v>
      </c>
      <c r="F80">
        <f>E80+Skills_Bonus!$D$4*Attributes!$A$3+INDEX(Skills_Bonus!D80:D480,MATCH(C80*$A$3,Skills_Bonus!$B$3:$B$403))</f>
        <v>489</v>
      </c>
      <c r="H80">
        <f>C80*3+$A$30+'Stat Growth'!W81</f>
        <v>253</v>
      </c>
      <c r="K80">
        <f>'Stat Growth'!U81+'Stat Growth'!V81/4+$A$24*Skills_Bonus!$L$4+Attributes!C80*Attributes!$A$24</f>
        <v>177.25</v>
      </c>
      <c r="M80">
        <f>'Stat Growth'!R81/4+'Stat Growth'!T81/4+Skills_Bonus!$K$4*Attributes!$A$21+Attributes!$A$21*Attributes!C80</f>
        <v>170</v>
      </c>
      <c r="O80">
        <f>'Stat Growth'!R81/4+'Stat Growth'!T81/4+Skills_Bonus!$D$4*Attributes!$A$3+Attributes!C80*Attributes!$A$3</f>
        <v>170</v>
      </c>
      <c r="Q80">
        <f t="shared" si="1"/>
        <v>517.25</v>
      </c>
      <c r="S80" s="10">
        <f>$S$3+($A$27*Skills_Bonus!$N$4+INDEX(Skills_Bonus!$N$3:$N$403,MATCH(Attributes!C80*$A$27,Skills_Bonus!$B$3:$B$403,0)))*(TRUNC('Stat Growth'!S81/10)+INDEX(Races!$L$3:$L$14,MATCH('Stat Growth'!$A$2,Races!$A$3:$A$14)))</f>
        <v>481</v>
      </c>
    </row>
    <row r="81" spans="3:19">
      <c r="C81">
        <f>Experience!C80</f>
        <v>78</v>
      </c>
      <c r="E81">
        <f>'Stat Growth'!R82</f>
        <v>11</v>
      </c>
      <c r="F81">
        <f>E81+Skills_Bonus!$D$4*Attributes!$A$3+INDEX(Skills_Bonus!D81:D481,MATCH(C81*$A$3,Skills_Bonus!$B$3:$B$403))</f>
        <v>490</v>
      </c>
      <c r="H81">
        <f>C81*3+$A$30+'Stat Growth'!W82</f>
        <v>256</v>
      </c>
      <c r="K81">
        <f>'Stat Growth'!U82+'Stat Growth'!V82/4+$A$24*Skills_Bonus!$L$4+Attributes!C81*Attributes!$A$24</f>
        <v>179.25</v>
      </c>
      <c r="M81">
        <f>'Stat Growth'!R82/4+'Stat Growth'!T82/4+Skills_Bonus!$K$4*Attributes!$A$21+Attributes!$A$21*Attributes!C81</f>
        <v>172</v>
      </c>
      <c r="O81">
        <f>'Stat Growth'!R82/4+'Stat Growth'!T82/4+Skills_Bonus!$D$4*Attributes!$A$3+Attributes!C81*Attributes!$A$3</f>
        <v>172</v>
      </c>
      <c r="Q81">
        <f t="shared" si="1"/>
        <v>523.25</v>
      </c>
      <c r="S81" s="10">
        <f>$S$3+($A$27*Skills_Bonus!$N$4+INDEX(Skills_Bonus!$N$3:$N$403,MATCH(Attributes!C81*$A$27,Skills_Bonus!$B$3:$B$403,0)))*(TRUNC('Stat Growth'!S82/10)+INDEX(Races!$L$3:$L$14,MATCH('Stat Growth'!$A$2,Races!$A$3:$A$14)))</f>
        <v>487</v>
      </c>
    </row>
    <row r="82" spans="3:19">
      <c r="C82">
        <f>Experience!C81</f>
        <v>79</v>
      </c>
      <c r="E82">
        <f>'Stat Growth'!R83</f>
        <v>11</v>
      </c>
      <c r="F82">
        <f>E82+Skills_Bonus!$D$4*Attributes!$A$3+INDEX(Skills_Bonus!D82:D482,MATCH(C82*$A$3,Skills_Bonus!$B$3:$B$403))</f>
        <v>491</v>
      </c>
      <c r="H82">
        <f>C82*3+$A$30+'Stat Growth'!W83</f>
        <v>259</v>
      </c>
      <c r="K82">
        <f>'Stat Growth'!U83+'Stat Growth'!V83/4+$A$24*Skills_Bonus!$L$4+Attributes!C82*Attributes!$A$24</f>
        <v>182.25</v>
      </c>
      <c r="M82">
        <f>'Stat Growth'!R83/4+'Stat Growth'!T83/4+Skills_Bonus!$K$4*Attributes!$A$21+Attributes!$A$21*Attributes!C82</f>
        <v>174</v>
      </c>
      <c r="O82">
        <f>'Stat Growth'!R83/4+'Stat Growth'!T83/4+Skills_Bonus!$D$4*Attributes!$A$3+Attributes!C82*Attributes!$A$3</f>
        <v>174</v>
      </c>
      <c r="Q82">
        <f t="shared" si="1"/>
        <v>530.25</v>
      </c>
      <c r="S82" s="10">
        <f>$S$3+($A$27*Skills_Bonus!$N$4+INDEX(Skills_Bonus!$N$3:$N$403,MATCH(Attributes!C82*$A$27,Skills_Bonus!$B$3:$B$403,0)))*(TRUNC('Stat Growth'!S83/10)+INDEX(Races!$L$3:$L$14,MATCH('Stat Growth'!$A$2,Races!$A$3:$A$14)))</f>
        <v>493</v>
      </c>
    </row>
    <row r="83" spans="3:19">
      <c r="C83">
        <f>Experience!C82</f>
        <v>80</v>
      </c>
      <c r="E83">
        <f>'Stat Growth'!R84</f>
        <v>11</v>
      </c>
      <c r="F83">
        <f>E83+Skills_Bonus!$D$4*Attributes!$A$3+INDEX(Skills_Bonus!D83:D483,MATCH(C83*$A$3,Skills_Bonus!$B$3:$B$403))</f>
        <v>492</v>
      </c>
      <c r="H83">
        <f>C83*3+$A$30+'Stat Growth'!W84</f>
        <v>262</v>
      </c>
      <c r="K83">
        <f>'Stat Growth'!U84+'Stat Growth'!V84/4+$A$24*Skills_Bonus!$L$4+Attributes!C83*Attributes!$A$24</f>
        <v>184.25</v>
      </c>
      <c r="M83">
        <f>'Stat Growth'!R84/4+'Stat Growth'!T84/4+Skills_Bonus!$K$4*Attributes!$A$21+Attributes!$A$21*Attributes!C83</f>
        <v>176</v>
      </c>
      <c r="O83">
        <f>'Stat Growth'!R84/4+'Stat Growth'!T84/4+Skills_Bonus!$D$4*Attributes!$A$3+Attributes!C83*Attributes!$A$3</f>
        <v>176</v>
      </c>
      <c r="Q83">
        <f t="shared" si="1"/>
        <v>536.25</v>
      </c>
      <c r="S83" s="10">
        <f>$S$3+($A$27*Skills_Bonus!$N$4+INDEX(Skills_Bonus!$N$3:$N$403,MATCH(Attributes!C83*$A$27,Skills_Bonus!$B$3:$B$403,0)))*(TRUNC('Stat Growth'!S84/10)+INDEX(Races!$L$3:$L$14,MATCH('Stat Growth'!$A$2,Races!$A$3:$A$14)))</f>
        <v>499</v>
      </c>
    </row>
    <row r="84" spans="3:19">
      <c r="C84">
        <f>Experience!C83</f>
        <v>81</v>
      </c>
      <c r="E84">
        <f>'Stat Growth'!R85</f>
        <v>11</v>
      </c>
      <c r="F84">
        <f>E84+Skills_Bonus!$D$4*Attributes!$A$3+INDEX(Skills_Bonus!D84:D484,MATCH(C84*$A$3,Skills_Bonus!$B$3:$B$403))</f>
        <v>493</v>
      </c>
      <c r="H84">
        <f>C84*3+$A$30+'Stat Growth'!W85</f>
        <v>265</v>
      </c>
      <c r="K84">
        <f>'Stat Growth'!U85+'Stat Growth'!V85/4+$A$24*Skills_Bonus!$L$4+Attributes!C84*Attributes!$A$24</f>
        <v>186.25</v>
      </c>
      <c r="M84">
        <f>'Stat Growth'!R85/4+'Stat Growth'!T85/4+Skills_Bonus!$K$4*Attributes!$A$21+Attributes!$A$21*Attributes!C84</f>
        <v>178</v>
      </c>
      <c r="O84">
        <f>'Stat Growth'!R85/4+'Stat Growth'!T85/4+Skills_Bonus!$D$4*Attributes!$A$3+Attributes!C84*Attributes!$A$3</f>
        <v>178</v>
      </c>
      <c r="Q84">
        <f t="shared" si="1"/>
        <v>542.25</v>
      </c>
      <c r="S84" s="10">
        <f>$S$3+($A$27*Skills_Bonus!$N$4+INDEX(Skills_Bonus!$N$3:$N$403,MATCH(Attributes!C84*$A$27,Skills_Bonus!$B$3:$B$403,0)))*(TRUNC('Stat Growth'!S85/10)+INDEX(Races!$L$3:$L$14,MATCH('Stat Growth'!$A$2,Races!$A$3:$A$14)))</f>
        <v>505</v>
      </c>
    </row>
    <row r="85" spans="3:19">
      <c r="C85">
        <f>Experience!C84</f>
        <v>82</v>
      </c>
      <c r="E85">
        <f>'Stat Growth'!R86</f>
        <v>11</v>
      </c>
      <c r="F85">
        <f>E85+Skills_Bonus!$D$4*Attributes!$A$3+INDEX(Skills_Bonus!D85:D485,MATCH(C85*$A$3,Skills_Bonus!$B$3:$B$403))</f>
        <v>494</v>
      </c>
      <c r="H85">
        <f>C85*3+$A$30+'Stat Growth'!W86</f>
        <v>268</v>
      </c>
      <c r="K85">
        <f>'Stat Growth'!U86+'Stat Growth'!V86/4+$A$24*Skills_Bonus!$L$4+Attributes!C85*Attributes!$A$24</f>
        <v>188.25</v>
      </c>
      <c r="M85">
        <f>'Stat Growth'!R86/4+'Stat Growth'!T86/4+Skills_Bonus!$K$4*Attributes!$A$21+Attributes!$A$21*Attributes!C85</f>
        <v>180</v>
      </c>
      <c r="O85">
        <f>'Stat Growth'!R86/4+'Stat Growth'!T86/4+Skills_Bonus!$D$4*Attributes!$A$3+Attributes!C85*Attributes!$A$3</f>
        <v>180</v>
      </c>
      <c r="Q85">
        <f t="shared" si="1"/>
        <v>548.25</v>
      </c>
      <c r="S85" s="10">
        <f>$S$3+($A$27*Skills_Bonus!$N$4+INDEX(Skills_Bonus!$N$3:$N$403,MATCH(Attributes!C85*$A$27,Skills_Bonus!$B$3:$B$403,0)))*(TRUNC('Stat Growth'!S86/10)+INDEX(Races!$L$3:$L$14,MATCH('Stat Growth'!$A$2,Races!$A$3:$A$14)))</f>
        <v>511</v>
      </c>
    </row>
    <row r="86" spans="3:19">
      <c r="C86">
        <f>Experience!C85</f>
        <v>83</v>
      </c>
      <c r="E86">
        <f>'Stat Growth'!R87</f>
        <v>11</v>
      </c>
      <c r="F86">
        <f>E86+Skills_Bonus!$D$4*Attributes!$A$3+INDEX(Skills_Bonus!D86:D486,MATCH(C86*$A$3,Skills_Bonus!$B$3:$B$403))</f>
        <v>495</v>
      </c>
      <c r="H86">
        <f>C86*3+$A$30+'Stat Growth'!W87</f>
        <v>272</v>
      </c>
      <c r="K86">
        <f>'Stat Growth'!U87+'Stat Growth'!V87/4+$A$24*Skills_Bonus!$L$4+Attributes!C86*Attributes!$A$24</f>
        <v>190.25</v>
      </c>
      <c r="M86">
        <f>'Stat Growth'!R87/4+'Stat Growth'!T87/4+Skills_Bonus!$K$4*Attributes!$A$21+Attributes!$A$21*Attributes!C86</f>
        <v>182</v>
      </c>
      <c r="O86">
        <f>'Stat Growth'!R87/4+'Stat Growth'!T87/4+Skills_Bonus!$D$4*Attributes!$A$3+Attributes!C86*Attributes!$A$3</f>
        <v>182</v>
      </c>
      <c r="Q86">
        <f t="shared" si="1"/>
        <v>554.25</v>
      </c>
      <c r="S86" s="10">
        <f>$S$3+($A$27*Skills_Bonus!$N$4+INDEX(Skills_Bonus!$N$3:$N$403,MATCH(Attributes!C86*$A$27,Skills_Bonus!$B$3:$B$403,0)))*(TRUNC('Stat Growth'!S87/10)+INDEX(Races!$L$3:$L$14,MATCH('Stat Growth'!$A$2,Races!$A$3:$A$14)))</f>
        <v>517</v>
      </c>
    </row>
    <row r="87" spans="3:19">
      <c r="C87">
        <f>Experience!C86</f>
        <v>84</v>
      </c>
      <c r="E87">
        <f>'Stat Growth'!R88</f>
        <v>11</v>
      </c>
      <c r="F87">
        <f>E87+Skills_Bonus!$D$4*Attributes!$A$3+INDEX(Skills_Bonus!D87:D487,MATCH(C87*$A$3,Skills_Bonus!$B$3:$B$403))</f>
        <v>496</v>
      </c>
      <c r="H87">
        <f>C87*3+$A$30+'Stat Growth'!W88</f>
        <v>275</v>
      </c>
      <c r="K87">
        <f>'Stat Growth'!U88+'Stat Growth'!V88/4+$A$24*Skills_Bonus!$L$4+Attributes!C87*Attributes!$A$24</f>
        <v>192.5</v>
      </c>
      <c r="M87">
        <f>'Stat Growth'!R88/4+'Stat Growth'!T88/4+Skills_Bonus!$K$4*Attributes!$A$21+Attributes!$A$21*Attributes!C87</f>
        <v>184.25</v>
      </c>
      <c r="O87">
        <f>'Stat Growth'!R88/4+'Stat Growth'!T88/4+Skills_Bonus!$D$4*Attributes!$A$3+Attributes!C87*Attributes!$A$3</f>
        <v>184.25</v>
      </c>
      <c r="Q87">
        <f t="shared" si="1"/>
        <v>561</v>
      </c>
      <c r="S87" s="10">
        <f>$S$3+($A$27*Skills_Bonus!$N$4+INDEX(Skills_Bonus!$N$3:$N$403,MATCH(Attributes!C87*$A$27,Skills_Bonus!$B$3:$B$403,0)))*(TRUNC('Stat Growth'!S88/10)+INDEX(Races!$L$3:$L$14,MATCH('Stat Growth'!$A$2,Races!$A$3:$A$14)))</f>
        <v>523</v>
      </c>
    </row>
    <row r="88" spans="3:19">
      <c r="C88">
        <f>Experience!C87</f>
        <v>85</v>
      </c>
      <c r="E88">
        <f>'Stat Growth'!R89</f>
        <v>11</v>
      </c>
      <c r="F88">
        <f>E88+Skills_Bonus!$D$4*Attributes!$A$3+INDEX(Skills_Bonus!D88:D488,MATCH(C88*$A$3,Skills_Bonus!$B$3:$B$403))</f>
        <v>497</v>
      </c>
      <c r="H88">
        <f>C88*3+$A$30+'Stat Growth'!W89</f>
        <v>278</v>
      </c>
      <c r="K88">
        <f>'Stat Growth'!U89+'Stat Growth'!V89/4+$A$24*Skills_Bonus!$L$4+Attributes!C88*Attributes!$A$24</f>
        <v>194.5</v>
      </c>
      <c r="M88">
        <f>'Stat Growth'!R89/4+'Stat Growth'!T89/4+Skills_Bonus!$K$4*Attributes!$A$21+Attributes!$A$21*Attributes!C88</f>
        <v>186.25</v>
      </c>
      <c r="O88">
        <f>'Stat Growth'!R89/4+'Stat Growth'!T89/4+Skills_Bonus!$D$4*Attributes!$A$3+Attributes!C88*Attributes!$A$3</f>
        <v>186.25</v>
      </c>
      <c r="Q88">
        <f t="shared" si="1"/>
        <v>567</v>
      </c>
      <c r="S88" s="10">
        <f>$S$3+($A$27*Skills_Bonus!$N$4+INDEX(Skills_Bonus!$N$3:$N$403,MATCH(Attributes!C88*$A$27,Skills_Bonus!$B$3:$B$403,0)))*(TRUNC('Stat Growth'!S89/10)+INDEX(Races!$L$3:$L$14,MATCH('Stat Growth'!$A$2,Races!$A$3:$A$14)))</f>
        <v>529</v>
      </c>
    </row>
    <row r="89" spans="3:19">
      <c r="C89">
        <f>Experience!C88</f>
        <v>86</v>
      </c>
      <c r="E89">
        <f>'Stat Growth'!R90</f>
        <v>11</v>
      </c>
      <c r="F89">
        <f>E89+Skills_Bonus!$D$4*Attributes!$A$3+INDEX(Skills_Bonus!D89:D489,MATCH(C89*$A$3,Skills_Bonus!$B$3:$B$403))</f>
        <v>498</v>
      </c>
      <c r="H89">
        <f>C89*3+$A$30+'Stat Growth'!W90</f>
        <v>281</v>
      </c>
      <c r="K89">
        <f>'Stat Growth'!U90+'Stat Growth'!V90/4+$A$24*Skills_Bonus!$L$4+Attributes!C89*Attributes!$A$24</f>
        <v>196.5</v>
      </c>
      <c r="M89">
        <f>'Stat Growth'!R90/4+'Stat Growth'!T90/4+Skills_Bonus!$K$4*Attributes!$A$21+Attributes!$A$21*Attributes!C89</f>
        <v>188.25</v>
      </c>
      <c r="O89">
        <f>'Stat Growth'!R90/4+'Stat Growth'!T90/4+Skills_Bonus!$D$4*Attributes!$A$3+Attributes!C89*Attributes!$A$3</f>
        <v>188.25</v>
      </c>
      <c r="Q89">
        <f t="shared" si="1"/>
        <v>573</v>
      </c>
      <c r="S89" s="10">
        <f>$S$3+($A$27*Skills_Bonus!$N$4+INDEX(Skills_Bonus!$N$3:$N$403,MATCH(Attributes!C89*$A$27,Skills_Bonus!$B$3:$B$403,0)))*(TRUNC('Stat Growth'!S90/10)+INDEX(Races!$L$3:$L$14,MATCH('Stat Growth'!$A$2,Races!$A$3:$A$14)))</f>
        <v>535</v>
      </c>
    </row>
    <row r="90" spans="3:19">
      <c r="C90">
        <f>Experience!C89</f>
        <v>87</v>
      </c>
      <c r="E90">
        <f>'Stat Growth'!R91</f>
        <v>11</v>
      </c>
      <c r="F90">
        <f>E90+Skills_Bonus!$D$4*Attributes!$A$3+INDEX(Skills_Bonus!D90:D490,MATCH(C90*$A$3,Skills_Bonus!$B$3:$B$403))</f>
        <v>499</v>
      </c>
      <c r="H90">
        <f>C90*3+$A$30+'Stat Growth'!W91</f>
        <v>284</v>
      </c>
      <c r="K90">
        <f>'Stat Growth'!U91+'Stat Growth'!V91/4+$A$24*Skills_Bonus!$L$4+Attributes!C90*Attributes!$A$24</f>
        <v>199.5</v>
      </c>
      <c r="M90">
        <f>'Stat Growth'!R91/4+'Stat Growth'!T91/4+Skills_Bonus!$K$4*Attributes!$A$21+Attributes!$A$21*Attributes!C90</f>
        <v>190.25</v>
      </c>
      <c r="O90">
        <f>'Stat Growth'!R91/4+'Stat Growth'!T91/4+Skills_Bonus!$D$4*Attributes!$A$3+Attributes!C90*Attributes!$A$3</f>
        <v>190.25</v>
      </c>
      <c r="Q90">
        <f t="shared" si="1"/>
        <v>580</v>
      </c>
      <c r="S90" s="10">
        <f>$S$3+($A$27*Skills_Bonus!$N$4+INDEX(Skills_Bonus!$N$3:$N$403,MATCH(Attributes!C90*$A$27,Skills_Bonus!$B$3:$B$403,0)))*(TRUNC('Stat Growth'!S91/10)+INDEX(Races!$L$3:$L$14,MATCH('Stat Growth'!$A$2,Races!$A$3:$A$14)))</f>
        <v>541</v>
      </c>
    </row>
    <row r="91" spans="3:19">
      <c r="C91">
        <f>Experience!C90</f>
        <v>88</v>
      </c>
      <c r="E91">
        <f>'Stat Growth'!R92</f>
        <v>11</v>
      </c>
      <c r="F91">
        <f>E91+Skills_Bonus!$D$4*Attributes!$A$3+INDEX(Skills_Bonus!D91:D491,MATCH(C91*$A$3,Skills_Bonus!$B$3:$B$403))</f>
        <v>499</v>
      </c>
      <c r="H91">
        <f>C91*3+$A$30+'Stat Growth'!W92</f>
        <v>287</v>
      </c>
      <c r="K91">
        <f>'Stat Growth'!U92+'Stat Growth'!V92/4+$A$24*Skills_Bonus!$L$4+Attributes!C91*Attributes!$A$24</f>
        <v>201.5</v>
      </c>
      <c r="M91">
        <f>'Stat Growth'!R92/4+'Stat Growth'!T92/4+Skills_Bonus!$K$4*Attributes!$A$21+Attributes!$A$21*Attributes!C91</f>
        <v>192.25</v>
      </c>
      <c r="O91">
        <f>'Stat Growth'!R92/4+'Stat Growth'!T92/4+Skills_Bonus!$D$4*Attributes!$A$3+Attributes!C91*Attributes!$A$3</f>
        <v>192.25</v>
      </c>
      <c r="Q91">
        <f t="shared" si="1"/>
        <v>586</v>
      </c>
      <c r="S91" s="10">
        <f>$S$3+($A$27*Skills_Bonus!$N$4+INDEX(Skills_Bonus!$N$3:$N$403,MATCH(Attributes!C91*$A$27,Skills_Bonus!$B$3:$B$403,0)))*(TRUNC('Stat Growth'!S92/10)+INDEX(Races!$L$3:$L$14,MATCH('Stat Growth'!$A$2,Races!$A$3:$A$14)))</f>
        <v>547</v>
      </c>
    </row>
    <row r="92" spans="3:19">
      <c r="C92">
        <f>Experience!C91</f>
        <v>89</v>
      </c>
      <c r="E92">
        <f>'Stat Growth'!R93</f>
        <v>11</v>
      </c>
      <c r="F92">
        <f>E92+Skills_Bonus!$D$4*Attributes!$A$3+INDEX(Skills_Bonus!D92:D492,MATCH(C92*$A$3,Skills_Bonus!$B$3:$B$403))</f>
        <v>500</v>
      </c>
      <c r="H92">
        <f>C92*3+$A$30+'Stat Growth'!W93</f>
        <v>291</v>
      </c>
      <c r="K92">
        <f>'Stat Growth'!U93+'Stat Growth'!V93/4+$A$24*Skills_Bonus!$L$4+Attributes!C92*Attributes!$A$24</f>
        <v>203.5</v>
      </c>
      <c r="M92">
        <f>'Stat Growth'!R93/4+'Stat Growth'!T93/4+Skills_Bonus!$K$4*Attributes!$A$21+Attributes!$A$21*Attributes!C92</f>
        <v>194.25</v>
      </c>
      <c r="O92">
        <f>'Stat Growth'!R93/4+'Stat Growth'!T93/4+Skills_Bonus!$D$4*Attributes!$A$3+Attributes!C92*Attributes!$A$3</f>
        <v>194.25</v>
      </c>
      <c r="Q92">
        <f t="shared" si="1"/>
        <v>592</v>
      </c>
      <c r="S92" s="10">
        <f>$S$3+($A$27*Skills_Bonus!$N$4+INDEX(Skills_Bonus!$N$3:$N$403,MATCH(Attributes!C92*$A$27,Skills_Bonus!$B$3:$B$403,0)))*(TRUNC('Stat Growth'!S93/10)+INDEX(Races!$L$3:$L$14,MATCH('Stat Growth'!$A$2,Races!$A$3:$A$14)))</f>
        <v>553</v>
      </c>
    </row>
    <row r="93" spans="3:19">
      <c r="C93">
        <f>Experience!C92</f>
        <v>90</v>
      </c>
      <c r="E93">
        <f>'Stat Growth'!R94</f>
        <v>11</v>
      </c>
      <c r="F93">
        <f>E93+Skills_Bonus!$D$4*Attributes!$A$3+INDEX(Skills_Bonus!D93:D493,MATCH(C93*$A$3,Skills_Bonus!$B$3:$B$403))</f>
        <v>501</v>
      </c>
      <c r="H93">
        <f>C93*3+$A$30+'Stat Growth'!W94</f>
        <v>294</v>
      </c>
      <c r="K93">
        <f>'Stat Growth'!U94+'Stat Growth'!V94/4+$A$24*Skills_Bonus!$L$4+Attributes!C93*Attributes!$A$24</f>
        <v>205.5</v>
      </c>
      <c r="M93">
        <f>'Stat Growth'!R94/4+'Stat Growth'!T94/4+Skills_Bonus!$K$4*Attributes!$A$21+Attributes!$A$21*Attributes!C93</f>
        <v>196.25</v>
      </c>
      <c r="O93">
        <f>'Stat Growth'!R94/4+'Stat Growth'!T94/4+Skills_Bonus!$D$4*Attributes!$A$3+Attributes!C93*Attributes!$A$3</f>
        <v>196.25</v>
      </c>
      <c r="Q93">
        <f t="shared" si="1"/>
        <v>598</v>
      </c>
      <c r="S93" s="10">
        <f>$S$3+($A$27*Skills_Bonus!$N$4+INDEX(Skills_Bonus!$N$3:$N$403,MATCH(Attributes!C93*$A$27,Skills_Bonus!$B$3:$B$403,0)))*(TRUNC('Stat Growth'!S94/10)+INDEX(Races!$L$3:$L$14,MATCH('Stat Growth'!$A$2,Races!$A$3:$A$14)))</f>
        <v>559</v>
      </c>
    </row>
    <row r="94" spans="3:19">
      <c r="C94">
        <f>Experience!C93</f>
        <v>91</v>
      </c>
      <c r="E94">
        <f>'Stat Growth'!R95</f>
        <v>12</v>
      </c>
      <c r="F94">
        <f>E94+Skills_Bonus!$D$4*Attributes!$A$3+INDEX(Skills_Bonus!D94:D494,MATCH(C94*$A$3,Skills_Bonus!$B$3:$B$403))</f>
        <v>503</v>
      </c>
      <c r="H94">
        <f>C94*3+$A$30+'Stat Growth'!W95</f>
        <v>297</v>
      </c>
      <c r="K94">
        <f>'Stat Growth'!U95+'Stat Growth'!V95/4+$A$24*Skills_Bonus!$L$4+Attributes!C94*Attributes!$A$24</f>
        <v>207.5</v>
      </c>
      <c r="M94">
        <f>'Stat Growth'!R95/4+'Stat Growth'!T95/4+Skills_Bonus!$K$4*Attributes!$A$21+Attributes!$A$21*Attributes!C94</f>
        <v>198.5</v>
      </c>
      <c r="O94">
        <f>'Stat Growth'!R95/4+'Stat Growth'!T95/4+Skills_Bonus!$D$4*Attributes!$A$3+Attributes!C94*Attributes!$A$3</f>
        <v>198.5</v>
      </c>
      <c r="Q94">
        <f t="shared" si="1"/>
        <v>604.5</v>
      </c>
      <c r="S94" s="10">
        <f>$S$3+($A$27*Skills_Bonus!$N$4+INDEX(Skills_Bonus!$N$3:$N$403,MATCH(Attributes!C94*$A$27,Skills_Bonus!$B$3:$B$403,0)))*(TRUNC('Stat Growth'!S95/10)+INDEX(Races!$L$3:$L$14,MATCH('Stat Growth'!$A$2,Races!$A$3:$A$14)))</f>
        <v>565</v>
      </c>
    </row>
    <row r="95" spans="3:19">
      <c r="C95">
        <f>Experience!C94</f>
        <v>92</v>
      </c>
      <c r="E95">
        <f>'Stat Growth'!R96</f>
        <v>12</v>
      </c>
      <c r="F95">
        <f>E95+Skills_Bonus!$D$4*Attributes!$A$3+INDEX(Skills_Bonus!D95:D495,MATCH(C95*$A$3,Skills_Bonus!$B$3:$B$403))</f>
        <v>503</v>
      </c>
      <c r="H95">
        <f>C95*3+$A$30+'Stat Growth'!W96</f>
        <v>300</v>
      </c>
      <c r="K95">
        <f>'Stat Growth'!U96+'Stat Growth'!V96/4+$A$24*Skills_Bonus!$L$4+Attributes!C95*Attributes!$A$24</f>
        <v>209.75</v>
      </c>
      <c r="M95">
        <f>'Stat Growth'!R96/4+'Stat Growth'!T96/4+Skills_Bonus!$K$4*Attributes!$A$21+Attributes!$A$21*Attributes!C95</f>
        <v>200.75</v>
      </c>
      <c r="O95">
        <f>'Stat Growth'!R96/4+'Stat Growth'!T96/4+Skills_Bonus!$D$4*Attributes!$A$3+Attributes!C95*Attributes!$A$3</f>
        <v>200.75</v>
      </c>
      <c r="Q95">
        <f t="shared" si="1"/>
        <v>611.25</v>
      </c>
      <c r="S95" s="10">
        <f>$S$3+($A$27*Skills_Bonus!$N$4+INDEX(Skills_Bonus!$N$3:$N$403,MATCH(Attributes!C95*$A$27,Skills_Bonus!$B$3:$B$403,0)))*(TRUNC('Stat Growth'!S96/10)+INDEX(Races!$L$3:$L$14,MATCH('Stat Growth'!$A$2,Races!$A$3:$A$14)))</f>
        <v>571</v>
      </c>
    </row>
    <row r="96" spans="3:19">
      <c r="C96">
        <f>Experience!C95</f>
        <v>93</v>
      </c>
      <c r="E96">
        <f>'Stat Growth'!R97</f>
        <v>12</v>
      </c>
      <c r="F96">
        <f>E96+Skills_Bonus!$D$4*Attributes!$A$3+INDEX(Skills_Bonus!D96:D496,MATCH(C96*$A$3,Skills_Bonus!$B$3:$B$403))</f>
        <v>504</v>
      </c>
      <c r="H96">
        <f>C96*3+$A$30+'Stat Growth'!W97</f>
        <v>303</v>
      </c>
      <c r="K96">
        <f>'Stat Growth'!U97+'Stat Growth'!V97/4+$A$24*Skills_Bonus!$L$4+Attributes!C96*Attributes!$A$24</f>
        <v>211.75</v>
      </c>
      <c r="M96">
        <f>'Stat Growth'!R97/4+'Stat Growth'!T97/4+Skills_Bonus!$K$4*Attributes!$A$21+Attributes!$A$21*Attributes!C96</f>
        <v>202.75</v>
      </c>
      <c r="O96">
        <f>'Stat Growth'!R97/4+'Stat Growth'!T97/4+Skills_Bonus!$D$4*Attributes!$A$3+Attributes!C96*Attributes!$A$3</f>
        <v>202.75</v>
      </c>
      <c r="Q96">
        <f t="shared" si="1"/>
        <v>617.25</v>
      </c>
      <c r="S96" s="10">
        <f>$S$3+($A$27*Skills_Bonus!$N$4+INDEX(Skills_Bonus!$N$3:$N$403,MATCH(Attributes!C96*$A$27,Skills_Bonus!$B$3:$B$403,0)))*(TRUNC('Stat Growth'!S97/10)+INDEX(Races!$L$3:$L$14,MATCH('Stat Growth'!$A$2,Races!$A$3:$A$14)))</f>
        <v>671</v>
      </c>
    </row>
    <row r="97" spans="3:19">
      <c r="C97">
        <f>Experience!C96</f>
        <v>94</v>
      </c>
      <c r="E97">
        <f>'Stat Growth'!R98</f>
        <v>12</v>
      </c>
      <c r="F97">
        <f>E97+Skills_Bonus!$D$4*Attributes!$A$3+INDEX(Skills_Bonus!D97:D497,MATCH(C97*$A$3,Skills_Bonus!$B$3:$B$403))</f>
        <v>505</v>
      </c>
      <c r="H97">
        <f>C97*3+$A$30+'Stat Growth'!W98</f>
        <v>306</v>
      </c>
      <c r="K97">
        <f>'Stat Growth'!U98+'Stat Growth'!V98/4+$A$24*Skills_Bonus!$L$4+Attributes!C97*Attributes!$A$24</f>
        <v>213.75</v>
      </c>
      <c r="M97">
        <f>'Stat Growth'!R98/4+'Stat Growth'!T98/4+Skills_Bonus!$K$4*Attributes!$A$21+Attributes!$A$21*Attributes!C97</f>
        <v>204.75</v>
      </c>
      <c r="O97">
        <f>'Stat Growth'!R98/4+'Stat Growth'!T98/4+Skills_Bonus!$D$4*Attributes!$A$3+Attributes!C97*Attributes!$A$3</f>
        <v>204.75</v>
      </c>
      <c r="Q97">
        <f t="shared" si="1"/>
        <v>623.25</v>
      </c>
      <c r="S97" s="10">
        <f>$S$3+($A$27*Skills_Bonus!$N$4+INDEX(Skills_Bonus!$N$3:$N$403,MATCH(Attributes!C97*$A$27,Skills_Bonus!$B$3:$B$403,0)))*(TRUNC('Stat Growth'!S98/10)+INDEX(Races!$L$3:$L$14,MATCH('Stat Growth'!$A$2,Races!$A$3:$A$14)))</f>
        <v>678</v>
      </c>
    </row>
    <row r="98" spans="3:19">
      <c r="C98">
        <f>Experience!C97</f>
        <v>95</v>
      </c>
      <c r="E98">
        <f>'Stat Growth'!R99</f>
        <v>12</v>
      </c>
      <c r="F98">
        <f>E98+Skills_Bonus!$D$4*Attributes!$A$3+INDEX(Skills_Bonus!D98:D498,MATCH(C98*$A$3,Skills_Bonus!$B$3:$B$403))</f>
        <v>505</v>
      </c>
      <c r="H98">
        <f>C98*3+$A$30+'Stat Growth'!W99</f>
        <v>309</v>
      </c>
      <c r="K98">
        <f>'Stat Growth'!U99+'Stat Growth'!V99/4+$A$24*Skills_Bonus!$L$4+Attributes!C98*Attributes!$A$24</f>
        <v>215.75</v>
      </c>
      <c r="M98">
        <f>'Stat Growth'!R99/4+'Stat Growth'!T99/4+Skills_Bonus!$K$4*Attributes!$A$21+Attributes!$A$21*Attributes!C98</f>
        <v>206.75</v>
      </c>
      <c r="O98">
        <f>'Stat Growth'!R99/4+'Stat Growth'!T99/4+Skills_Bonus!$D$4*Attributes!$A$3+Attributes!C98*Attributes!$A$3</f>
        <v>206.75</v>
      </c>
      <c r="Q98">
        <f t="shared" si="1"/>
        <v>629.25</v>
      </c>
      <c r="S98" s="10">
        <f>$S$3+($A$27*Skills_Bonus!$N$4+INDEX(Skills_Bonus!$N$3:$N$403,MATCH(Attributes!C98*$A$27,Skills_Bonus!$B$3:$B$403,0)))*(TRUNC('Stat Growth'!S99/10)+INDEX(Races!$L$3:$L$14,MATCH('Stat Growth'!$A$2,Races!$A$3:$A$14)))</f>
        <v>685</v>
      </c>
    </row>
    <row r="99" spans="3:19">
      <c r="C99">
        <f>Experience!C98</f>
        <v>96</v>
      </c>
      <c r="E99">
        <f>'Stat Growth'!R100</f>
        <v>12</v>
      </c>
      <c r="F99">
        <f>E99+Skills_Bonus!$D$4*Attributes!$A$3+INDEX(Skills_Bonus!D99:D499,MATCH(C99*$A$3,Skills_Bonus!$B$3:$B$403))</f>
        <v>506</v>
      </c>
      <c r="H99">
        <f>C99*3+$A$30+'Stat Growth'!W100</f>
        <v>312</v>
      </c>
      <c r="K99">
        <f>'Stat Growth'!U100+'Stat Growth'!V100/4+$A$24*Skills_Bonus!$L$4+Attributes!C99*Attributes!$A$24</f>
        <v>218.75</v>
      </c>
      <c r="M99">
        <f>'Stat Growth'!R100/4+'Stat Growth'!T100/4+Skills_Bonus!$K$4*Attributes!$A$21+Attributes!$A$21*Attributes!C99</f>
        <v>208.75</v>
      </c>
      <c r="O99">
        <f>'Stat Growth'!R100/4+'Stat Growth'!T100/4+Skills_Bonus!$D$4*Attributes!$A$3+Attributes!C99*Attributes!$A$3</f>
        <v>208.75</v>
      </c>
      <c r="Q99">
        <f t="shared" si="1"/>
        <v>636.25</v>
      </c>
      <c r="S99" s="10">
        <f>$S$3+($A$27*Skills_Bonus!$N$4+INDEX(Skills_Bonus!$N$3:$N$403,MATCH(Attributes!C99*$A$27,Skills_Bonus!$B$3:$B$403,0)))*(TRUNC('Stat Growth'!S100/10)+INDEX(Races!$L$3:$L$14,MATCH('Stat Growth'!$A$2,Races!$A$3:$A$14)))</f>
        <v>692</v>
      </c>
    </row>
    <row r="100" spans="3:19">
      <c r="C100">
        <f>Experience!C99</f>
        <v>97</v>
      </c>
      <c r="E100">
        <f>'Stat Growth'!R101</f>
        <v>12</v>
      </c>
      <c r="F100">
        <f>E100+Skills_Bonus!$D$4*Attributes!$A$3+INDEX(Skills_Bonus!D100:D500,MATCH(C100*$A$3,Skills_Bonus!$B$3:$B$403))</f>
        <v>506</v>
      </c>
      <c r="H100">
        <f>C100*3+$A$30+'Stat Growth'!W101</f>
        <v>315</v>
      </c>
      <c r="K100">
        <f>'Stat Growth'!U101+'Stat Growth'!V101/4+$A$24*Skills_Bonus!$L$4+Attributes!C100*Attributes!$A$24</f>
        <v>220.75</v>
      </c>
      <c r="M100">
        <f>'Stat Growth'!R101/4+'Stat Growth'!T101/4+Skills_Bonus!$K$4*Attributes!$A$21+Attributes!$A$21*Attributes!C100</f>
        <v>210.75</v>
      </c>
      <c r="O100">
        <f>'Stat Growth'!R101/4+'Stat Growth'!T101/4+Skills_Bonus!$D$4*Attributes!$A$3+Attributes!C100*Attributes!$A$3</f>
        <v>210.75</v>
      </c>
      <c r="Q100">
        <f t="shared" si="1"/>
        <v>642.25</v>
      </c>
      <c r="S100" s="10">
        <f>$S$3+($A$27*Skills_Bonus!$N$4+INDEX(Skills_Bonus!$N$3:$N$403,MATCH(Attributes!C100*$A$27,Skills_Bonus!$B$3:$B$403,0)))*(TRUNC('Stat Growth'!S101/10)+INDEX(Races!$L$3:$L$14,MATCH('Stat Growth'!$A$2,Races!$A$3:$A$14)))</f>
        <v>699</v>
      </c>
    </row>
    <row r="101" spans="3:19">
      <c r="C101">
        <f>Experience!C100</f>
        <v>98</v>
      </c>
      <c r="E101">
        <f>'Stat Growth'!R102</f>
        <v>12</v>
      </c>
      <c r="F101">
        <f>E101+Skills_Bonus!$D$4*Attributes!$A$3+INDEX(Skills_Bonus!D101:D501,MATCH(C101*$A$3,Skills_Bonus!$B$3:$B$403))</f>
        <v>507</v>
      </c>
      <c r="H101">
        <f>C101*3+$A$30+'Stat Growth'!W102</f>
        <v>318</v>
      </c>
      <c r="K101">
        <f>'Stat Growth'!U102+'Stat Growth'!V102/4+$A$24*Skills_Bonus!$L$4+Attributes!C101*Attributes!$A$24</f>
        <v>222.75</v>
      </c>
      <c r="M101">
        <f>'Stat Growth'!R102/4+'Stat Growth'!T102/4+Skills_Bonus!$K$4*Attributes!$A$21+Attributes!$A$21*Attributes!C101</f>
        <v>212.75</v>
      </c>
      <c r="O101">
        <f>'Stat Growth'!R102/4+'Stat Growth'!T102/4+Skills_Bonus!$D$4*Attributes!$A$3+Attributes!C101*Attributes!$A$3</f>
        <v>212.75</v>
      </c>
      <c r="Q101">
        <f t="shared" si="1"/>
        <v>648.25</v>
      </c>
      <c r="S101" s="10">
        <f>$S$3+($A$27*Skills_Bonus!$N$4+INDEX(Skills_Bonus!$N$3:$N$403,MATCH(Attributes!C101*$A$27,Skills_Bonus!$B$3:$B$403,0)))*(TRUNC('Stat Growth'!S102/10)+INDEX(Races!$L$3:$L$14,MATCH('Stat Growth'!$A$2,Races!$A$3:$A$14)))</f>
        <v>706</v>
      </c>
    </row>
    <row r="102" spans="3:19">
      <c r="C102">
        <f>Experience!C101</f>
        <v>99</v>
      </c>
      <c r="E102">
        <f>'Stat Growth'!R103</f>
        <v>12</v>
      </c>
      <c r="F102">
        <f>E102+Skills_Bonus!$D$4*Attributes!$A$3+INDEX(Skills_Bonus!D102:D502,MATCH(C102*$A$3,Skills_Bonus!$B$3:$B$403))</f>
        <v>507</v>
      </c>
      <c r="H102">
        <f>C102*3+$A$30+'Stat Growth'!W103</f>
        <v>321</v>
      </c>
      <c r="K102">
        <f>'Stat Growth'!U103+'Stat Growth'!V103/4+$A$24*Skills_Bonus!$L$4+Attributes!C102*Attributes!$A$24</f>
        <v>225</v>
      </c>
      <c r="M102">
        <f>'Stat Growth'!R103/4+'Stat Growth'!T103/4+Skills_Bonus!$K$4*Attributes!$A$21+Attributes!$A$21*Attributes!C102</f>
        <v>215</v>
      </c>
      <c r="O102">
        <f>'Stat Growth'!R103/4+'Stat Growth'!T103/4+Skills_Bonus!$D$4*Attributes!$A$3+Attributes!C102*Attributes!$A$3</f>
        <v>215</v>
      </c>
      <c r="Q102">
        <f t="shared" si="1"/>
        <v>655</v>
      </c>
      <c r="S102" s="10">
        <f>$S$3+($A$27*Skills_Bonus!$N$4+INDEX(Skills_Bonus!$N$3:$N$403,MATCH(Attributes!C102*$A$27,Skills_Bonus!$B$3:$B$403,0)))*(TRUNC('Stat Growth'!S103/10)+INDEX(Races!$L$3:$L$14,MATCH('Stat Growth'!$A$2,Races!$A$3:$A$14)))</f>
        <v>713</v>
      </c>
    </row>
    <row r="103" spans="3:19">
      <c r="C103">
        <f>Experience!C102</f>
        <v>100</v>
      </c>
      <c r="E103">
        <f>'Stat Growth'!R104</f>
        <v>12</v>
      </c>
      <c r="F103">
        <f>E103+Skills_Bonus!$D$4*Attributes!$A$3+INDEX(Skills_Bonus!D103:D503,MATCH(C103*$A$3,Skills_Bonus!$B$3:$B$403))</f>
        <v>508</v>
      </c>
      <c r="H103">
        <f>C103*3+$A$30+'Stat Growth'!W104</f>
        <v>324</v>
      </c>
      <c r="K103">
        <f>'Stat Growth'!U104+'Stat Growth'!V104/4+$A$24*Skills_Bonus!$L$4+Attributes!C103*Attributes!$A$24</f>
        <v>227</v>
      </c>
      <c r="M103">
        <f>'Stat Growth'!R104/4+'Stat Growth'!T104/4+Skills_Bonus!$K$4*Attributes!$A$21+Attributes!$A$21*Attributes!C103</f>
        <v>217</v>
      </c>
      <c r="O103">
        <f>'Stat Growth'!R104/4+'Stat Growth'!T104/4+Skills_Bonus!$D$4*Attributes!$A$3+Attributes!C103*Attributes!$A$3</f>
        <v>217</v>
      </c>
      <c r="Q103">
        <f t="shared" si="1"/>
        <v>661</v>
      </c>
      <c r="S103" s="10">
        <f>$S$3+($A$27*Skills_Bonus!$N$4+INDEX(Skills_Bonus!$N$3:$N$403,MATCH(Attributes!C103*$A$27,Skills_Bonus!$B$3:$B$403,0)))*(TRUNC('Stat Growth'!S104/10)+INDEX(Races!$L$3:$L$14,MATCH('Stat Growth'!$A$2,Races!$A$3:$A$14)))</f>
        <v>720</v>
      </c>
    </row>
    <row r="127" spans="19:19">
      <c r="S127" t="s">
        <v>143</v>
      </c>
    </row>
  </sheetData>
  <dataValidations disablePrompts="1" count="1">
    <dataValidation type="list" allowBlank="1" showInputMessage="1" showErrorMessage="1" sqref="A3 A24 A21 A18 A15 A12 A9 A6 A27 A30">
      <formula1>$A$32:$A$36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178</v>
      </c>
      <c r="B1" t="s">
        <v>177</v>
      </c>
      <c r="C1" t="s">
        <v>179</v>
      </c>
    </row>
    <row r="2" spans="1:3">
      <c r="A2" t="s">
        <v>153</v>
      </c>
      <c r="B2">
        <v>3</v>
      </c>
      <c r="C2">
        <v>1</v>
      </c>
    </row>
    <row r="3" spans="1:3">
      <c r="A3" t="s">
        <v>180</v>
      </c>
      <c r="B3">
        <v>3</v>
      </c>
      <c r="C3">
        <v>1</v>
      </c>
    </row>
    <row r="4" spans="1:3">
      <c r="A4" t="s">
        <v>181</v>
      </c>
      <c r="B4">
        <v>3</v>
      </c>
      <c r="C4">
        <v>1</v>
      </c>
    </row>
    <row r="5" spans="1:3">
      <c r="A5" t="s">
        <v>182</v>
      </c>
      <c r="B5">
        <v>2</v>
      </c>
      <c r="C5">
        <v>1</v>
      </c>
    </row>
    <row r="6" spans="1:3">
      <c r="A6" t="s">
        <v>183</v>
      </c>
      <c r="B6">
        <v>2</v>
      </c>
      <c r="C6">
        <v>1</v>
      </c>
    </row>
    <row r="7" spans="1:3">
      <c r="A7" t="s">
        <v>184</v>
      </c>
      <c r="B7">
        <v>1</v>
      </c>
      <c r="C7">
        <v>2</v>
      </c>
    </row>
    <row r="8" spans="1:3">
      <c r="A8" t="s">
        <v>185</v>
      </c>
      <c r="B8">
        <v>3</v>
      </c>
      <c r="C8">
        <v>0</v>
      </c>
    </row>
    <row r="9" spans="1:3">
      <c r="A9" t="s">
        <v>186</v>
      </c>
      <c r="B9">
        <v>1</v>
      </c>
      <c r="C9">
        <v>3</v>
      </c>
    </row>
    <row r="10" spans="1:3">
      <c r="A10" t="s">
        <v>204</v>
      </c>
      <c r="B10">
        <v>0</v>
      </c>
      <c r="C10">
        <v>6</v>
      </c>
    </row>
    <row r="11" spans="1:3">
      <c r="A11" t="s">
        <v>205</v>
      </c>
      <c r="B11">
        <v>1</v>
      </c>
      <c r="C1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Experience</vt:lpstr>
      <vt:lpstr>Experience_Adjustment_Factor</vt:lpstr>
      <vt:lpstr>Stat Growth</vt:lpstr>
      <vt:lpstr>Races</vt:lpstr>
      <vt:lpstr>Professions</vt:lpstr>
      <vt:lpstr>Magic</vt:lpstr>
      <vt:lpstr>Spells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2021-07-21T05:37:09Z</dcterms:modified>
</cp:coreProperties>
</file>